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nataliadelatijera/Documents/Project/actual thesis/last_round_thesis/almostthere/"/>
    </mc:Choice>
  </mc:AlternateContent>
  <xr:revisionPtr revIDLastSave="0" documentId="8_{F4C48541-4E36-214E-8DD0-669D64269786}" xr6:coauthVersionLast="47" xr6:coauthVersionMax="47" xr10:uidLastSave="{00000000-0000-0000-0000-000000000000}"/>
  <bookViews>
    <workbookView xWindow="0" yWindow="500" windowWidth="28800" windowHeight="16420" xr2:uid="{B5DE2E0B-857A-914A-87A6-5B2F786E74CD}"/>
  </bookViews>
  <sheets>
    <sheet name="Sheet1" sheetId="1" r:id="rId1"/>
    <sheet name="Sheet3" sheetId="3" r:id="rId2"/>
    <sheet name="Sheet2" sheetId="2" r:id="rId3"/>
  </sheets>
  <definedNames>
    <definedName name="OLE_LINK2" localSheetId="0">Sheet1!$F$178</definedName>
    <definedName name="OLE_LINK4" localSheetId="0">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J37" i="3" l="1"/>
  <c r="AJ39" i="3"/>
  <c r="AJ38" i="3"/>
  <c r="AE38" i="3"/>
  <c r="AE39" i="3"/>
  <c r="AE37" i="3"/>
  <c r="AH32" i="3"/>
  <c r="AG32" i="3"/>
  <c r="AF32" i="3"/>
  <c r="AD32" i="3"/>
  <c r="AC32" i="3"/>
  <c r="AB32" i="3"/>
  <c r="K587" i="1"/>
  <c r="O621" i="1"/>
  <c r="W42" i="3"/>
  <c r="X44" i="3"/>
  <c r="W44" i="3"/>
  <c r="V44" i="3"/>
  <c r="Q39" i="3" l="1"/>
  <c r="S39" i="3"/>
  <c r="S36" i="3"/>
  <c r="R39" i="3"/>
  <c r="R36" i="3"/>
  <c r="Q36" i="3"/>
  <c r="Q28" i="3"/>
  <c r="P28" i="3"/>
  <c r="O28" i="3"/>
  <c r="AL14" i="3"/>
  <c r="AJ14" i="3"/>
  <c r="AL10" i="3"/>
  <c r="AL11" i="3"/>
  <c r="AL12" i="3"/>
  <c r="AL9" i="3"/>
  <c r="AH10" i="3"/>
  <c r="AH9" i="3"/>
  <c r="AF12" i="3"/>
  <c r="Z13" i="3"/>
  <c r="AC10" i="3"/>
  <c r="AC11" i="3"/>
  <c r="AC9" i="3"/>
  <c r="U16" i="3"/>
  <c r="X15" i="3"/>
  <c r="X14" i="3"/>
  <c r="X13" i="3"/>
  <c r="X12" i="3"/>
  <c r="X11" i="3"/>
  <c r="X10" i="3"/>
  <c r="X9" i="3"/>
  <c r="N5" i="3"/>
  <c r="N6" i="3"/>
  <c r="N7" i="3"/>
  <c r="N8" i="3" s="1"/>
  <c r="M7" i="3"/>
  <c r="M8" i="3" s="1"/>
  <c r="M6" i="3"/>
  <c r="M5" i="3"/>
  <c r="L16" i="3"/>
  <c r="O39" i="2"/>
  <c r="N39" i="2"/>
  <c r="M39" i="2"/>
  <c r="AC23" i="2" l="1"/>
  <c r="AC26" i="2"/>
  <c r="AC25" i="2"/>
  <c r="AC24" i="2"/>
  <c r="X24" i="2"/>
  <c r="X25" i="2"/>
  <c r="X26" i="2"/>
  <c r="X23" i="2"/>
  <c r="S26" i="2"/>
  <c r="S25" i="2"/>
  <c r="S24" i="2"/>
  <c r="S23" i="2"/>
  <c r="Z13" i="2"/>
  <c r="Y13" i="2"/>
  <c r="AC11" i="2"/>
  <c r="AB11" i="2"/>
  <c r="AA11" i="2"/>
  <c r="Z11" i="2"/>
  <c r="Y11" i="2"/>
  <c r="X11" i="2"/>
  <c r="H132" i="2"/>
  <c r="I132" i="2"/>
  <c r="I131" i="2"/>
  <c r="H131" i="2"/>
  <c r="G132" i="2"/>
  <c r="G131" i="2"/>
  <c r="F132" i="2"/>
  <c r="F131" i="2"/>
  <c r="E132" i="2"/>
  <c r="D132" i="2"/>
  <c r="E131" i="2"/>
  <c r="D131" i="2"/>
  <c r="E136" i="2"/>
  <c r="E135" i="2"/>
  <c r="D136" i="2"/>
  <c r="D135" i="2"/>
  <c r="F133" i="2"/>
  <c r="G133" i="2" s="1"/>
  <c r="D133" i="2"/>
  <c r="E133" i="2"/>
</calcChain>
</file>

<file path=xl/sharedStrings.xml><?xml version="1.0" encoding="utf-8"?>
<sst xmlns="http://schemas.openxmlformats.org/spreadsheetml/2006/main" count="13851" uniqueCount="2248">
  <si>
    <t>(Abreo, Blatchley, et al., 2019)</t>
  </si>
  <si>
    <t>PBDEs Found in skin(Fossi et al., 2017)</t>
  </si>
  <si>
    <t>species</t>
  </si>
  <si>
    <t>Location and usage</t>
  </si>
  <si>
    <t xml:space="preserve">Tiger sharks </t>
  </si>
  <si>
    <t>common name</t>
  </si>
  <si>
    <t>Whale Sharks</t>
  </si>
  <si>
    <t>Galeocerdo cuvier (Péron &amp; LeSueur, 1822)</t>
  </si>
  <si>
    <t xml:space="preserve">Blue shark </t>
  </si>
  <si>
    <t>Prionace glauca (Linnaeus, 1758)</t>
  </si>
  <si>
    <t>BDE 47 (99%)(H.-K. Lee, Kim, et al., 2015)</t>
  </si>
  <si>
    <t>Galapagos shark</t>
  </si>
  <si>
    <t>Carcharhinus galapagensis (Snodgrass and Heller, 1905)</t>
  </si>
  <si>
    <t>https://www.proquest.com/docview/305312562/3A7DCC4B99244E0DPQ/1?accountid=16260</t>
  </si>
  <si>
    <t>https://heinonline.org/HOL/LandingPage?handle=hein.journals/pensaenlar10&amp;div=5&amp;id=&amp;page=</t>
  </si>
  <si>
    <t xml:space="preserve">dusky shark </t>
  </si>
  <si>
    <t>Carcharhinus obscurus (Lesueur, 1818)</t>
  </si>
  <si>
    <t>Present in muscle tissue  ΣPCBs</t>
  </si>
  <si>
    <t>30.5 ng/g dry w. ΣHCHs 0.02 ng/g dry w HCB 0.1 ng/g (Beaudry et al., 2015)</t>
  </si>
  <si>
    <t>Ent (Misaki, 1999)</t>
  </si>
  <si>
    <t>Ent (Stevens, 1984) I do not think so</t>
  </si>
  <si>
    <t xml:space="preserve">bigeye thresher shark </t>
  </si>
  <si>
    <t>Ingestion(Benjamin et al., 2014)</t>
  </si>
  <si>
    <t>POPs s in the muscles Espirito Santo State (Azevedo e Silva et al. 2009).</t>
  </si>
  <si>
    <t>y</t>
  </si>
  <si>
    <t>n</t>
  </si>
  <si>
    <t>Reported before in</t>
  </si>
  <si>
    <t xml:space="preserve">shortfin mako shark </t>
  </si>
  <si>
    <r>
      <t>Shortfin mako (</t>
    </r>
    <r>
      <rPr>
        <i/>
        <sz val="13.5"/>
        <color rgb="FF2E2E2E"/>
        <rFont val="Georgia"/>
        <family val="1"/>
      </rPr>
      <t>Isurus oxyrinchus</t>
    </r>
    <r>
      <rPr>
        <sz val="13.5"/>
        <color rgb="FF2E2E2E"/>
        <rFont val="Georgia"/>
        <family val="1"/>
      </rPr>
      <t>) from the Indian Ocean had the highest concentrations of ΣPCB (127 ng/g lw) and ΣDDT (726 ng/g lw)(H.-K. Lee, Jeong, et al., 2015)</t>
    </r>
  </si>
  <si>
    <r>
      <t xml:space="preserve">ΣPBDEs </t>
    </r>
    <r>
      <rPr>
        <sz val="10.5"/>
        <color rgb="FF2E2E2E"/>
        <rFont val="Georgia"/>
        <family val="1"/>
      </rPr>
      <t>4.34 ng/g lipid w.(H.-K. Lee, Jeong, et al., 2015)</t>
    </r>
  </si>
  <si>
    <r>
      <t>Alopias</t>
    </r>
    <r>
      <rPr>
        <sz val="12"/>
        <color theme="1"/>
        <rFont val="Times New Roman"/>
        <family val="1"/>
      </rPr>
      <t xml:space="preserve"> </t>
    </r>
    <r>
      <rPr>
        <sz val="9"/>
        <color theme="1"/>
        <rFont val="Times New Roman"/>
        <family val="1"/>
      </rPr>
      <t>superciliosus (Lowe, 1841)</t>
    </r>
  </si>
  <si>
    <t>Isurus oxyrinchus (Rafinesque, 1810)</t>
  </si>
  <si>
    <t xml:space="preserve">scalloped hammerhead </t>
  </si>
  <si>
    <t>organochlorine concentrations https://link.springer.com/article/10.1007/s10646-014-1403-7#Tab1</t>
  </si>
  <si>
    <t>ingestion  Undigestible material(Bush, 2003)</t>
  </si>
  <si>
    <t>Sphyrna lewini (Griffith &amp; Smith, 1834)</t>
  </si>
  <si>
    <t>Bluntnose sixgill shark</t>
  </si>
  <si>
    <t xml:space="preserve"> Hexanchus griseus (Bonnaterre, 1788)</t>
  </si>
  <si>
    <r>
      <t>The highest ΣPBDE concentrations were found in </t>
    </r>
    <r>
      <rPr>
        <i/>
        <sz val="13.5"/>
        <color rgb="FF2E2E2E"/>
        <rFont val="Georgia"/>
        <family val="1"/>
      </rPr>
      <t>H. griseus</t>
    </r>
    <r>
      <rPr>
        <sz val="13.5"/>
        <color rgb="FF2E2E2E"/>
        <rFont val="Georgia"/>
        <family val="1"/>
      </rPr>
      <t> (mean ± SD: 516.5 ± 637.6 ng/g l.w.)(Nakajima et al., 2022)</t>
    </r>
  </si>
  <si>
    <t>https://www.tandfonline.com/doi/full/10.1080/14786419.2019.1601197</t>
  </si>
  <si>
    <t xml:space="preserve">Cookie cutter shark </t>
  </si>
  <si>
    <t>Isistius brasiliensis( Quoy &amp; Gaimard 1824)</t>
  </si>
  <si>
    <t>Heteroscymnoides marleyi ( Fowler, 1934)</t>
  </si>
  <si>
    <t xml:space="preserve">Longnose pygmy shark </t>
  </si>
  <si>
    <t>No</t>
  </si>
  <si>
    <t>levels of phthalates non detected 0/76 individuals</t>
  </si>
  <si>
    <t>Skin ΣPAHs ND-5,500 dw 13 indiv</t>
  </si>
  <si>
    <t>Muscle ΣPAHs ND-2,170 dw 25 indiv</t>
  </si>
  <si>
    <t>(n=9) Skin ΣPCBs ND-14.6 dw</t>
  </si>
  <si>
    <t>s (n=11) Muscle ΣPCBs ND-21.9dw- dry weight</t>
  </si>
  <si>
    <t>s (n=13) Skin ΣOCPs ND</t>
  </si>
  <si>
    <t>(n=25) Muscle ΣOCPs ND(Pelamatti, 2019)</t>
  </si>
  <si>
    <t>Entangle (Laist, 1997)</t>
  </si>
  <si>
    <t>giant manta ray</t>
  </si>
  <si>
    <t>Mobula birostris (Walbaum 1792)</t>
  </si>
  <si>
    <t>devil ray</t>
  </si>
  <si>
    <r>
      <t xml:space="preserve">Mobula </t>
    </r>
    <r>
      <rPr>
        <sz val="12"/>
        <color rgb="FF212529"/>
        <rFont val="Roboto"/>
      </rPr>
      <t xml:space="preserve"> tarapacana</t>
    </r>
    <r>
      <rPr>
        <sz val="10.5"/>
        <color rgb="FF4D5156"/>
        <rFont val="Arial"/>
        <family val="2"/>
      </rPr>
      <t xml:space="preserve"> (Philippi, 1892)</t>
    </r>
  </si>
  <si>
    <t>Ascension scorpionfish</t>
  </si>
  <si>
    <t>Scorpaena ascensionis (Eschmeyer, 1971)</t>
  </si>
  <si>
    <t xml:space="preserve">Resplendent angelfish </t>
  </si>
  <si>
    <t>Centropyge resplendens  (Lubbock &amp; Sankey, 1975)</t>
  </si>
  <si>
    <t xml:space="preserve">Ascension hawkfish </t>
  </si>
  <si>
    <t xml:space="preserve">Amblycirrhitus earnshawi </t>
  </si>
  <si>
    <t xml:space="preserve">Lubbock’s gregory (aka Yellowtail damselfish) </t>
  </si>
  <si>
    <t xml:space="preserve">Stegastes lubbocki </t>
  </si>
  <si>
    <t xml:space="preserve">St Helena wrasse </t>
  </si>
  <si>
    <t xml:space="preserve">Thalassoma sanctaehelenae </t>
  </si>
  <si>
    <t xml:space="preserve">Ascension wrasse </t>
  </si>
  <si>
    <t>Thalassoma ascensionis</t>
  </si>
  <si>
    <t>Ascension goby</t>
  </si>
  <si>
    <t xml:space="preserve">Priolepis ascensionis </t>
  </si>
  <si>
    <t>St Helena butterflyfish</t>
  </si>
  <si>
    <t xml:space="preserve">Chaetodon sanctaehelenae </t>
  </si>
  <si>
    <t xml:space="preserve">Bicolour butterflyfish (aka hedgehog butterflyfish)  </t>
  </si>
  <si>
    <t>Prognathodes dichrous</t>
  </si>
  <si>
    <t xml:space="preserve">St Helena sharpnose pufferfish </t>
  </si>
  <si>
    <t xml:space="preserve">Canthigaster sanctaehelenae </t>
  </si>
  <si>
    <t xml:space="preserve">Marmalade razorfish </t>
  </si>
  <si>
    <t xml:space="preserve">Xyrichtys blanchard </t>
  </si>
  <si>
    <t>Swordfish</t>
  </si>
  <si>
    <t>Xiphias gladius (Linnaeus, 1758)</t>
  </si>
  <si>
    <t>Istiophorus albicans</t>
  </si>
  <si>
    <t xml:space="preserve">blue marlin </t>
  </si>
  <si>
    <t xml:space="preserve">Makaira nigricans </t>
  </si>
  <si>
    <t>https://web.archive.org/web/20200613025927id_/https://publications.iass-potsdam.de/rest/items/item_6000035_2/component/file_6000036/content</t>
  </si>
  <si>
    <t xml:space="preserve">Thunnus obesus </t>
  </si>
  <si>
    <t xml:space="preserve">Atlantic bluefin tuna </t>
  </si>
  <si>
    <t xml:space="preserve">Thunnus thynnus </t>
  </si>
  <si>
    <t>tuna muscle samples (in ng/g w.w.). PFOS .6 PFOA .2 DEHP 9.14 MEHP 2.13(Guerranti et al., 2016)</t>
  </si>
  <si>
    <t xml:space="preserve">Yellowfin tuna </t>
  </si>
  <si>
    <t xml:space="preserve">Thunnus albacares </t>
  </si>
  <si>
    <t xml:space="preserve">Skipjack tuna </t>
  </si>
  <si>
    <t xml:space="preserve">Katsuwonus pelamis </t>
  </si>
  <si>
    <t>Green turtle</t>
  </si>
  <si>
    <t>Ingestion    (Schuyler et al., 2012)</t>
  </si>
  <si>
    <t>Imgestion including 3 in which 1 cause of dead (Barrios-Garrido et al., 2019)</t>
  </si>
  <si>
    <t>Ent</t>
  </si>
  <si>
    <t>Ing (Ceccarelli, 2009)</t>
  </si>
  <si>
    <t>Ent (Ceccarelli, 2009)</t>
  </si>
  <si>
    <t>Ent (S. S. Sadove &amp; Morreale, 1990)</t>
  </si>
  <si>
    <t>Ing (Witzell &amp; Teas, 1994) not clear numbers</t>
  </si>
  <si>
    <t>occurrence</t>
  </si>
  <si>
    <t>st dev</t>
  </si>
  <si>
    <t>region</t>
  </si>
  <si>
    <t>Chelonia mydas (Linnaeus, 1758)</t>
  </si>
  <si>
    <t xml:space="preserve">Hawksbill turtle </t>
  </si>
  <si>
    <t>Eretmochelys imbricata (Linneaus, 1766)</t>
  </si>
  <si>
    <t>Ingestion(Rizzi, 2018) 2018 or 2019???????</t>
  </si>
  <si>
    <t>Ing 0/1(de Carvalho et al., 2015)</t>
  </si>
  <si>
    <r>
      <t xml:space="preserve">Ent </t>
    </r>
    <r>
      <rPr>
        <sz val="8"/>
        <color theme="1"/>
        <rFont val="Times New Roman"/>
        <family val="1"/>
      </rPr>
      <t>45</t>
    </r>
    <r>
      <rPr>
        <sz val="12"/>
        <color theme="1"/>
        <rFont val="Times New Roman"/>
        <family val="1"/>
      </rPr>
      <t xml:space="preserve"> (Wilcox, Heathcote, et al., 2015)</t>
    </r>
  </si>
  <si>
    <t>Ing (Witzell &amp; Teas, 1994)</t>
  </si>
  <si>
    <t>Ent (Witzell &amp; Teas, 1994)</t>
  </si>
  <si>
    <t>Ing 6(Yaghmour et al., 2021)</t>
  </si>
  <si>
    <t>Ent 1/5(Summers et al., 2018)</t>
  </si>
  <si>
    <t>Ing  86%; n = 7 (Duncan et al., 2021)</t>
  </si>
  <si>
    <t xml:space="preserve">Leatherback turtle </t>
  </si>
  <si>
    <t>Ing 0/4 (de Carvalho et al., 2015)</t>
  </si>
  <si>
    <t>Ing 1/9 (Rosolem Lima et al., 2018)</t>
  </si>
  <si>
    <r>
      <t xml:space="preserve">Ing </t>
    </r>
    <r>
      <rPr>
        <sz val="11"/>
        <color rgb="FF2E2E2E"/>
        <rFont val="Georgia"/>
        <family val="1"/>
      </rPr>
      <t>Phthalates concentration in tissues</t>
    </r>
    <r>
      <rPr>
        <sz val="11"/>
        <color rgb="FF2E2E2E"/>
        <rFont val="Calibri"/>
        <family val="2"/>
        <scheme val="minor"/>
      </rPr>
      <t xml:space="preserve"> (Savoca et al., 2018)</t>
    </r>
  </si>
  <si>
    <t xml:space="preserve">Bottlenose dolphin </t>
  </si>
  <si>
    <t>Tursiops truncatus (Montagu, 1821)</t>
  </si>
  <si>
    <t>Dermochelys coriacea (Vandelli, 1761)</t>
  </si>
  <si>
    <t>Ing  ∑PCB =  510µg/g ∑POP =  600µg/g ∑OCP =  72µg/g ∑Arclor 1268 PCB =  390µg/g ∑CHL =  13µg/g ∑PBDE =  18µg/g (Balmer et al., 2019)</t>
  </si>
  <si>
    <r>
      <t xml:space="preserve">Ing at least one metabolite were measured in 74.51% of individual dolphins sampled </t>
    </r>
    <r>
      <rPr>
        <sz val="10"/>
        <color rgb="FF202020"/>
        <rFont val="Helvetica"/>
        <family val="2"/>
      </rPr>
      <t>he most commonly detected metabolites were MEHP (n = 28) and MEP</t>
    </r>
    <r>
      <rPr>
        <sz val="8"/>
        <color rgb="FF000000"/>
        <rFont val="Cambria"/>
        <family val="1"/>
      </rPr>
      <t>(L. B. Hart et al., 2020)</t>
    </r>
  </si>
  <si>
    <r>
      <t>Ing most frequently detected metabolites were mono(2-ethylhexyl) phthalate (MEHP; n = 28; GM = 4.57 ng/mL; 95% CI = 2.37–8.80; KM mean = 7.95; s.d. = 15.88) and monoethyl phthalate (MEP; GM = 4.51 ng/mL; 95% CI = 2.77–7.34; ROS mean = 2.24; s.d. = 5.58) (Dziobak et al., 2021)</t>
    </r>
    <r>
      <rPr>
        <b/>
        <sz val="14"/>
        <color rgb="FF1C1D1E"/>
        <rFont val="Arial"/>
        <family val="2"/>
      </rPr>
      <t xml:space="preserve"> </t>
    </r>
  </si>
  <si>
    <t>Atlantic spotted dolphin</t>
  </si>
  <si>
    <t>Stenella frontalis (Cuvier, 1829)</t>
  </si>
  <si>
    <t>Ing 0/3 (R. Fernández et al., 2009, pp. 1996–2006)</t>
  </si>
  <si>
    <r>
      <t xml:space="preserve">Ing μg/g lipid weight </t>
    </r>
    <r>
      <rPr>
        <b/>
        <sz val="10.5"/>
        <color rgb="FF2E2E2E"/>
        <rFont val="Georgia"/>
        <family val="1"/>
      </rPr>
      <t>∑PCBs and PBDEs HCB ∑CHLs</t>
    </r>
    <r>
      <rPr>
        <b/>
        <sz val="11"/>
        <color theme="1"/>
        <rFont val="Calibri"/>
        <family val="2"/>
        <scheme val="minor"/>
      </rPr>
      <t xml:space="preserve"> </t>
    </r>
    <r>
      <rPr>
        <sz val="10.5"/>
        <color rgb="FF000000"/>
        <rFont val="Georgia"/>
        <family val="1"/>
      </rPr>
      <t>(Méndez-Fernandez et al., 2018)</t>
    </r>
  </si>
  <si>
    <r>
      <t xml:space="preserve">Ing  </t>
    </r>
    <r>
      <rPr>
        <b/>
        <sz val="10.5"/>
        <color rgb="FF2E2E2E"/>
        <rFont val="Georgia"/>
        <family val="1"/>
      </rPr>
      <t>∑PCBs and PBDEs HCB ∑CHLs</t>
    </r>
    <r>
      <rPr>
        <b/>
        <sz val="11"/>
        <color theme="1"/>
        <rFont val="Calibri"/>
        <family val="2"/>
        <scheme val="minor"/>
      </rPr>
      <t xml:space="preserve"> </t>
    </r>
    <r>
      <rPr>
        <sz val="8"/>
        <color theme="1"/>
        <rFont val="Cambria"/>
        <family val="1"/>
      </rPr>
      <t>(Leonel et al., 2012)</t>
    </r>
  </si>
  <si>
    <t>Ing PCB and PBDE (Lavandier et al., 2019)</t>
  </si>
  <si>
    <t>Ing Octocrylene ƩHCHs (Combi et al., 2022)</t>
  </si>
  <si>
    <t>Ing organochlorine compounds (∑PCB, ∑DDT, ∑HCH, HCB and Mirex,)(Santos-Neto et al., 2014)</t>
  </si>
  <si>
    <t>Ing PBDE levels were highest in Stenella frontalis (770 ng g−1 lipid) (Yogui et al., 2011)</t>
  </si>
  <si>
    <t>Megaptera novaeangliae (Borowski, 1781)</t>
  </si>
  <si>
    <t>Ent 0 (Byrd et al., 2014)</t>
  </si>
  <si>
    <t>Ing 0 (Byrd et al., 2014)</t>
  </si>
  <si>
    <t>Ent (Jackson, 2010)</t>
  </si>
  <si>
    <t>Ent (Jackson, 2011)</t>
  </si>
  <si>
    <t>Ent (Jackson, 2012)</t>
  </si>
  <si>
    <t>Ent (Jackson, 2013)</t>
  </si>
  <si>
    <t xml:space="preserve">Humpback whale </t>
  </si>
  <si>
    <t xml:space="preserve">Sperm whale </t>
  </si>
  <si>
    <r>
      <t>Physeter macrocephalus (</t>
    </r>
    <r>
      <rPr>
        <sz val="10.5"/>
        <color rgb="FF4D5156"/>
        <rFont val="Arial"/>
        <family val="2"/>
      </rPr>
      <t>Linnaeus, 1758)</t>
    </r>
  </si>
  <si>
    <t xml:space="preserve">Gervais’ beaked whale </t>
  </si>
  <si>
    <t>Mesoplodon europaeus (Gervais, 1855)</t>
  </si>
  <si>
    <t xml:space="preserve">Ascension Island frigate bird </t>
  </si>
  <si>
    <t>Fregata aquila (Linnaeus, 1758)</t>
  </si>
  <si>
    <t>Masked booby</t>
  </si>
  <si>
    <t>Sula dactylatra (Lesson, 1831)</t>
  </si>
  <si>
    <t xml:space="preserve">Brown booby  </t>
  </si>
  <si>
    <t>Sula leucogaster (Boddaert, 1783)</t>
  </si>
  <si>
    <r>
      <t>∑PCBs: 64.4–98.1</t>
    </r>
    <r>
      <rPr>
        <sz val="11"/>
        <color theme="1"/>
        <rFont val="Calibri"/>
        <family val="2"/>
        <scheme val="minor"/>
      </rPr>
      <t xml:space="preserve"> </t>
    </r>
    <r>
      <rPr>
        <sz val="10.5"/>
        <color rgb="FF000000"/>
        <rFont val="Georgia"/>
        <family val="1"/>
      </rPr>
      <t>(</t>
    </r>
    <r>
      <rPr>
        <i/>
        <sz val="10.5"/>
        <color rgb="FF000000"/>
        <rFont val="Georgia"/>
        <family val="1"/>
      </rPr>
      <t>Persistent Organic Pollutants in Marine Biota of São Pedro and São Paulo Archipelago, Brazil - ScienceDirect</t>
    </r>
    <r>
      <rPr>
        <sz val="10.5"/>
        <color rgb="FF000000"/>
        <rFont val="Georgia"/>
        <family val="1"/>
      </rPr>
      <t>, n.d.)</t>
    </r>
  </si>
  <si>
    <r>
      <t>(</t>
    </r>
    <r>
      <rPr>
        <i/>
        <sz val="12"/>
        <color theme="1"/>
        <rFont val="Times New Roman"/>
        <family val="1"/>
      </rPr>
      <t>Tropical Seabirds Sample Broadscale Patterns of Marine Contaminants - ScienceDirect</t>
    </r>
    <r>
      <rPr>
        <sz val="12"/>
        <color theme="1"/>
        <rFont val="Times New Roman"/>
        <family val="1"/>
      </rPr>
      <t>, n.d.)</t>
    </r>
  </si>
  <si>
    <r>
      <t>PBDEs</t>
    </r>
    <r>
      <rPr>
        <b/>
        <sz val="11"/>
        <color theme="1"/>
        <rFont val="Calibri"/>
        <family val="2"/>
        <scheme val="minor"/>
      </rPr>
      <t>, ABFRs</t>
    </r>
    <r>
      <rPr>
        <b/>
        <sz val="10.5"/>
        <color rgb="FF2E2E2E"/>
        <rFont val="Calibri"/>
        <family val="2"/>
        <scheme val="minor"/>
      </rPr>
      <t xml:space="preserve">, </t>
    </r>
    <r>
      <rPr>
        <b/>
        <sz val="10.5"/>
        <color rgb="FF2E2E2E"/>
        <rFont val="Georgia"/>
        <family val="1"/>
      </rPr>
      <t>DPs, PHCs</t>
    </r>
    <r>
      <rPr>
        <b/>
        <sz val="10.5"/>
        <color rgb="FF2E2E2E"/>
        <rFont val="Calibri"/>
        <family val="2"/>
        <scheme val="minor"/>
      </rPr>
      <t xml:space="preserve"> (Zhu et al., 2020)</t>
    </r>
  </si>
  <si>
    <r>
      <t>Three organochlorines were detected in the collected brown boobies’ eggs. Of them, only </t>
    </r>
    <r>
      <rPr>
        <sz val="11"/>
        <color rgb="FF2E2E2E"/>
        <rFont val="Calibri"/>
        <family val="2"/>
        <scheme val="minor"/>
      </rPr>
      <t>DDE</t>
    </r>
    <r>
      <rPr>
        <sz val="11"/>
        <color theme="1"/>
        <rFont val="Calibri"/>
        <family val="2"/>
        <scheme val="minor"/>
      </rPr>
      <t> was common in all the colonies; while traces of BHC and </t>
    </r>
    <r>
      <rPr>
        <sz val="13.5"/>
        <color rgb="FF2E2E2E"/>
        <rFont val="Georgia"/>
        <family val="1"/>
      </rPr>
      <t>lindane (Mellink et al., 2009)</t>
    </r>
  </si>
  <si>
    <t>Red- footed booby</t>
  </si>
  <si>
    <t xml:space="preserve">Sula sula (Linnaeus, 1766) </t>
  </si>
  <si>
    <r>
      <t xml:space="preserve">Ing 1 indiv </t>
    </r>
    <r>
      <rPr>
        <sz val="10.5"/>
        <color rgb="FF2E2E2E"/>
        <rFont val="Georgia"/>
        <family val="1"/>
      </rPr>
      <t xml:space="preserve">BDE209 (ng/g lipid weight) 2.8 other indiv 0(Tanaka et al., 2020) </t>
    </r>
    <r>
      <rPr>
        <sz val="13.5"/>
        <color rgb="FF2E2E2E"/>
        <rFont val="Georgia"/>
        <family val="1"/>
      </rPr>
      <t>Oahu Island</t>
    </r>
    <r>
      <rPr>
        <sz val="12"/>
        <color theme="1"/>
        <rFont val="Times New Roman"/>
        <family val="1"/>
      </rPr>
      <t xml:space="preserve"> 2014</t>
    </r>
  </si>
  <si>
    <t>Sooty tern (aka Wideawake tern)</t>
  </si>
  <si>
    <t>Onychoprion fuscatus (Linnaeus, 1766)</t>
  </si>
  <si>
    <r>
      <t xml:space="preserve">Phtalenes 0 </t>
    </r>
    <r>
      <rPr>
        <sz val="9"/>
        <color rgb="FF1C1D1E"/>
        <rFont val="Arial"/>
        <family val="2"/>
      </rPr>
      <t>ng/μg</t>
    </r>
    <r>
      <rPr>
        <sz val="12"/>
        <color rgb="FF1C1D1E"/>
        <rFont val="Times New Roman"/>
        <family val="1"/>
      </rPr>
      <t xml:space="preserve"> 2 indiv </t>
    </r>
    <r>
      <rPr>
        <sz val="12"/>
        <color rgb="FF1C1D1E"/>
        <rFont val="Arial"/>
        <family val="2"/>
      </rPr>
      <t> Hautman Abrolhos islands</t>
    </r>
    <r>
      <rPr>
        <sz val="12"/>
        <color rgb="FF1C1D1E"/>
        <rFont val="Times New Roman"/>
        <family val="1"/>
      </rPr>
      <t xml:space="preserve"> 2013? (Hardesty et al., 2015)</t>
    </r>
  </si>
  <si>
    <t>https://www.sciencedirect.com/science/article/pii/S0048969721004150</t>
  </si>
  <si>
    <t>https://www.sciencedirect.com/science/article/pii/S0025326X16310487</t>
  </si>
  <si>
    <t xml:space="preserve">Fairy tern (aka White tern) </t>
  </si>
  <si>
    <t>Gygis alba (Sparrman, 1786)</t>
  </si>
  <si>
    <t>Anous minutus (Boie, 1844)</t>
  </si>
  <si>
    <r>
      <t>Black noddy</t>
    </r>
    <r>
      <rPr>
        <sz val="12"/>
        <color theme="1"/>
        <rFont val="Times New Roman"/>
        <family val="1"/>
      </rPr>
      <t xml:space="preserve"> </t>
    </r>
  </si>
  <si>
    <t xml:space="preserve">Brown noddy </t>
  </si>
  <si>
    <t>Anous stolidus (Linnaeus, 1758)</t>
  </si>
  <si>
    <r>
      <t xml:space="preserve">Ing 0/1 </t>
    </r>
    <r>
      <rPr>
        <b/>
        <sz val="13.5"/>
        <color rgb="FF2E2E2E"/>
        <rFont val="Georgia"/>
        <family val="1"/>
      </rPr>
      <t>2015 and 2018</t>
    </r>
    <r>
      <rPr>
        <b/>
        <sz val="14"/>
        <color rgb="FF2E2E2E"/>
        <rFont val="Calibri Light"/>
        <family val="2"/>
      </rPr>
      <t xml:space="preserve"> </t>
    </r>
    <r>
      <rPr>
        <b/>
        <sz val="14"/>
        <color rgb="FF2F5496"/>
        <rFont val="Calibri Light"/>
        <family val="2"/>
      </rPr>
      <t xml:space="preserve">New Caledonia </t>
    </r>
    <r>
      <rPr>
        <b/>
        <sz val="13.5"/>
        <color rgb="FF2E2E2E"/>
        <rFont val="Georgia"/>
        <family val="1"/>
      </rPr>
      <t>South Pacific (21.2° S, 165.9° E)</t>
    </r>
    <r>
      <rPr>
        <b/>
        <sz val="14"/>
        <color rgb="FF2F5496"/>
        <rFont val="Calibri Light"/>
        <family val="2"/>
      </rPr>
      <t xml:space="preserve"> </t>
    </r>
    <r>
      <rPr>
        <b/>
        <sz val="13.5"/>
        <color rgb="FF2E2E2E"/>
        <rFont val="Georgia"/>
        <family val="1"/>
      </rPr>
      <t>(Berr et al., 2020)</t>
    </r>
    <r>
      <rPr>
        <sz val="14"/>
        <color rgb="FF505050"/>
        <rFont val="Georgia"/>
        <family val="1"/>
      </rPr>
      <t xml:space="preserve"> Plastic ingestion by seabirds in New Caledonia, South Pacific</t>
    </r>
  </si>
  <si>
    <r>
      <t xml:space="preserve">Ing 1/18 </t>
    </r>
    <r>
      <rPr>
        <b/>
        <sz val="14"/>
        <color rgb="FF2F5496"/>
        <rFont val="Calibri Light"/>
        <family val="2"/>
      </rPr>
      <t>French Frigate Shoals, Northwestern Hawaiian Islands, located at 23.870°N 166.284°W 2010-2012 (Rapp et al., 2017)</t>
    </r>
  </si>
  <si>
    <t>https://www.sciencedirect.com/science/article/pii/S0960982219316707</t>
  </si>
  <si>
    <t>https://www.sciencedirect.com/science/article/pii/S0013935112001788</t>
  </si>
  <si>
    <t>https://www.sciencedirect.com/science/article/pii/S0025326X2030179X</t>
  </si>
  <si>
    <t>Red-billed tropic bird</t>
  </si>
  <si>
    <t>Phaethon aethereus (Linnaeus, 1758)</t>
  </si>
  <si>
    <t>Contaminants  https://www.jstage.jst.go.jp/article/emcr/1/0/1_20210009/_pdf/-char/ja</t>
  </si>
  <si>
    <t>Yellow- billed tropic bird/ white-tailed tropicbird</t>
  </si>
  <si>
    <t>Phaethon lepturus (Daudin, 1802)</t>
  </si>
  <si>
    <r>
      <t>Hydrobates castro</t>
    </r>
    <r>
      <rPr>
        <sz val="10.5"/>
        <color rgb="FF4D5156"/>
        <rFont val="Arial"/>
        <family val="2"/>
      </rPr>
      <t xml:space="preserve"> (del Hoyo and Collar 2014)</t>
    </r>
    <r>
      <rPr>
        <b/>
        <sz val="10"/>
        <color rgb="FF000000"/>
        <rFont val="Arial"/>
        <family val="2"/>
      </rPr>
      <t>/</t>
    </r>
    <r>
      <rPr>
        <sz val="9"/>
        <color theme="1"/>
        <rFont val="Times New Roman"/>
        <family val="1"/>
      </rPr>
      <t>Oceanodroma castro (Harcourt, 1851)</t>
    </r>
  </si>
  <si>
    <t>Band-rumped Storm petrel</t>
  </si>
  <si>
    <r>
      <t xml:space="preserve">Ing 0/4 </t>
    </r>
    <r>
      <rPr>
        <sz val="8"/>
        <color theme="1"/>
        <rFont val="Cambria"/>
        <family val="1"/>
      </rPr>
      <t xml:space="preserve"> North Carolina ween 1975 and 1989 (Moser &amp; Lee, 1992)</t>
    </r>
  </si>
  <si>
    <t>Ing 5/5</t>
  </si>
  <si>
    <t>Organic pollutants  file:///Users/nataliadelatijera/Downloads/SSRN-id4117185.pdf</t>
  </si>
  <si>
    <t xml:space="preserve">Leach’s strom petrel </t>
  </si>
  <si>
    <t>Ent 1/? 1988 on Buldir Island (Manville et al., 1990)</t>
  </si>
  <si>
    <t>https://www.sciencedirect.com/science/article/pii/S0269749114003480</t>
  </si>
  <si>
    <t>https://pubs.acs.org/doi/full/10.1021/es050496q</t>
  </si>
  <si>
    <t>file:///Users/nataliadelatijera/Downloads/SSRN-id4117185.pdf</t>
  </si>
  <si>
    <t>Sthel-Breeding(Bolton et al., 2010)</t>
  </si>
  <si>
    <t xml:space="preserve">White-faced Storm-petrel </t>
  </si>
  <si>
    <t>Hydrobates leucorhoa (del Hoyo and Collar 2014)/Oceanodroma leucorhoa (Vieillot, 1818)</t>
  </si>
  <si>
    <t>Pelagodroma marina (Latham, 1790)</t>
  </si>
  <si>
    <t>cannot access</t>
  </si>
  <si>
    <t>?</t>
  </si>
  <si>
    <t>Ing</t>
  </si>
  <si>
    <t>(Vaske Júnior et al., 2009)</t>
  </si>
  <si>
    <t>(Vaske-Júnior &amp; Rincón-Filho, 1998)</t>
  </si>
  <si>
    <t>Estados do Rio Grande do Sul e Santa Catarina</t>
  </si>
  <si>
    <t>percentage of occ</t>
  </si>
  <si>
    <t>(Hamdi et al., 2018)</t>
  </si>
  <si>
    <t>North Atlantique Ocean especially in the Moroccan
waters</t>
  </si>
  <si>
    <t>year start</t>
  </si>
  <si>
    <t>year end</t>
  </si>
  <si>
    <t>(Bio et al., 2018)</t>
  </si>
  <si>
    <t xml:space="preserve">Isthmus Santa Catalina Island, California </t>
  </si>
  <si>
    <t>(Tricas, 1978)</t>
  </si>
  <si>
    <t>(Thiel et al., 2018)</t>
  </si>
  <si>
    <t>Ensenada, Baja California, Mexico, fish for shark in an area typically comprising 10 to 50 km off Todos Santos Bay, on the continental slope over &gt;800 m bottom depth</t>
  </si>
  <si>
    <t>(Markaida &amp; Sosa-Nishizaki, 2010)</t>
  </si>
  <si>
    <t>polyethylene</t>
  </si>
  <si>
    <t>mean number</t>
  </si>
  <si>
    <t>mean grams</t>
  </si>
  <si>
    <t>total grams</t>
  </si>
  <si>
    <t>Peruvian Sea (South Pacific Ocean) 18°S to 19°S and 73°S to 74°W</t>
  </si>
  <si>
    <t>microplastic</t>
  </si>
  <si>
    <t>macroplastic</t>
  </si>
  <si>
    <t>main material</t>
  </si>
  <si>
    <t>Western Ligurian Sea, in an offshore area in front of the coast of Sanremo, Imperia and Nice, Pelagos Sanctuary</t>
  </si>
  <si>
    <t>(Fernández &amp; Anastasopoulou, 2019)</t>
  </si>
  <si>
    <t>(Bernardini et al., 2018)</t>
  </si>
  <si>
    <t>meaning of full stomach</t>
  </si>
  <si>
    <t>questions</t>
  </si>
  <si>
    <t>notes</t>
  </si>
  <si>
    <t>plastic characterization</t>
  </si>
  <si>
    <t>(Santos, 2006)</t>
  </si>
  <si>
    <t>(Cardoso &amp; Vooren, 2010)</t>
  </si>
  <si>
    <t>sul do Brasil (TS)</t>
  </si>
  <si>
    <t>gepgraphic coordenates are there</t>
  </si>
  <si>
    <t>/</t>
  </si>
  <si>
    <t>29°44'S and long 46°58'W</t>
  </si>
  <si>
    <t>total sample size</t>
  </si>
  <si>
    <t>polipropileno.</t>
  </si>
  <si>
    <t>mares do sul do Brasil</t>
  </si>
  <si>
    <t>2005?</t>
  </si>
  <si>
    <t>year not specified</t>
  </si>
  <si>
    <t>litter 4%, 3.4%, 1.9% and 25% of total catch</t>
  </si>
  <si>
    <t>(Barreto et al., 2019)</t>
  </si>
  <si>
    <t>31 49,710 S and 47 35,931 W; 32° 28′ 941″ S; 50° 15′ 174″ W;32°16′941″ S; 48° 17′341″ W</t>
  </si>
  <si>
    <t>32 49,710 S and 47 35,931 W; 32° 28′ 941″ S; 50° 15′ 174″ W;32°16′941″ S; 48° 17′341″ W</t>
  </si>
  <si>
    <t>(Colmenero et al., 2017)</t>
  </si>
  <si>
    <t>Obstructing gills</t>
  </si>
  <si>
    <t>polyolefin</t>
  </si>
  <si>
    <t>40° 56′ N-1° 12′ E;35° 11′ N-10° 46′; 36° 0′ N- 9° 14′ W;35° 56′ N-15° 51′ W; 35° 51′ N-15° 1′ W: 36° 11′ N-9° 15′ W</t>
  </si>
  <si>
    <t>South Pacific</t>
  </si>
  <si>
    <t>North Atlantic</t>
  </si>
  <si>
    <t>polyethylene terephthalate</t>
  </si>
  <si>
    <t>(Mucientes &amp; Queiroz, 2019)</t>
  </si>
  <si>
    <t>7-35° S and 27-52° W.</t>
  </si>
  <si>
    <t>(Gorni et al., 2013)</t>
  </si>
  <si>
    <t>Tagum City, Davao del Norte, Philippines</t>
  </si>
  <si>
    <t>state of Bahia, Northeast Brazil 13°26’ S, 37°48’ W</t>
  </si>
  <si>
    <t>https://www.sciencedirect.com/science/article/pii/S1532045617300558</t>
  </si>
  <si>
    <t>webpage</t>
  </si>
  <si>
    <t>https://link.springer.com/article/10.1007/s10641-018-0775-6</t>
  </si>
  <si>
    <t>La Paz Bay Gulf of California (BCS, Mexico)</t>
  </si>
  <si>
    <t>https://www.proquest.com/docview/2459081026/abstract/94D3B407D6B94D69PQ/4</t>
  </si>
  <si>
    <t>Saint Helena</t>
  </si>
  <si>
    <t>AANDSTH REP</t>
  </si>
  <si>
    <t>Entanglement wounds</t>
  </si>
  <si>
    <t>(Perry et al., 2020)</t>
  </si>
  <si>
    <t xml:space="preserve"> fecal samplesmi</t>
  </si>
  <si>
    <t>https://doi.org/10.1186/s43591-021-00017-9</t>
  </si>
  <si>
    <t>Oslob, Cebu, Philippines 9°27′45.1″N 123°22′52.3″E; 9°27′36.5″N 123°22′48.2″E; 9°29′00.2″N 123°23′37.9″E; 9°27′10.8″N 123°22′40.3″E</t>
  </si>
  <si>
    <t>polypropylene</t>
  </si>
  <si>
    <t>https://repository.kulib.kyoto-u.ac.jp/dspace/handle/2433/71015</t>
  </si>
  <si>
    <t>Klongdan, Samutprakarn, Thailand (approximately 200 km from the abovementioned site).</t>
  </si>
  <si>
    <t>hemorrhages with multiple ulcers were observed in the gastric mucosa maybe due to plastic straw</t>
  </si>
  <si>
    <t>(Haetrakul et al., 2009)</t>
  </si>
  <si>
    <t>(Yong et al., 2021)</t>
  </si>
  <si>
    <t>https://www.publish.csiro.au/mf/mf01146</t>
  </si>
  <si>
    <t xml:space="preserve">Natal Sharks Board maintains 29 km of large-mesh (50 cm
stretched) </t>
  </si>
  <si>
    <t>(Cliff et al., 2002)</t>
  </si>
  <si>
    <t>Recide, Brazil 8·15° S; 34·89° W</t>
  </si>
  <si>
    <t>https://www.proquest.com/docview/2014472638/abstract/47BA1707B346486FPQ/1?parentSessionId=rfKAQP8Rj3LXCodYqERrOUz75W%2Bix6rx%2FtNVzViUYOs%3D</t>
  </si>
  <si>
    <t>(Afonso, 2013)</t>
  </si>
  <si>
    <t>Marine litter was found lodged in its gills, and pieces of plastic pieces of plastic were found inside its stomach</t>
  </si>
  <si>
    <t>(Sampaio et al., 2018)</t>
  </si>
  <si>
    <t>Stomach</t>
  </si>
  <si>
    <t>straw</t>
  </si>
  <si>
    <t>pieces of plastic and nylon</t>
  </si>
  <si>
    <t>strap</t>
  </si>
  <si>
    <t>4.8 km off Sarasota, Florida</t>
  </si>
  <si>
    <t>(Bird, 1978)</t>
  </si>
  <si>
    <t>https://www.jstor.org/stable/1443580?seq=1</t>
  </si>
  <si>
    <t>https://link.springer.com/article/10.1007/BF00005044</t>
  </si>
  <si>
    <t>Additionally 10 June to 20 June, 1976</t>
  </si>
  <si>
    <t>Niihau, Kauai, Oahu, Maui, Lanai, Kahoolawe, Molokai, and Hawaii</t>
  </si>
  <si>
    <t>(Lowe et al., 1996)</t>
  </si>
  <si>
    <t>polypropylene cellophane is plastic? 5 stomachs</t>
  </si>
  <si>
    <t>plastic bags and cellophane</t>
  </si>
  <si>
    <t>https://www.publish.csiro.au/MF/MF9920021</t>
  </si>
  <si>
    <t>one plastic bottle</t>
  </si>
  <si>
    <t>Gulf of Aqaba, Red Sea</t>
  </si>
  <si>
    <t>plastic bag</t>
  </si>
  <si>
    <t>Oahu</t>
  </si>
  <si>
    <t>(Randall, 1992)</t>
  </si>
  <si>
    <t>(Simpfendorfer, 1992)</t>
  </si>
  <si>
    <t>https://www.publish.csiro.au/mf/mf9920033</t>
  </si>
  <si>
    <t>19°15'S,146°50'E</t>
  </si>
  <si>
    <t>https://www.jstor.org/stable/24335888</t>
  </si>
  <si>
    <t>15 km radius of Shallotte, Brunswick Caroli</t>
  </si>
  <si>
    <t>plastic bag and gillnet</t>
  </si>
  <si>
    <t>(Schwartz, 2000)</t>
  </si>
  <si>
    <t>(Dicken et al., 2017)</t>
  </si>
  <si>
    <t>https://www.ncbi.nlm.nih.gov/pmc/articles/PMC5464543/</t>
  </si>
  <si>
    <t>KwaZulu-Natal coastline</t>
  </si>
  <si>
    <t>https://cdnsciencepub.com/doi/full/10.1139/cjfas-2016-0105</t>
  </si>
  <si>
    <t>between Saint-Paul and Saint-Gilles on the west coast of Reunion Island</t>
  </si>
  <si>
    <t>27% including other debris</t>
  </si>
  <si>
    <t>(Trystram et al., 2017)</t>
  </si>
  <si>
    <t>(Simpfendorfer et al., 2001)</t>
  </si>
  <si>
    <t>https://doi.org/10.1023/A:1011021710183</t>
  </si>
  <si>
    <t>between the Montebello Islands (19◦ 440 S, 115◦ 320 E) and the Houtman Abrolhos Islands (29◦ 030 S, 114◦ 00 E)</t>
  </si>
  <si>
    <t>is the total stomachs or full stomachs??</t>
  </si>
  <si>
    <t>ung western outliers of the Great Florida Reef</t>
  </si>
  <si>
    <t>(Gudger, 1949)</t>
  </si>
  <si>
    <t>no plastic report and at that time there was no plastic</t>
  </si>
  <si>
    <t>https://www.jstor.org/stable/1437661?seq=1</t>
  </si>
  <si>
    <t>https://doi.org/10.1007/978-1-4613-8486-1_10</t>
  </si>
  <si>
    <t>Packaging, fishing net, plastic sheeting</t>
  </si>
  <si>
    <t>Plastic straps</t>
  </si>
  <si>
    <t>S. Atl.: South Africa</t>
  </si>
  <si>
    <t>(Laist, 1997)</t>
  </si>
  <si>
    <t>(Stevens &amp; McLoughlin, 1991)</t>
  </si>
  <si>
    <t>https://www.publish.csiro.au/mf/mf9910151</t>
  </si>
  <si>
    <t>Timor and Arafura Sea off northern Australia.  Darwin Harbour</t>
  </si>
  <si>
    <t>no plastic mentioned in text</t>
  </si>
  <si>
    <t>Polythene</t>
  </si>
  <si>
    <t>http://www.scielo.br/j/bn/a/sByFCMp94NJhqNNnrFqpnVr/?lang=en</t>
  </si>
  <si>
    <t>Brazil 30° to 40° W and 1° N to 9° S</t>
  </si>
  <si>
    <t>40º to 50º W and 25º to 35º S (southern region-S) </t>
  </si>
  <si>
    <t>(Hanzin et al., 1994)</t>
  </si>
  <si>
    <t>plastic collar-like debris obstructing its gill region</t>
  </si>
  <si>
    <t>https://www.frontiersin.org/article/10.3389/fmars.2018.00238</t>
  </si>
  <si>
    <t>Rapa Nui</t>
  </si>
  <si>
    <t>https://www.sciencedirect.com/science/article/pii/S0025326X17300127</t>
  </si>
  <si>
    <t>Plastic cuff</t>
  </si>
  <si>
    <t>Wolf Island, Galapagos Archipelago</t>
  </si>
  <si>
    <t>orphaned fishing net</t>
  </si>
  <si>
    <t>Norbert Probst</t>
  </si>
  <si>
    <t>https://pictures.blueplanetarchive.com/image?&amp;_bqG=131&amp;_bqH=eJw9jr0OgjAURt.GxaVA8KdJh9KWiAYwQEmYmkoQmigSCj6_LUbucs7yndxD.mZEKdYHU8qqi38d69M.u.Pw2EDX96AXAOgCczAWtCCIyKnp5dSrYdG7Tj7lKLt20Eo7sbjl6GHBV.TRD8kKsxU4pWg2zguWi5gibrt1W4Jo.WTnV.cIEoo1M_.Vb2pymyZWMSmRbu07XxSDPKE-&amp;GI_ID=</t>
  </si>
  <si>
    <t>photo</t>
  </si>
  <si>
    <t>Midway Atoll, Papahanaumokuakea Marine National Monument,Northwestern Hawaiian Islands, Leeward Islands, Hawaii, USA, Pacific Ocean</t>
  </si>
  <si>
    <t>https://pictures.blueplanetarchive.com/image?&amp;_bqG=11&amp;_bqH=eJw9jr0OgjAURt.GxaVA8KdJh9KWiAYwQEmYmkoQmigSCj6_LUbucs7yndxD.mZEKdYHU8qqi38d69M.u.Pw2EDX96AXAOgCczAWtCCIyKnp5dSrYdG7Tj7lKLt20Eo7sbjl6GHBV.TRD8kKsxU4pWg2zguWi5gibrt1W4Jo.WTnV.cIEoo1M_.Vb2pymyZWMSmRbu07XxSDPKE-&amp;GI_ID=</t>
  </si>
  <si>
    <t>strapping bands</t>
  </si>
  <si>
    <t xml:space="preserve"> fins with wounds entanglement</t>
  </si>
  <si>
    <t>https://www.jstor.org/stable/24335301</t>
  </si>
  <si>
    <t>plastic packing strap</t>
  </si>
  <si>
    <t>at LAT 3413.99 N, LONG 07615.45 W</t>
  </si>
  <si>
    <t>(Lombardi &amp; Morton, 1993)</t>
  </si>
  <si>
    <t>(Parton et al., 2019)</t>
  </si>
  <si>
    <t>https://www.int-res.com/abstracts/esr/v39/p173-190/</t>
  </si>
  <si>
    <t>Maryland, USA</t>
  </si>
  <si>
    <t>polypropylene?</t>
  </si>
  <si>
    <t>Packing</t>
  </si>
  <si>
    <t>Packing straps</t>
  </si>
  <si>
    <t>KwaZulu-Natal, South Africa Natal Sharks Board</t>
  </si>
  <si>
    <t>plastic bagds, plastic sheets, bottle/container, rope</t>
  </si>
  <si>
    <t>(Wegner &amp; Cartamil, 2012)</t>
  </si>
  <si>
    <t>32.95 N, 117.475 W</t>
  </si>
  <si>
    <t>Natural fiber</t>
  </si>
  <si>
    <t>cotton</t>
  </si>
  <si>
    <t>(Hsu et al., 2021)</t>
  </si>
  <si>
    <t>https://www.sciencedirect.com/science/article/pii/S0025326X21008547</t>
  </si>
  <si>
    <t>121°-132°E/23°-30°N</t>
  </si>
  <si>
    <t>rope</t>
  </si>
  <si>
    <t>3 mm</t>
  </si>
  <si>
    <t>film 5cm, fragment 3 mm</t>
  </si>
  <si>
    <t>5cm</t>
  </si>
  <si>
    <t>Australia ocean basin IND</t>
  </si>
  <si>
    <t>ghost fishing gear</t>
  </si>
  <si>
    <t>Hawaii, USA</t>
  </si>
  <si>
    <t>Western Australia IND</t>
  </si>
  <si>
    <t>Australia IND</t>
  </si>
  <si>
    <t>UK Atl</t>
  </si>
  <si>
    <t>India</t>
  </si>
  <si>
    <t>Mexico Pacific</t>
  </si>
  <si>
    <t>Mozambique Ind</t>
  </si>
  <si>
    <t>Thai ind</t>
  </si>
  <si>
    <t>India ind</t>
  </si>
  <si>
    <t>Pakistan ind</t>
  </si>
  <si>
    <t>Indonesia Ind</t>
  </si>
  <si>
    <t>Philippines PAC</t>
  </si>
  <si>
    <t>fish aggregating device</t>
  </si>
  <si>
    <t>South-west WA and Ningaloo Reef</t>
  </si>
  <si>
    <t>https://www.awe.gov.au/environment/marine/publications/impacts-plastic-debris-australian-marine-wildlife</t>
  </si>
  <si>
    <t>Mexico Atlantic</t>
  </si>
  <si>
    <t>https://www.sciencedirect.com/science/article/pii/S0025326X19302899</t>
  </si>
  <si>
    <t>(Valente et al., 2020)</t>
  </si>
  <si>
    <t>https://www.sciencedirect.com/science/article/pii/S0013935120304497</t>
  </si>
  <si>
    <t>Tyrrhenian Coast of Central Italy (Western Mediterranean Sea)</t>
  </si>
  <si>
    <t>Entangled 1</t>
  </si>
  <si>
    <t>(Good et al., 2010)</t>
  </si>
  <si>
    <t>Australia and New Zealand</t>
  </si>
  <si>
    <t>(Roman et al., 2019)</t>
  </si>
  <si>
    <t>Tristan da Cunha, central South Atlantic Ocean</t>
  </si>
  <si>
    <t>(Ryan, 2008)</t>
  </si>
  <si>
    <r>
      <t xml:space="preserve">Ing  () </t>
    </r>
    <r>
      <rPr>
        <b/>
        <sz val="10.5"/>
        <color rgb="FF2E2E2E"/>
        <rFont val="Georgia"/>
        <family val="1"/>
      </rPr>
      <t xml:space="preserve">-89 Tristan da Cunha, central South Atlantic Ocean </t>
    </r>
  </si>
  <si>
    <t>(Spear et al., 1995)</t>
  </si>
  <si>
    <t>(Furtado et al., 2016)</t>
  </si>
  <si>
    <t>Selvagens Archipelago 30°09′N, 15°52′W</t>
  </si>
  <si>
    <t>Alaska</t>
  </si>
  <si>
    <t>(Robards et al., 1995)</t>
  </si>
  <si>
    <t>Dutch coast</t>
  </si>
  <si>
    <t>(Kees, 1990)</t>
  </si>
  <si>
    <t>(Ainley et al., 1990)</t>
  </si>
  <si>
    <t>St Kilda Scotland</t>
  </si>
  <si>
    <t>(Furness, 1985)</t>
  </si>
  <si>
    <t>Kent Island, off Grand Manan, New Brunswick</t>
  </si>
  <si>
    <t>(Rothstein, 1973)</t>
  </si>
  <si>
    <t>Gull Island, off Witless Bay, Newfoundland</t>
  </si>
  <si>
    <t>central coast of Portugal</t>
  </si>
  <si>
    <t>(Costa et al., 2020)</t>
  </si>
  <si>
    <t xml:space="preserve">birds were shot </t>
  </si>
  <si>
    <t>5-60 km off the North Carolina coastline</t>
  </si>
  <si>
    <t xml:space="preserve">Ing </t>
  </si>
  <si>
    <t>(Moser &amp; Lee, 1992)</t>
  </si>
  <si>
    <t>Bird Island (3°43’S, 55°12’E), the northernmost island</t>
  </si>
  <si>
    <t>(Crommenacker et al., 2021)</t>
  </si>
  <si>
    <t>(Blight &amp; Burger, 1997)</t>
  </si>
  <si>
    <t>North Carolina</t>
  </si>
  <si>
    <t>just says manta ray (Mobulidae)</t>
  </si>
  <si>
    <t>Monofilament line</t>
  </si>
  <si>
    <t>see if check for sp qith same genera? Change table</t>
  </si>
  <si>
    <t>(Shimose et al., 2006)</t>
  </si>
  <si>
    <t>https://www.ingentaconnect.com/content/umrsmas/bullmar/2006/00000079/00000003/art00027</t>
  </si>
  <si>
    <t>Yonaguni Island (24°27´N, 122° 57´E), Okinawa, Japan</t>
  </si>
  <si>
    <t>(Fujieda et al., 2008)</t>
  </si>
  <si>
    <t>East Indian Ocean</t>
  </si>
  <si>
    <t>2008?</t>
  </si>
  <si>
    <t>(Varghese et al., 2014)</t>
  </si>
  <si>
    <t>western Indian Exclusive Economic Zone (Lat. 05°–23°N; 66–76°E)</t>
  </si>
  <si>
    <t>https://link.springer.com/article/10.1007/s10750-014-1895-4#Tab2</t>
  </si>
  <si>
    <t>(Anastasopoulou et al., 2013)</t>
  </si>
  <si>
    <t>https://www.sciencedirect.com/science/article/pii/S096706371300006X</t>
  </si>
  <si>
    <t>Cephalonia Island (Greece, Eastern Ionian Sea)</t>
  </si>
  <si>
    <t>other fishes with debris</t>
  </si>
  <si>
    <t>(Romeo et al., 2015)</t>
  </si>
  <si>
    <t>https://www.sciencedirect.com/science/article/pii/S0025326X15002507</t>
  </si>
  <si>
    <t>Central Mediterranean Sea (Eolian Islands, Strait of Messina)</t>
  </si>
  <si>
    <t>Length range (mm) 3.69–55.40; Width range (mm) 1.51–16.50; Thickness range (mm) 0.02–1.22; Weight range (g) 0.0001–0.0158</t>
  </si>
  <si>
    <t>(Choy &amp; Drazen, 2013)</t>
  </si>
  <si>
    <t>central North Pa - cific Ocean</t>
  </si>
  <si>
    <t>y?</t>
  </si>
  <si>
    <t>https://www.int-res.com/abstracts/meps/v485/p155-163/</t>
  </si>
  <si>
    <t xml:space="preserve">Presence of mircoplastics in intestine </t>
  </si>
  <si>
    <t>(Nur et al., 2021)</t>
  </si>
  <si>
    <t>https://journal.ipb.ac.id/index.php/jurnalikt/article/view/34871</t>
  </si>
  <si>
    <t>port of Wakatobi fish Mola/Bajo Kabupaten Wakatobi</t>
  </si>
  <si>
    <t>fibers</t>
  </si>
  <si>
    <t xml:space="preserve">check the real percentage </t>
  </si>
  <si>
    <t>2?</t>
  </si>
  <si>
    <t>(de Mesquita et al., 2021)</t>
  </si>
  <si>
    <t>https://www.sciencedirect.com/science/article/pii/S0269749121006035</t>
  </si>
  <si>
    <t>00°N and 035°W, 323 nautical miles from the fishing pier of the city of Areia Branca in the state of Rio Grande do Norte, Brazil</t>
  </si>
  <si>
    <t>(Varela et al., 2022)</t>
  </si>
  <si>
    <t>https://www.int-res.com/abstracts/meps/v686/p177-186/</t>
  </si>
  <si>
    <t> Canary Islands</t>
  </si>
  <si>
    <t>cannot acces the paper</t>
  </si>
  <si>
    <t xml:space="preserve">Ingestion </t>
  </si>
  <si>
    <t>(Uhoda, 2020)</t>
  </si>
  <si>
    <t>https://urn.nsk.hr/urn:nbn:hr:162:104948</t>
  </si>
  <si>
    <t>area of Zadar, fishing zone B.</t>
  </si>
  <si>
    <t>threads originating from a plastic rope</t>
  </si>
  <si>
    <t>(De la Serna et al., 2012)</t>
  </si>
  <si>
    <t>https://www.researchgate.net/publication/269105468_Estudio_preliminar_de_la_alimentacion_del_atun_rojo_Thunnus_thynnus_en_el_Mediterraneo_Occidental_y_area_del_Estrecho_de_Gibraltar</t>
  </si>
  <si>
    <t>y Spanish fleets in the Mediterranean and the Strait of Gibraltar</t>
  </si>
  <si>
    <t>Plasticos, Colillas y anzuelos</t>
  </si>
  <si>
    <t>(Uriarte et al., 2019)</t>
  </si>
  <si>
    <t>https://www.sciencedirect.com/science/article/pii/S0165783618303588</t>
  </si>
  <si>
    <t xml:space="preserve">Balearic Sea (Western Mediterranean) </t>
  </si>
  <si>
    <t>nylon</t>
  </si>
  <si>
    <t>fibers from fishing</t>
  </si>
  <si>
    <t>(Pleizier et al., 2012)</t>
  </si>
  <si>
    <t>(Butler et al., 2015)</t>
  </si>
  <si>
    <t>https://www.researchgate.net/publication/268743669_Atlantic_Bluefin_Tuna_Thunnus_thynnus_Diet_in_the_Gulf_of_St_Lawrence_and_on_the_Eastern_Scotian_Shelf</t>
  </si>
  <si>
    <t>plastic bag and pieces</t>
  </si>
  <si>
    <t>Port Hood, Nova Scotia</t>
  </si>
  <si>
    <t>https://onlinelibrary.wiley.com/doi/abs/10.1111/jfb.12556</t>
  </si>
  <si>
    <t>northern GOMEX (golf of mexico in usa part</t>
  </si>
  <si>
    <t>(Perera et al., 2015)</t>
  </si>
  <si>
    <t>https://www.iotc.org/documents/opportunistic-dietary-nature-yellowfin-tuna-thunnus-albacares-occurrence-polythene-and</t>
  </si>
  <si>
    <t>Ceylon Fresh Sea Food private limited, Ja-ela and from Chilaw and Negombo fish landing sites.</t>
  </si>
  <si>
    <t>polythene packets and plastic lids,</t>
  </si>
  <si>
    <t>(Chagnon et al., 2018)</t>
  </si>
  <si>
    <t>https://www.sciencedirect.com/science/article/pii/S0269749118327544</t>
  </si>
  <si>
    <t>Rapa Nui coast</t>
  </si>
  <si>
    <t>paint-flakes</t>
  </si>
  <si>
    <t>(Saji Kumar et al., 2013)</t>
  </si>
  <si>
    <t>http://eprints.cmfri.org.in/9614/</t>
  </si>
  <si>
    <t>10°43´N 72° 50´E　Arabian Sea</t>
  </si>
  <si>
    <t>(Manooch &amp; Mason, 1983)</t>
  </si>
  <si>
    <t>southeastern United states and Gulf of Mexico</t>
  </si>
  <si>
    <t>(Markic &amp; Costello, 2016)</t>
  </si>
  <si>
    <t>https://www.biodiversitylibrary.org/page/42325652#page/35/mode/1up</t>
  </si>
  <si>
    <t>https://www.sprep.org/attachments/2016SM27/official/WP_9.3.2.Att.1_-__Plastic_ingestion_by_fish_in_the_South_Pacific_-_Samoa_results.pdf</t>
  </si>
  <si>
    <t>Apia, Samoa</t>
  </si>
  <si>
    <t>(Rohit &amp; Rammohan, 2009)</t>
  </si>
  <si>
    <t>Lawsons Bay, Visakhapatnam Outer Harbour and Pudimadaka Beach</t>
  </si>
  <si>
    <t>nylon twine</t>
  </si>
  <si>
    <t>http://eprints.cmfri.org.in/5732/</t>
  </si>
  <si>
    <t>(Rudershausen et al., 2010)</t>
  </si>
  <si>
    <t>(Lucas, 1992)</t>
  </si>
  <si>
    <t>Morehead City, North Carolina</t>
  </si>
  <si>
    <t>https://afspubs.onlinelibrary.wiley.com/doi/full/10.1577/T09-105.1</t>
  </si>
  <si>
    <t>https://www.sciencedirect.com/science/article/pii/0025326X9290529F</t>
  </si>
  <si>
    <t>plastic packing band</t>
  </si>
  <si>
    <t>(Markic et al., 2018)</t>
  </si>
  <si>
    <t>Samoa</t>
  </si>
  <si>
    <t>Tahiti</t>
  </si>
  <si>
    <t>https://www.sciencedirect.com/science/article/pii/S0025326X18306702</t>
  </si>
  <si>
    <t>fragments and fibers</t>
  </si>
  <si>
    <t>Polyethylene (PE) and polyester (PES)</t>
  </si>
  <si>
    <t>(Sathish et al., 2020)</t>
  </si>
  <si>
    <t>(Rochman et al., 2015)</t>
  </si>
  <si>
    <t>https://www.sciencedirect.com/science/article/pii/S0048969720311256</t>
  </si>
  <si>
    <t>Thirespuram (80° 48′ 456″ N–78° 09′ 485″ E)</t>
  </si>
  <si>
    <t xml:space="preserve"> (S. M. E. Cannon et al., 2016)</t>
  </si>
  <si>
    <t>https://www.nature.com/articles/srep14340</t>
  </si>
  <si>
    <t>Makassar, Sulawesi, Indonesia</t>
  </si>
  <si>
    <t>microplastics fragments and foam but in other fishes</t>
  </si>
  <si>
    <t>https://www.sciencedirect.com/science/article/pii/S0025326X16301850</t>
  </si>
  <si>
    <t>southeast Australian waters</t>
  </si>
  <si>
    <t>(Plotkin &amp; Amos, 1988)</t>
  </si>
  <si>
    <t>(da Silva Mendes et al., 2015)</t>
  </si>
  <si>
    <t>(Mascarenhas et al., 2004)</t>
  </si>
  <si>
    <t>(Caron et al., 2018)</t>
  </si>
  <si>
    <t>(Guebert-Bartholo et al., 2011)</t>
  </si>
  <si>
    <t>Para_x0013_ıba state, Northeastern Brazil</t>
  </si>
  <si>
    <t>plastic bag pieces</t>
  </si>
  <si>
    <t>https://reader.elsevier.com/reader/sd/pii/S0025326X04001675?token=1E9122655A58C5F316743D5684D096EDA58FDD0B60DF2D4ECFE920A2D2127AAE0AF0FA15D6A0AEEEC991B0788A4E3C9F&amp;originRegion=eu-west-1&amp;originCreation=20220605083750</t>
  </si>
  <si>
    <t>https://repositories.lib.utexas.edu/handle/2152/61675</t>
  </si>
  <si>
    <t xml:space="preserve"> from Mustang and North Padre Islands, Texas</t>
  </si>
  <si>
    <t>plastic bags</t>
  </si>
  <si>
    <t>mrine debris in general glass and metal included</t>
  </si>
  <si>
    <t>Ubatuba, São Paulo, Brazil (23°46′S e 45°40′W)</t>
  </si>
  <si>
    <r>
      <t>The stomach contents of two individuals of </t>
    </r>
    <r>
      <rPr>
        <i/>
        <sz val="12"/>
        <color theme="1"/>
        <rFont val="Calibri"/>
        <family val="2"/>
        <scheme val="minor"/>
      </rPr>
      <t>C. mydas</t>
    </r>
    <r>
      <rPr>
        <sz val="12"/>
        <color theme="1"/>
        <rFont val="Calibri"/>
        <family val="2"/>
        <scheme val="minor"/>
      </rPr>
      <t> presented just anthropogenic waste and both were found dead on the beach, which suggest that the death was caused by the ingestion of this kind of material.</t>
    </r>
  </si>
  <si>
    <t>https://www.sciencedirect.com/science/article/pii/S0025326X15000260</t>
  </si>
  <si>
    <t>https://www.sciencedirect.com/science/article/pii/S0025326X17310950</t>
  </si>
  <si>
    <t>near Cairns (central Great Barrier Reef, Australia)</t>
  </si>
  <si>
    <t>DENSITIES HERE</t>
  </si>
  <si>
    <t>Polyethylene acrylic acid copolymer</t>
  </si>
  <si>
    <t>year?</t>
  </si>
  <si>
    <t>plastic paints and synthetic fabrics</t>
  </si>
  <si>
    <t>https://www.int-res.com/abstracts/esr/v13/n2/p131-143/</t>
  </si>
  <si>
    <t>marine debris in general (ruber included 1.1%</t>
  </si>
  <si>
    <t>which is the material of plastic bags</t>
  </si>
  <si>
    <t>Ingestion</t>
  </si>
  <si>
    <t>(Seminoff et al., 2002)</t>
  </si>
  <si>
    <t>(González Carman et al., 2014)</t>
  </si>
  <si>
    <t>(Bugoni et al., 2001)</t>
  </si>
  <si>
    <t>(Bjorndal et al., 1994)</t>
  </si>
  <si>
    <t>(Stahelin et al., 2012)</t>
  </si>
  <si>
    <t>(Parra Díaz et al., 2011)</t>
  </si>
  <si>
    <t>https://bioone.org/journals/journal-of-herpetology/volume-36/issue-3/0022-1511_2002_036_0447_DOEPGT_2.0.CO_2/Diet-of-East-Pacific-Green-Turtles-Chelonia-mydas-in-the/10.1670/0022-1511(2002)036[0447:DOEPGT]2.0.CO;2.full</t>
  </si>
  <si>
    <t>Bahía de los Angeles (28°58′N, 113°33′W),</t>
  </si>
  <si>
    <t>dfecal samples and stomachs</t>
  </si>
  <si>
    <t>plastic bags and nylon cord</t>
  </si>
  <si>
    <t>https://www.sciencedirect.com/science/article/pii/S0025326X13007133</t>
  </si>
  <si>
    <t>Río de la Plata estuarine area (Argentina–Uruguay)</t>
  </si>
  <si>
    <t>Wrapper plastic</t>
  </si>
  <si>
    <t>Plastic bag</t>
  </si>
  <si>
    <t xml:space="preserve">hard plastic </t>
  </si>
  <si>
    <t>thread</t>
  </si>
  <si>
    <t>rubber</t>
  </si>
  <si>
    <t>styrofoam</t>
  </si>
  <si>
    <t>artificial fiber sponge</t>
  </si>
  <si>
    <t>https://www.sciencedirect.com/science/article/pii/S0025326X01001473</t>
  </si>
  <si>
    <t>Pinhal (30°15′S; 50°15′W) and Lagoa do Peixe (31°20′S; 51°05′W), Torres (29°20′S; 49°44′W) and Arroio Chuı́ (33°45′S; 53°22′W)</t>
  </si>
  <si>
    <t>st error number</t>
  </si>
  <si>
    <t>st error grams</t>
  </si>
  <si>
    <t>death of four specimens</t>
  </si>
  <si>
    <t>https://www.sciencedirect.com/science/article/pii/0025326X94903913</t>
  </si>
  <si>
    <t>throughout Florida</t>
  </si>
  <si>
    <t>debris was in 23 individuals</t>
  </si>
  <si>
    <t>https://www.researchgate.net/publication/272679049_Case_Report_Ingestion_of_a_Massive_Amount_of_Debris_by_a_Green_Turtle_Chelonia_mydas_in_Southern_Brazil</t>
  </si>
  <si>
    <t>Mole beach, lorianopolis municipal district Santa Catarina state brazil</t>
  </si>
  <si>
    <t>microplastic were only wighted. Cause of sead</t>
  </si>
  <si>
    <t>7.59 dev or error??</t>
  </si>
  <si>
    <t>st dev num</t>
  </si>
  <si>
    <t>247.5 st dev???</t>
  </si>
  <si>
    <t>https://www.researchgate.net/publication/260416191_Green_Turtle_Chelonia_mydas_Mortality_in_the_Galapagos_Islands_Ecuador_During_the_2009_-_2010_Nesting_Season</t>
  </si>
  <si>
    <t>Galapagos (1º 0´19,56”S, 91º4´49,36”W)</t>
  </si>
  <si>
    <t>(Godoy &amp; Stockin, 2018)</t>
  </si>
  <si>
    <t>(Gelre &amp; DiGiovanni, 1998)</t>
  </si>
  <si>
    <t>New York State</t>
  </si>
  <si>
    <t>https://aquadocs.org/bitstream/handle/1834/20036/nmfs-sefsc-tm415.pdf?sequence=1&amp;isAllowed=y</t>
  </si>
  <si>
    <t>12 cases of dead</t>
  </si>
  <si>
    <t>https://www.int-res.com/abstracts/esr/v37/p1-9/</t>
  </si>
  <si>
    <t>New Zealand</t>
  </si>
  <si>
    <t>soft plastic</t>
  </si>
  <si>
    <t>soft plastic (food packaging, balloons, and bags)</t>
  </si>
  <si>
    <t>(Kuo et al., 2017)</t>
  </si>
  <si>
    <t xml:space="preserve"> (Li et al., 2020)</t>
  </si>
  <si>
    <t>(Abreo et al., 2016)</t>
  </si>
  <si>
    <t>(Prampramote et al., 2022)</t>
  </si>
  <si>
    <t xml:space="preserve">Entanglement 3/21 </t>
  </si>
  <si>
    <t>(Rodríguez et al., 2022)</t>
  </si>
  <si>
    <r>
      <t>Ingestion 72.58% of 62</t>
    </r>
    <r>
      <rPr>
        <sz val="13.5"/>
        <color rgb="FF2E2E2E"/>
        <rFont val="Times New Roman"/>
        <family val="1"/>
      </rPr>
      <t xml:space="preserve"> </t>
    </r>
  </si>
  <si>
    <t>(Colferai et al., 2017)</t>
  </si>
  <si>
    <t>http://seaturtle.org/library/KuoFW_2017_BullMarSci.pdf</t>
  </si>
  <si>
    <t>Haikou harbor (22°05´28N, 120°42´52E)</t>
  </si>
  <si>
    <t>https://arccjournals.com/journal/indian-journal-of-animal-research/</t>
  </si>
  <si>
    <t xml:space="preserve">Sicao of Tainan (23°00'39.1N, 120°08'27.1E) </t>
  </si>
  <si>
    <t>main plastic trash</t>
  </si>
  <si>
    <t>Brgy. Lapu-lapu, Agdao, Davao City, Philippines.</t>
  </si>
  <si>
    <t>cause of death</t>
  </si>
  <si>
    <t>https://philjournalsci.dost.gov.ph/images/pdf/pjs_pdf/vol145no1/pdf/ingestion_on_marine_plastic_debris.pdf</t>
  </si>
  <si>
    <t>https://www.int-res.com/abstracts/esr/v47/p333-343/</t>
  </si>
  <si>
    <t>Central Gulf of Thailand in 3 provinces (Chumphon, Surat Thani, and Nakhon Si Thammarat</t>
  </si>
  <si>
    <t>causes of stranding</t>
  </si>
  <si>
    <t xml:space="preserve"> Polyethylene</t>
  </si>
  <si>
    <t>fiber</t>
  </si>
  <si>
    <t>https://www.sciencedirect.com/science/article/pii/S0269749122000100</t>
  </si>
  <si>
    <t>North Atlantic Subtropical Gyre (NASG), the Azores</t>
  </si>
  <si>
    <t>more items in intestine 31.67 than in stomach 0.83 items.large microplastics represented 62% (n = 120)</t>
  </si>
  <si>
    <t>abandoned, lost or discarded fishing gear</t>
  </si>
  <si>
    <t>https://www.sciencedirect.com/science/article/pii/S0025326X17302746</t>
  </si>
  <si>
    <t>Barra da Lagoa do Peixe (31°19′S; 50°58′W) and Arroio Chuí, at the Uruguayan border (33°45′S; 53°23′W), in the state of Rio Grande do Sul, Brazil</t>
  </si>
  <si>
    <t>Can I sum the means?</t>
  </si>
  <si>
    <t>(Duncan et al., 2019)</t>
  </si>
  <si>
    <t>https://www.nature.com/articles/s41598-019-48086-4</t>
  </si>
  <si>
    <t>Eastern Mediterranean</t>
  </si>
  <si>
    <t xml:space="preserve">Ingestion 19/19 and </t>
  </si>
  <si>
    <t xml:space="preserve">once again intestine has more plastic content than stomach only stomach 27% of 15 indivduals </t>
  </si>
  <si>
    <t>threadlike plastics</t>
  </si>
  <si>
    <t>(Teas &amp; Witzell, 1996)</t>
  </si>
  <si>
    <t>https://books.google.co.uk/books?id=X4geAQAAIAAJ&amp;pg=PP7&amp;lpg=PP7&amp;dq=Proceedings+of+the+Fifteenth+Annual+Symposium+on+Sea+Turtle+Biology+and+Conservation,+20-25+February+1995,+Hilton+Head,+South+Carolina&amp;source=bl&amp;ots=ScZbps4ccQ&amp;sig=ACfU3U2XDSI474WpqqxoQ0ov4IFaraSFXw&amp;hl=en&amp;sa=X&amp;ved=2ahUKEwiz6-_wlpf4AhWOQcAKHZxiAnsQ6AF6BAgTEAM#v=onepage&amp;q=entangle&amp;f=false</t>
  </si>
  <si>
    <t>fishing gear and plstic debris</t>
  </si>
  <si>
    <t>(Gerle &amp; DiGiovanni, 1998)</t>
  </si>
  <si>
    <t>Ingestion 29/49</t>
  </si>
  <si>
    <t>(Awabdi et al., 2013)</t>
  </si>
  <si>
    <t>o Rio de Janeiro</t>
  </si>
  <si>
    <t>plastic debris</t>
  </si>
  <si>
    <t>https://www.researchgate.net/publication/266617876_Ingestao_de_residuos_solidos_por_tartarugas-verdes_juvenis_Chelonia_mydasL_1758_na_costa_leste_do_estado_do_Rio_de_Janeiro_Brasil/link/5435d0f50cf2dc341db2d1d5/download</t>
  </si>
  <si>
    <t>(Rizzi, 2018)</t>
  </si>
  <si>
    <t>https://sistemas.furg.br/sistemas/sab/arquivos/bdtd/0000012435.pdf</t>
  </si>
  <si>
    <t>lagoa do peixe (31°20'S;51°05'W) e o arroio Chui (33°45'S; 53°22'W)</t>
  </si>
  <si>
    <t>packaging</t>
  </si>
  <si>
    <t>density of polymers there</t>
  </si>
  <si>
    <t>soft fragment</t>
  </si>
  <si>
    <t>(Wedemeyer-Strombel et al., 2015)</t>
  </si>
  <si>
    <t>Ingestion 290/777</t>
  </si>
  <si>
    <t xml:space="preserve"> (Jerdy et al., 2017)</t>
  </si>
  <si>
    <t xml:space="preserve">Ingestion    </t>
  </si>
  <si>
    <t>(Schuyler et al., 2012)</t>
  </si>
  <si>
    <t>(Di Beneditto &amp; Awabdi, 2014)</t>
  </si>
  <si>
    <t xml:space="preserve">Ingestion 12/14 </t>
  </si>
  <si>
    <t>(Yaghmour et al., 2018)</t>
  </si>
  <si>
    <t xml:space="preserve">Ingestion 35/43 </t>
  </si>
  <si>
    <t>(Machovsky-Capuska et al., 2020)</t>
  </si>
  <si>
    <t>Ent 1</t>
  </si>
  <si>
    <t xml:space="preserve"> (Barrios-Garrido et al., 2019)</t>
  </si>
  <si>
    <t>Ingestion marine debris 185/265 individuals frow which plastic 89.2%</t>
  </si>
  <si>
    <t xml:space="preserve"> (R. G. Santos, Andrades, et al., 2015)</t>
  </si>
  <si>
    <t>https://doi.org/10.1007/s00227-015-2738-1</t>
  </si>
  <si>
    <t>(North Pacific between 140°–170°W and 20°S–50°N)</t>
  </si>
  <si>
    <t>https://www.sciencedirect.com/science/article/pii/S0025326X17300097</t>
  </si>
  <si>
    <t>Arraial do Cabo (22°57′58″S, 42°01′40″W, state of Rio de Janeiro) and São Mateus (18°42′58″, 39°51′32″W, state of Espírito Santo). </t>
  </si>
  <si>
    <t>Paranaguá Estuary (parana)</t>
  </si>
  <si>
    <t>Plastic was the most common material and was observed in 195 of these 290 animals (61%), followed by nylon (n = 74, 23%), fishing line (n = 35, 11%), rope (n = 4, 1%), nylon is plastic!!!!</t>
  </si>
  <si>
    <t>damage to intestines due to debris</t>
  </si>
  <si>
    <t>https://journals.plos.org/plosone/article?id=10.1371/journal.pone.0040884</t>
  </si>
  <si>
    <t>southeast Queensland</t>
  </si>
  <si>
    <t xml:space="preserve">Ingestion 29/49 </t>
  </si>
  <si>
    <t xml:space="preserve">intestinal obstruction due to hardened fecal material </t>
  </si>
  <si>
    <t>https://www.sciencedirect.com/science/article/pii/S0025326X14006134</t>
  </si>
  <si>
    <t>southeastern Brazil, between 21–23°S. The study area comprised waters from &lt;1 to 56 km from the coastline, with depths varying from &lt;10 to 50 m.</t>
  </si>
  <si>
    <t>flexible and hard plastics (clear, white, and colored) and nylon filaments</t>
  </si>
  <si>
    <t>https://www.sciencedirect.com/science/article/pii/S0025326X21011073</t>
  </si>
  <si>
    <t> Kalba and Khorfakkan, Sharjah, UAE</t>
  </si>
  <si>
    <t>debris in general</t>
  </si>
  <si>
    <t>Ropes and rope monofilaments</t>
  </si>
  <si>
    <t>https://www.sciencedirect.com/science/article/pii/S0025326X18304843</t>
  </si>
  <si>
    <t>https://www.sciencedirect.com/science/article/pii/S0025326X20300618</t>
  </si>
  <si>
    <t>Linhares (19°39′S, 39°48′W, Espírito Santo state) estuarine habitats</t>
  </si>
  <si>
    <t>Fundão (20°21′S, 40°10′W, Espírito Santo state) lateritic reefs</t>
  </si>
  <si>
    <t>diiferences between estuarine more plastic and coral reef less plastic</t>
  </si>
  <si>
    <t>https://www.sciencedirect.com/science/article/pii/S0025326X15001125</t>
  </si>
  <si>
    <t>from Sergipe coast (10°53′S, 36°50′W) to Florianópolis (27°26′S, 48°19′W)</t>
  </si>
  <si>
    <t>2.8 (68.6% of this)</t>
  </si>
  <si>
    <t>8.5 (68.6% of this)</t>
  </si>
  <si>
    <t>http://www.seaturtle.org/mtn/archives/mtn156/mtn156-12.shtml</t>
  </si>
  <si>
    <t>Gulf of Venezuela. Kazuzain locality, Zapara Island</t>
  </si>
  <si>
    <t>1 cause of dead</t>
  </si>
  <si>
    <t>Zapara Island</t>
  </si>
  <si>
    <t>faeces</t>
  </si>
  <si>
    <t xml:space="preserve">Ing 34/34 </t>
  </si>
  <si>
    <t>(Tourinho et al., 2010)</t>
  </si>
  <si>
    <t>https://www.sciencedirect.com/science/article/pii/S0025326X09004548</t>
  </si>
  <si>
    <t>Peixe Lagoon (31°20′S)  Rio Grande do Sul/Brazil</t>
  </si>
  <si>
    <t>soft plastics</t>
  </si>
  <si>
    <t>all debris for the means can I put the data together?</t>
  </si>
  <si>
    <t>Ing 1/1</t>
  </si>
  <si>
    <t>(Stamper et al., 2009)</t>
  </si>
  <si>
    <t xml:space="preserve">Ing 92.7% of 40 ind </t>
  </si>
  <si>
    <t>(Nunes et al., 2021)</t>
  </si>
  <si>
    <t>(Garay et al., 2019)</t>
  </si>
  <si>
    <t>(Ng et al., 2016)</t>
  </si>
  <si>
    <t xml:space="preserve">Ing 93.11% of 42 </t>
  </si>
  <si>
    <t>(Sinaei et al., 2021)</t>
  </si>
  <si>
    <t xml:space="preserve">Ing 226/464 </t>
  </si>
  <si>
    <t>(Choi et al., 2021)</t>
  </si>
  <si>
    <t xml:space="preserve">Ing 15/17 </t>
  </si>
  <si>
    <t>(Petry et al., 2021)</t>
  </si>
  <si>
    <t>https://bioone.org/journals/journal-of-zoo-and-wildlife-medicine/volume-40/issue-1/2007-0101.1/Morbidity-in-a-Juvenile-Green-Sea-Turtle-Chelonia-mydas-Due/10.1638/2007-0101.1.full</t>
  </si>
  <si>
    <t>Melbourne Beach, Florida, USA (28°2′4″N, 80°32′32″W)</t>
  </si>
  <si>
    <t>100?</t>
  </si>
  <si>
    <t>https://www.sciencedirect.com/science/article/pii/S0025326X21003714</t>
  </si>
  <si>
    <t>120 km transect of sandy beaches between the cities of Balneário Pinhal (30°15′S, 50°14′W) and Mostardas (31°11′S, 50°50′W)</t>
  </si>
  <si>
    <t>more meso than macro and the lowest micro</t>
  </si>
  <si>
    <t>https://www.sciencedirect.com/science/article/pii/S0025326X21011450</t>
  </si>
  <si>
    <t>Texas, USA</t>
  </si>
  <si>
    <t xml:space="preserve">1987–1999 (mean = 34.5 ± 10.5, n = 169) and 2019 (mean = 32.0 ± 10.8, n = 183) and between 2000–2009 (mean = 35.6 ± 11.3, n = 112) </t>
  </si>
  <si>
    <t>Ing 226/465</t>
  </si>
  <si>
    <t>Ing 226/466</t>
  </si>
  <si>
    <t>https://www.sciencedirect.com/science/article/pii/S0025326X21011450#t0010</t>
  </si>
  <si>
    <t>Chabahar Beach in the northern coast of the Sea of Oman</t>
  </si>
  <si>
    <t>https://link.springer.com/article/10.1007/s00244-021-00829-z/tables/2</t>
  </si>
  <si>
    <t>microplastics not considered</t>
  </si>
  <si>
    <t>not considered</t>
  </si>
  <si>
    <t>https://doi.org/10.2744/CCB-1210.1</t>
  </si>
  <si>
    <t>Hong Kong, in the northern boundary of the South China Sea.</t>
  </si>
  <si>
    <t>https://www.proquest.com/openview/ee7e364e900fa2439a9bb52826fa0af8/1?cbl=54664&amp;pq-origsite=gscholar&amp;parentSessionId=aVWOV1JrjPIGyMGstYELx05Sh7Jof58%2FELznlnKoaSw%3D</t>
  </si>
  <si>
    <t>death was due to plastic material that blocked the pyloric sphincter</t>
  </si>
  <si>
    <t>Barangay Cambaleon, San Isidro, Davao Oriental, Philippines</t>
  </si>
  <si>
    <t>https://www.sciencedirect.com/science/article/pii/S0025326X21006081</t>
  </si>
  <si>
    <t>Paraná coast in southern Brazil extends from 25°18′ to 25°58′ S</t>
  </si>
  <si>
    <t>hard and soft plastic</t>
  </si>
  <si>
    <t xml:space="preserve">Ing 12/27 </t>
  </si>
  <si>
    <t>(Jiménez et al., 2017)</t>
  </si>
  <si>
    <t>1?</t>
  </si>
  <si>
    <t xml:space="preserve">Ing 1/1 </t>
  </si>
  <si>
    <t>(Guimarães et al., 2020)</t>
  </si>
  <si>
    <t xml:space="preserve">Ing 7/10 </t>
  </si>
  <si>
    <t>(Parker et al., 2011)</t>
  </si>
  <si>
    <t>(Arthur &amp; Balazs, 2008)</t>
  </si>
  <si>
    <t>(Li et al., 2020)</t>
  </si>
  <si>
    <t xml:space="preserve">Ing 0 </t>
  </si>
  <si>
    <t xml:space="preserve">Ing 46/47 </t>
  </si>
  <si>
    <t>(Ormedilla et al., 2014)</t>
  </si>
  <si>
    <t xml:space="preserve">Ing 201/295 </t>
  </si>
  <si>
    <t>(Andrades et al., 2019)</t>
  </si>
  <si>
    <t xml:space="preserve">Ing READ </t>
  </si>
  <si>
    <t>(R. G. Santos et al., 2020)</t>
  </si>
  <si>
    <t>(Horcajo Berna, 2018)</t>
  </si>
  <si>
    <t>(Russell et al., 2011)</t>
  </si>
  <si>
    <r>
      <t>Ing 13</t>
    </r>
    <r>
      <rPr>
        <sz val="10.5"/>
        <color rgb="FF403D39"/>
        <rFont val="Times New Roman"/>
        <family val="1"/>
      </rPr>
      <t xml:space="preserve">/84 </t>
    </r>
  </si>
  <si>
    <t>(Poli et al., 2015)</t>
  </si>
  <si>
    <t xml:space="preserve">Ing 9/10 </t>
  </si>
  <si>
    <t>(K. E. Clukey et al., 2017)</t>
  </si>
  <si>
    <t>Ing 73% of samples from black morphotype turtles and 85% of samples from yellow morphotype turtles.</t>
  </si>
  <si>
    <t>(Sampson et al., 2018)</t>
  </si>
  <si>
    <t xml:space="preserve">Ing 84% of 88 </t>
  </si>
  <si>
    <t>(Rice et al., 2021)</t>
  </si>
  <si>
    <t>(Altieri et al., 2007)</t>
  </si>
  <si>
    <t>(Howell &amp; Shaver, 2021)</t>
  </si>
  <si>
    <t>Ing 68% of 120</t>
  </si>
  <si>
    <t>(Gama et al., 2016)</t>
  </si>
  <si>
    <t>(Holloway-adkins, 2001)</t>
  </si>
  <si>
    <t xml:space="preserve">Ing 4 </t>
  </si>
  <si>
    <t>(Abreo, Thompson, et al., 2019)</t>
  </si>
  <si>
    <t>Ent 5</t>
  </si>
  <si>
    <t>(G. Balazs, 1980)</t>
  </si>
  <si>
    <t>(G. H. Balazs, 1985)</t>
  </si>
  <si>
    <t xml:space="preserve">Ing 0/37 </t>
  </si>
  <si>
    <t>(Başkale et al., 2018)</t>
  </si>
  <si>
    <t>Ing 31/47</t>
  </si>
  <si>
    <t>(Boyle &amp; Limpus, 2008)</t>
  </si>
  <si>
    <t xml:space="preserve">Ing 2/7 </t>
  </si>
  <si>
    <t>(A. Cannon, 1998)</t>
  </si>
  <si>
    <t xml:space="preserve">Ent </t>
  </si>
  <si>
    <t>(Ceccarelli, 2009)</t>
  </si>
  <si>
    <t>Ing 8/15</t>
  </si>
  <si>
    <t xml:space="preserve">(de Carvalho et al., 2015) </t>
  </si>
  <si>
    <t>Ing 20/36</t>
  </si>
  <si>
    <t>(Macedo et al., 2011)</t>
  </si>
  <si>
    <t>(Duguy et al., 1980)</t>
  </si>
  <si>
    <t>(Duron &amp; Duron, 1980)</t>
  </si>
  <si>
    <t>(Duronslet et al., 1991)</t>
  </si>
  <si>
    <t>(Ferreira et al., 2009)</t>
  </si>
  <si>
    <t>(Foley et al., 2007)</t>
  </si>
  <si>
    <t xml:space="preserve">Img 35/35 </t>
  </si>
  <si>
    <t>(Fukuoka et al., 2016)</t>
  </si>
  <si>
    <t>(Gunn et al., 2010)</t>
  </si>
  <si>
    <t>Ing Check it out</t>
  </si>
  <si>
    <t>(Hays-Brown &amp; Brown, 1982)</t>
  </si>
  <si>
    <t>(Henderson, 1984)</t>
  </si>
  <si>
    <t>(Hildebrand, 1980)</t>
  </si>
  <si>
    <t>(Hirth, 1972)</t>
  </si>
  <si>
    <r>
      <t xml:space="preserve">Ent </t>
    </r>
    <r>
      <rPr>
        <sz val="12"/>
        <color theme="1"/>
        <rFont val="Times New Roman"/>
        <family val="1"/>
      </rPr>
      <t xml:space="preserve">123/1,874 </t>
    </r>
  </si>
  <si>
    <t>(Meylan, 1978)</t>
  </si>
  <si>
    <t>(Mooney &amp; Naughton, 1981)</t>
  </si>
  <si>
    <r>
      <t xml:space="preserve">Ing 41.7% of </t>
    </r>
    <r>
      <rPr>
        <sz val="13.5"/>
        <color rgb="FF333333"/>
        <rFont val="Georgia"/>
        <family val="1"/>
      </rPr>
      <t>192 idiv</t>
    </r>
    <r>
      <rPr>
        <sz val="8"/>
        <color theme="1"/>
        <rFont val="Calibri"/>
        <family val="2"/>
      </rPr>
      <t>(</t>
    </r>
  </si>
  <si>
    <t>(Quiñones et al., 2010)</t>
  </si>
  <si>
    <t>(Vélez-Rubio et al., 2013)</t>
  </si>
  <si>
    <t xml:space="preserve">Ing 56/149 </t>
  </si>
  <si>
    <t>cause of dead</t>
  </si>
  <si>
    <t>(Redfoot &amp; Ehrhart, 2000)</t>
  </si>
  <si>
    <t xml:space="preserve">Ing  83%; n = 36 </t>
  </si>
  <si>
    <t>Ing 20/22 (</t>
  </si>
  <si>
    <t>(Batista, 2013)</t>
  </si>
  <si>
    <t>(Boulon, 2000)</t>
  </si>
  <si>
    <t>(Duncan et al., 2021)</t>
  </si>
  <si>
    <t>(Franzen-Klein et al., 2020, p.)</t>
  </si>
  <si>
    <t>Ent 1/5 MAYBE???</t>
  </si>
  <si>
    <t>(Summers et al., 2018)</t>
  </si>
  <si>
    <t>Ent. 43</t>
  </si>
  <si>
    <t>(Chaloupka et al., 2008)</t>
  </si>
  <si>
    <t>Ent 51</t>
  </si>
  <si>
    <t>(Francke et al., 2014)</t>
  </si>
  <si>
    <t>Ing  NUMBER??</t>
  </si>
  <si>
    <t>(Witherington et al., 2012)</t>
  </si>
  <si>
    <t xml:space="preserve">Ent 19 </t>
  </si>
  <si>
    <t>(Wilcox, Heathcote, et al., 2015)</t>
  </si>
  <si>
    <t xml:space="preserve">Ent 14 </t>
  </si>
  <si>
    <t>(Wilcox et al., 2013)</t>
  </si>
  <si>
    <t>Ing NUMBER?</t>
  </si>
  <si>
    <t>(E. M. White et al., 2018)</t>
  </si>
  <si>
    <t>Ing 65/93</t>
  </si>
  <si>
    <t>(Vélez-Rubio et al., 2018)</t>
  </si>
  <si>
    <t xml:space="preserve">Ent 2 </t>
  </si>
  <si>
    <t>(Stelfox &amp; Hudgins, 2015)</t>
  </si>
  <si>
    <t>(Stanley et al., 1988)</t>
  </si>
  <si>
    <t>(S. S. Sadove &amp; Morreale, 1990)</t>
  </si>
  <si>
    <t xml:space="preserve">Ing ¼ </t>
  </si>
  <si>
    <t xml:space="preserve">Ing 79/177 </t>
  </si>
  <si>
    <t>(Rosolem Lima et al., 2018)</t>
  </si>
  <si>
    <t xml:space="preserve">Ing 13/28 </t>
  </si>
  <si>
    <t>(Reis et al., 2010)</t>
  </si>
  <si>
    <t xml:space="preserve">Ing  17% 55 </t>
  </si>
  <si>
    <t>(Quiñones Dávila et al., 2015)</t>
  </si>
  <si>
    <t>http://www.scielo.cl/scielo.php?script=sci_abstract&amp;pid=S0718-560X2017000300008&amp;lng=es&amp;nrm=iso&amp;tlng=e</t>
  </si>
  <si>
    <t>Sechura Bay (05°12’ to 05°50’S and 80°50’ to 81°12’W)</t>
  </si>
  <si>
    <t>Boca da Baleia beach (20º 20’ S, 40º 38’ W).</t>
  </si>
  <si>
    <t>https://www.biotaxa.org/hn/article/view/57414</t>
  </si>
  <si>
    <t>CORECT because 2?</t>
  </si>
  <si>
    <t>Hawai'i</t>
  </si>
  <si>
    <t>https://bioone.org/journals/pacific-science/volume-65/issue-4/65.4.419/Oceanic-Diet-and-Distribution-of-Haplotypes-for-the-Green-Turtle/10.2984/65.4.419.full</t>
  </si>
  <si>
    <t>Hawaiian archipelago within the Pacific Ocean (21° 31′ N, 158° 51′ W) (19° 52′ N, 155° 55′ W)</t>
  </si>
  <si>
    <t>.55?</t>
  </si>
  <si>
    <t>https://georgehbalazs.com/wp-content/uploads/2020/10/Final-article-attachemnt-with-doi-B-1246.pdf</t>
  </si>
  <si>
    <t>https://bioone.org/journals/pacific-science/volume-62/issue-2/1534-6188_2008_62_205_ACOIGT_2.0.CO_2/A-Comparison-of-Immature-Green-Turtle-Chelonia-mydas-Diets-among/10.2984/1534-6188(2008)62[205:ACOIGT]2.0.CO;2.full</t>
  </si>
  <si>
    <t>Sicao of Tainan (23°00’39.1N, 120°08’27.1E) in south-western Taiwan</t>
  </si>
  <si>
    <t>https://www.researchgate.net/publication/333683142_MORTALITY_OF_SEA_TURTLES_CHELONIA_MYDAS_AND_LEPIDOCHELYS_OLIVACEA_DUE_TO_ENTANGLEMENT_IN_FISHING_NETS_IN_MANDAPAM_REGION/link/5cff9b92299bf13a384ca3f5/download</t>
  </si>
  <si>
    <t>Mandapam group Islands, southeast coast of India, Tamil Nadu</t>
  </si>
  <si>
    <t>2019?</t>
  </si>
  <si>
    <t>https://periodicos.unisanta.br/index.php/bio/article/view/164</t>
  </si>
  <si>
    <t>beaches of Santos</t>
  </si>
  <si>
    <t xml:space="preserve">soft plastic </t>
  </si>
  <si>
    <t>https://www.sciencedirect.com/science/article/pii/S026974911833344X</t>
  </si>
  <si>
    <t>Alagoas (09˚39′S, 35˚44′W) to Santa Catarina (27˚26′S, 48˚19′W)</t>
  </si>
  <si>
    <t>10 individuals (66.7%) of C. mydas died by debris ingestion. Individuals that ingested cephalopods presented significantly higher debris amounts (number and weight) in their intestinal tract than individuals that did not ingest cephalopods</t>
  </si>
  <si>
    <t>https://www.sciencedirect.com/science/article/pii/S0269749120311672</t>
  </si>
  <si>
    <t>Espírito Santo (ES) (20°16 ‘S, 40°17′ W), São Paulo (SP) (23°26′S, 45° 4′W) and Alagoas (AL) (09°39′S, 35°44′W)</t>
  </si>
  <si>
    <t>Tioman Island (or Pulau Tioman)</t>
  </si>
  <si>
    <t>youtube.com/watch?v=Q4RQ_xH0Y4k</t>
  </si>
  <si>
    <t>https://www.researchgate.net/publication/333965839_Necropsy_of_Green_sea_turtle_CHelonia_mydas_and_the_impacts_of_plastic_pollution_in_Tioman_Island_Malaysia</t>
  </si>
  <si>
    <t>https://bioone.org/journals/pacific-science/volume-65/issue-3/65.3.375/Marine-Sponges-Other-Animal-Food-and-Nonfood-Items-Found-in/10.2984/65.3.375.full</t>
  </si>
  <si>
    <t>Hawaiian Islands (Kaua'i, O'ahu, Moloka'i, Maui, Lāna'i, Hawai'i)</t>
  </si>
  <si>
    <t>https://www.scielo.br/j/isz/a/RPFQKCH6fySfBGz3K6frVdR/?stop=previous&amp;lang=en&amp;format=html</t>
  </si>
  <si>
    <t>Paraíba State, Brazil João Pessoa (7°08'S and 34°48'W) and Cabedelo (7°01'S and 34°49'W). We performed daily stranding surveys between Bessa beach (7°05'S and 34°49'W) and Ponta de Campina beach (7°01'S and 34°49'W,</t>
  </si>
  <si>
    <t>Species</t>
  </si>
  <si>
    <t>CCL</t>
  </si>
  <si>
    <t>Items</t>
  </si>
  <si>
    <t>Mass (g)</t>
  </si>
  <si>
    <t>Soft plastic</t>
  </si>
  <si>
    <t>Hard plastic</t>
  </si>
  <si>
    <t>White/transparent plastic</t>
  </si>
  <si>
    <t>Colored plastic</t>
  </si>
  <si>
    <t>Color of plastic</t>
  </si>
  <si>
    <t>Black</t>
  </si>
  <si>
    <t>Blue</t>
  </si>
  <si>
    <t>Green</t>
  </si>
  <si>
    <t>Pink</t>
  </si>
  <si>
    <t>Yellow</t>
  </si>
  <si>
    <t>CM</t>
  </si>
  <si>
    <t>EI</t>
  </si>
  <si>
    <t>LO</t>
  </si>
  <si>
    <t>El</t>
  </si>
  <si>
    <t>mean</t>
  </si>
  <si>
    <t>total</t>
  </si>
  <si>
    <t>total g</t>
  </si>
  <si>
    <t>SD itme</t>
  </si>
  <si>
    <t xml:space="preserve"> SE itme</t>
  </si>
  <si>
    <t>SD g</t>
  </si>
  <si>
    <t xml:space="preserve"> SE g</t>
  </si>
  <si>
    <t>indiv</t>
  </si>
  <si>
    <r>
      <t>Ing 5</t>
    </r>
    <r>
      <rPr>
        <sz val="10.5"/>
        <color rgb="FF403D39"/>
        <rFont val="Times New Roman"/>
        <family val="1"/>
      </rPr>
      <t xml:space="preserve">/12 </t>
    </r>
  </si>
  <si>
    <t>calculation for</t>
  </si>
  <si>
    <t>http://hdl.handle.net/10125/51320</t>
  </si>
  <si>
    <t>Hawaiian and American Samoan (13.5°S and 29.6°N and longitude 140°W and 170°W)</t>
  </si>
  <si>
    <t>plastic fragments</t>
  </si>
  <si>
    <t>PBDE concentrations as well</t>
  </si>
  <si>
    <t>c.mydas</t>
  </si>
  <si>
    <t>pieces</t>
  </si>
  <si>
    <t>grams</t>
  </si>
  <si>
    <t>https://www.cambridge.org/core/journals/journal-of-the-marine-biological-association-of-the-united-kingdom/article/trophic-ecology-of-green-turtle-chelonia-mydas-juveniles-in-the-colombian-pacific/DDEB380D624C195B3A346FFC6F55AE6C</t>
  </si>
  <si>
    <t>Gorgona National Park (GNP) is located in the Colombian Pacific. La Azufrada (11.2 ha) and Playa Blanca (±10.9 ha)</t>
  </si>
  <si>
    <t>https://www.sciencedirect.com/science/article/pii/S0025326X21003970</t>
  </si>
  <si>
    <t>Potential lethal effects we observed during turtle necropsies included intestinal impaction and gut perforation.</t>
  </si>
  <si>
    <t>Atlantic coast of Florida</t>
  </si>
  <si>
    <t>https://www.vin.com/apputil/content/defaultadv1.aspx?id=3865331&amp;pid=11257&amp;</t>
  </si>
  <si>
    <t>Barra Nova beach, Cascavel county. Ceará State, NE Brazil</t>
  </si>
  <si>
    <t>grams include cardborads!!</t>
  </si>
  <si>
    <t>https://www.frontiersin.org/article/10.3389/fmars.2021.658368</t>
  </si>
  <si>
    <t>Texas, United States</t>
  </si>
  <si>
    <t>https://www.int-res.com/abstracts/meps/v542/p209-219/</t>
  </si>
  <si>
    <t>coastal and estuarine beaches in Paraná (between 25° 34’ and 25° 52’ S), southern Brazil</t>
  </si>
  <si>
    <t>https://core.ac.uk/display/236303371</t>
  </si>
  <si>
    <t xml:space="preserve"> East Coast of Florid  28° 39' O" and 28° 50' O" andlongitude 80 ° 42' 30".Fort Pierce Indian River Lagoon study area is located at latitude 27° 27' O"and longitude 80° 17' 30". </t>
  </si>
  <si>
    <t>Not clear the year end of turtules collection</t>
  </si>
  <si>
    <t>https://www.sciencedirect.com/science/article/pii/S0025326X19300402</t>
  </si>
  <si>
    <t>Philipines</t>
  </si>
  <si>
    <t>https://www.researchgate.net/publication/255600103_Sea_turtles_and_their_traditional_usage_in_Tokelau</t>
  </si>
  <si>
    <t>(G. Balazs, 1983)</t>
  </si>
  <si>
    <t>https://spccfpstore1.blob.core.windows.net/digitallibrary-docs/files/f9/f9d6963da2a26884cfcedee3fb1e1e39.pdf?sv=2015-12-11&amp;sr=b&amp;sig=KzHY5bStaE7FXZm86SLRwfJtLm6xPaUmU7twasPq3a4%3D&amp;se=2022-12-04T15%3A44%3A42Z&amp;sp=r&amp;rscc=public%2C%20max-age%3D864000%2C%20max-stale%3D86400&amp;rsct=application%2Fpdf&amp;rscd=inline%3B%20filename%3D%22WP13.pdf%22</t>
  </si>
  <si>
    <t>plastic container stuck</t>
  </si>
  <si>
    <t>north shore of Lanai</t>
  </si>
  <si>
    <t>polyethylene?</t>
  </si>
  <si>
    <t>Golfito Puerto Rico Pacific coast</t>
  </si>
  <si>
    <t>Tortuguero Costa Rica</t>
  </si>
  <si>
    <t>cannot access (G. H. Balazs, 1985)</t>
  </si>
  <si>
    <t>Pisco Depica Peru</t>
  </si>
  <si>
    <t>cannot access but in (G. H. Balazs, 1985)</t>
  </si>
  <si>
    <t>New South Wales Autralia</t>
  </si>
  <si>
    <t>vinyl</t>
  </si>
  <si>
    <t>Kochi, Japan</t>
  </si>
  <si>
    <t>Wakasa Bay, Fukui, Japan</t>
  </si>
  <si>
    <t>Iles Scilly (Motu-Honu) Fr. Polynesia</t>
  </si>
  <si>
    <t>http://seaturtle.org/library/HirthHF_1971_FAOFisheriesSynopsisTechReport.pdf</t>
  </si>
  <si>
    <t>fakaofo Atoll, Tokalau (lat. 9°22'S, long. 171°16'W)</t>
  </si>
  <si>
    <t>Oshu, Hawaii, USA</t>
  </si>
  <si>
    <t>Midway, NWHI</t>
  </si>
  <si>
    <t>Tern Island, FFD, NWHI</t>
  </si>
  <si>
    <t>Mustang Island, Texas, USA (lat. 27°49.8'N, long. 97°03.3'W)</t>
  </si>
  <si>
    <t>Kaena Point, Oahu, Hawaii</t>
  </si>
  <si>
    <t>fryed plastic line=Monofilament line?</t>
  </si>
  <si>
    <t>https://www.sciencedirect.com/science/article/pii/S0964569117306890</t>
  </si>
  <si>
    <t>Fethiye-Göcek Specially Protected Area (SPA) in Muğla Province, Turkey</t>
  </si>
  <si>
    <t>https://doi.org/10.1007/s00227-008-1022-z</t>
  </si>
  <si>
    <t>New South Wales (−32.817, 151.9), and southeast Queensland (−26.5, 153.0)</t>
  </si>
  <si>
    <t>upper Texas and Lousiana coasts</t>
  </si>
  <si>
    <t>https://books.google.co.uk/books?id=UI1RAQAAIAAJ&amp;pg=RA1-PA81&amp;lpg=RA1-PA81&amp;dq=Gross+necropsy+results+of+sea+turtles+stranded+on+the+upper+Texas+and+western+Louisiana+coasts,+1+January-31+December+1994.&amp;source=bl&amp;ots=J2Vg0JwDMM&amp;sig=ACfU3U2p81-IHwh9uYdCt5qAY6C7uIHO_A&amp;hl=en&amp;sa=X&amp;ved=2ahUKEwjVi56S_Jv4AhUKJ8AKHb4dC1gQ6AF6BAgCEAM#v=onepage&amp;q=Gross%20necropsy%20results%20of%20sea%20turtles%20stranded%20on%20the%20upper%20Texas%20and%20western%20Louisiana%20coasts%2C%201%20January-31%20December%201994.&amp;f=false</t>
  </si>
  <si>
    <t>Australia</t>
  </si>
  <si>
    <t>Wanuwuy (Cape Arnhem) and Port Bradshaw, Northeast Arnhem Land, Northern Territory, Australia</t>
  </si>
  <si>
    <t>Roeger et al. (2005)</t>
  </si>
  <si>
    <t>Crab pot gear</t>
  </si>
  <si>
    <t>https://www.awe.gov.au/sites/default/files/documents/marine-debris-cr-consulting.pdf</t>
  </si>
  <si>
    <t>(Ramesh et al., 2019)</t>
  </si>
  <si>
    <t>(Chatto et al., 1995)</t>
  </si>
  <si>
    <t>http://www.seaturtle.org/mtn/archives/mtn69/mtn69p17.shtml</t>
  </si>
  <si>
    <t>Darwin Harbour, Australia</t>
  </si>
  <si>
    <t>https://www.sciencedirect.com/science/article/pii/S0025326X1530076X</t>
  </si>
  <si>
    <t>coast of Búzios and Cabo Frio, state of Rio de Janeiro, Brazil (22° 44′ 49″ S to 41° 52′ 55″ W)</t>
  </si>
  <si>
    <t>soft plastic, hard plastic, metal, polyethylene terephthalate (PET) bottle caps, human hair, tampons, and latex condoms.</t>
  </si>
  <si>
    <t>all debris!!</t>
  </si>
  <si>
    <t>http://www.scielo.br/j/cr/a/DqxZWsGPfFj3vvGTKbBbDgJ/?lang=pt</t>
  </si>
  <si>
    <t>norte da Bahia (ponto mais ao sul -12°58'40"S x -38°25'14''W e o ponto mais ao norte -11°27'53''S x -37°21'06''W)</t>
  </si>
  <si>
    <t>fishing gear</t>
  </si>
  <si>
    <t>http://seaturtle.org/library/DuguyR_1983a_AnnSocSciNatCharenteMarit.pdf</t>
  </si>
  <si>
    <t>One cause of deadDeux autres mesures pourraient limiter les effets nefastes des activites humaines a l'egard des tortues: la premiere consisterait a eviter les rejets de plastique en mer, et f l'autre a interdire l'emploi des organochlores, hautement prejudiciables aux chaines alimentaires.</t>
  </si>
  <si>
    <t>and france in general Ars-en-Re (Charente-Maritime)</t>
  </si>
  <si>
    <t>http://seaturtle.org/library/DuguyR_1980_AnnSocSciNatCharente-Maritime.pdf</t>
  </si>
  <si>
    <t>one cause of dead</t>
  </si>
  <si>
    <t>also shows concentration on PCB!!!</t>
  </si>
  <si>
    <t>also shows concentration on PCB!!! dates nit accurate</t>
  </si>
  <si>
    <t>https://www.osti.gov/biblio/6164528-man-made-marine-debris-sea-turtle-strandings-beaches-upper-texas-southwestern-louisiana-coasts-june-through-september-technical-memo</t>
  </si>
  <si>
    <t>upper Texas and southwestern Louisiana coasts</t>
  </si>
  <si>
    <t>plastic</t>
  </si>
  <si>
    <t>https://www.researchgate.net/publication/232675552_Diet_of_the_Green_Turtle_Chelonia_mydas_at_Ra's_Al_Hadd_Sultanate_of_Oman</t>
  </si>
  <si>
    <t>Khawr A Jaramah in the north to Ra’s Al Ru’ays in the south</t>
  </si>
  <si>
    <t>southwestern portion of St. Joseph Bay (Gulf County, Florida).</t>
  </si>
  <si>
    <t>monofilament and cellophane-like plastic</t>
  </si>
  <si>
    <t>https://www.nature.com/articles/srep28015</t>
  </si>
  <si>
    <t>Sanriku Coast in the Japanese archipelago, located in a temperate area of the northwest Pacific Ocean</t>
  </si>
  <si>
    <t>https://onlinelibrary.wiley.com/doi/abs/10.1111/j.1442-8903.2010.00525.x</t>
  </si>
  <si>
    <t>https://aquila.usm.edu/goms/vol25/iss2/4/</t>
  </si>
  <si>
    <t>plastic bags, nylon chord, mesh bags, and tarp fragments.</t>
  </si>
  <si>
    <t xml:space="preserve"> northeast</t>
  </si>
  <si>
    <t>Gulf of Carpentaria spans Queensland and the Northern Territory in northern Australia and is comprised of approximately 3500 km of coastline.This Gulf is a large shallow embayment bordered by the Arafura Sea west  and north, and Torres Strait to</t>
  </si>
  <si>
    <t>02/2002?</t>
  </si>
  <si>
    <t>START YEAR NOT RECCORDED</t>
  </si>
  <si>
    <t>Cannot find online?</t>
  </si>
  <si>
    <t>https://ufdc.ufl.edu/AA00053693/00001/images/0</t>
  </si>
  <si>
    <t>Tortuguero, Costa Rica .</t>
  </si>
  <si>
    <t>U.S. Atlantic and Gulf of Mexico</t>
  </si>
  <si>
    <t>Hawaii</t>
  </si>
  <si>
    <t>but on (Laist, 1997) Cannot find online?</t>
  </si>
  <si>
    <t>https://link.springer.com/article/10.1007/s10750-010-0225-8</t>
  </si>
  <si>
    <t> San Andrés, peru</t>
  </si>
  <si>
    <t>all plastic debris</t>
  </si>
  <si>
    <t>dry wieght percentage, useful??</t>
  </si>
  <si>
    <t>https://repositorio.imarpe.gob.pe/handle/20.500.12958/3000</t>
  </si>
  <si>
    <t>https://revistas.ufrj.br/index.php/oa/article/view/7110</t>
  </si>
  <si>
    <t>litoral centro-norte do estado do Rio de Janeiro pela equipe do Grupo de Estudos de Mamíferos Marinhos da Região dos Lagos (GEMMLagos) / Oceanites, na região compreendida entre Saquarema (22o 55’12”S, 42o 30’37”W) e Quissamã (22o 06’24”S, 41o 28’20”W)</t>
  </si>
  <si>
    <t>sacolas plásticas, pedaços de embalagens e canudos, além de cordas e linhas de nylon</t>
  </si>
  <si>
    <t>https://www.sciencedirect.com/science/article/pii/S0025326X18307434?via%3Dihub</t>
  </si>
  <si>
    <t>Microregion of the Lakes in the state of Rio de Janeiro. between the coordinates 22° 55′ 52″ S and 42° 29′ 47″ W at 22° 22′ 18″ S and 41° 47′ 9″ W.</t>
  </si>
  <si>
    <t>Nylon wire, plastic bag</t>
  </si>
  <si>
    <t>The fecal compaction was 6.3 times higher in the group that ingested detritus and was more observed in the large intestine. Jerdy et al. (2017) found compaction increased 12 times when associated with plastic and 11 times with another material</t>
  </si>
  <si>
    <t>New York Bight</t>
  </si>
  <si>
    <t>ghost fishing gear/inactive fishing gear</t>
  </si>
  <si>
    <t>d plastic toys, cups, polypropylene line, plastic bags, plastic sheets</t>
  </si>
  <si>
    <t>https://pame.is/document-library/desktop-study-on-marine-litter-library/additional-documents/desktop-study-list-of-references/486-sadove-1990-marine-mammal-and-sea-turtle-encou/file</t>
  </si>
  <si>
    <t>Five leatherback turtles had a large bolus of plastic</t>
  </si>
  <si>
    <t>20?</t>
  </si>
  <si>
    <t>are numbers ok???</t>
  </si>
  <si>
    <t>Texas coast</t>
  </si>
  <si>
    <t>https://www.google.co.uk/books/edition/Proceedings_of_the_Eighth_Annual_Worksho/tnUeAQAAIAAJ?hl=en&amp;gbpv=0</t>
  </si>
  <si>
    <t>http://www.iotn.org/wp-content/uploads/2016/02/22-06-A-TWO-YEAR-SUMMARY-OF-TURTLE-ENTANGLEMENTS-IN-GHOST-GEAR-IN-THE-MALDIVES.pdf</t>
  </si>
  <si>
    <t>Maldives</t>
  </si>
  <si>
    <t>https://www.sciencedirect.com/science/article/pii/S0025326X1731086X?via%3Dihub</t>
  </si>
  <si>
    <t>Gulf of Mexico, south east Us Atlantic, northeast us, U.S caribean</t>
  </si>
  <si>
    <t>all the Uruguayan coast</t>
  </si>
  <si>
    <t>https://doi.org/10.1021/acs.est.8b02776</t>
  </si>
  <si>
    <t>Vero Beach to Lake Worth, Florida, were collected and brought to LMC in Juno Beach, Florida.</t>
  </si>
  <si>
    <t>Polyethylene</t>
  </si>
  <si>
    <t>soft plastic fragments</t>
  </si>
  <si>
    <t>hatchlings</t>
  </si>
  <si>
    <t>https://onlinelibrary.wiley.com/doi/abs/10.1111/conl.12001</t>
  </si>
  <si>
    <t>Gulf of Carpentaria</t>
  </si>
  <si>
    <t>https://onlinelibrary.wiley.com/doi/abs/10.1111/cobi.12355</t>
  </si>
  <si>
    <t>northern Australian coastline from east of the Gulf of Carpentaria (the gulf)</t>
  </si>
  <si>
    <t>percentage of total turtules encounteres in the entnaglements</t>
  </si>
  <si>
    <t>percentage ok?? Do for turtles or all species???</t>
  </si>
  <si>
    <t>https://www.int-res.com/abstracts/meps/v463/p1-22/</t>
  </si>
  <si>
    <t>along Florida’s Atlantic and Gulf of Mexico coasts</t>
  </si>
  <si>
    <t>12.5?</t>
  </si>
  <si>
    <t>29.5?</t>
  </si>
  <si>
    <t>16?</t>
  </si>
  <si>
    <t>fecal lavage number not clear</t>
  </si>
  <si>
    <t>(Witzell &amp; Teas, 1994)</t>
  </si>
  <si>
    <t>Gulf of Mexico US</t>
  </si>
  <si>
    <t>SE US atlantic</t>
  </si>
  <si>
    <t>NE US atlantic</t>
  </si>
  <si>
    <t>US caribean</t>
  </si>
  <si>
    <t>https://repository.library.noaa.gov/view/noaa/8474</t>
  </si>
  <si>
    <t>https://repository.library.noaa.gov/view/noaa/8475</t>
  </si>
  <si>
    <t>https://repository.library.noaa.gov/view/noaa/8476</t>
  </si>
  <si>
    <t>https://repository.library.noaa.gov/view/noaa/8477</t>
  </si>
  <si>
    <t>https://repository.library.noaa.gov/view/noaa/8478</t>
  </si>
  <si>
    <t>https://repository.library.noaa.gov/view/noaa/8479</t>
  </si>
  <si>
    <t>https://repository.library.noaa.gov/view/noaa/8480</t>
  </si>
  <si>
    <t>https://repository.library.noaa.gov/view/noaa/8481</t>
  </si>
  <si>
    <t>green</t>
  </si>
  <si>
    <t xml:space="preserve">leatherback </t>
  </si>
  <si>
    <t>haw</t>
  </si>
  <si>
    <t>sum</t>
  </si>
  <si>
    <t>https://georgehbalazs.com/wp-content/uploads/2019/07/IR-15-008_2014-Annual-Sea-Turtle-Stranding-Report.pdf</t>
  </si>
  <si>
    <t>main Hawaiian Islands and Northwestern Hawaiian Islands</t>
  </si>
  <si>
    <t>Marine turtle strandings in the Hawaiian Islands caused by hook and/or line also??</t>
  </si>
  <si>
    <t>https://doi.org/10.1007/s00227-008-0981-4</t>
  </si>
  <si>
    <t>https://pubs.er.usgs.gov/publication/70205522</t>
  </si>
  <si>
    <t xml:space="preserve"> islands of Saipan and Tinian (14.11°N – 15.29°N and 145.12°E – 145.83°E,</t>
  </si>
  <si>
    <t>https://meridian.allenpress.com/jhms/article/30/2/74/444524/Diagnosis-and-Management-of-Marine-Debris</t>
  </si>
  <si>
    <t>Atlantic coast of northern Florida</t>
  </si>
  <si>
    <t>monofilament line</t>
  </si>
  <si>
    <t>also ingestion</t>
  </si>
  <si>
    <t xml:space="preserve">Queensland, Pacific Ocean (PO) </t>
  </si>
  <si>
    <t>Western Australia, Indian Ocean (IO) </t>
  </si>
  <si>
    <t>can calculate pieces in excel</t>
  </si>
  <si>
    <t>https://www.frontiersin.org/articles/10.3389/fmars.2021.699521/full</t>
  </si>
  <si>
    <t>hard plastic</t>
  </si>
  <si>
    <t>http://www.seaturtle.org/PDF/AbreuGroboisFA_2000_ProceedingsoftheEighteenthInternati.pdf</t>
  </si>
  <si>
    <t>U.S. VIRGIN ISLANDS</t>
  </si>
  <si>
    <t>http://tede.bc.uepb.edu.br/jspui/handle/tede/2832</t>
  </si>
  <si>
    <t>Parque Estadual Marinho de Areia Vermelha (7°00`42" S e 34°48'58"O) Brasil</t>
  </si>
  <si>
    <t>fishing fibers</t>
  </si>
  <si>
    <t>TRIDENT BASIN, PORT CANAVERAL, Florida</t>
  </si>
  <si>
    <t>https://www.test.ists40perth.com.au/wp-content/uploads/2021/02/18-turtle.pdf#page=53</t>
  </si>
  <si>
    <t>https://doi.org/10.1007/s00227-013-2272-y</t>
  </si>
  <si>
    <t>from Nueva Palmira (33°53′S, 58°25′W), well inside the Uruguay River, to Barra del Chuy (33°44′S, 53°22′W),</t>
  </si>
  <si>
    <t>main cause of stranding percentage and all debris not only plastic</t>
  </si>
  <si>
    <r>
      <t>Ingestion</t>
    </r>
    <r>
      <rPr>
        <sz val="8"/>
        <color rgb="FF000000"/>
        <rFont val="Cambria"/>
        <family val="1"/>
      </rPr>
      <t xml:space="preserve"> which year????</t>
    </r>
  </si>
  <si>
    <t xml:space="preserve">Enatnglement 38/42 </t>
  </si>
  <si>
    <t xml:space="preserve">Ent 6 </t>
  </si>
  <si>
    <t xml:space="preserve">Ent 35 </t>
  </si>
  <si>
    <t>(Sulochanan et al., 2016)</t>
  </si>
  <si>
    <t>(Redfoot et al., 1985)</t>
  </si>
  <si>
    <t>(Ramah et al., 2019)</t>
  </si>
  <si>
    <t>(D. White, 2006)</t>
  </si>
  <si>
    <t>(Brittain et al., 2012)</t>
  </si>
  <si>
    <t>(Arauz Almengor &amp; Morera Avila, 1994)</t>
  </si>
  <si>
    <t>Ing 1/1 chronic obstruction</t>
  </si>
  <si>
    <t>(Schumacher et al., 1996)</t>
  </si>
  <si>
    <t>Ing 4/8</t>
  </si>
  <si>
    <t>(Bellini et al., 2019)</t>
  </si>
  <si>
    <t>Ing 2/17</t>
  </si>
  <si>
    <t>(K. M. Hart et al., 2013)</t>
  </si>
  <si>
    <t>(G. H. Balazs, 1978)</t>
  </si>
  <si>
    <t>(Broadrick, 1982)</t>
  </si>
  <si>
    <t xml:space="preserve">Ing 4/29 </t>
  </si>
  <si>
    <t>(Carr &amp; Stancyk, 1975)</t>
  </si>
  <si>
    <t>(Den Hartog, 1980)</t>
  </si>
  <si>
    <t>(Fletcher, 1982)</t>
  </si>
  <si>
    <t>(Greenland et al., 2007)</t>
  </si>
  <si>
    <t>Ing 7/9</t>
  </si>
  <si>
    <t>(Townsend, 2011)</t>
  </si>
  <si>
    <t>Entanglement 4%</t>
  </si>
  <si>
    <t>Ingestion 2019?????? Year???</t>
  </si>
  <si>
    <t xml:space="preserve">Ent 5 </t>
  </si>
  <si>
    <t xml:space="preserve">Ingestion 0 </t>
  </si>
  <si>
    <t xml:space="preserve">Ent 1 </t>
  </si>
  <si>
    <t>(Van Houtan et al., 2016)</t>
  </si>
  <si>
    <t>(Utzurrum, 2013)</t>
  </si>
  <si>
    <t>(Reidarson et al., 1994)</t>
  </si>
  <si>
    <t xml:space="preserve">ent 4% entangle ghost gear </t>
  </si>
  <si>
    <t>(Dodge et al., 2022)</t>
  </si>
  <si>
    <t xml:space="preserve">ent 1 </t>
  </si>
  <si>
    <t>(Moore et al., 2009)</t>
  </si>
  <si>
    <t xml:space="preserve">Ing  samples of egg yolk several chemical pollutants that came from plastic ingestion in 42.8%one egg from each of 14 clutches </t>
  </si>
  <si>
    <t>(Juarez Ceron et al., 2000)</t>
  </si>
  <si>
    <t>(Garofalo et al., 2020)</t>
  </si>
  <si>
    <t>(Godley et al., 1998)</t>
  </si>
  <si>
    <t xml:space="preserve">Ing 2/13 </t>
  </si>
  <si>
    <t>(Orós et al., 2021)</t>
  </si>
  <si>
    <t xml:space="preserve">Ing 1/10 </t>
  </si>
  <si>
    <t>(Santos-Costa et al., 2020)</t>
  </si>
  <si>
    <t>(Margaritoulis, 1986)</t>
  </si>
  <si>
    <t>(Casale et al., 2003)</t>
  </si>
  <si>
    <t>(Sami et al., 2013)</t>
  </si>
  <si>
    <t>(Mrosovsky et al., 2009)</t>
  </si>
  <si>
    <t>(Limpus, 2008)</t>
  </si>
  <si>
    <t>(J. Barreiros &amp; Barcelos, 2001)</t>
  </si>
  <si>
    <t xml:space="preserve">Ent 1/1 </t>
  </si>
  <si>
    <t>(Farkas et al., 2017)</t>
  </si>
  <si>
    <t>(Travaglini et al., 2006)</t>
  </si>
  <si>
    <t>(Plot &amp; Georges, 2010)</t>
  </si>
  <si>
    <t>(Mrosovsky, 1981)</t>
  </si>
  <si>
    <t xml:space="preserve">Ing 3/6 </t>
  </si>
  <si>
    <t>(J. C. den Hartog &amp; van Nierop, 1984)</t>
  </si>
  <si>
    <t>(Caracappa et al., 2017)</t>
  </si>
  <si>
    <t>(Davenport et al., 1993)</t>
  </si>
  <si>
    <t>(Brock, 2006)</t>
  </si>
  <si>
    <r>
      <t>Ing 1/1</t>
    </r>
    <r>
      <rPr>
        <b/>
        <sz val="11"/>
        <color rgb="FF000000"/>
        <rFont val="Times"/>
        <family val="1"/>
      </rPr>
      <t xml:space="preserve"> </t>
    </r>
  </si>
  <si>
    <t>(Eckert &amp; Luginbuhl, 1988)</t>
  </si>
  <si>
    <t xml:space="preserve">Ing 0/3 </t>
  </si>
  <si>
    <t>(K. Clukey, 2016)</t>
  </si>
  <si>
    <t>(Uchida, 1990)</t>
  </si>
  <si>
    <t xml:space="preserve">Ing 4/18 </t>
  </si>
  <si>
    <t>(Nagaoka et al., 2019)</t>
  </si>
  <si>
    <t xml:space="preserve">Ing 1 </t>
  </si>
  <si>
    <t xml:space="preserve">Ing 2 </t>
  </si>
  <si>
    <t>(Brongersma, 1972)</t>
  </si>
  <si>
    <t>(Cawthorn, 1985)</t>
  </si>
  <si>
    <t xml:space="preserve">Ing 1 cause of death </t>
  </si>
  <si>
    <t>(Duguy, 1983)</t>
  </si>
  <si>
    <t>(Duguy &amp; Duron, 1981)</t>
  </si>
  <si>
    <t>(Duguy &amp; Duron, 1980)</t>
  </si>
  <si>
    <t>(Fritts, 1982)</t>
  </si>
  <si>
    <t>Ing 4/37</t>
  </si>
  <si>
    <t>(Hughes, 1974)</t>
  </si>
  <si>
    <t>(Innis et al., 2011)</t>
  </si>
  <si>
    <t>(Katsanevakis, 2008)</t>
  </si>
  <si>
    <t>(D. S. Lee &amp; Palmer, 1981)</t>
  </si>
  <si>
    <t>Ing 2</t>
  </si>
  <si>
    <t>Ing 1</t>
  </si>
  <si>
    <t>(Poppi et al., 2012)</t>
  </si>
  <si>
    <t>(Russo et al., 2003)</t>
  </si>
  <si>
    <t>(S. Sadove, 1980)</t>
  </si>
  <si>
    <t>(Schoelkopf, 1981)</t>
  </si>
  <si>
    <t>(Marks et al., 2020)</t>
  </si>
  <si>
    <t>(Balmer et al., 2019)</t>
  </si>
  <si>
    <t>(Powell, 2009)</t>
  </si>
  <si>
    <t xml:space="preserve">Ing 19/186 </t>
  </si>
  <si>
    <t>(Baulch &amp; Perry, 2014)</t>
  </si>
  <si>
    <t xml:space="preserve">Ing 0/27 </t>
  </si>
  <si>
    <t>Ing 1/24</t>
  </si>
  <si>
    <t>Ing 3/17</t>
  </si>
  <si>
    <t>(Lusher et al., 2018)</t>
  </si>
  <si>
    <t>(Gorzelany, 1998)</t>
  </si>
  <si>
    <t>(Gomerčić et al., 2009)</t>
  </si>
  <si>
    <t>fishing gears</t>
  </si>
  <si>
    <t>(Levy et al., 2009)</t>
  </si>
  <si>
    <t>(Kyung-Yeon et al., 2013)</t>
  </si>
  <si>
    <t>(Caldwell et al., 1965)</t>
  </si>
  <si>
    <t>Ing 7/7</t>
  </si>
  <si>
    <t>(Battaglia et al., 2020)</t>
  </si>
  <si>
    <t>(Chatto &amp; Warneke, 2000)</t>
  </si>
  <si>
    <t>Ing 9</t>
  </si>
  <si>
    <t>(Walker &amp; Coe, 1989)</t>
  </si>
  <si>
    <t>(Puig-Lozano et al., 2018)</t>
  </si>
  <si>
    <t>(Byrd et al., 2014)</t>
  </si>
  <si>
    <t>Ing 5/84</t>
  </si>
  <si>
    <t xml:space="preserve">Ing MP 21/21 </t>
  </si>
  <si>
    <t>(Pfeifer, 2020)</t>
  </si>
  <si>
    <t xml:space="preserve">Ing 4/5 </t>
  </si>
  <si>
    <t xml:space="preserve">Ing 2/27 </t>
  </si>
  <si>
    <t>(Arbelo et al., 2013)</t>
  </si>
  <si>
    <t>(Díaz-Delgado et al., 2018)</t>
  </si>
  <si>
    <t>Mustang, North Padre and South Padre Islands, Texas.</t>
  </si>
  <si>
    <t>percentage from all the stranded turles Kemp's ridley (Lepidochelys kemp1) {36%), loggerhead (Caretta caretta)(24%), hawksbill (Eretmochelys imbricata) {24%), green (Chelonia mydas) {12%) and leatherback (Dermochelys coriacea) {4%).</t>
  </si>
  <si>
    <t>percentage from total entangled turtles Kemp's ridley (Lepidochelys kemp1) {36%), loggerhead and leatherback (Dermochelys coriacea) {4%).</t>
  </si>
  <si>
    <t>https://repositories.lib.utexas.edu/bitstream/handle/2152/61675/txu-oclc-7570093.pdf?sequence=2&amp;isAllowed=y</t>
  </si>
  <si>
    <t>pieces of plastic bag=soft plastic??</t>
  </si>
  <si>
    <t>all plastic</t>
  </si>
  <si>
    <t>the Central Gulf of Thailand in 3 provinces (Chumphon, Surat Thani, and Nakhon Si Thammarat</t>
  </si>
  <si>
    <t>31/6/2020</t>
  </si>
  <si>
    <t>fibre</t>
  </si>
  <si>
    <t>W. Teas personal communication</t>
  </si>
  <si>
    <t>Ent 75</t>
  </si>
  <si>
    <r>
      <t xml:space="preserve">Ent </t>
    </r>
    <r>
      <rPr>
        <sz val="12"/>
        <color rgb="FFFF0000"/>
        <rFont val="Times New Roman"/>
        <family val="1"/>
      </rPr>
      <t xml:space="preserve">66/970 </t>
    </r>
  </si>
  <si>
    <t>maybe repeated!!!!</t>
  </si>
  <si>
    <t>http://www.iotn.org/iotn24-03-entangled-hawksbill-turtle-saved-by-fisherfolk-of-muloor-karnataka/</t>
  </si>
  <si>
    <t>Kaup Beach (13º13’25.14”N, 74º44’14.58”E).</t>
  </si>
  <si>
    <t>a ghost gillne</t>
  </si>
  <si>
    <t>https://www.jstor.org/stable/24319954</t>
  </si>
  <si>
    <t>th of Melbourne Beach, Brevard Co.</t>
  </si>
  <si>
    <t>juvenile</t>
  </si>
  <si>
    <t>https://www.researchgate.net/publication/335230817_First_encounter_of_a_stranded_Loggerhead_marine_turtle_entangled_in_a_ghost_net_on_the_Southeast_coast_of_Mauritius_Island</t>
  </si>
  <si>
    <t>La Cambuse (20º27´18.6´´S, 57º41´57.1´´E), located on the southeast coast of Mauritius Island.</t>
  </si>
  <si>
    <t>Cobourg, Arnhem-Wessel, Groote and Pellew in the Northern Territory and West Cape York in Queensland.</t>
  </si>
  <si>
    <t>precentage of all the individuals. 47 animals of which 5 tutules</t>
  </si>
  <si>
    <t>http://www.hawksbill.org/wp-content/uploads/2012/12/Brittain-et-al.-2012_Two-Reports-of-Juvenile-Hawksbill-Sea-Turtles-Eretmochelys-imbricata-on-the-Southeast-Coast-of-Guatemala.pdf</t>
  </si>
  <si>
    <t>50?</t>
  </si>
  <si>
    <t>border of El Salvador 13°44’44”N 90°08’07”W. Barra del Jioté (1.5 km east of La Barrona).</t>
  </si>
  <si>
    <t>http://www.seaturtle.org/mtn/archives/mtn64/mtn64p13a.shtml</t>
  </si>
  <si>
    <t>Ostional on the Pacific coast of Costa Rica</t>
  </si>
  <si>
    <t>gillnet and nylon plastic sac</t>
  </si>
  <si>
    <t>possible cause of death.</t>
  </si>
  <si>
    <t>hard plastics</t>
  </si>
  <si>
    <t>data from facebook percentage of ent of all sp recorded</t>
  </si>
  <si>
    <t>philippines</t>
  </si>
  <si>
    <t>data from social media. Totaal of ingestion is from all the sea animals reportes in the social media</t>
  </si>
  <si>
    <t>Totaal of entangle is from all the sea animals reportes in the social media</t>
  </si>
  <si>
    <t>19?</t>
  </si>
  <si>
    <t>12?</t>
  </si>
  <si>
    <t>data from facebook percentage of ing  of all sp recorded</t>
  </si>
  <si>
    <t>5.26?</t>
  </si>
  <si>
    <t>16.67?</t>
  </si>
  <si>
    <t>https://www.jstor.org/stable/20095594</t>
  </si>
  <si>
    <t>Florida</t>
  </si>
  <si>
    <t>1996?</t>
  </si>
  <si>
    <t>wires</t>
  </si>
  <si>
    <t>Fernando de Noronha (3° 51’ S, 32° 25’ W) Brazil</t>
  </si>
  <si>
    <t>https://www.int-res.com/abstracts/esr/v40/p41-52/</t>
  </si>
  <si>
    <t>St. Croix in the USVI at N17° 47.4′, W64° 37.2′</t>
  </si>
  <si>
    <t>https://georgehbalazs.com/wp-content/uploads/2020/02/Balazs_1978_EIKBayOahu_E.pdf</t>
  </si>
  <si>
    <t>https://doi.org/10.1007/s00227-013-2249-x</t>
  </si>
  <si>
    <t>Kaneohe Bay</t>
  </si>
  <si>
    <t>https://georgehbalazs.com/wp-content/uploads/2019/08/ImpactOfOceanDebrisOnMarineTurtles_Balazs_1985.pdf</t>
  </si>
  <si>
    <t>Uchida persona communication</t>
  </si>
  <si>
    <t>Hyogo Prefecture, seto Sea, Japan</t>
  </si>
  <si>
    <t>Long Island, New york, USA</t>
  </si>
  <si>
    <t>Musick personal communication</t>
  </si>
  <si>
    <t>Chesapeake Bay, Virginia, USA</t>
  </si>
  <si>
    <t>Naftel personal comm</t>
  </si>
  <si>
    <t>North Pacific (lat. 41°N, long. 178°W</t>
  </si>
  <si>
    <t>Kailua-Kona (OTEC buoy), Hawaii</t>
  </si>
  <si>
    <t>parachute anchor</t>
  </si>
  <si>
    <t>Anonymus</t>
  </si>
  <si>
    <t>Burch personal communication</t>
  </si>
  <si>
    <t>High seas southwest of Hawaii</t>
  </si>
  <si>
    <t>Amos pers. Commun.</t>
  </si>
  <si>
    <t>Port Aransas, Tezas, Usa, lat. 27°50.3'N, long. 97°03.1'W</t>
  </si>
  <si>
    <t>monofilament, onion bag</t>
  </si>
  <si>
    <t>Florida an Texas</t>
  </si>
  <si>
    <t>cannot access (Laist, 1997)</t>
  </si>
  <si>
    <t>https://link.springer.com/content/pdf/10.1007/978-1-4613-8486-1.pdf</t>
  </si>
  <si>
    <t>Tortuguero Bank caribbean</t>
  </si>
  <si>
    <t>https://reader.elsevier.com/reader/sd/pii/0006320775900609?token=2F67FB390803F7CB37350C27360891E4DAF070E20B1A00B49E8237F9980F5CB4F94B49973D77E335E7C42EB7F0E76B4F&amp;originRegion=eu-west-1&amp;originCreation=20220609172850</t>
  </si>
  <si>
    <t>30°2'N 16°1'W, Selvagem Pequena</t>
  </si>
  <si>
    <t>https://brill.com/view/journals/njz/30/4/article-p595_5.xml</t>
  </si>
  <si>
    <t>N. Atl.: Florida and Texas</t>
  </si>
  <si>
    <t>START YEAR NOT RECCORDED. Aside from crabs, marine turtles account for 90% of marine life recorded in the nets, with Olive Ridley and Hawksbill turtles accounting for 87 of the total number of marine t</t>
  </si>
  <si>
    <t>found in Laist,1997)</t>
  </si>
  <si>
    <t>Costa Rica, Florida, and Texas</t>
  </si>
  <si>
    <t>le Pertuis de Maumusson (Charente-Maritime) et SaintGilles-Croix-de-Vie (Vendee), soit entre 45°45' et 46°45'N</t>
  </si>
  <si>
    <t>numbers does not coincide with (Witzell &amp; Teas, 1996) file:///Users/nataliadelatijera/Downloads/noaa_3040_DS1%20(2).pdf</t>
  </si>
  <si>
    <t>(Moon et al., 2022)</t>
  </si>
  <si>
    <t>https://onlinelibrary.wiley.com/doi/abs/10.1002/ece3.2034</t>
  </si>
  <si>
    <t>Waimea, Kauai (21.968°N, 159.672°W) </t>
  </si>
  <si>
    <t>https://www.sciencedirect.com/science/article/pii/S026974912200063X</t>
  </si>
  <si>
    <t>Most turtles were collected from the eastern coast of Korea (Goseong, Sokcho, Yangyang, Gangneung, Samcheok, Yeongdeok, Pohang, Gyeongju, and Ulsan)</t>
  </si>
  <si>
    <t>only plastic good report!!</t>
  </si>
  <si>
    <t>film=soft plastic?</t>
  </si>
  <si>
    <t xml:space="preserve">Ent 0 </t>
  </si>
  <si>
    <t>Ent 6/214</t>
  </si>
  <si>
    <t>(Besseling et al., 2015)</t>
  </si>
  <si>
    <t>(Bogomolni et al., 2010)</t>
  </si>
  <si>
    <t>(Senko et al., 2020)</t>
  </si>
  <si>
    <t>(Capella et al., 2001)</t>
  </si>
  <si>
    <t>(Cassoff et al., 2011)</t>
  </si>
  <si>
    <t>Ent count</t>
  </si>
  <si>
    <t>(Heyning &amp; Lewis, 1990)</t>
  </si>
  <si>
    <t>(Jackson, 2010)</t>
  </si>
  <si>
    <t>(Jackson, 2011)</t>
  </si>
  <si>
    <t>(Jackson, 2012)</t>
  </si>
  <si>
    <t>(Jackson, 2013)</t>
  </si>
  <si>
    <t>(Jackson &amp; Sternfeld, 2009)</t>
  </si>
  <si>
    <t>(Sternfeld, 2005)</t>
  </si>
  <si>
    <t>(Sternfeld, 2006)</t>
  </si>
  <si>
    <t>(Waring et al., 2004)</t>
  </si>
  <si>
    <t xml:space="preserve">Ing 2/2 </t>
  </si>
  <si>
    <t>(Jacobsen et al., 2010)</t>
  </si>
  <si>
    <t xml:space="preserve">Ing death 1/1 </t>
  </si>
  <si>
    <t>(de Stephanis et al., 2013)</t>
  </si>
  <si>
    <t xml:space="preserve">Ing 6/6 </t>
  </si>
  <si>
    <t>(R. Fernández et al., 2009, pp. 1996–2006)</t>
  </si>
  <si>
    <t>nooooo</t>
  </si>
  <si>
    <t xml:space="preserve">Ing 0/2 </t>
  </si>
  <si>
    <t>(Chua et al., 2019)</t>
  </si>
  <si>
    <t>Ing 6</t>
  </si>
  <si>
    <t xml:space="preserve">Ing 2/17  </t>
  </si>
  <si>
    <t>(Martin &amp; Clarke, 1986)</t>
  </si>
  <si>
    <t xml:space="preserve">Ing 3/8 </t>
  </si>
  <si>
    <t xml:space="preserve">Ing 12/32 </t>
  </si>
  <si>
    <t>(Lambertsen &amp; Kohn, 1987)</t>
  </si>
  <si>
    <t xml:space="preserve">Ing 1  </t>
  </si>
  <si>
    <t>(Lambertsen, 1990)</t>
  </si>
  <si>
    <t xml:space="preserve"> Ing 1/1 </t>
  </si>
  <si>
    <t>(Viale et al., 1992)</t>
  </si>
  <si>
    <t>(Spence, 1995)</t>
  </si>
  <si>
    <t xml:space="preserve">Ing 4/36 </t>
  </si>
  <si>
    <t>(Evans &amp; Hindell, 2004)</t>
  </si>
  <si>
    <t xml:space="preserve">Ing1/1 </t>
  </si>
  <si>
    <t>(Roberts, 2003)</t>
  </si>
  <si>
    <t>(Mazzariol et al., 2011)</t>
  </si>
  <si>
    <t xml:space="preserve">Ing 1/6 </t>
  </si>
  <si>
    <t>(Alexiadou et al., 2019)</t>
  </si>
  <si>
    <t>(Tonay et al., 2021)</t>
  </si>
  <si>
    <t>(Piatkowski et al., 2017)</t>
  </si>
  <si>
    <t>(Cools et al., 2013)</t>
  </si>
  <si>
    <t xml:space="preserve">Ing 9/30 </t>
  </si>
  <si>
    <t>(Unger et al., 2016)</t>
  </si>
  <si>
    <t>(Jerbi et al., 2021)</t>
  </si>
  <si>
    <t xml:space="preserve">Ing ½ </t>
  </si>
  <si>
    <t>(Carretta et al., 2013)</t>
  </si>
  <si>
    <t>(Hansen et al., 2016)</t>
  </si>
  <si>
    <t>(Mate, 1985)</t>
  </si>
  <si>
    <t>(Poncelet et al., 2000)</t>
  </si>
  <si>
    <t xml:space="preserve">Ent 0/13 </t>
  </si>
  <si>
    <t>(R. Fernández et al., 2009)</t>
  </si>
  <si>
    <t xml:space="preserve">Ing 12 </t>
  </si>
  <si>
    <t>(Conant, 1984)</t>
  </si>
  <si>
    <t xml:space="preserve">Nest 0 </t>
  </si>
  <si>
    <t>(Luna-Jorquera et al., 2019)</t>
  </si>
  <si>
    <t xml:space="preserve">Ing 4/631 </t>
  </si>
  <si>
    <t>(Mariano &amp; Targino, 2012)</t>
  </si>
  <si>
    <t>(Sileo et al., 1990)</t>
  </si>
  <si>
    <t>Ent NUMBER??</t>
  </si>
  <si>
    <t>(Dobbs, 2005)</t>
  </si>
  <si>
    <t>(Tavares et al., 2017)</t>
  </si>
  <si>
    <t>(Verlis et al., 2013)</t>
  </si>
  <si>
    <t xml:space="preserve">Ing 1/2 </t>
  </si>
  <si>
    <t>(Rapp et al., 2017)</t>
  </si>
  <si>
    <t xml:space="preserve">Ing 0/6 </t>
  </si>
  <si>
    <t xml:space="preserve">Nest 12/313, 38/122 </t>
  </si>
  <si>
    <t>(Lavers et al., 2013)</t>
  </si>
  <si>
    <t xml:space="preserve">Nest 319/2220 </t>
  </si>
  <si>
    <t>(Grant et al., 2018)</t>
  </si>
  <si>
    <t xml:space="preserve">Ing 1/3 </t>
  </si>
  <si>
    <t xml:space="preserve">Ing 18% of 44 </t>
  </si>
  <si>
    <r>
      <t xml:space="preserve">Nest </t>
    </r>
    <r>
      <rPr>
        <sz val="11"/>
        <color theme="1"/>
        <rFont val="Calibri"/>
        <family val="2"/>
        <scheme val="minor"/>
      </rPr>
      <t xml:space="preserve"> </t>
    </r>
    <r>
      <rPr>
        <sz val="8"/>
        <color theme="1"/>
        <rFont val="Cambria"/>
        <family val="1"/>
      </rPr>
      <t xml:space="preserve">58.3% of 96 </t>
    </r>
  </si>
  <si>
    <t>(Verlis et al., 2014)</t>
  </si>
  <si>
    <r>
      <t xml:space="preserve">Nest </t>
    </r>
    <r>
      <rPr>
        <sz val="11"/>
        <color theme="1"/>
        <rFont val="Calibri"/>
        <family val="2"/>
        <scheme val="minor"/>
      </rPr>
      <t xml:space="preserve"> </t>
    </r>
    <r>
      <rPr>
        <sz val="8"/>
        <color theme="1"/>
        <rFont val="Cambria"/>
        <family val="1"/>
      </rPr>
      <t xml:space="preserve">61% of 203 </t>
    </r>
  </si>
  <si>
    <t>(Tavares et al., 2016)</t>
  </si>
  <si>
    <t xml:space="preserve">Nest </t>
  </si>
  <si>
    <t>(Claro et al., 2019)</t>
  </si>
  <si>
    <t xml:space="preserve">Ing 0/5 </t>
  </si>
  <si>
    <t>(Furniss, 1983)</t>
  </si>
  <si>
    <t xml:space="preserve">Nest 30/93 in 2015 of 19 and 27/203 in 2016 </t>
  </si>
  <si>
    <t>(Brentano et al., 2020)</t>
  </si>
  <si>
    <t>(Meynecke &amp; Meager, 2016)</t>
  </si>
  <si>
    <t>https://www.researchgate.net/profile/Jean-Asuncion-Utzurrum/publication/258316526_Fecal_analysis_of_a_live_juvenile_hawksbill_sea_turtle_Eretmochelys_imbricata_diagnosed_with_buoyancy_disorder/links/00b49527c86ed567cb000000/Fecal-analysis-of-a-live-juvenile-hawksbill-sea-turtle-Eretmochelys-imbricata-diagnosed-with-buoyancy-disorder.pdf</t>
  </si>
  <si>
    <t>San Jose, Negros Oriental Philippines o</t>
  </si>
  <si>
    <t>remnants of a balloon, was also recorded and is suspected to be the main cause of buoyancy disorder in the specimen.</t>
  </si>
  <si>
    <t>https://www.jstor.org/stable/20095351</t>
  </si>
  <si>
    <t>1993?</t>
  </si>
  <si>
    <t>USA where?</t>
  </si>
  <si>
    <t>https://www.int-res.com/abstracts/esr/v47/p155-170/</t>
  </si>
  <si>
    <t>Provincetown, Massachusetts</t>
  </si>
  <si>
    <t>Almost half of the ‘debris’ cases had current-year trap tags, highlighting the difficulty of distinguishing active fixed-gear fisheries from marine debris (AsmutisSilvia et al. 2017).</t>
  </si>
  <si>
    <t>272?</t>
  </si>
  <si>
    <t>11?</t>
  </si>
  <si>
    <t>10.1016/j.marpolbul.2009.02.006</t>
  </si>
  <si>
    <t>California. (The boundaries for the COASST programme are further north on the west coast, in Oregon and Washington.</t>
  </si>
  <si>
    <t>maybe fishing and not lost gear</t>
  </si>
  <si>
    <t>https://hrcak.srce.hr/249250</t>
  </si>
  <si>
    <t>m Italy [two found along the North-Adriatic coast (Novarini et al., 2010, 2017) and one bycaught in a fishing net in the Tyrrhenian waters off Calabria</t>
  </si>
  <si>
    <t>https://www.cambridge.org/core/journals/journal-of-the-marine-biological-association-of-the-united-kingdom/article/patterns-of-marine-turtle-mortality-in-british-waters-19921996-with-reference-to-tissue-contaminant-levels/45F23593CA9CD7CE1E05A0D7C1B368C4</t>
  </si>
  <si>
    <t>around Britain</t>
  </si>
  <si>
    <t>died as a result of starvation, caused by a primary obstruction of the digestive tract by ingested plastic and metal litter.</t>
  </si>
  <si>
    <t>ghost net??</t>
  </si>
  <si>
    <t>Canary Islands (Spain)</t>
  </si>
  <si>
    <t>https://www.sciencedirect.com/science/article/pii/S0025326X2100374X</t>
  </si>
  <si>
    <t>also details of pollutants</t>
  </si>
  <si>
    <t>In our survey, 15.38% of leatherbacks (n = 2) died due to digestive lesions caused by plastic ingestion. According to the Ocean Conservancy, 150 million tonnes of plastic are currently in the oceans, and, as stated by the World Economic Forum, eight million tonnes infiltrate the oceans per year (Aretoulaki et al., 2020). Especially in the case of leatherbacks, plastic may be mistaken for jellyfish (Mrosovsky et al., 2009). Ingestion of plastics can cause intestinal obstruction and other intestinal lesions, dietary dilution, malnutrition, and increased buoyancy resulting in poor health, reduced growth rates and reproductive output, or death; in addition, plastics can accumulate contaminants from the marine environment, such as heavy metals and PCBs (Nelms et al., 2016).</t>
  </si>
  <si>
    <t>2 causes of dead</t>
  </si>
  <si>
    <t>https://www.sciencedirect.com/science/article/pii/S0021997520300670</t>
  </si>
  <si>
    <t>coastal segment in Iguape, Ilha Comprida and Ilha do Cardoso in southern São Paulo state.</t>
  </si>
  <si>
    <t>31/11/2016</t>
  </si>
  <si>
    <t>https://www.jstor.org/stable/1564521</t>
  </si>
  <si>
    <t>greece</t>
  </si>
  <si>
    <t>https://www.thebhs.org/publications/the-herpetological-journal/electronic-appendices/109-leatherback-turtles-i-dermochelys-coriacea-i-in-italy-and-in-the-mediterranean-basin-herpetological-journal-13-3-135-139</t>
  </si>
  <si>
    <t>Italy</t>
  </si>
  <si>
    <t>at least 1 (which means maybe more)</t>
  </si>
  <si>
    <t>https://www.zobodat.at/pdf/HER_26_1_2_0065-0076.pdf</t>
  </si>
  <si>
    <t>Tunisian waters (Central mediterranean sea)</t>
  </si>
  <si>
    <t>9?</t>
  </si>
  <si>
    <t>https://www.sciencedirect.com/science/article/pii/S0025326X08005031</t>
  </si>
  <si>
    <t>Massachusetts</t>
  </si>
  <si>
    <t xml:space="preserve">Hymen Marx, Pers. comm. </t>
  </si>
  <si>
    <t>England</t>
  </si>
  <si>
    <t>also in (Mrosovsky et al., 2009)</t>
  </si>
  <si>
    <t>New Jersey</t>
  </si>
  <si>
    <t xml:space="preserve">Anders Rhodin, Pers. comm. </t>
  </si>
  <si>
    <t>?/1980</t>
  </si>
  <si>
    <t xml:space="preserve">Robert DiGiovanni, Pers comm </t>
  </si>
  <si>
    <t>New York</t>
  </si>
  <si>
    <t>Bob Prescott, Pers. comm.</t>
  </si>
  <si>
    <t>Nova Scotia</t>
  </si>
  <si>
    <t>?/2005</t>
  </si>
  <si>
    <t xml:space="preserve">Zoe Lucas, Pers. comm. </t>
  </si>
  <si>
    <t>Virginia</t>
  </si>
  <si>
    <t>South Carolina</t>
  </si>
  <si>
    <t>Tom Murphy, Pers. comm.</t>
  </si>
  <si>
    <t>Meredith Fagan, Pers. Comm</t>
  </si>
  <si>
    <t>Rod Penrose, Pers. comm.</t>
  </si>
  <si>
    <t>?/1993</t>
  </si>
  <si>
    <t xml:space="preserve">Bob Reid, Pers. Comm. </t>
  </si>
  <si>
    <t>Scotland</t>
  </si>
  <si>
    <t>Ireland, england, sctoland</t>
  </si>
  <si>
    <t>Michael James, unpublished</t>
  </si>
  <si>
    <t>Matthew Godfrey, Pers. comm.</t>
  </si>
  <si>
    <t>Mark Dodd, Pers. comm.</t>
  </si>
  <si>
    <t>Georgia</t>
  </si>
  <si>
    <t>Mark Swingle, Pers. comm.</t>
  </si>
  <si>
    <t>Brendan Godley, Pers. comm.</t>
  </si>
  <si>
    <t>https://georgehbalazs.com/wp-content/uploads/2021/10/ABiologicalReviewOfAustralianMT-2_CM.pdf</t>
  </si>
  <si>
    <t>North Stradbroke Island. Austarlia</t>
  </si>
  <si>
    <t>https://repositorio.uac.pt/handle/10400.3/1563</t>
  </si>
  <si>
    <t>south-east off Terceira island (Azores)</t>
  </si>
  <si>
    <t>https://www.researchgate.net/profile/Balazs-Farkas/publication/320083744_A_leatherback_turtle_found_off_Fujairah_United_Arab_Emirates/links/59f023170f7e9baeb26ad626/A-leatherback-turtle-found-off-Fujairah-United-Arab-Emirates.pdf</t>
  </si>
  <si>
    <t>25.1164°N, 56.4181°E approximately 6 km east of Fujairah City, Emirate of Fujairah, United Arab Emirates. T</t>
  </si>
  <si>
    <t>waste cordage</t>
  </si>
  <si>
    <t>https://www.researchgate.net/profile/S-Can-Akcinar/publication/236011075_Golden_Jackal_Predation_On_Marine_Turtles_In_Goksu_Delta_Turkey/links/58f5dfa3458515ff23b618b0/Golden-Jackal-Predation-On-Marine-Turtles-In-Goksu-Delta-Turkey.pdf</t>
  </si>
  <si>
    <t>https://doi.org/10.2744/CCB-0857.1</t>
  </si>
  <si>
    <t>Awala Yalimapo beach (5°42′N, 53°54′W), French Guiana</t>
  </si>
  <si>
    <t>plastic bag/ soft plastic</t>
  </si>
  <si>
    <t>http://www.seaturtle.org/mtn/archives/mtn17/mtn17p5.shtml</t>
  </si>
  <si>
    <t>https://repository.naturalis.nl/pub/317798</t>
  </si>
  <si>
    <t>southern England and the North Sea</t>
  </si>
  <si>
    <t>https://www.researchgate.net/publication/318323550_New_records_of_leatherback_sea_turtle_Dermochelys_coriacea_Vandelli_1761_Testudines_Dermochelyidae_in_the_Strait_of_Sicily_354_NEW_RECORDS_OF_DERMOCHELYS_CORIACEA</t>
  </si>
  <si>
    <t>Sicilia</t>
  </si>
  <si>
    <t>plastic bag and fishing debris</t>
  </si>
  <si>
    <t>https://www.thebhs.org/publications/the-herpetological-journal/volume-3-number-3-july-1993/1326-01-a-struvite-faecolith-in-the-leatherback-turtle-dermochelys-coriacea-vandelli-a-means-of-packaging-garbage</t>
  </si>
  <si>
    <t>Midway Atoll at the northwestem end of the Hawaiian archipelago (28° 1 3' N, 1 77° 21' W)</t>
  </si>
  <si>
    <t>https://research.library.mun.ca/10211/</t>
  </si>
  <si>
    <t>01/1992?</t>
  </si>
  <si>
    <t>Newfoundland and Labrador</t>
  </si>
  <si>
    <t>http://www.seaturtle.org/mtn/archives/mtn43/mtn43p2.shtml</t>
  </si>
  <si>
    <t>Harlech beach in Gwynedd, Wales</t>
  </si>
  <si>
    <t>Hawaiian and American Samoan</t>
  </si>
  <si>
    <t>https://repository.library.noaa.gov/view/noaa/6012</t>
  </si>
  <si>
    <t>Japan</t>
  </si>
  <si>
    <t>http://www.seaturtle.org/mtn/archives/mtn156/mtn156-7.shtml</t>
  </si>
  <si>
    <t>southeastern coast of Brazil.  Iguape, Ilha Comprida and Ilha do Cardoso</t>
  </si>
  <si>
    <t>average from reported ingestion total animal</t>
  </si>
  <si>
    <t>average from reported enatngle total animal</t>
  </si>
  <si>
    <t>2? 19(total of the ingestion reported)?</t>
  </si>
  <si>
    <t>http://www.seaturtle.org/library/BrongersmaLD_1972_ZoolVerh.pdf</t>
  </si>
  <si>
    <t>, Netherlands</t>
  </si>
  <si>
    <t>not all turtules had a necropsy so which is the toal?</t>
  </si>
  <si>
    <t>https://repository.library.noaa.gov/view/noaa/5680</t>
  </si>
  <si>
    <t>New Zeland</t>
  </si>
  <si>
    <t>polyethene</t>
  </si>
  <si>
    <t>https://www.sciencedirect.com/science/article/pii/S0025326X17303740</t>
  </si>
  <si>
    <t>16°S and 30°N, longitudes 138°W and 171°W Hawaiian and American Samoan longline fisherie</t>
  </si>
  <si>
    <t>http://seaturtle.org/library/HughesGR_1974_SAfrAssocMarBiolResOceanResInstInvRept.pdf</t>
  </si>
  <si>
    <t>Cape Agulhas.</t>
  </si>
  <si>
    <t>1972?</t>
  </si>
  <si>
    <t>https://bioone.org/journals/chelonian-conservation-and-biology/volume-9/issue-2/CCB-0838.1/Health-Evaluation-of-Leatherback-Turtles-Dermochelys-coriacea-in-the-Northwestern/10.2744/CCB-0838.1.full</t>
  </si>
  <si>
    <t>Georgia, USA, Massachusetts, USA</t>
  </si>
  <si>
    <t>https://books.google.co.uk/books?hl=en&amp;lr=&amp;id=a4sIbHJ8AVsC&amp;oi=fnd&amp;pg=PA53&amp;dq=Katsanevakis+S+(2008)+Marine+debris,+a+growing+problem:+Sources,+distribution,+composition,+and+impacts.+Marine+Pollution:+New+Research+Nova+Science+Publishers,+New+York:+53-100&amp;ots=5tWGZ506vx&amp;sig=oGG-dGagsjtsY4WrdGyKEL6Jeyk&amp;redir_esc=y#v=onepage&amp;q&amp;f=false</t>
  </si>
  <si>
    <t>noooo original data</t>
  </si>
  <si>
    <t>SEARCH</t>
  </si>
  <si>
    <t>Sable Island, Nova Scotia 44°N, 60°W--</t>
  </si>
  <si>
    <t>https://www.int-res.com/abstracts/dao/v100/n1/p71-76/</t>
  </si>
  <si>
    <t>sandy beach of Lido di Venezia, Venice, Italy (45° 24’ 44’’ N, 12° 22’ 33’’ E).</t>
  </si>
  <si>
    <t>plastic pieces</t>
  </si>
  <si>
    <t>along the coasts of Sicily.</t>
  </si>
  <si>
    <t xml:space="preserve">packing bands </t>
  </si>
  <si>
    <t>http://mountainecology.org/index.php/me/article/viewFile/139/122</t>
  </si>
  <si>
    <t>N. Atl.: Netherlands, England, and eastern U.S.</t>
  </si>
  <si>
    <t>NOOOOt found but in Last, 1997</t>
  </si>
  <si>
    <t xml:space="preserve">ero Beach, FL (27.704054°N, − 80.391446°W) </t>
  </si>
  <si>
    <t>https://bmcvetres.biomedcentral.com/articles/10.1186/s12917-020-02436-x</t>
  </si>
  <si>
    <t>with monofilament fishing</t>
  </si>
  <si>
    <t>fishing result</t>
  </si>
  <si>
    <t>https://bioone.org/journals/southeastern-naturalist/volume-18/issue-1/058.018.0112/Ranging-Patterns-and-Exposure-to-Cumulative-Stressors-of-a-Tursiops/10.1656/058.018.0112.full</t>
  </si>
  <si>
    <t>baling twine</t>
  </si>
  <si>
    <t>ALSO PCB</t>
  </si>
  <si>
    <t>Hampton River, ∼20 km northeast of Brunswick, GA</t>
  </si>
  <si>
    <t>https://digitalcommons.usf.edu/etd/2153</t>
  </si>
  <si>
    <t>Sarasota Bay, Florida and surrounding waters (including southern Tampa Bay, Palma Sola Bay, Anna Maria Sound, Venice Inlet and coastal waters)</t>
  </si>
  <si>
    <t>https://www.sciencedirect.com/science/article/pii/S0025326X13007984</t>
  </si>
  <si>
    <t>R.S. Wells, V. Tornero, A. Borrell, A. Aguilar, T.K. Rowles, H.L. Rhinehart, S. Hofmann, W.M. Jarman, A.A. Hohn, J.C. Sweeney Integrating life history and reproductive success data to examine potential relationships with organochlorine compounds for bottlenose dolphins (Tursiops truncatus) in Sarasota Bay, Florida Sci. Total Environ., 349 (1–3) (2005), pp. 106-119</t>
  </si>
  <si>
    <t>Croatia</t>
  </si>
  <si>
    <t>Spain</t>
  </si>
  <si>
    <t>UK</t>
  </si>
  <si>
    <t>Duras, pers. comm.</t>
  </si>
  <si>
    <t>Aparicio, pers. comm.</t>
  </si>
  <si>
    <t>Deaville, pers. comm.</t>
  </si>
  <si>
    <t>https://www.sciencedirect.com/science/article/pii/S0269749117325204</t>
  </si>
  <si>
    <t>Entanglement is the interaction of an individual with an external barrier which impedes movement and can lead to death. For example, the entanglement of an organism in marine debris such as abandoned, lost or otherwise discarded fishing gear. </t>
  </si>
  <si>
    <t>Irish coasts</t>
  </si>
  <si>
    <t>coastal habitat</t>
  </si>
  <si>
    <t>https://onlinelibrary.wiley.com/doi/abs/10.1111/j.1748-7692.1998.tb00748.x</t>
  </si>
  <si>
    <t>stranded-cord, nylon, gillnet filaments wrapped around the larynx</t>
  </si>
  <si>
    <t>https://watermark.silverchair.com/0090-3558-45_3_834.pdf?token=AQECAHi208BE49Ooan9kkhW_Ercy7Dm3ZL_9Cf3qfKAc485ysgAAAvAwggLsBgkqhkiG9w0BBwagggLdMIIC2QIBADCCAtIGCSqGSIb3DQEHATAeBglghkgBZQMEAS4wEQQMly4w9sb5SQv64rN5AgEQgIICo_Yp_hUSr6v5QMIvPTSkg1fHOCpwvAF-8kMARFjLq6AwYV_yBw_uSeH2wSvwdU6ZeMX79YEwJfR7kf5P8JWyD12mHU8bjg3H7ijLGBQVKdslcCH3gkzC1Ui77obku8G12wBgijFPXaskz9Ry3dO-iZgTM5msnVDA2gFXL8pkaFX8-NndmJMlGdyw9feiqPMgXA0KNy0IQTTWg-kLB0iPIqk4V80hdnUdo1G_P7r49QHGRAF7IgKW6J--6lH47Mqmflm8d8gCG-zbt7gT39BhDEhVLswFFewty8OF151dtjlOwSZu4w0_klFRwtZdD4oj8iVOtEFKKqwrhknmIELM8wEmDOt6OTYTWZ-XvD3SnKS7fee0IbbtZTh-GPo5mVCHj6Kh-yz2tIux9bDVG4JgO_mmndh_4n0mntOxsp1fFtQMSOXYNESZqwbYZn7Lutxvvsvinv-mtE3sZaJI3M2R3dGApsOgltaLNAYZS4esjGOLu_bhizOPJuhtxYTHli-yZSh7Ugc6mAjAD2_og8I2eaXdBihFgFNp4FaveJZfIwGFAwDW0D7t-ZYE3WkzHglN8a_L-QIfDwGC5qBNnuVABaHz9EC5dsa3fWAos-4GUwcsd08RrwFNBJRxtwMvBCFkhuZaxJ-snBVnffemJ6Wtb7oY0imPE6c52Q0DTUp00-QCltXuTHAfeg3CLxfYAvIbaYCjJQ1TGg7msIgpul6FepoCtOBob2bdWWmCngVtGPsXb11hna-jBoX7XWje7zURftzJQMKIAJUwaCUpIVQX9HMFafk-WkZVs_-VkTqkgPBzBKQADxaQXn6VhLZ4fsf2SjTckij6595jXOj56pHC-CDR59THn3Dl2UG-Bozc5M_siYAqesPNGc-V6VRZA50nx_L53Q</t>
  </si>
  <si>
    <t>Port of Haifa (32u499390N, 34u599430E), Israel,</t>
  </si>
  <si>
    <t>HOOK present it counts or not?</t>
  </si>
  <si>
    <t>http://www.pvj.com.pk/pdf-files/33_2/251-253.pdf</t>
  </si>
  <si>
    <t xml:space="preserve">the dolphinarium of Seoul zoo </t>
  </si>
  <si>
    <t>https://web.archive.org/web/20220301053239id_/https://www.biodiversitylibrary.org/partpdf/241081</t>
  </si>
  <si>
    <t>e Santa Monica pier, California</t>
  </si>
  <si>
    <t>captiveee</t>
  </si>
  <si>
    <r>
      <t>Ing</t>
    </r>
    <r>
      <rPr>
        <sz val="9"/>
        <color rgb="FFFF0000"/>
        <rFont val="Arial"/>
        <family val="2"/>
      </rPr>
      <t xml:space="preserve"> </t>
    </r>
  </si>
  <si>
    <t>(Bossley, 2005)</t>
  </si>
  <si>
    <t xml:space="preserve"> found in: (Poeta et al., 2017) http://www.italian-journal-of-mammalogy.it/pdf-83111-19575?filename=Ecological%20effects%20of.pdf</t>
  </si>
  <si>
    <t>https://search.informit.org/doi/abs/10.3316/informit.167990164287817</t>
  </si>
  <si>
    <t>southern california</t>
  </si>
  <si>
    <t>9? (showing debris in stimach?)</t>
  </si>
  <si>
    <t>12/5/1980 (only date for the plast plastic encounter)</t>
  </si>
  <si>
    <t>https://www.researchgate.net/publication/242136775_Survey_of_marine_debris_ingestion_by_odontocete_cetaceans</t>
  </si>
  <si>
    <t xml:space="preserve">Canary Islands </t>
  </si>
  <si>
    <t>fabric</t>
  </si>
  <si>
    <t>https://www.sciencedirect.com/science/article/pii/S0269749118318785</t>
  </si>
  <si>
    <t>Cetaceans stranded with foreign body (FB)</t>
  </si>
  <si>
    <t>https://www.int-res.com/abstracts/dao/v103/n2/p87-99/</t>
  </si>
  <si>
    <t>Canary Islands</t>
  </si>
  <si>
    <t>c, derived from plastic bags, was observed in the stomach. In 3 of these individuals a large quantity of plastic was noted occupying and dilating the first stomach, together with gastric hemorrhages, whilst in the other case the plastic material was found better conserved, occupying part of the first stomach with no signs of gastric hemorrhages, but occluding the passage between the first and the second stomach.</t>
  </si>
  <si>
    <t>Maybe same as the paper before</t>
  </si>
  <si>
    <t>https://journals.plos.org/plosone/article?id=10.1371/journal.pone.0204444</t>
  </si>
  <si>
    <t>https://aquadocs.org/bitstream/handle/1834/30397/byrd.pdf?sequence=1&amp;isAllowed=y</t>
  </si>
  <si>
    <t>not all samples necropsied??</t>
  </si>
  <si>
    <t>https://doi.org/10.2112/SI75-180.1</t>
  </si>
  <si>
    <t>Queensland, Australia</t>
  </si>
  <si>
    <t>Arbelo and Fernández, pers. comm.</t>
  </si>
  <si>
    <t>percentage of dead cause by debris ingestion?!!!!!</t>
  </si>
  <si>
    <t>Deaville, pers. comm</t>
  </si>
  <si>
    <t>Adriatic coast</t>
  </si>
  <si>
    <t>Belgium</t>
  </si>
  <si>
    <t>southern Australia</t>
  </si>
  <si>
    <t>USA (Pacific coast)</t>
  </si>
  <si>
    <t>USA</t>
  </si>
  <si>
    <t>Mate (1985)</t>
  </si>
  <si>
    <t>Jacobsen, pers.</t>
  </si>
  <si>
    <t>Evans and Hindell (2004); Evans, pers. comm.</t>
  </si>
  <si>
    <t>Fernández et al. (2009)</t>
  </si>
  <si>
    <r>
      <t>Physeter macrocephalus (</t>
    </r>
    <r>
      <rPr>
        <sz val="10.5"/>
        <color rgb="FFFF0000"/>
        <rFont val="Arial"/>
        <family val="2"/>
      </rPr>
      <t>Linnaeus, 1758)</t>
    </r>
  </si>
  <si>
    <t>Haelters, pers. comm.</t>
  </si>
  <si>
    <t>Mazzariol et al. (2011)</t>
  </si>
  <si>
    <t>https://www.sciencedirect.com/science/article/pii/S0025326X15001952</t>
  </si>
  <si>
    <t>island Texel in The Netherlands, and was publically called ‘Johanna’</t>
  </si>
  <si>
    <t>the Peruvian coast</t>
  </si>
  <si>
    <t>Photo by Aldo S. Pacheco</t>
  </si>
  <si>
    <t>https://www.proquest.com/docview/2307799750/abstract/2C2634EB7FBD4A86PQ/1?parentSessionId=rRyQ596yuFSIjVgsHVCBA%2FqbLysf1duNv78c1xYNSm4%3D</t>
  </si>
  <si>
    <t>https://www.sciencedirect.com/science/article/pii/S0025326X09000757?via%3Dihub</t>
  </si>
  <si>
    <t>west coast of the United States</t>
  </si>
  <si>
    <t>Crab pot and line</t>
  </si>
  <si>
    <t>https://www.int-res.com/abstracts/dao/v88/n2/p143-155/</t>
  </si>
  <si>
    <t>Cape Cod, Massachusetts is located on the northeastern coast of the USA</t>
  </si>
  <si>
    <t>(Neilson et al., 2009)</t>
  </si>
  <si>
    <t>in ghost (or active) gear</t>
  </si>
  <si>
    <t>https://www.jstor.org/stable/20488372?seq=1</t>
  </si>
  <si>
    <t>Alaska and the Gulf of Maine, USA. 57-59°N</t>
  </si>
  <si>
    <t>include or nit?!!</t>
  </si>
  <si>
    <t>ghost fishing gear and other plastic materials</t>
  </si>
  <si>
    <t>https://www.int-res.com/articles/esr2020/43/n043p234.pdf</t>
  </si>
  <si>
    <t>f Maui, Hawaii</t>
  </si>
  <si>
    <t>(photo: Ed Lyman, NOAA/MMHSRP permit #932- 1489);</t>
  </si>
  <si>
    <t>Pacific coast of Colombia, extending to the borders of Ecuador and Panamá (DIMAR, 1988), and waters surrounding the offshore islands of Gorgona (02°58’N, 78°11’W) and Malpelo (03°58’N, 81°35’W)</t>
  </si>
  <si>
    <t>FISHING</t>
  </si>
  <si>
    <t>http://cpps.dyndns.info/cpps-docs-web/planaccion/docs2013/ago/transfront/capella-et-al-2001.pdf</t>
  </si>
  <si>
    <t>Nest 44/195</t>
  </si>
  <si>
    <t>(da Costa et al., 2022)</t>
  </si>
  <si>
    <t>(Vanstreels et al., 2021)</t>
  </si>
  <si>
    <t xml:space="preserve">Ing 1/19 </t>
  </si>
  <si>
    <t>Ent 1/1 Aldabra Atoll  2019</t>
  </si>
  <si>
    <t>(Burt et al., 2020)</t>
  </si>
  <si>
    <t>Ing Hawai 0/38 adults</t>
  </si>
  <si>
    <t>(Zhu et al., 2019)</t>
  </si>
  <si>
    <t>Ing 3/5   2018?</t>
  </si>
  <si>
    <t>Yongxing Island, South China Sea</t>
  </si>
  <si>
    <t>(Berr et al., 2020)</t>
  </si>
  <si>
    <t xml:space="preserve">Ing 0/1 2015-2018 </t>
  </si>
  <si>
    <t xml:space="preserve">(Roman et al., 2016) </t>
  </si>
  <si>
    <t>Ing 0/2 2013</t>
  </si>
  <si>
    <t xml:space="preserve">between Fraser Island, Queensland (24°42' S, 153°15' E) and Ballina, New South Wales (28°51' S, 153°33' E) </t>
  </si>
  <si>
    <t>Trindade Island, a remote area of Brazil</t>
  </si>
  <si>
    <r>
      <t xml:space="preserve">Nest </t>
    </r>
    <r>
      <rPr>
        <sz val="13.5"/>
        <color rgb="FF2E2E2E"/>
        <rFont val="Georgia"/>
        <family val="1"/>
      </rPr>
      <t xml:space="preserve"> 54 out of 1800 </t>
    </r>
    <r>
      <rPr>
        <sz val="12"/>
        <color theme="1"/>
        <rFont val="Times New Roman"/>
        <family val="1"/>
      </rPr>
      <t xml:space="preserve"> </t>
    </r>
    <r>
      <rPr>
        <sz val="13.5"/>
        <color rgb="FF2E2E2E"/>
        <rFont val="Georgia"/>
        <family val="1"/>
      </rPr>
      <t>September and November 2014</t>
    </r>
  </si>
  <si>
    <t>(de Souza Petersen et al., 2016)</t>
  </si>
  <si>
    <r>
      <t xml:space="preserve">Ing 0/37 chicks </t>
    </r>
    <r>
      <rPr>
        <sz val="12"/>
        <color theme="1"/>
        <rFont val="Times New Roman"/>
        <family val="1"/>
      </rPr>
      <t xml:space="preserve"> 2019</t>
    </r>
  </si>
  <si>
    <t>chincks</t>
  </si>
  <si>
    <t>adults</t>
  </si>
  <si>
    <t>(Andrades et al., 2018)</t>
  </si>
  <si>
    <t xml:space="preserve">Nest ?/? October and December 2017 </t>
  </si>
  <si>
    <t>Fraser Island, QLD (24°42' S, 153°15' E) at the northern end of the study range, and Ballina, NSW (28°51' S, 153°33' E)</t>
  </si>
  <si>
    <t>(Roman et al., 2016)</t>
  </si>
  <si>
    <t>(Cartraud et al., 2019)</t>
  </si>
  <si>
    <r>
      <t xml:space="preserve">Ing 15% (27) </t>
    </r>
    <r>
      <rPr>
        <sz val="13.5"/>
        <color rgb="FF2E2E2E"/>
        <rFont val="Georgia"/>
        <family val="1"/>
      </rPr>
      <t> </t>
    </r>
  </si>
  <si>
    <t>Reunion Island 2002–2016 or Juan de Nova 2004–2008 western Indian Ocean</t>
  </si>
  <si>
    <t xml:space="preserve">Ing 0/1  2015 and 2018 </t>
  </si>
  <si>
    <r>
      <t xml:space="preserve">Ing 0/1  </t>
    </r>
    <r>
      <rPr>
        <sz val="13.5"/>
        <color rgb="FF2E2E2E"/>
        <rFont val="Georgia"/>
        <family val="1"/>
      </rPr>
      <t>October 2010 to September 2013</t>
    </r>
    <r>
      <rPr>
        <sz val="12"/>
        <color theme="1"/>
        <rFont val="Times New Roman"/>
        <family val="1"/>
      </rPr>
      <t xml:space="preserve"> </t>
    </r>
  </si>
  <si>
    <t>South-eastern Brazilian coast (from 18°S to 23°S)</t>
  </si>
  <si>
    <t xml:space="preserve">Ent ?/? Hawaii </t>
  </si>
  <si>
    <t>(Henderson, 1988)</t>
  </si>
  <si>
    <t xml:space="preserve">Ing 0/12 birds were shot at sea  between 1975 and 1989 </t>
  </si>
  <si>
    <t xml:space="preserve">Ing 0/14  2010-2012 </t>
  </si>
  <si>
    <t>FFS, located at 23.870°N 166.284°W</t>
  </si>
  <si>
    <t>Ing 1/64 1984–1991</t>
  </si>
  <si>
    <t xml:space="preserve">15”N and 15”S and long. 85” to 172”W. Pacific </t>
  </si>
  <si>
    <t>Ing   was studied during 1986 and 1987.</t>
  </si>
  <si>
    <t>Hawaiian Islands and Johnston Atoll</t>
  </si>
  <si>
    <t xml:space="preserve">Ent ?/? in  2005 </t>
  </si>
  <si>
    <t>Cherbaniani (Belapani reef 12º24’N 71º53’E</t>
  </si>
  <si>
    <t>Ing 0/?   was studied during 1986 and 1987.</t>
  </si>
  <si>
    <t xml:space="preserve">Ing 1/8 1984–1991 </t>
  </si>
  <si>
    <t xml:space="preserve">15°N and 15°S and long. 85° to 172°W. Pacific </t>
  </si>
  <si>
    <r>
      <t xml:space="preserve">Ing </t>
    </r>
    <r>
      <rPr>
        <sz val="12.5"/>
        <color rgb="FF1B1B1B"/>
        <rFont val="Helvetica Neue"/>
        <family val="2"/>
      </rPr>
      <t xml:space="preserve"> 0 to 3% </t>
    </r>
    <r>
      <rPr>
        <sz val="12"/>
        <color theme="1"/>
        <rFont val="Times New Roman"/>
        <family val="1"/>
      </rPr>
      <t>was studied during 1986 and 1987.</t>
    </r>
  </si>
  <si>
    <t xml:space="preserve">Hawaiian Islands and Johnston Atoll </t>
  </si>
  <si>
    <t>New Caledonia South Pacific (21.2° S, 165.9° E)</t>
  </si>
  <si>
    <r>
      <t xml:space="preserve">Ing 0/4 </t>
    </r>
    <r>
      <rPr>
        <b/>
        <sz val="13.5"/>
        <color rgb="FF2E2E2E"/>
        <rFont val="Georgia"/>
        <family val="1"/>
      </rPr>
      <t>2015 and 2018</t>
    </r>
    <r>
      <rPr>
        <b/>
        <sz val="14"/>
        <color rgb="FF2E2E2E"/>
        <rFont val="Calibri Light"/>
        <family val="2"/>
      </rPr>
      <t xml:space="preserve"> </t>
    </r>
    <r>
      <rPr>
        <b/>
        <sz val="14"/>
        <color rgb="FF2F5496"/>
        <rFont val="Calibri Light"/>
        <family val="2"/>
      </rPr>
      <t xml:space="preserve"> </t>
    </r>
    <r>
      <rPr>
        <sz val="14"/>
        <color rgb="FF505050"/>
        <rFont val="Georgia"/>
        <family val="1"/>
      </rPr>
      <t xml:space="preserve"> Plastic ingestion by seabirds in New Caledonia, South Pacific</t>
    </r>
  </si>
  <si>
    <t xml:space="preserve">Ing 0/9  2010-2012 </t>
  </si>
  <si>
    <t>French Frigate Shoals, Northwestern Hawaiian Islands, located at 23.870°N 166.284°W</t>
  </si>
  <si>
    <t>(Ryan, 2020)</t>
  </si>
  <si>
    <t xml:space="preserve">Nest 97% of 67  2019  </t>
  </si>
  <si>
    <t>Ducie Atoll, southeast Pacific Ocean 24.68°S, 124.79°W)</t>
  </si>
  <si>
    <r>
      <t>Ing 3/9 .</t>
    </r>
    <r>
      <rPr>
        <sz val="13.5"/>
        <color rgb="FF2E2E2E"/>
        <rFont val="Georgia"/>
        <family val="1"/>
      </rPr>
      <t xml:space="preserve"> 2002–2016</t>
    </r>
    <r>
      <rPr>
        <sz val="12"/>
        <color theme="1"/>
        <rFont val="Times New Roman"/>
        <family val="1"/>
      </rPr>
      <t xml:space="preserve"> </t>
    </r>
  </si>
  <si>
    <t>Reunion Island or Juan de Nova</t>
  </si>
  <si>
    <t xml:space="preserve">Ing 0/2  ween 1975 and 1989 </t>
  </si>
  <si>
    <r>
      <t xml:space="preserve">Ing  </t>
    </r>
    <r>
      <rPr>
        <sz val="12"/>
        <color theme="1"/>
        <rFont val="Times New Roman"/>
        <family val="1"/>
      </rPr>
      <t xml:space="preserve"> was studied during 1986 and 1987.</t>
    </r>
  </si>
  <si>
    <t>(Madeira Di Beneditto &amp; Salvatore, 2021)</t>
  </si>
  <si>
    <t>Ing 0/1 2010 . 2009- 2010</t>
  </si>
  <si>
    <r>
      <t xml:space="preserve">Ing 0/4  </t>
    </r>
    <r>
      <rPr>
        <sz val="13.5"/>
        <color rgb="FF2E2E2E"/>
        <rFont val="Georgia"/>
        <family val="1"/>
      </rPr>
      <t>October 2010 to September 2013</t>
    </r>
    <r>
      <rPr>
        <sz val="12"/>
        <color theme="1"/>
        <rFont val="Times New Roman"/>
        <family val="1"/>
      </rPr>
      <t xml:space="preserve"> </t>
    </r>
  </si>
  <si>
    <t>St. Eustatius, Caribbean Netherlands</t>
  </si>
  <si>
    <t xml:space="preserve">Ing 1/47   2018 and 2019 </t>
  </si>
  <si>
    <t>(Madden &amp; Eggermont, 2020)</t>
  </si>
  <si>
    <t xml:space="preserve">Ing 0/3   ween 1975 and 1989 </t>
  </si>
  <si>
    <t xml:space="preserve">Ing 0/1  2019 to 20 June 2021 </t>
  </si>
  <si>
    <t xml:space="preserve">Espírito Santo state  18.35S, 39.67 W to  21.31S, 40.96 W </t>
  </si>
  <si>
    <t>Bermuda</t>
  </si>
  <si>
    <t xml:space="preserve">Ent 1 Bermuda year? </t>
  </si>
  <si>
    <t>(Ryan, 2018)</t>
  </si>
  <si>
    <t>Reunion Island or Juan de Nova.</t>
  </si>
  <si>
    <r>
      <t xml:space="preserve">Ing 29% of 35 </t>
    </r>
    <r>
      <rPr>
        <sz val="13.5"/>
        <color rgb="FF2E2E2E"/>
        <rFont val="Georgia"/>
        <family val="1"/>
      </rPr>
      <t xml:space="preserve"> 2002–2016</t>
    </r>
    <r>
      <rPr>
        <sz val="12"/>
        <color theme="1"/>
        <rFont val="Times New Roman"/>
        <family val="1"/>
      </rPr>
      <t xml:space="preserve"> </t>
    </r>
  </si>
  <si>
    <t>(Hyrenbach et al., 2013)</t>
  </si>
  <si>
    <t>(R. A. Costa et al., 2020)</t>
  </si>
  <si>
    <t xml:space="preserve">Ent 0/2 , between 2008 and 2018. </t>
  </si>
  <si>
    <t xml:space="preserve"> central coast of Portugal</t>
  </si>
  <si>
    <t xml:space="preserve">Ing 0/8  1984 and 1988  </t>
  </si>
  <si>
    <t>O’ahu Hawai’i</t>
  </si>
  <si>
    <t>eastern equatorial Pacific. Cruises were centered in the areas of the South Equatorial Current, Equatorial Countercurrent, and the northern Peru Current</t>
  </si>
  <si>
    <t xml:space="preserve">Ing 2/3 , 1990-1991 </t>
  </si>
  <si>
    <t>Central North Pacific</t>
  </si>
  <si>
    <t>(Bond &amp; Lavers, 2013)</t>
  </si>
  <si>
    <t xml:space="preserve">Ing 30/63  2012? </t>
  </si>
  <si>
    <t>Gull Island, Witless Bay, Newfoundland and Labrador</t>
  </si>
  <si>
    <t>2012?</t>
  </si>
  <si>
    <t xml:space="preserve">Ing 2/4  1996 and 1997 </t>
  </si>
  <si>
    <t>Southern Portugal</t>
  </si>
  <si>
    <t>Ing 0/1 Gran Canaria during 2020 - 2021</t>
  </si>
  <si>
    <t>(Navarro et al., 2022)</t>
  </si>
  <si>
    <t>Gran Canaria</t>
  </si>
  <si>
    <t xml:space="preserve">Ent 1/?  </t>
  </si>
  <si>
    <t>N. Atl.: Newfoundland</t>
  </si>
  <si>
    <t>(Watanuki, 1985)</t>
  </si>
  <si>
    <t xml:space="preserve">Ing 4/71  from May to September 1982 </t>
  </si>
  <si>
    <t>Daikoku Island (42?56'N, 144?52'E)</t>
  </si>
  <si>
    <t>Holyrood Harbour</t>
  </si>
  <si>
    <t xml:space="preserve">Ing ?/? 2020  </t>
  </si>
  <si>
    <t>(D’entremont et al., 2021)</t>
  </si>
  <si>
    <t>Newfoundland and Labrador's Avalon Peninsula located in Soldier's Pond (47.4196 N, 52.9792 W) and 10 km away in Holyrood (47.4535 N, 53.0973 W)</t>
  </si>
  <si>
    <r>
      <t xml:space="preserve">Ing </t>
    </r>
    <r>
      <rPr>
        <sz val="13.5"/>
        <color rgb="FF2E2E2E"/>
        <rFont val="Georgia"/>
        <family val="1"/>
      </rPr>
      <t>84/96</t>
    </r>
    <r>
      <rPr>
        <sz val="12"/>
        <color rgb="FF2E2E2E"/>
        <rFont val="Times New Roman"/>
        <family val="1"/>
      </rPr>
      <t xml:space="preserve"> </t>
    </r>
    <r>
      <rPr>
        <sz val="13.5"/>
        <color rgb="FF2E2E2E"/>
        <rFont val="Georgia"/>
        <family val="1"/>
      </rPr>
      <t>2018</t>
    </r>
    <r>
      <rPr>
        <sz val="12"/>
        <color rgb="FF2E2E2E"/>
        <rFont val="Times New Roman"/>
        <family val="1"/>
      </rPr>
      <t xml:space="preserve">   </t>
    </r>
  </si>
  <si>
    <t>(Krug et al., 2021)</t>
  </si>
  <si>
    <t>https://www.int-res.com/abstracts/dao/v96/n3/p175-185/</t>
  </si>
  <si>
    <t>northwestern Atlantic Atlantic waters of the USA or Canada. The International Fund for Animal Wel fare Marine Mammal Rescue and Research division (IFAW,formerly the Cape Cod Stranding Network); the North Atlantic Right Whale Consortium (NARWC) necropsydatabase, curated by the Woods Hole Oceanographic Institution; the University of North Carolina Wilmington (UNCW); and the Virginia Aquarium (VAQ)</t>
  </si>
  <si>
    <t>Five out of the 38 (16%) humpback whales that stranded in the mid-Atlantic to southeastern states of the USA between 1985 and 1992 had injuries consis tent with entanglement (Wiley et al. 1995). , 57% of humpback whales observed in the Gulf of Maine had entanglement scars on their caudal peduncle (Robbins &amp; Mattila 2004).</t>
  </si>
  <si>
    <t>fishing</t>
  </si>
  <si>
    <t>https://www.researchgate.net/publication/237653796_Marine_wildlife_stranding_and_mortality_database_annual_report_2007_II_Cetacean_and_Pinniped</t>
  </si>
  <si>
    <t xml:space="preserve"> Queensland</t>
  </si>
  <si>
    <t>(Helker et al., 2015)</t>
  </si>
  <si>
    <t>https://repository.library.noaa.gov/view/noaa/12410</t>
  </si>
  <si>
    <t>Western North Pacific / Central North Pacific</t>
  </si>
  <si>
    <t>Human-caused injury and mortality</t>
  </si>
  <si>
    <t xml:space="preserve">cannot access </t>
  </si>
  <si>
    <t>Alaska Region Marine Mammal</t>
  </si>
  <si>
    <t>Not distinguished bet debris or not</t>
  </si>
  <si>
    <t>https://media.fisheries.noaa.gov/dam-migration/09strandings-summary.pdf</t>
  </si>
  <si>
    <t>38.89??</t>
  </si>
  <si>
    <t>(Jackson, 2014)</t>
  </si>
  <si>
    <t>(Jackson, 2015)</t>
  </si>
  <si>
    <t>(Jackson, 2016)</t>
  </si>
  <si>
    <t>(Jackson, 2017)</t>
  </si>
  <si>
    <t>(Jackson, 2018)</t>
  </si>
  <si>
    <t>(Jackson, 2019)</t>
  </si>
  <si>
    <t>(Jackson, 2020)</t>
  </si>
  <si>
    <t>(Jackson, 2021)</t>
  </si>
  <si>
    <t>(Sternfeld, 2007)</t>
  </si>
  <si>
    <t>https://www.fisheries.noaa.gov/resource/document/alaska-region-marine-mammal-annual-stranding-reports</t>
  </si>
  <si>
    <t>45.71?</t>
  </si>
  <si>
    <t>45.45?</t>
  </si>
  <si>
    <t>31.03?</t>
  </si>
  <si>
    <t>26.92?</t>
  </si>
  <si>
    <t>44.44?</t>
  </si>
  <si>
    <t>36.06?</t>
  </si>
  <si>
    <t>43.75?</t>
  </si>
  <si>
    <t>22.22?</t>
  </si>
  <si>
    <t>46.15?</t>
  </si>
  <si>
    <t>56.1?</t>
  </si>
  <si>
    <t>47.37?</t>
  </si>
  <si>
    <t>3.45?</t>
  </si>
  <si>
    <t>22.73?</t>
  </si>
  <si>
    <t>69.23?</t>
  </si>
  <si>
    <t>fishing not debris related</t>
  </si>
  <si>
    <t>https://scholar.google.co.uk/scholar?q=NOAA+Technical+Memorandum+NMFS-NE+waring+2004&amp;hl=en&amp;as_sdt=0&amp;as_vis=1&amp;oi=scholart</t>
  </si>
  <si>
    <t xml:space="preserve"> page 195 gives details of the entanglement Apendix II</t>
  </si>
  <si>
    <t>Tomales Point, Point Reyes National Seashore. Crescent City, northern California.</t>
  </si>
  <si>
    <t>https://www.sciencedirect.com/science/article/pii/S0025326X10000986</t>
  </si>
  <si>
    <t>https://www.sciencedirect.com/science/article/pii/S0025326X13000489</t>
  </si>
  <si>
    <t>Castell de Ferro (Granada, SE Spain)</t>
  </si>
  <si>
    <t>https://www.cambridge.org/core/journals/journal-of-the-marine-biological-association-of-the-united-kingdom/article/stomach-contents-of-cetaceans-stranded-in-the-canary-islands-19962006/5349E1FB429B58B892C09400C4D5CD81</t>
  </si>
  <si>
    <t>check the reading material</t>
  </si>
  <si>
    <t>canarias Conservación, based in Tenerife and providing all year-round coverage for the occidental islands of the archipelago (e.g. Tenerife, La Gomera, La Palma and El Hierro)</t>
  </si>
  <si>
    <t>Republic of Ireland and Northern Ireland</t>
  </si>
  <si>
    <t>https://peerj.com/articles/6705</t>
  </si>
  <si>
    <t xml:space="preserve">Jurong Island, Singapore (1°16′48.23″N 103°43′57.23″E) </t>
  </si>
  <si>
    <t>plastic cup</t>
  </si>
  <si>
    <t>Florence, OR</t>
  </si>
  <si>
    <t>trawl</t>
  </si>
  <si>
    <t>Purgatory Bay, Bonavista Cove,  Newfoundland, Canada. Seaside, NJ</t>
  </si>
  <si>
    <t>Icelandic whaling</t>
  </si>
  <si>
    <t xml:space="preserve">Plastic drinking cups, children's toys. fishing nets. The largest of these weighed 63 kg </t>
  </si>
  <si>
    <t>https://www.cambridge.org/core/services/aop-cambridge-core/content/view/DB3650E3C07FF130FEFB57BBF516E2AF/S0025315400048426a.pdf/the-diet-of-sperm-whales-physeter-macrocephalus-captured-between-iceland-and-greenland.pdf</t>
  </si>
  <si>
    <t>discarded fishing nets. The largest of these weighed 63 kg and was firmly stuck in the constriction between the second and third stomach compartments</t>
  </si>
  <si>
    <t>total of entangled animals</t>
  </si>
  <si>
    <t>https://doi.org/10.7589/0090-3558-23.3.510</t>
  </si>
  <si>
    <t>Iceland</t>
  </si>
  <si>
    <t>broken 3-gallon plastic bucket</t>
  </si>
  <si>
    <t>1992?</t>
  </si>
  <si>
    <t>Mediterranean (France?)</t>
  </si>
  <si>
    <t>cannot acccess</t>
  </si>
  <si>
    <t>https://academic.oup.com/icesjms/article/61/8/1313/630486</t>
  </si>
  <si>
    <t>west and north coasts of Tasmania</t>
  </si>
  <si>
    <t>small plaatics</t>
  </si>
  <si>
    <t>utro, near Sfakia, south of Crete, Greece</t>
  </si>
  <si>
    <t>https://www.cambridge.org/core/journals/journal-of-the-marine-biological-association-of-the-united-kingdom/article/examination-of-the-stomach-contents-from-a-mediterranean-sperm-whale-found-south-of-crete-greece/BCBB9A8653632AAF912B2CEAB69E67E5</t>
  </si>
  <si>
    <t>rigid plastic mesh 10_x0001_10 cm</t>
  </si>
  <si>
    <t>https://journals.plos.org/plosone/article?id=10.1371/journal.pone.0019417</t>
  </si>
  <si>
    <t>Gargano Promontory (Italy), in the Southern Adriatic Sea</t>
  </si>
  <si>
    <t>plastic ingest</t>
  </si>
  <si>
    <r>
      <t xml:space="preserve">also </t>
    </r>
    <r>
      <rPr>
        <b/>
        <sz val="12"/>
        <color theme="1"/>
        <rFont val="Calibri"/>
        <family val="2"/>
        <scheme val="minor"/>
      </rPr>
      <t>PCB</t>
    </r>
  </si>
  <si>
    <t>Frantzis pers comm</t>
  </si>
  <si>
    <t>https://www.google.co.uk/books/edition/Marine_Pollution/a4sIbHJ8AVsC?hl=en&amp;gbpv=1&amp;dq=Marine+debris,+a+growing+problem:+sources,+distribution,+composition+and+impact&amp;printsec=frontcover</t>
  </si>
  <si>
    <t>https://www.sciencedirect.com/science/article/pii/S0025326X19304230</t>
  </si>
  <si>
    <t>Greek coasts</t>
  </si>
  <si>
    <t>Turkish coast</t>
  </si>
  <si>
    <t>https://www.researchgate.net/publication/357901514_Stranding_records_of_sperm_whale_Physeter_macrocephalus_on_the_Turkish_coast_in_2019-_2020_with_a_note_on_the_opportunistic_sampling_of_stomach_content</t>
  </si>
  <si>
    <t>hard plastic plastic pet</t>
  </si>
  <si>
    <t>coast of Schleswig-Holstein, Germany</t>
  </si>
  <si>
    <t>https://www.geomar.de/fileadmin/personal/fb3/ev/upiatkowski/ECS_2017_sperm_whale_strandings_poster_ST05_v3.pdf</t>
  </si>
  <si>
    <t>https://www.sciencedirect.com/science/article/pii/S0378113513003027</t>
  </si>
  <si>
    <t>Knokke-Heist, Belgium.</t>
  </si>
  <si>
    <t>North sea Germany</t>
  </si>
  <si>
    <t>fishing related</t>
  </si>
  <si>
    <t>https://www.sciencedirect.com/science/article/pii/S0025326X16306592</t>
  </si>
  <si>
    <t>Polyethylen</t>
  </si>
  <si>
    <t>Animal no.</t>
  </si>
  <si>
    <t>Locality in body</t>
  </si>
  <si>
    <t>Debris items</t>
  </si>
  <si>
    <t>Size (cm)/diametre (cm)</t>
  </si>
  <si>
    <t>Material</t>
  </si>
  <si>
    <t>Comment</t>
  </si>
  <si>
    <t>Total weight (kg)</t>
  </si>
  <si>
    <t>GER-02</t>
  </si>
  <si>
    <t>(1. Compartement)</t>
  </si>
  <si>
    <t>Net</t>
  </si>
  <si>
    <t>250 × 150/0.4: mesh size: 8</t>
  </si>
  <si>
    <t>PE</t>
  </si>
  <si>
    <t>Foil</t>
  </si>
  <si>
    <t>0.9 × 0.2</t>
  </si>
  <si>
    <t>Wood (3)</t>
  </si>
  <si>
    <t>Between 0.8 × 0.25–0.13 × 0.6</t>
  </si>
  <si>
    <t>GER-04</t>
  </si>
  <si>
    <t>Rope</t>
  </si>
  <si>
    <t>98 × 1.5</t>
  </si>
  <si>
    <t>PP, PE</t>
  </si>
  <si>
    <t>9 × 9</t>
  </si>
  <si>
    <t>Duct tape</t>
  </si>
  <si>
    <t>2.9 × 1.6</t>
  </si>
  <si>
    <t>Thread</t>
  </si>
  <si>
    <t>GER-06</t>
  </si>
  <si>
    <t>1355 × 1.2/0.3; mesh size: 5</t>
  </si>
  <si>
    <t>Most likely protection net (shrimp fishery)</t>
  </si>
  <si>
    <t>156 × 0.51/0.1; mesh size: 3</t>
  </si>
  <si>
    <t>42/0.2; mesh size: 8</t>
  </si>
  <si>
    <t>Netting yarns (30)</t>
  </si>
  <si>
    <t>Between 5.4 × 0.4 and 169 × 0.6</t>
  </si>
  <si>
    <t>441 × 0.4</t>
  </si>
  <si>
    <t>Longline rope</t>
  </si>
  <si>
    <t>Strapping tapes (3)</t>
  </si>
  <si>
    <t>between 5 and 15 × 0.5 and 20 × 0.5</t>
  </si>
  <si>
    <t>Coffee capsule</t>
  </si>
  <si>
    <t>Diametre: 3</t>
  </si>
  <si>
    <t>Monofilaments (66)</t>
  </si>
  <si>
    <t>Between 1.1 and 16.6</t>
  </si>
  <si>
    <t>(2. Compartement)</t>
  </si>
  <si>
    <t>46.5 × 24.5/0.6; mesh size: 10</t>
  </si>
  <si>
    <t>Foils (9)</t>
  </si>
  <si>
    <t>Between 3.3 × 2.3 and 26 × 14.7</t>
  </si>
  <si>
    <t>Screw-cap</t>
  </si>
  <si>
    <t>Diametre: 7</t>
  </si>
  <si>
    <t>PP</t>
  </si>
  <si>
    <t>Plastic tube</t>
  </si>
  <si>
    <t>18.1 × 1</t>
  </si>
  <si>
    <t>“Snickers” wrap</t>
  </si>
  <si>
    <t>13.4 × 9.3</t>
  </si>
  <si>
    <t>Netting yarn</t>
  </si>
  <si>
    <t>43.3 × 0.3</t>
  </si>
  <si>
    <t>Strapping tape</t>
  </si>
  <si>
    <t>Monofilaments (64)</t>
  </si>
  <si>
    <t>Between 0.9 and 15.9</t>
  </si>
  <si>
    <t>Plastic piece</t>
  </si>
  <si>
    <t>1 × 0.6</t>
  </si>
  <si>
    <t>(n.d.)</t>
  </si>
  <si>
    <t>Plastic cap</t>
  </si>
  <si>
    <t>1.7/0.7</t>
  </si>
  <si>
    <t>5.7 × 0.1</t>
  </si>
  <si>
    <t>Woods (3)</t>
  </si>
  <si>
    <t>0.7–1.5 × 0.3</t>
  </si>
  <si>
    <t>3.3 × 1.2</t>
  </si>
  <si>
    <t>Part of a plastic bag (suture)</t>
  </si>
  <si>
    <t>Plastic pieces (8)</t>
  </si>
  <si>
    <t>Between 2 × 2.1 and 8.3 × 0.1</t>
  </si>
  <si>
    <t>Netting yarns (4)</t>
  </si>
  <si>
    <t>Between 13 × 0.3 and 21.5 × 0.4/0.5</t>
  </si>
  <si>
    <t>9.3/1.4</t>
  </si>
  <si>
    <t>GER-07</t>
  </si>
  <si>
    <t>Jaw/Mouth</t>
  </si>
  <si>
    <t>Synthetic material (flame test)</t>
  </si>
  <si>
    <t>GER-15</t>
  </si>
  <si>
    <t>Car part</t>
  </si>
  <si>
    <t>68 × 23.5</t>
  </si>
  <si>
    <t>Engine protection (against wind, ©Ford), one strapping tape and one rope attached</t>
  </si>
  <si>
    <t>Plastic bucket</t>
  </si>
  <si>
    <t>Diametre: 32</t>
  </si>
  <si>
    <t>Foils (3)</t>
  </si>
  <si>
    <t>Between 31 × 32.5 and 101.5 × 96</t>
  </si>
  <si>
    <t>PVC</t>
  </si>
  <si>
    <t>Agricultural foil</t>
  </si>
  <si>
    <t>32 × 19</t>
  </si>
  <si>
    <t>Pharynx</t>
  </si>
  <si>
    <t>Plastic part of a bucket</t>
  </si>
  <si>
    <t>10.8 × 14.5</t>
  </si>
  <si>
    <t>NET-01</t>
  </si>
  <si>
    <t>Fish hook</t>
  </si>
  <si>
    <t>5.6 × 2.1 × 0.18</t>
  </si>
  <si>
    <t>Used in longline fishery</t>
  </si>
  <si>
    <t>NET-02</t>
  </si>
  <si>
    <t>Fragment plastic</t>
  </si>
  <si>
    <t>13.5 × 7 × 2</t>
  </si>
  <si>
    <t>Ropes (3)</t>
  </si>
  <si>
    <t>381–1314 × 0.5</t>
  </si>
  <si>
    <t>Longline ropes</t>
  </si>
  <si>
    <t>Ribbon</t>
  </si>
  <si>
    <t>7.3 × 0.46</t>
  </si>
  <si>
    <t>Used for ballons or present wrapping</t>
  </si>
  <si>
    <t>Ropes (7)</t>
  </si>
  <si>
    <t>Between 22.3 × 0.25 and 168.2 × 0.05</t>
  </si>
  <si>
    <t>Most likely fishery related</t>
  </si>
  <si>
    <t>Threadball</t>
  </si>
  <si>
    <t>3.4 × 3.2</t>
  </si>
  <si>
    <t>17 × 13</t>
  </si>
  <si>
    <t>Accumulation of foils and bags (suture)</t>
  </si>
  <si>
    <t>53.4 × 0.51</t>
  </si>
  <si>
    <t>Packaging material</t>
  </si>
  <si>
    <t>n.a.</t>
  </si>
  <si>
    <t>Sutures</t>
  </si>
  <si>
    <t>Sheetlike plastic (4)</t>
  </si>
  <si>
    <t>Between 28 × 28 × 0.05 and 188 × 83 × 0.02</t>
  </si>
  <si>
    <t>UK-01</t>
  </si>
  <si>
    <t>Plastic pieces (2)</t>
  </si>
  <si>
    <t>2–3</t>
  </si>
  <si>
    <t>&lt; 0.001</t>
  </si>
  <si>
    <t>FRA-01</t>
  </si>
  <si>
    <t>Plastic bags (2)</t>
  </si>
  <si>
    <t>55 × 55 and 75 × 30</t>
  </si>
  <si>
    <t>(Cereal bar) wraps</t>
  </si>
  <si>
    <t>10 × 3</t>
  </si>
  <si>
    <t>Plastic cable</t>
  </si>
  <si>
    <t>10 × 0.1</t>
  </si>
  <si>
    <t>Strapping tape (4)</t>
  </si>
  <si>
    <t>Between 4 × 2 and 140 × 1</t>
  </si>
  <si>
    <t>Jute canvas</t>
  </si>
  <si>
    <t>75 × 60</t>
  </si>
  <si>
    <t>Plastic sheeting</t>
  </si>
  <si>
    <t>130 × 115</t>
  </si>
  <si>
    <t>Textile lifting strap (3)</t>
  </si>
  <si>
    <t>Between 170 × 7 and 600 × 7</t>
  </si>
  <si>
    <t>Ropes (13)</t>
  </si>
  <si>
    <t>Between 45 × 0.8–2000 × 0.8</t>
  </si>
  <si>
    <t>Rope with plastic sleeve</t>
  </si>
  <si>
    <t>Netting yarns (39)</t>
  </si>
  <si>
    <t>Between 8 × 0.4 and 280 × 0.5</t>
  </si>
  <si>
    <t>Net (2)</t>
  </si>
  <si>
    <t>45 × 10 mesh size: 1 - 35 × 8 mesh size: 0.5</t>
  </si>
  <si>
    <t>Bundle of monofilament (3)</t>
  </si>
  <si>
    <t>PA</t>
  </si>
  <si>
    <t>105 × 22/1; mesh size: 5</t>
  </si>
  <si>
    <t>200 × 10/0.4; mesh size: 7</t>
  </si>
  <si>
    <t>140 × 50/0.4; mesh size: 14</t>
  </si>
  <si>
    <t>Nets (4)</t>
  </si>
  <si>
    <t>(total) 466 × 170/0.3 mesh size: 15</t>
  </si>
  <si>
    <t>300 × 140/0.3; mesh size: 15</t>
  </si>
  <si>
    <t>des est</t>
  </si>
  <si>
    <t>st error</t>
  </si>
  <si>
    <t>number</t>
  </si>
  <si>
    <t>https://www.proquest.com/openview/865bf0feb95f78704028c86eb9f564a9/1?pq-origsite=gscholar&amp;cbl=38594</t>
  </si>
  <si>
    <t>Coast of Tunisia</t>
  </si>
  <si>
    <t>central California and the north-west coast of the United States</t>
  </si>
  <si>
    <t>Monofilament netting</t>
  </si>
  <si>
    <t>prob active gear</t>
  </si>
  <si>
    <t>https://www.researchgate.net/publication/313561302_Sources_of_human-related_injury_and_mortality_for_US_Pacific_west_coast_marine_mammal_stock_assessments_2007-2011</t>
  </si>
  <si>
    <t>U.S. Pacific West coast</t>
  </si>
  <si>
    <t>nets</t>
  </si>
  <si>
    <t>fishery</t>
  </si>
  <si>
    <t>“North Sea Trap” at Henne Strand, Denmark (55° 74' N, 8° 17' E)</t>
  </si>
  <si>
    <t>https://media.fisheries.noaa.gov/dam-migration/12strandings-summary.pdf</t>
  </si>
  <si>
    <t>Jhon Brown perosonal communication</t>
  </si>
  <si>
    <t>buoy line for longline</t>
  </si>
  <si>
    <t>N atlantic Bahamas</t>
  </si>
  <si>
    <t>Cannot access</t>
  </si>
  <si>
    <t>https://repository.library.noaa.gov/view/noaa/3379</t>
  </si>
  <si>
    <t>A potential human-caused source of mortality is from accumulation of stable pollutants (e.g., polychlorobiphenyls (PCBs), chlorinated pesticides (DDT, DDE, dieldrin, etc.), polycyclic aromatic hydrocarbons (PAHs), and heavy metals) in long lived high trophic level animals. Analysis of tissue samples obtained from 21 sperm whales that mass stranded in the North Sea in 1994/95 indicated that mercury, PCB, DDE, and PAH levels were low and similar to levels reported for other marine mammals (Holsbeek et al. 1999). Whereas, cadmium levels were high and double reported levels in North Pacific sperm whales. Although the 1994/95 strandings were not attributable to contaminant burdens, Holsbeek et al. (1999) suggest that the stable pollutants might affect the health or behavior of North Atlantic sperm whales.</t>
  </si>
  <si>
    <t xml:space="preserve">Miami Florida. </t>
  </si>
  <si>
    <t>fishing gear in the blowhole</t>
  </si>
  <si>
    <t>Hatteras Island, NC and Cape My, NJ</t>
  </si>
  <si>
    <t>(Hayes et al., 2020)</t>
  </si>
  <si>
    <t>https://media.fisheries.noaa.gov/dam-migration/2019_sars_atlantic_508.pdf</t>
  </si>
  <si>
    <t>total of strandings</t>
  </si>
  <si>
    <t>The chronic impacts of contaminants (polychlorinated biphenyls [PCBs] and chlorinated pesticides [DDT, DDE, dieldrin, etc.]) on marine mammal reproduction and health are of concern (e.g., Pierce et al. 2008; Jepson et al. 2016; Hall et al. 2018; Murphy et al. 2018), but research on contaminant levels for the western north Atlantic beaked whales is lacking.</t>
  </si>
  <si>
    <t>U.S. Atlantic EEZ (Florida, South Carolina and North Carolina, only last with plastic)</t>
  </si>
  <si>
    <t>no true Mesoplodon europaeus (Gervais, 1838), which is restricted to the North Atlantic (Pitman, Reference Pitman, Perrin, Würsig and Thewissen2002)</t>
  </si>
  <si>
    <t>Gervais' beaked whale examined was the animal with the most plastic debris in its digestive tract: a complete plastic bag (size 44 × 24 cm) and pieces of another 2 (sizes 78 × 25 cm and 50 × 18 cm) </t>
  </si>
  <si>
    <t>28? Not indicated if all necropsy</t>
  </si>
  <si>
    <t>USA Atlantic coast between Florida and Massachusetts</t>
  </si>
  <si>
    <t>9(cause of dead identifies)? 12 (total necropsied indiv)?</t>
  </si>
  <si>
    <t>2 (cause of dead)</t>
  </si>
  <si>
    <t>??</t>
  </si>
  <si>
    <t>cannot access but in Laist, 1997</t>
  </si>
  <si>
    <t>N. Pac.: Hawaiian Is.</t>
  </si>
  <si>
    <t>Salas y Gómez (S&amp;G) Island. Chile</t>
  </si>
  <si>
    <t>https://onlinelibrary.wiley.com/doi/full/10.1002/aqc.3095</t>
  </si>
  <si>
    <t>na Reserva Biológica do Atol das Rocas (03º50’S e 33º49’W).</t>
  </si>
  <si>
    <t>https://periodicos.ufsc.br/index.php/biotemas/article/view/2175-7925.2012v25n4p285/23308</t>
  </si>
  <si>
    <t>Laysan Island</t>
  </si>
  <si>
    <t>percentage</t>
  </si>
  <si>
    <t>Sileo,2009</t>
  </si>
  <si>
    <t>red-footed booby</t>
  </si>
  <si>
    <t>check calculation</t>
  </si>
  <si>
    <t>sooty tern</t>
  </si>
  <si>
    <t xml:space="preserve">Black noddy </t>
  </si>
  <si>
    <t>RAINE ISLAND, MACLENNAN AND MOULTER CAYS AND SANDBANKS No. 7 AND 8, NORTHERN GREAT BARRIER REEF, AUSTRALIA</t>
  </si>
  <si>
    <t>fishing lines/hook</t>
  </si>
  <si>
    <t>https://absa.asn.au/wp-content/uploads/2015/01/C29365.pdf</t>
  </si>
  <si>
    <t>died</t>
  </si>
  <si>
    <t>nylon line</t>
  </si>
  <si>
    <t>https://www.sciencedirect.com/science/article/pii/S0025326X17303053</t>
  </si>
  <si>
    <t>hard plastic and nylon line</t>
  </si>
  <si>
    <t>https://www.sciencedirect.com/science/article/pii/S0025326X13001574</t>
  </si>
  <si>
    <t>?Heron Island (23°27′S, 151°57′E) </t>
  </si>
  <si>
    <t>?02/2012</t>
  </si>
  <si>
    <t>?03/2012</t>
  </si>
  <si>
    <t>incidental observations and analysis</t>
  </si>
  <si>
    <t>https://www.sciencedirect.com/science/article/pii/S0025326X1730718X</t>
  </si>
  <si>
    <t>23.870°N 166.284°W, is the largest atoll in the NWHI, lying roughly at the midpoint of the 2575 km long Hawaiian</t>
  </si>
  <si>
    <t>15”N and 15”S and long. 85” to 172”W</t>
  </si>
  <si>
    <t>https://reader.elsevier.com/reader/sd/pii/014111369400140K?token=6678EC959520A83F973B002F47F12DAA101F141D5566ABA07E85B726748B366EF7161A118484DB2DCA89A0F45A62EB2A&amp;originRegion=eu-west-1&amp;originCreation=20220613172631</t>
  </si>
  <si>
    <t>Sterna fuscata fuscata Linnaeus, 1766</t>
  </si>
  <si>
    <t xml:space="preserve">Ing 0/7 1984–199115”N and 15”S and long. 85” to 172”W. Pacific </t>
  </si>
  <si>
    <r>
      <t>Hydrobates castro</t>
    </r>
    <r>
      <rPr>
        <sz val="10.5"/>
        <color theme="1"/>
        <rFont val="Arial"/>
        <family val="2"/>
      </rPr>
      <t xml:space="preserve"> (del Hoyo and Collar 2014)</t>
    </r>
    <r>
      <rPr>
        <b/>
        <sz val="10"/>
        <color theme="1"/>
        <rFont val="Arial"/>
        <family val="2"/>
      </rPr>
      <t>/</t>
    </r>
    <r>
      <rPr>
        <sz val="9"/>
        <color theme="1"/>
        <rFont val="Times New Roman"/>
        <family val="1"/>
      </rPr>
      <t>Oceanodroma castro (Harcourt, 1851)</t>
    </r>
  </si>
  <si>
    <t>https://www.sciencedirect.com/science/article/pii/S0025326X13005778</t>
  </si>
  <si>
    <t>East Island Ashmore Reef Commonwealth Marine Reserve (12°20′S, 123°0′E) lies within Australian Commonwealth East Island</t>
  </si>
  <si>
    <t>Middle Island Ashmore Reef Commonwealth Marine Reserve (12°20′S, 123°0′E) lies within Australian Commonwealth</t>
  </si>
  <si>
    <t>https://www.sciencedirect.com/science/article/pii/S0025326X18307173</t>
  </si>
  <si>
    <t>NE Australia Bedout Island twice, Porpoise Cay twice, Cato Island four times</t>
  </si>
  <si>
    <t>data of all debris type (mainly plastic but also metal)</t>
  </si>
  <si>
    <t xml:space="preserve">Natal Sharks Board maintains 29 km of large-mesh (50 cm stretched) </t>
  </si>
  <si>
    <t>(2) Price Cay (1.6 ha); (3) Bacchi Cay (0.5 ha); (4) Frigate Cay (2 ha); (5) Distant Cay (0.25 ha); (6) Riptide Cay (0.25 ha); (7) Gannet Cay (1.7 ha); (8) Bylund Cay (0.6 ha); and (9) Thomas Cay (1 ha)</t>
  </si>
  <si>
    <t>all marine debris</t>
  </si>
  <si>
    <t>https://www.sciencedirect.com/science/article/pii/S0025326X14005190</t>
  </si>
  <si>
    <t>https://www.sciencedirect.com/science/article/pii/S1470160X16303041</t>
  </si>
  <si>
    <t>Santana Archipelago and Franceses Island in the central-north coast of Rio de Janeiro state, Brazil, Southwestern Atlantic Ocean</t>
  </si>
  <si>
    <t>https://www.sciencedirect.com/science/article/pii/S0025326X19300189</t>
  </si>
  <si>
    <t>Clipperton is an isolated atoll in the Pacific Ocean, 768 nautical miles South of Cabos San Lucas, Mexico. </t>
  </si>
  <si>
    <t>backpack strap</t>
  </si>
  <si>
    <t>(Ryan, 1987)</t>
  </si>
  <si>
    <t>(Bourne &amp; Imber, 1982)</t>
  </si>
  <si>
    <t xml:space="preserve">Ing Average 12.2 SE 3.5 number 9 7/179? 1984 and 1988 </t>
  </si>
  <si>
    <t xml:space="preserve">EquatorPacific lat. 15"N and 15"s and long. 170" and 85"W </t>
  </si>
  <si>
    <t>Ing 50% ?/?  1980? E</t>
  </si>
  <si>
    <t>1980?</t>
  </si>
  <si>
    <t>Ing 21/24  1975-1984?.</t>
  </si>
  <si>
    <t xml:space="preserve">Ing 79% of 198 2014 </t>
  </si>
  <si>
    <t>Ing 76% of 54  2015 (Furtado et al., 2016)</t>
  </si>
  <si>
    <t>https://www.jstor.org/stable/1520978</t>
  </si>
  <si>
    <t>The Culebra Archipelago is located 37 km east of Fajardo, Puerto Rico</t>
  </si>
  <si>
    <t>ed, expended shot- gun shells, unused plastic bags and un- rusted metal containers were encountered regularly on the nesting plat</t>
  </si>
  <si>
    <t>https://www.sciencedirect.com/science/article/pii/S0025326X19309713</t>
  </si>
  <si>
    <t>Belmonte Island (00°55′08″ N, 29°20′35″ W). Saint Peter and Saint Paul Archipelago (SPSPA) is located 1010 km off the coast of the state of Rio Grande do Norte, Brazil,</t>
  </si>
  <si>
    <t>anthropogenic items</t>
  </si>
  <si>
    <t>screws, ropes, paper, matches, metal fragments, tiles, charcoal, among others</t>
  </si>
  <si>
    <t>monofilament yarn</t>
  </si>
  <si>
    <t>1 or desvest?</t>
  </si>
  <si>
    <t>https://www.sciencedirect.com/science/article/pii/S0025326X2200039X</t>
  </si>
  <si>
    <t>Location of Santana Archipelago, off the coast of Macaé, north coast of Rio de Janeiro state, Brazil. To the north are the islands of France and Calhetas</t>
  </si>
  <si>
    <t>only plastic</t>
  </si>
  <si>
    <t>grams per each island. Iclude?</t>
  </si>
  <si>
    <t>coastline of Espírito Santo state extends approximately 392 km from Riacho Doce stream (18.35S, 39.67 W) to Itabapoana River (21.31S, 40.96 W).</t>
  </si>
  <si>
    <t>highest debris size 	0.1–1 mm</t>
  </si>
  <si>
    <t>https://www.sciencedirect.com/science/article/pii/S0025326X21010808</t>
  </si>
  <si>
    <t>all debris. Non plastic 8%</t>
  </si>
  <si>
    <t>https://www.nature.com/articles/s41598-020-71444-6</t>
  </si>
  <si>
    <t>Aldabra Atoll</t>
  </si>
  <si>
    <t>fishing-line</t>
  </si>
  <si>
    <t>01/2018?</t>
  </si>
  <si>
    <t>sula sula</t>
  </si>
  <si>
    <t>plastic items</t>
  </si>
  <si>
    <t>sd dev</t>
  </si>
  <si>
    <t>sheet</t>
  </si>
  <si>
    <t>https://www.sciencedirect.com/science/article/pii/S0025326X19307106#t0010</t>
  </si>
  <si>
    <t>PET threads also high so recycled threads are not that ecological? They hel to create microplastic?</t>
  </si>
  <si>
    <t>https://www.sciencedirect.com/science/article/pii/S0025326X20300436</t>
  </si>
  <si>
    <t>New Caledonia (21.2° S, 165.9° E)</t>
  </si>
  <si>
    <t>https://dx.plos.org/10.1371/journal.pone.0158343</t>
  </si>
  <si>
    <t>all</t>
  </si>
  <si>
    <t>only with plastic</t>
  </si>
  <si>
    <t>0.043?1.44?</t>
  </si>
  <si>
    <t>0.29?0.96?</t>
  </si>
  <si>
    <t>0.007?0.13?</t>
  </si>
  <si>
    <t>54?1800?</t>
  </si>
  <si>
    <t>https://www.sciencedirect.com/science/article/pii/S0025326X16300935</t>
  </si>
  <si>
    <t>https://www.cambridge.org/core/journals/bird-conservation-international/article/importation-of-plastic-fragments-into-a-seabird-colony-accident-or-design-threat-or-benign/EE335E5AF99BAD0D6A5090722816C084</t>
  </si>
  <si>
    <t>https://www.sciencedirect.com/science/article/pii/S0025326X18307070</t>
  </si>
  <si>
    <t>Trindade Island (20°30′ S; 29°20′ W)</t>
  </si>
  <si>
    <t>Our study offers some support to non-selective (color-wise) use of debris by O. fuscatus, with in-nest debris reflecting debris availability on Trindade beaches and nearby areas.  Where??</t>
  </si>
  <si>
    <t>where is the data for the nest??</t>
  </si>
  <si>
    <t>https://www.sciencedirect.com/science/article/pii/S0025326X19300852</t>
  </si>
  <si>
    <t>4?</t>
  </si>
  <si>
    <t>3?</t>
  </si>
  <si>
    <t>films and fibers</t>
  </si>
  <si>
    <t>cannot access online</t>
  </si>
  <si>
    <t>https://www.jstor.org/stable/pdf/1521357.pdf</t>
  </si>
  <si>
    <t>0.02 (stomach) 0.03 (gizzard)</t>
  </si>
  <si>
    <t>1 (stomach) 3.5 (gizzard)</t>
  </si>
  <si>
    <t>(Pande et al., 2007)</t>
  </si>
  <si>
    <t>https://www.researchgate.net/publication/232724282_An_ornithological_expedition_to_the_Lakshadweep_archipelago_Assessment_of_threats_to_pelagic_and_other_birds_and_recommendations</t>
  </si>
  <si>
    <t>frayed and torn edges of plastic guano collection bags.</t>
  </si>
  <si>
    <t>https://www.brazilianjournals.com/index.php/BRJD/article/view/33256</t>
  </si>
  <si>
    <t>região  centro-norte  do  estado  do  Rio de  Janeiro(21°S-23°S)</t>
  </si>
  <si>
    <t>http://www.marineornithology.org/content/get.cgi?ident=48_2_157-160</t>
  </si>
  <si>
    <t>regurgitates</t>
  </si>
  <si>
    <t>plastic tape</t>
  </si>
  <si>
    <t>13?</t>
  </si>
  <si>
    <t>fragments/pellet and filament</t>
  </si>
  <si>
    <t>https://www.sciencedirect.com/science/article/pii/S0025326X20303805</t>
  </si>
  <si>
    <t>4.3 (st dev?)</t>
  </si>
  <si>
    <t>Of the 32 drink bottle lids in noddy nests, 29 (91%) were blue or green, a significantly greater proportion than drink bottles washed up on the island</t>
  </si>
  <si>
    <t>Kit string</t>
  </si>
  <si>
    <t>Google images</t>
  </si>
  <si>
    <t>https://www.sciencedirect.com/science/article/pii/S0025326X18304624#ec0005</t>
  </si>
  <si>
    <t>http://www.marineornithology.org/content/get.cgi?ident=41_2_167-169</t>
  </si>
  <si>
    <t>https://www.sciencedirect.com/science/article/pii/S0025326X2030864X</t>
  </si>
  <si>
    <t>https://sora.unm.edu/sites/default/files/journals/condor/v075n03/p0344-p0345.pdf</t>
  </si>
  <si>
    <t>https://www.sciencedirect.com/science/article/pii/0025326X85905314</t>
  </si>
  <si>
    <t>17?</t>
  </si>
  <si>
    <t>eastern equatorial Pacific.Cruises were centered in the areas of the South Equatorial Current, Equatorial Countercurrent, and the northern Peru Current  tropical Pacific, mostly between 110 and 150 ° W longitude</t>
  </si>
  <si>
    <t>https://www.researchgate.net/publication/267835462_The_incidence_of_plastic_in_the_diets_of_pelagic_seabirds_in_the_eastern_equatorial_Pacific_region</t>
  </si>
  <si>
    <t>https://natuurtijdschriften.nl/pub/553479</t>
  </si>
  <si>
    <t>fish net</t>
  </si>
  <si>
    <t>https://www.sciencedirect.com/science/article/pii/0025326X9400121O</t>
  </si>
  <si>
    <t>(Day et al., 1984)</t>
  </si>
  <si>
    <t xml:space="preserve">Ing ?/? </t>
  </si>
  <si>
    <t>cannot acces the data but in (Robards et al., 1995)</t>
  </si>
  <si>
    <t>Ing 70/354 1984–1991</t>
  </si>
  <si>
    <t>(Schuiteman, 2006)</t>
  </si>
  <si>
    <t>T SADDLE ROCK, OREGON 42.250° N, 124.415° W</t>
  </si>
  <si>
    <t xml:space="preserve">Ing 7% of 1595 in </t>
  </si>
  <si>
    <t xml:space="preserve">Ing 5%  555 in 2005 </t>
  </si>
  <si>
    <t xml:space="preserve">T SADDLE ROCK, OREGON 42.250° N, 124.415° W </t>
  </si>
  <si>
    <t>70?</t>
  </si>
  <si>
    <t>https://www.sciencedirect.com/science/article/pii/S0025326X96000951</t>
  </si>
  <si>
    <t>https://www.sciencedirect.com/science/article/pii/S0025326X13001100</t>
  </si>
  <si>
    <t>regurgitated sample</t>
  </si>
  <si>
    <t>30?</t>
  </si>
  <si>
    <t>https://www.jstor.org/stable/4086731?seq=1</t>
  </si>
  <si>
    <t>https://papers.ssrn.com/abstract=4117185</t>
  </si>
  <si>
    <t>https://natuurtijdschriften.nl/pub/538587</t>
  </si>
  <si>
    <t>(Post, 1998)</t>
  </si>
  <si>
    <t>Robards (1993).</t>
  </si>
  <si>
    <t>W.A. Montevecchi, personalcommunications; R.W. Furness 1985b</t>
  </si>
  <si>
    <t>https://www.researchgate.net/publication/354968369_On-land_foraging_by_Leach's_Storm_Petrels_Oceanodroma_leucorhoa_coincides_with_anomalous_weather_conditions</t>
  </si>
  <si>
    <t>latex</t>
  </si>
  <si>
    <t>small plastic not reported</t>
  </si>
  <si>
    <t>https://www.sciencedirect.com/science/article/pii/S0025326X20309607</t>
  </si>
  <si>
    <t>only plastic. Necropsy. Fedling</t>
  </si>
  <si>
    <t>only plastic. adult. Fedling</t>
  </si>
  <si>
    <t>n items</t>
  </si>
  <si>
    <t>g</t>
  </si>
  <si>
    <t>https://core.ac.uk/reader/36681596</t>
  </si>
  <si>
    <t>https://www.sciencedirect.com/science/article/pii/S0025326X16306646</t>
  </si>
  <si>
    <t>remains of white-faced storm-petrels (WFSP) present in gull pellets could be used for biomonitoring. We analysed 263 pellets and 79.0% of these contained plastic debris originating in the digestive tract of WFSP.</t>
  </si>
  <si>
    <t>fragment</t>
  </si>
  <si>
    <t>A total of 1113 plastic particles were collected from the 263 study intact pellets with WFSP, with a total mass of 4.9 g.</t>
  </si>
  <si>
    <t>https://www.sciencedirect.com/science/article/pii/0141113687900286</t>
  </si>
  <si>
    <t>Nova scotia</t>
  </si>
  <si>
    <t>24?</t>
  </si>
  <si>
    <t>including data from Crockett, &amp; Reed 11976} and Furness 11985a</t>
  </si>
  <si>
    <t>HDPE</t>
  </si>
  <si>
    <t>off southern Africa and the African sector of the Southern Ocean</t>
  </si>
  <si>
    <t>Gough Island, South Atlantic Ocean. Chatham Islands (44°S 177°W)</t>
  </si>
  <si>
    <t>plastic pellets</t>
  </si>
  <si>
    <t>https://coek.info/pdf-plastic-pellets-collected-by-a-prion-on-gough-island-central-south-atlantic-ocea.html</t>
  </si>
  <si>
    <t>15°N and 15°S and long. 85° to 172°W. N. Pacific</t>
  </si>
  <si>
    <t>https://www.sciencedirect.com/science/article/pii/S0025326X08002695</t>
  </si>
  <si>
    <t>https://www.nature.com/articles/s41598-018-36585-9</t>
  </si>
  <si>
    <t>seabirds that had an identifiable cause of death</t>
  </si>
  <si>
    <t>Hard plastic, both fragments and pellets</t>
  </si>
  <si>
    <t>CAUSE OF DEAD</t>
  </si>
  <si>
    <t xml:space="preserve">maybe Tursiops aduncus </t>
  </si>
  <si>
    <t>https://www.sciencedirect.com/science/article/pii/S0025326X14000897?via%3Dihub</t>
  </si>
  <si>
    <t>Florida, U.S.A</t>
  </si>
  <si>
    <t>(Adimey et al., 2014)</t>
  </si>
  <si>
    <t>fishing net</t>
  </si>
  <si>
    <t>only fishing net not plastic reviwed</t>
  </si>
  <si>
    <t>https://www.sciencedirect.com/science/article/pii/S0025326X10001918?via%3Dihub</t>
  </si>
  <si>
    <t>Virginia USA</t>
  </si>
  <si>
    <t>Spectra® fishing twine</t>
  </si>
  <si>
    <t>At leas 1 cause of dead</t>
  </si>
  <si>
    <t>Florida coast.</t>
  </si>
  <si>
    <t>plastic jugs, disposable surgeon gloves, plastic bags, and monofilament lines.</t>
  </si>
  <si>
    <t>(Barco et al., 2010)</t>
  </si>
  <si>
    <t>(Barros et al., 1990)</t>
  </si>
  <si>
    <t>United Kingdom</t>
  </si>
  <si>
    <t xml:space="preserve"> 25CBs  concentrations</t>
  </si>
  <si>
    <t>https://studylib.net/doc/18712444/final-report-for-the-period-1-january-2005-%E2%80%93-31-december-...</t>
  </si>
  <si>
    <t>access correlcy and double check plastic</t>
  </si>
  <si>
    <t>(Deaville et al., 2010 )</t>
  </si>
  <si>
    <t>(González et al., 1994)</t>
  </si>
  <si>
    <t>https://www.sciencedirect.com/science/article/abs/pii/0165783694901031?via%3Dihub</t>
  </si>
  <si>
    <t>Galician coast (northwest Sapin)</t>
  </si>
  <si>
    <t>netting</t>
  </si>
  <si>
    <t>ntanglement in fishing nets, rope, and crab nets</t>
  </si>
  <si>
    <t>https://reader.elsevier.com/reader/sd/pii/0025326X9400108L?token=C69BEF9D35F04082489C95F3EA3E0A8FCEB03D739CC0152B4D511F90DD5ADE828020AD1BB1498A566564034700324A62&amp;originRegion=eu-west-1&amp;originCreation=20220615104400</t>
  </si>
  <si>
    <t>(Jones, 1995)</t>
  </si>
  <si>
    <t>https://onlinelibrary.wiley.com/doi/epdf/10.1111/j.1748-7692.1995.tb00280.x</t>
  </si>
  <si>
    <t>very clear from fishing active</t>
  </si>
  <si>
    <t xml:space="preserve">Shark Bay, Western Australia. </t>
  </si>
  <si>
    <t>West Australian Fishing Zone (AFZ)</t>
  </si>
  <si>
    <t>fishing lines</t>
  </si>
  <si>
    <t>(Mann et al., 1995)</t>
  </si>
  <si>
    <t>https://sci-hub.wf/https://doi.org/10.1111/j.1748-7692.1995.tb00280.x</t>
  </si>
  <si>
    <t>https://aquadocs.org/bitstream/handle/1834/31061/09mcfeef.pdf?sequence=1&amp;isAllowed=y</t>
  </si>
  <si>
    <t>ocean and region</t>
  </si>
  <si>
    <t>IUCN red list (search paper clasifying ocean)</t>
  </si>
  <si>
    <t>total number plastic</t>
  </si>
  <si>
    <t>Citation (number of months year of the study in a different column?) paper ID make</t>
  </si>
  <si>
    <t>Plastic interaction (entanglement, ingestion, nest separated)</t>
  </si>
  <si>
    <t>Ceccarelli,2009</t>
  </si>
  <si>
    <t>entanglement</t>
  </si>
  <si>
    <t>ingestion</t>
  </si>
  <si>
    <t>Hawksbill</t>
  </si>
  <si>
    <t>Leatherback</t>
  </si>
  <si>
    <t>Fishing hook and line</t>
  </si>
  <si>
    <t>fishing hooks in their digestive tract (K. Charlton, Monash University)</t>
  </si>
  <si>
    <t>Ent ?/? Currumbin Wildlife Sanctuary (Ceccarelli, 2009)</t>
  </si>
  <si>
    <t>Currumbin Wildlife Sanctuary</t>
  </si>
  <si>
    <t>Ing ?/? Currumbin Wildlife Sanctuary (Ceccarelli, 2009)</t>
  </si>
  <si>
    <t>ocean</t>
  </si>
  <si>
    <t>Ind</t>
  </si>
  <si>
    <t>Spac</t>
  </si>
  <si>
    <t>Npac</t>
  </si>
  <si>
    <t>Satl</t>
  </si>
  <si>
    <t>Natl</t>
  </si>
  <si>
    <t>Med</t>
  </si>
  <si>
    <t>Spac (eastern pac?)</t>
  </si>
  <si>
    <t>Spac and Ind</t>
  </si>
  <si>
    <t>Ind and Spac</t>
  </si>
  <si>
    <t>Npac and Natl</t>
  </si>
  <si>
    <t>Npa</t>
  </si>
  <si>
    <t>https://www.sciencedirect.com/science/article/pii/S0025326X19303844</t>
  </si>
  <si>
    <t>v</t>
  </si>
  <si>
    <t>Ivory Coast (west Africa) 4°N and 5°N and longitudes 2.30°W and 8°W</t>
  </si>
  <si>
    <t>https://www.researchgate.net/publication/324890210_Feeding_habits_of_the_blue_shark_Prionace_glauca_Linnaeus_1758_off_the_coastal_waters_of_Ivory_Coast_West_Africa</t>
  </si>
  <si>
    <t>https://www.biotaneotropica.org.br/BN/article/view/1053</t>
  </si>
  <si>
    <t>https://www.sciencedirect.com/science/article/abs/pii/S0025326X11006096</t>
  </si>
  <si>
    <t>Npac and Spac</t>
  </si>
  <si>
    <t>50°N, 134°W</t>
  </si>
  <si>
    <t>https://www.aquarium-larochelle.com/wp-content/uploads/2021/02/observations_de_tortues_luth_1980-1.pdf</t>
  </si>
  <si>
    <t>Atl france</t>
  </si>
  <si>
    <t>https://www.aquarium-larochelle.com/wp-content/uploads/2021/02/observations_de_tortues_luth_1984.pdf</t>
  </si>
  <si>
    <t>fishing line (orin de casier?)</t>
  </si>
  <si>
    <t>https://www.aquarium-larochelle.com/wp-content/uploads/2021/02/observations_de_tortues_luth_1981.pdf</t>
  </si>
  <si>
    <t>(orin de casier?)</t>
  </si>
  <si>
    <r>
      <t xml:space="preserve">Ing 0/1 </t>
    </r>
    <r>
      <rPr>
        <sz val="12"/>
        <color theme="1"/>
        <rFont val="Times New Roman"/>
        <family val="1"/>
      </rPr>
      <t xml:space="preserve"> </t>
    </r>
    <r>
      <rPr>
        <sz val="10"/>
        <color rgb="FF202020"/>
        <rFont val="Helvetica"/>
        <family val="2"/>
      </rPr>
      <t>March and October 2013</t>
    </r>
    <r>
      <rPr>
        <sz val="12"/>
        <color theme="1"/>
        <rFont val="Times New Roman"/>
        <family val="1"/>
      </rPr>
      <t xml:space="preserve"> </t>
    </r>
  </si>
  <si>
    <t>1?2?</t>
  </si>
  <si>
    <t>Entanglement</t>
  </si>
  <si>
    <t xml:space="preserve">Entanglement </t>
  </si>
  <si>
    <t>Ing 0/5(Baulch &amp; Perry, 2014)</t>
  </si>
  <si>
    <r>
      <t xml:space="preserve">Ing </t>
    </r>
    <r>
      <rPr>
        <sz val="12"/>
        <color theme="1"/>
        <rFont val="Times New Roman"/>
        <family val="1"/>
      </rPr>
      <t xml:space="preserve"> </t>
    </r>
    <r>
      <rPr>
        <sz val="10"/>
        <color rgb="FF202020"/>
        <rFont val="Helvetica"/>
        <family val="2"/>
      </rPr>
      <t>March and October 2013</t>
    </r>
    <r>
      <rPr>
        <sz val="12"/>
        <color theme="1"/>
        <rFont val="Times New Roman"/>
        <family val="1"/>
      </rPr>
      <t xml:space="preserve"> </t>
    </r>
  </si>
  <si>
    <t>Ing 1/1(Baulch &amp; Perry, 2014)</t>
  </si>
  <si>
    <t xml:space="preserve">Ing1/3 O’ahu (Hawai’i), since 2009. </t>
  </si>
  <si>
    <t>Ing1/38(Baulch &amp; Perry, 2014)</t>
  </si>
  <si>
    <t>Ing 1/5(Baulch &amp; Perry, 2014)</t>
  </si>
  <si>
    <t>Ing 2/5(Baulch &amp; Perry, 2014)</t>
  </si>
  <si>
    <t>Ing 4/36(Baulch &amp; Perry, 2014)</t>
  </si>
  <si>
    <t>ent</t>
  </si>
  <si>
    <t>Nest</t>
  </si>
  <si>
    <t>vu</t>
  </si>
  <si>
    <t>en</t>
  </si>
  <si>
    <t>lc</t>
  </si>
  <si>
    <t>cr</t>
  </si>
  <si>
    <t>(Jansen et al., 2021)</t>
  </si>
  <si>
    <t>https://findit.dtu.dk/en/catalog/6079b494d9001d013e3badab</t>
  </si>
  <si>
    <t>waters east of Greenland (northern Irminger Sea)</t>
  </si>
  <si>
    <t>Art</t>
  </si>
  <si>
    <t>nt</t>
  </si>
  <si>
    <t xml:space="preserve"> Rhincodon typus  (Smith 1828)</t>
  </si>
  <si>
    <t>Tiger sharks</t>
  </si>
  <si>
    <t>Sailfish</t>
  </si>
  <si>
    <t>bigeye tuna</t>
  </si>
  <si>
    <t>dd</t>
  </si>
  <si>
    <t>(Mcfee &amp; Hopkins-Murphy, 2002)</t>
  </si>
  <si>
    <t>SEARCHHHH</t>
  </si>
  <si>
    <t>La Aguada (13°51’S and 76°15’W) to the southeast of Paracas Bay</t>
  </si>
  <si>
    <t>central Florida west coast</t>
  </si>
  <si>
    <t>Gulf of maine</t>
  </si>
  <si>
    <t>(Robbins &amp; Mattila, 2000)</t>
  </si>
  <si>
    <t>https://arabianseawhalenetworkdotorg.files.wordpress.com/2015/10/robbins-and-mattila-2000-humpback-whale-entanglements1.pdf</t>
  </si>
  <si>
    <t>pollutants</t>
  </si>
  <si>
    <t>gillnet</t>
  </si>
  <si>
    <t>De Crosta et al. (1984) opened the stomachs of 35 tiger sharks caught in the Northwestern Hawaiian Islands, 80% of which contained food. These authors found that 75% of the prey were sea-birds (sea-birds are present in enormous numbers at these largely uninhabited islands).</t>
  </si>
  <si>
    <t>https://sci-hub.wf/10.1071/mf9920021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</si>
</sst>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8" x14ac:knownFonts="1">
    <font>
      <sz val="12"/>
      <color theme="1"/>
      <name val="Calibri"/>
      <family val="2"/>
      <scheme val="minor"/>
    </font>
    <font>
      <sz val="12"/>
      <color rgb="FFFF0000"/>
      <name val="Calibri"/>
      <family val="2"/>
      <scheme val="minor"/>
    </font>
    <font>
      <sz val="12"/>
      <color theme="1"/>
      <name val="Times New Roman"/>
      <family val="1"/>
    </font>
    <font>
      <sz val="10.5"/>
      <color rgb="FF000000"/>
      <name val="Arial"/>
      <family val="2"/>
    </font>
    <font>
      <sz val="13.5"/>
      <color rgb="FF2E2E2E"/>
      <name val="Georgia"/>
      <family val="1"/>
    </font>
    <font>
      <sz val="10.5"/>
      <color rgb="FF333333"/>
      <name val="Times New Roman"/>
      <family val="1"/>
    </font>
    <font>
      <sz val="10"/>
      <color theme="1"/>
      <name val="Times New Roman"/>
      <family val="1"/>
    </font>
    <font>
      <sz val="10"/>
      <color theme="1"/>
      <name val="Arial"/>
      <family val="2"/>
    </font>
    <font>
      <sz val="12"/>
      <color rgb="FF000000"/>
      <name val="Times New Roman"/>
      <family val="1"/>
    </font>
    <font>
      <sz val="8"/>
      <name val="Calibri"/>
      <family val="2"/>
      <scheme val="minor"/>
    </font>
    <font>
      <sz val="10"/>
      <color rgb="FF2A2D35"/>
      <name val="Arial"/>
      <family val="2"/>
    </font>
    <font>
      <b/>
      <sz val="10.5"/>
      <color rgb="FF2E2E2E"/>
      <name val="Georgia"/>
      <family val="1"/>
    </font>
    <font>
      <i/>
      <sz val="12"/>
      <color theme="1"/>
      <name val="Times New Roman"/>
      <family val="1"/>
    </font>
    <font>
      <sz val="10.5"/>
      <color rgb="FF555555"/>
      <name val="Roboto"/>
    </font>
    <font>
      <u/>
      <sz val="12"/>
      <color theme="10"/>
      <name val="Calibri"/>
      <family val="2"/>
      <scheme val="minor"/>
    </font>
    <font>
      <sz val="9"/>
      <color theme="1"/>
      <name val="Arial"/>
      <family val="2"/>
    </font>
    <font>
      <sz val="9"/>
      <color theme="1"/>
      <name val="Times New Roman"/>
      <family val="1"/>
    </font>
    <font>
      <sz val="8"/>
      <color theme="1"/>
      <name val="Cambria"/>
      <family val="1"/>
    </font>
    <font>
      <i/>
      <sz val="13.5"/>
      <color rgb="FF2E2E2E"/>
      <name val="Georgia"/>
      <family val="1"/>
    </font>
    <font>
      <sz val="10.5"/>
      <color rgb="FF2E2E2E"/>
      <name val="Georgia"/>
      <family val="1"/>
    </font>
    <font>
      <sz val="8.5"/>
      <color rgb="FF000000"/>
      <name val="Verdana"/>
      <family val="2"/>
    </font>
    <font>
      <sz val="10.5"/>
      <color rgb="FF4D5156"/>
      <name val="Arial"/>
      <family val="2"/>
    </font>
    <font>
      <sz val="12"/>
      <color rgb="FF212529"/>
      <name val="Roboto"/>
    </font>
    <font>
      <sz val="8"/>
      <color theme="1"/>
      <name val="Calibri"/>
      <family val="2"/>
    </font>
    <font>
      <sz val="8"/>
      <color rgb="FF000000"/>
      <name val="Cambria"/>
      <family val="1"/>
    </font>
    <font>
      <sz val="8"/>
      <color rgb="FF000000"/>
      <name val="Times New Roman"/>
      <family val="1"/>
    </font>
    <font>
      <sz val="8"/>
      <color theme="1"/>
      <name val="Times New Roman"/>
      <family val="1"/>
    </font>
    <font>
      <sz val="13.5"/>
      <color rgb="FF2E2E2E"/>
      <name val="Times New Roman"/>
      <family val="1"/>
    </font>
    <font>
      <sz val="10.5"/>
      <color rgb="FF403D39"/>
      <name val="Arial"/>
      <family val="2"/>
    </font>
    <font>
      <sz val="10.5"/>
      <color rgb="FF403D39"/>
      <name val="Times New Roman"/>
      <family val="1"/>
    </font>
    <font>
      <sz val="13.5"/>
      <color rgb="FF333333"/>
      <name val="Georgia"/>
      <family val="1"/>
    </font>
    <font>
      <sz val="11"/>
      <color theme="1"/>
      <name val="Calibri"/>
      <family val="2"/>
      <scheme val="minor"/>
    </font>
    <font>
      <sz val="11"/>
      <color rgb="FF000000"/>
      <name val="Calibri"/>
      <family val="2"/>
      <scheme val="minor"/>
    </font>
    <font>
      <sz val="8"/>
      <color rgb="FF000000"/>
      <name val="Calibri"/>
      <family val="2"/>
      <scheme val="minor"/>
    </font>
    <font>
      <sz val="8"/>
      <color theme="1"/>
      <name val="Calibri"/>
      <family val="2"/>
      <scheme val="minor"/>
    </font>
    <font>
      <b/>
      <sz val="14"/>
      <color rgb="FF2F5496"/>
      <name val="Calibri Light"/>
      <family val="2"/>
    </font>
    <font>
      <b/>
      <sz val="11"/>
      <color rgb="FF4472C4"/>
      <name val="Calibri Light"/>
      <family val="2"/>
    </font>
    <font>
      <b/>
      <sz val="11"/>
      <color rgb="FF000000"/>
      <name val="Times"/>
      <family val="1"/>
    </font>
    <font>
      <sz val="11"/>
      <color rgb="FF2E2E2E"/>
      <name val="Georgia"/>
      <family val="1"/>
    </font>
    <font>
      <sz val="11"/>
      <color rgb="FF2E2E2E"/>
      <name val="Calibri"/>
      <family val="2"/>
      <scheme val="minor"/>
    </font>
    <font>
      <sz val="8"/>
      <color rgb="FFFF0000"/>
      <name val="Cambria"/>
      <family val="1"/>
    </font>
    <font>
      <sz val="10"/>
      <color rgb="FF202020"/>
      <name val="Helvetica"/>
      <family val="2"/>
    </font>
    <font>
      <sz val="9"/>
      <color rgb="FF000000"/>
      <name val="Arial"/>
      <family val="2"/>
    </font>
    <font>
      <b/>
      <sz val="14"/>
      <color rgb="FF1C1D1E"/>
      <name val="Arial"/>
      <family val="2"/>
    </font>
    <font>
      <b/>
      <sz val="11"/>
      <color theme="1"/>
      <name val="Calibri"/>
      <family val="2"/>
      <scheme val="minor"/>
    </font>
    <font>
      <sz val="10.5"/>
      <color rgb="FF000000"/>
      <name val="Georgia"/>
      <family val="1"/>
    </font>
    <font>
      <b/>
      <sz val="8"/>
      <color rgb="FF4472C4"/>
      <name val="Cambria"/>
      <family val="1"/>
    </font>
    <font>
      <sz val="10"/>
      <color rgb="FF555555"/>
      <name val="Helvetica Neue"/>
      <family val="2"/>
    </font>
    <font>
      <sz val="9"/>
      <color rgb="FF000000"/>
      <name val="Calibri"/>
      <family val="2"/>
      <scheme val="minor"/>
    </font>
    <font>
      <i/>
      <sz val="10.5"/>
      <color rgb="FF000000"/>
      <name val="Georgia"/>
      <family val="1"/>
    </font>
    <font>
      <b/>
      <sz val="10.5"/>
      <color rgb="FF2E2E2E"/>
      <name val="Calibri"/>
      <family val="2"/>
      <scheme val="minor"/>
    </font>
    <font>
      <sz val="12"/>
      <color rgb="FF2E2E2E"/>
      <name val="Times New Roman"/>
      <family val="1"/>
    </font>
    <font>
      <sz val="13.5"/>
      <color rgb="FF333333"/>
      <name val="Arial"/>
      <family val="2"/>
    </font>
    <font>
      <sz val="9"/>
      <color rgb="FF1C1D1E"/>
      <name val="Arial"/>
      <family val="2"/>
    </font>
    <font>
      <sz val="12"/>
      <color rgb="FF1C1D1E"/>
      <name val="Times New Roman"/>
      <family val="1"/>
    </font>
    <font>
      <sz val="12"/>
      <color rgb="FF1C1D1E"/>
      <name val="Arial"/>
      <family val="2"/>
    </font>
    <font>
      <sz val="12.5"/>
      <color rgb="FF1B1B1B"/>
      <name val="Helvetica Neue"/>
      <family val="2"/>
    </font>
    <font>
      <b/>
      <sz val="13.5"/>
      <color rgb="FF2E2E2E"/>
      <name val="Georgia"/>
      <family val="1"/>
    </font>
    <font>
      <b/>
      <sz val="14"/>
      <color rgb="FF2E2E2E"/>
      <name val="Calibri Light"/>
      <family val="2"/>
    </font>
    <font>
      <sz val="14"/>
      <color rgb="FF505050"/>
      <name val="Georgia"/>
      <family val="1"/>
    </font>
    <font>
      <sz val="12"/>
      <color theme="1"/>
      <name val="Arial"/>
      <family val="2"/>
    </font>
    <font>
      <sz val="14"/>
      <color rgb="FF2F5496"/>
      <name val="Calibri Light"/>
      <family val="2"/>
    </font>
    <font>
      <b/>
      <sz val="10"/>
      <color rgb="FF000000"/>
      <name val="Arial"/>
      <family val="2"/>
    </font>
    <font>
      <sz val="18"/>
      <color rgb="FF2E2E2E"/>
      <name val="Georgia"/>
      <family val="1"/>
    </font>
    <font>
      <sz val="18"/>
      <color rgb="FF333333"/>
      <name val="Georgia"/>
      <family val="1"/>
    </font>
    <font>
      <sz val="15"/>
      <color rgb="FF00313C"/>
      <name val="Arial"/>
      <family val="2"/>
    </font>
    <font>
      <sz val="10"/>
      <color rgb="FFFF0000"/>
      <name val="Arial"/>
      <family val="2"/>
    </font>
    <font>
      <sz val="12"/>
      <color rgb="FFFF0000"/>
      <name val="Times New Roman"/>
      <family val="1"/>
    </font>
    <font>
      <sz val="14"/>
      <color rgb="FF403D39"/>
      <name val="Arial"/>
      <family val="2"/>
    </font>
    <font>
      <sz val="14"/>
      <color rgb="FF2E2E2E"/>
      <name val="Georgia"/>
      <family val="1"/>
    </font>
    <font>
      <i/>
      <sz val="12"/>
      <color theme="1"/>
      <name val="Calibri"/>
      <family val="2"/>
      <scheme val="minor"/>
    </font>
    <font>
      <sz val="9"/>
      <color rgb="FFFF0000"/>
      <name val="Arial"/>
      <family val="2"/>
    </font>
    <font>
      <sz val="9"/>
      <color rgb="FFFF0000"/>
      <name val="Times New Roman"/>
      <family val="1"/>
    </font>
    <font>
      <sz val="14"/>
      <color rgb="FF333333"/>
      <name val="Arial"/>
      <family val="2"/>
    </font>
    <font>
      <sz val="12"/>
      <color rgb="FFFF0000"/>
      <name val="Calibri (Body)"/>
    </font>
    <font>
      <sz val="16"/>
      <color rgb="FF222222"/>
      <name val="Helvetica Neue"/>
      <family val="2"/>
    </font>
    <font>
      <u/>
      <sz val="12"/>
      <color rgb="FFFF0000"/>
      <name val="Calibri"/>
      <family val="2"/>
      <scheme val="minor"/>
    </font>
    <font>
      <sz val="12"/>
      <color rgb="FF2E2E2E"/>
      <name val="Georgia"/>
      <family val="1"/>
    </font>
    <font>
      <sz val="14"/>
      <color theme="1"/>
      <name val="Arial"/>
      <family val="2"/>
    </font>
    <font>
      <sz val="17"/>
      <color rgb="FF000000"/>
      <name val="Georgia"/>
      <family val="1"/>
    </font>
    <font>
      <sz val="12"/>
      <color rgb="FF000000"/>
      <name val="Calibri"/>
      <family val="2"/>
      <scheme val="minor"/>
    </font>
    <font>
      <sz val="8"/>
      <color rgb="FFFF0000"/>
      <name val="Calibri"/>
      <family val="2"/>
    </font>
    <font>
      <sz val="13"/>
      <color theme="1"/>
      <name val="Times New Roman"/>
      <family val="1"/>
    </font>
    <font>
      <sz val="10"/>
      <color rgb="FF000000"/>
      <name val="Arial"/>
      <family val="2"/>
    </font>
    <font>
      <sz val="11"/>
      <color rgb="FFFF0000"/>
      <name val="Calibri"/>
      <family val="2"/>
      <scheme val="minor"/>
    </font>
    <font>
      <sz val="8"/>
      <color rgb="FFFF0000"/>
      <name val="Calibri"/>
      <family val="2"/>
      <scheme val="minor"/>
    </font>
    <font>
      <b/>
      <sz val="16"/>
      <color rgb="FFFF0000"/>
      <name val="Georgia"/>
      <family val="1"/>
    </font>
    <font>
      <sz val="10.5"/>
      <color rgb="FFFF0000"/>
      <name val="Arial"/>
      <family val="2"/>
    </font>
    <font>
      <b/>
      <sz val="12"/>
      <color theme="1"/>
      <name val="Calibri"/>
      <family val="2"/>
      <scheme val="minor"/>
    </font>
    <font>
      <b/>
      <sz val="14"/>
      <color theme="1"/>
      <name val="Georgia"/>
      <family val="1"/>
    </font>
    <font>
      <sz val="14"/>
      <color theme="1"/>
      <name val="Georgia"/>
      <family val="1"/>
    </font>
    <font>
      <b/>
      <sz val="10"/>
      <color theme="1"/>
      <name val="Arial"/>
      <family val="2"/>
    </font>
    <font>
      <sz val="10.5"/>
      <color theme="1"/>
      <name val="Arial"/>
      <family val="2"/>
    </font>
    <font>
      <sz val="13.5"/>
      <color rgb="FFFF0000"/>
      <name val="Arial"/>
      <family val="2"/>
    </font>
    <font>
      <sz val="18"/>
      <color rgb="FF00B050"/>
      <name val="Helvetica Neue"/>
      <family val="2"/>
    </font>
    <font>
      <sz val="12"/>
      <name val="Calibri"/>
      <family val="2"/>
      <scheme val="minor"/>
    </font>
    <font>
      <u/>
      <sz val="12"/>
      <color theme="1"/>
      <name val="Calibri"/>
      <family val="2"/>
      <scheme val="minor"/>
    </font>
    <font>
      <sz val="12"/>
      <color rgb="FF2E2E2E"/>
      <name val="Calibri Light"/>
      <family val="2"/>
      <scheme val="major"/>
    </font>
  </fonts>
  <fills count="1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C000"/>
        <bgColor indexed="64"/>
      </patternFill>
    </fill>
    <fill>
      <patternFill patternType="solid">
        <fgColor theme="5"/>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2">
    <xf numFmtId="0" fontId="0" fillId="0" borderId="0"/>
    <xf numFmtId="0" fontId="14" fillId="0" borderId="0" applyNumberFormat="0" applyFill="0" applyBorder="0" applyAlignment="0" applyProtection="0"/>
  </cellStyleXfs>
  <cellXfs count="263">
    <xf numFmtId="0" fontId="0" fillId="0" borderId="0" xfId="0"/>
    <xf numFmtId="0" fontId="2" fillId="0" borderId="0" xfId="0" applyFont="1"/>
    <xf numFmtId="0" fontId="3" fillId="0" borderId="0" xfId="0" applyFont="1" applyAlignment="1">
      <alignment horizontal="left" vertical="center" wrapText="1" indent="1"/>
    </xf>
    <xf numFmtId="0" fontId="2" fillId="0" borderId="0" xfId="0" applyFont="1" applyAlignment="1">
      <alignment horizontal="left" vertical="center" wrapText="1" indent="1"/>
    </xf>
    <xf numFmtId="0" fontId="6" fillId="0" borderId="0" xfId="0" applyFont="1"/>
    <xf numFmtId="0" fontId="7" fillId="0" borderId="0" xfId="0" applyFont="1" applyAlignment="1">
      <alignment horizontal="left" vertical="center" wrapText="1" indent="1"/>
    </xf>
    <xf numFmtId="0" fontId="6" fillId="0" borderId="0" xfId="0" applyFont="1" applyAlignment="1">
      <alignment horizontal="left" vertical="center" wrapText="1" indent="1"/>
    </xf>
    <xf numFmtId="0" fontId="10" fillId="0" borderId="0" xfId="0" applyFont="1" applyAlignment="1">
      <alignment horizontal="left" vertical="center" wrapText="1" indent="1"/>
    </xf>
    <xf numFmtId="0" fontId="11" fillId="0" borderId="0" xfId="0" applyFont="1" applyAlignment="1">
      <alignment horizontal="left" vertical="center" wrapText="1" indent="1"/>
    </xf>
    <xf numFmtId="0" fontId="13" fillId="0" borderId="0" xfId="0" applyFont="1" applyAlignment="1">
      <alignment horizontal="left" vertical="center" wrapText="1" indent="1"/>
    </xf>
    <xf numFmtId="0" fontId="14" fillId="0" borderId="0" xfId="1" applyAlignment="1">
      <alignment horizontal="left" vertical="center" wrapText="1" indent="1"/>
    </xf>
    <xf numFmtId="0" fontId="15" fillId="0" borderId="0" xfId="0" applyFont="1" applyAlignment="1">
      <alignment horizontal="left" vertical="center" wrapText="1" indent="1"/>
    </xf>
    <xf numFmtId="0" fontId="16" fillId="0" borderId="0" xfId="0" applyFont="1" applyAlignment="1">
      <alignment horizontal="left" vertical="center" wrapText="1" indent="1"/>
    </xf>
    <xf numFmtId="0" fontId="17" fillId="0" borderId="0" xfId="0" applyFont="1" applyAlignment="1">
      <alignment horizontal="left" vertical="center" wrapText="1" indent="1"/>
    </xf>
    <xf numFmtId="0" fontId="15" fillId="0" borderId="0" xfId="0" applyFont="1"/>
    <xf numFmtId="0" fontId="4" fillId="0" borderId="0" xfId="0" applyFont="1" applyAlignment="1">
      <alignment vertical="center"/>
    </xf>
    <xf numFmtId="0" fontId="2" fillId="0" borderId="0" xfId="0" applyFont="1" applyAlignment="1">
      <alignment vertical="center"/>
    </xf>
    <xf numFmtId="0" fontId="7" fillId="0" borderId="0" xfId="0" applyFont="1" applyAlignment="1">
      <alignment horizontal="center" vertical="center" wrapText="1"/>
    </xf>
    <xf numFmtId="0" fontId="15" fillId="0" borderId="0" xfId="0" applyFont="1" applyAlignment="1">
      <alignment horizontal="center" vertical="center" wrapText="1"/>
    </xf>
    <xf numFmtId="0" fontId="17" fillId="0" borderId="0" xfId="0" applyFont="1" applyAlignment="1">
      <alignment vertical="center"/>
    </xf>
    <xf numFmtId="0" fontId="24" fillId="0" borderId="0" xfId="0" applyFont="1" applyAlignment="1">
      <alignment horizontal="left" vertical="center" wrapText="1" indent="1"/>
    </xf>
    <xf numFmtId="0" fontId="25" fillId="0" borderId="0" xfId="0" applyFont="1" applyAlignment="1">
      <alignment horizontal="left" vertical="center" wrapText="1" indent="1"/>
    </xf>
    <xf numFmtId="0" fontId="28" fillId="0" borderId="0" xfId="0" applyFont="1" applyAlignment="1">
      <alignment vertical="center"/>
    </xf>
    <xf numFmtId="0" fontId="25" fillId="0" borderId="0" xfId="0" applyFont="1" applyAlignment="1">
      <alignment vertical="center"/>
    </xf>
    <xf numFmtId="0" fontId="24" fillId="0" borderId="0" xfId="0" applyFont="1" applyAlignment="1">
      <alignment vertical="center"/>
    </xf>
    <xf numFmtId="0" fontId="23" fillId="0" borderId="0" xfId="0" applyFont="1" applyAlignment="1">
      <alignment vertical="center"/>
    </xf>
    <xf numFmtId="0" fontId="8" fillId="0" borderId="0" xfId="0" applyFont="1" applyAlignment="1">
      <alignment vertical="center"/>
    </xf>
    <xf numFmtId="0" fontId="8" fillId="0" borderId="0" xfId="0" applyFont="1" applyAlignment="1">
      <alignment horizontal="left" vertical="center" wrapText="1" indent="1"/>
    </xf>
    <xf numFmtId="0" fontId="33" fillId="0" borderId="0" xfId="0" applyFont="1" applyAlignment="1">
      <alignment vertical="center"/>
    </xf>
    <xf numFmtId="0" fontId="31" fillId="0" borderId="0" xfId="0" applyFont="1" applyAlignment="1">
      <alignment vertical="center"/>
    </xf>
    <xf numFmtId="0" fontId="31" fillId="0" borderId="0" xfId="0" applyFont="1" applyAlignment="1">
      <alignment horizontal="left" vertical="center" wrapText="1" indent="1"/>
    </xf>
    <xf numFmtId="0" fontId="34" fillId="0" borderId="0" xfId="0" applyFont="1" applyAlignment="1">
      <alignment vertical="center"/>
    </xf>
    <xf numFmtId="0" fontId="35" fillId="0" borderId="0" xfId="0" applyFont="1" applyAlignment="1">
      <alignment vertical="center"/>
    </xf>
    <xf numFmtId="0" fontId="36" fillId="0" borderId="0" xfId="0" applyFont="1" applyAlignment="1">
      <alignment vertical="center"/>
    </xf>
    <xf numFmtId="0" fontId="39" fillId="0" borderId="0" xfId="0" applyFont="1" applyAlignment="1">
      <alignment vertical="center"/>
    </xf>
    <xf numFmtId="0" fontId="39" fillId="0" borderId="0" xfId="0" applyFont="1"/>
    <xf numFmtId="0" fontId="40" fillId="0" borderId="0" xfId="0" applyFont="1" applyAlignment="1">
      <alignment vertical="center"/>
    </xf>
    <xf numFmtId="0" fontId="46" fillId="0" borderId="0" xfId="0" applyFont="1" applyAlignment="1">
      <alignment vertical="center"/>
    </xf>
    <xf numFmtId="0" fontId="47" fillId="0" borderId="0" xfId="0" applyFont="1" applyAlignment="1">
      <alignment vertical="center"/>
    </xf>
    <xf numFmtId="0" fontId="48" fillId="0" borderId="0" xfId="0" applyFont="1" applyAlignment="1">
      <alignment vertical="center"/>
    </xf>
    <xf numFmtId="0" fontId="42" fillId="0" borderId="0" xfId="0" applyFont="1" applyAlignment="1">
      <alignment vertical="center"/>
    </xf>
    <xf numFmtId="0" fontId="19" fillId="0" borderId="0" xfId="0" applyFont="1" applyAlignment="1">
      <alignment vertical="center"/>
    </xf>
    <xf numFmtId="0" fontId="50" fillId="0" borderId="0" xfId="0" applyFont="1" applyAlignment="1">
      <alignment vertical="center"/>
    </xf>
    <xf numFmtId="0" fontId="52" fillId="0" borderId="0" xfId="0" applyFont="1" applyAlignment="1">
      <alignment vertical="center"/>
    </xf>
    <xf numFmtId="0" fontId="54" fillId="0" borderId="0" xfId="0" applyFont="1" applyAlignment="1">
      <alignment vertical="center"/>
    </xf>
    <xf numFmtId="0" fontId="60" fillId="0" borderId="0" xfId="0" applyFont="1" applyAlignment="1">
      <alignment horizontal="left" vertical="center" wrapText="1" indent="1"/>
    </xf>
    <xf numFmtId="0" fontId="61" fillId="0" borderId="0" xfId="0" applyFont="1" applyAlignment="1">
      <alignment vertical="center"/>
    </xf>
    <xf numFmtId="0" fontId="0" fillId="0" borderId="0" xfId="0" applyAlignment="1">
      <alignment wrapText="1"/>
    </xf>
    <xf numFmtId="10" fontId="0" fillId="0" borderId="0" xfId="0" applyNumberFormat="1"/>
    <xf numFmtId="17" fontId="0" fillId="0" borderId="0" xfId="0" applyNumberFormat="1"/>
    <xf numFmtId="17" fontId="0" fillId="0" borderId="0" xfId="0" applyNumberFormat="1" applyFill="1"/>
    <xf numFmtId="17" fontId="2" fillId="0" borderId="0" xfId="0" applyNumberFormat="1" applyFont="1"/>
    <xf numFmtId="0" fontId="1" fillId="0" borderId="0" xfId="0" applyFont="1"/>
    <xf numFmtId="0" fontId="63" fillId="0" borderId="0" xfId="0" applyFont="1"/>
    <xf numFmtId="14" fontId="0" fillId="0" borderId="0" xfId="0" applyNumberFormat="1"/>
    <xf numFmtId="0" fontId="64" fillId="0" borderId="0" xfId="0" applyFont="1"/>
    <xf numFmtId="0" fontId="5" fillId="0" borderId="0" xfId="0" applyFont="1" applyAlignment="1">
      <alignment horizontal="left" vertical="center" wrapText="1" indent="1"/>
    </xf>
    <xf numFmtId="0" fontId="14" fillId="0" borderId="0" xfId="1"/>
    <xf numFmtId="0" fontId="65" fillId="0" borderId="0" xfId="0" applyFont="1"/>
    <xf numFmtId="0" fontId="66" fillId="0" borderId="0" xfId="0" applyFont="1" applyAlignment="1">
      <alignment horizontal="left" vertical="center" wrapText="1" indent="1"/>
    </xf>
    <xf numFmtId="0" fontId="67" fillId="0" borderId="0" xfId="0" applyFont="1" applyAlignment="1">
      <alignment horizontal="left" vertical="center" wrapText="1" indent="1"/>
    </xf>
    <xf numFmtId="17" fontId="1" fillId="0" borderId="0" xfId="0" applyNumberFormat="1" applyFont="1"/>
    <xf numFmtId="0" fontId="0" fillId="0" borderId="0" xfId="0" applyFont="1"/>
    <xf numFmtId="17" fontId="0" fillId="0" borderId="0" xfId="0" applyNumberFormat="1" applyFont="1"/>
    <xf numFmtId="0" fontId="69" fillId="0" borderId="0" xfId="0" applyFont="1"/>
    <xf numFmtId="0" fontId="6" fillId="2" borderId="0" xfId="0" applyFont="1" applyFill="1" applyAlignment="1">
      <alignment horizontal="left" vertical="center" wrapText="1" indent="1"/>
    </xf>
    <xf numFmtId="0" fontId="16" fillId="2" borderId="0" xfId="0" applyFont="1" applyFill="1" applyAlignment="1">
      <alignment horizontal="left" vertical="center" wrapText="1" indent="1"/>
    </xf>
    <xf numFmtId="0" fontId="67" fillId="0" borderId="0" xfId="0" applyFont="1"/>
    <xf numFmtId="0" fontId="11" fillId="2" borderId="0" xfId="0" applyFont="1" applyFill="1" applyAlignment="1">
      <alignment horizontal="left" vertical="center" wrapText="1" indent="1"/>
    </xf>
    <xf numFmtId="0" fontId="71" fillId="0" borderId="0" xfId="0" applyFont="1" applyAlignment="1">
      <alignment horizontal="left" vertical="center" wrapText="1" indent="1"/>
    </xf>
    <xf numFmtId="0" fontId="72" fillId="0" borderId="0" xfId="0" applyFont="1" applyAlignment="1">
      <alignment horizontal="left" vertical="center" wrapText="1" indent="1"/>
    </xf>
    <xf numFmtId="0" fontId="2" fillId="0" borderId="0" xfId="0" applyFont="1" applyBorder="1" applyAlignment="1">
      <alignment horizontal="center" vertical="center" wrapText="1"/>
    </xf>
    <xf numFmtId="0" fontId="67" fillId="0" borderId="0" xfId="0" applyFont="1" applyBorder="1" applyAlignment="1">
      <alignment horizontal="center" vertical="center" wrapText="1"/>
    </xf>
    <xf numFmtId="14" fontId="1" fillId="0" borderId="0" xfId="0" applyNumberFormat="1" applyFont="1"/>
    <xf numFmtId="0" fontId="2" fillId="0" borderId="0" xfId="0" applyFont="1" applyBorder="1" applyAlignment="1">
      <alignment horizontal="left" vertical="center" wrapText="1"/>
    </xf>
    <xf numFmtId="0" fontId="0" fillId="0" borderId="0" xfId="0" applyAlignment="1">
      <alignment horizontal="left"/>
    </xf>
    <xf numFmtId="0" fontId="0" fillId="2" borderId="0" xfId="0" applyFill="1" applyAlignment="1">
      <alignment horizontal="left"/>
    </xf>
    <xf numFmtId="0" fontId="20" fillId="0" borderId="0" xfId="0" applyFont="1" applyAlignment="1">
      <alignment horizontal="left" vertical="center"/>
    </xf>
    <xf numFmtId="0" fontId="21"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horizontal="left"/>
    </xf>
    <xf numFmtId="0" fontId="16" fillId="0" borderId="0" xfId="0" applyFont="1" applyAlignment="1">
      <alignment horizontal="left" vertical="center"/>
    </xf>
    <xf numFmtId="0" fontId="62" fillId="0" borderId="0" xfId="0" applyFont="1" applyAlignment="1">
      <alignment horizontal="left"/>
    </xf>
    <xf numFmtId="0" fontId="2" fillId="0" borderId="0" xfId="0" applyFont="1" applyAlignment="1">
      <alignment horizontal="left" vertical="center"/>
    </xf>
    <xf numFmtId="0" fontId="4" fillId="2" borderId="0" xfId="0" applyFont="1" applyFill="1" applyAlignment="1">
      <alignment horizontal="left" vertical="center" wrapText="1" indent="1"/>
    </xf>
    <xf numFmtId="0" fontId="2" fillId="2" borderId="0" xfId="0" applyFont="1" applyFill="1" applyAlignment="1">
      <alignment horizontal="left" vertical="center" wrapText="1" indent="1"/>
    </xf>
    <xf numFmtId="0" fontId="14" fillId="2" borderId="0" xfId="1" applyFill="1" applyAlignment="1">
      <alignment horizontal="left" vertical="center" wrapText="1" indent="1"/>
    </xf>
    <xf numFmtId="0" fontId="2" fillId="3" borderId="0" xfId="0" applyFont="1" applyFill="1" applyAlignment="1">
      <alignment horizontal="left" vertical="center" wrapText="1" indent="1"/>
    </xf>
    <xf numFmtId="0" fontId="0" fillId="3" borderId="0" xfId="0" applyFill="1"/>
    <xf numFmtId="0" fontId="67" fillId="3" borderId="0" xfId="0" applyFont="1" applyFill="1" applyAlignment="1">
      <alignment horizontal="left" vertical="center" wrapText="1" indent="1"/>
    </xf>
    <xf numFmtId="0" fontId="4" fillId="2" borderId="0" xfId="0" applyFont="1" applyFill="1" applyAlignment="1">
      <alignment vertical="center"/>
    </xf>
    <xf numFmtId="0" fontId="17" fillId="2" borderId="0" xfId="0" applyFont="1" applyFill="1" applyAlignment="1">
      <alignment horizontal="left" vertical="center" wrapText="1" indent="1"/>
    </xf>
    <xf numFmtId="0" fontId="2" fillId="3" borderId="0" xfId="0" applyFont="1" applyFill="1"/>
    <xf numFmtId="0" fontId="2" fillId="3" borderId="0" xfId="0" applyFont="1" applyFill="1" applyAlignment="1">
      <alignment horizontal="left" vertical="center"/>
    </xf>
    <xf numFmtId="0" fontId="2" fillId="3" borderId="0" xfId="0" applyFont="1" applyFill="1" applyAlignment="1">
      <alignment vertical="center"/>
    </xf>
    <xf numFmtId="0" fontId="14" fillId="2" borderId="0" xfId="1" applyFill="1" applyAlignment="1">
      <alignment vertical="center"/>
    </xf>
    <xf numFmtId="0" fontId="62" fillId="2" borderId="0" xfId="0" applyFont="1" applyFill="1" applyAlignment="1">
      <alignment horizontal="left"/>
    </xf>
    <xf numFmtId="0" fontId="2" fillId="2" borderId="0" xfId="0" applyFont="1" applyFill="1" applyAlignment="1">
      <alignment vertical="center"/>
    </xf>
    <xf numFmtId="0" fontId="40" fillId="0" borderId="0" xfId="0" applyFont="1" applyAlignment="1">
      <alignment horizontal="left" vertical="center" wrapText="1" indent="1"/>
    </xf>
    <xf numFmtId="0" fontId="17" fillId="2" borderId="0" xfId="0" applyFont="1" applyFill="1" applyAlignment="1">
      <alignment vertical="center"/>
    </xf>
    <xf numFmtId="16" fontId="0" fillId="0" borderId="0" xfId="0" applyNumberFormat="1"/>
    <xf numFmtId="0" fontId="75" fillId="0" borderId="0" xfId="0" applyFont="1"/>
    <xf numFmtId="0" fontId="5" fillId="0" borderId="0" xfId="0" applyFont="1" applyAlignment="1"/>
    <xf numFmtId="0" fontId="5" fillId="0" borderId="0" xfId="0" applyFont="1" applyAlignment="1">
      <alignment vertical="center" wrapText="1"/>
    </xf>
    <xf numFmtId="0" fontId="71" fillId="0" borderId="0" xfId="0" applyFont="1" applyAlignment="1">
      <alignment horizontal="center" vertical="center" wrapText="1"/>
    </xf>
    <xf numFmtId="0" fontId="1" fillId="0" borderId="0" xfId="0" applyFont="1" applyAlignment="1">
      <alignment horizontal="left"/>
    </xf>
    <xf numFmtId="0" fontId="76" fillId="0" borderId="0" xfId="1" applyFont="1"/>
    <xf numFmtId="15" fontId="0" fillId="0" borderId="0" xfId="0" applyNumberFormat="1"/>
    <xf numFmtId="0" fontId="74" fillId="0" borderId="0" xfId="0" applyFont="1"/>
    <xf numFmtId="0" fontId="15" fillId="4" borderId="0" xfId="0" applyFont="1" applyFill="1" applyAlignment="1">
      <alignment horizontal="center" vertical="center" wrapText="1"/>
    </xf>
    <xf numFmtId="0" fontId="0" fillId="4" borderId="0" xfId="0" applyFill="1" applyAlignment="1">
      <alignment horizontal="left"/>
    </xf>
    <xf numFmtId="0" fontId="4" fillId="4" borderId="0" xfId="0" applyFont="1" applyFill="1" applyAlignment="1">
      <alignment vertical="center"/>
    </xf>
    <xf numFmtId="0" fontId="0" fillId="4" borderId="0" xfId="0" applyFill="1"/>
    <xf numFmtId="0" fontId="1" fillId="4" borderId="0" xfId="0" applyFont="1" applyFill="1"/>
    <xf numFmtId="17" fontId="0" fillId="4" borderId="0" xfId="0" applyNumberFormat="1" applyFill="1"/>
    <xf numFmtId="0" fontId="25" fillId="0" borderId="0" xfId="0" applyFont="1" applyFill="1" applyAlignment="1">
      <alignment vertical="center"/>
    </xf>
    <xf numFmtId="0" fontId="0" fillId="5" borderId="0" xfId="0" applyFont="1" applyFill="1"/>
    <xf numFmtId="0" fontId="0" fillId="5" borderId="0" xfId="0" applyFill="1"/>
    <xf numFmtId="0" fontId="78" fillId="0" borderId="0" xfId="0" applyFont="1"/>
    <xf numFmtId="0" fontId="0" fillId="2" borderId="0" xfId="0" applyFill="1"/>
    <xf numFmtId="0" fontId="0" fillId="0" borderId="0" xfId="0" applyFont="1" applyAlignment="1">
      <alignment horizontal="left"/>
    </xf>
    <xf numFmtId="0" fontId="15" fillId="2" borderId="0" xfId="0" applyFont="1" applyFill="1" applyAlignment="1">
      <alignment horizontal="center" vertical="center" wrapText="1"/>
    </xf>
    <xf numFmtId="0" fontId="8" fillId="2" borderId="0" xfId="0" applyFont="1" applyFill="1" applyAlignment="1">
      <alignment horizontal="left" vertical="center" wrapText="1" indent="1"/>
    </xf>
    <xf numFmtId="0" fontId="25" fillId="6" borderId="0" xfId="0" applyFont="1" applyFill="1" applyAlignment="1">
      <alignment vertical="center"/>
    </xf>
    <xf numFmtId="0" fontId="34" fillId="0" borderId="0" xfId="0" applyFont="1" applyFill="1" applyAlignment="1">
      <alignment horizontal="left" vertical="center" wrapText="1" indent="1"/>
    </xf>
    <xf numFmtId="0" fontId="0" fillId="0" borderId="0" xfId="0" applyFill="1"/>
    <xf numFmtId="0" fontId="15" fillId="0" borderId="0" xfId="0" applyFont="1" applyFill="1" applyAlignment="1">
      <alignment horizontal="center" vertical="center" wrapText="1"/>
    </xf>
    <xf numFmtId="0" fontId="0" fillId="0" borderId="0" xfId="0" applyFill="1" applyAlignment="1">
      <alignment horizontal="left"/>
    </xf>
    <xf numFmtId="0" fontId="23" fillId="0" borderId="0" xfId="0" applyFont="1" applyFill="1" applyAlignment="1">
      <alignment vertical="center"/>
    </xf>
    <xf numFmtId="0" fontId="0" fillId="7" borderId="0" xfId="0" applyFill="1"/>
    <xf numFmtId="0" fontId="31" fillId="0" borderId="0" xfId="0" applyFont="1" applyFill="1" applyAlignment="1">
      <alignment vertical="center"/>
    </xf>
    <xf numFmtId="0" fontId="34" fillId="0" borderId="0" xfId="0" applyFont="1" applyFill="1" applyAlignment="1">
      <alignment vertical="center"/>
    </xf>
    <xf numFmtId="0" fontId="79" fillId="0" borderId="0" xfId="0" applyFont="1"/>
    <xf numFmtId="0" fontId="2" fillId="0" borderId="0" xfId="0" applyFont="1" applyFill="1" applyAlignment="1">
      <alignment vertical="center"/>
    </xf>
    <xf numFmtId="0" fontId="15" fillId="7" borderId="0" xfId="0" applyFont="1" applyFill="1" applyAlignment="1">
      <alignment horizontal="center" vertical="center" wrapText="1"/>
    </xf>
    <xf numFmtId="0" fontId="0" fillId="7" borderId="0" xfId="0" applyFill="1" applyAlignment="1">
      <alignment horizontal="left"/>
    </xf>
    <xf numFmtId="0" fontId="2" fillId="7" borderId="0" xfId="0" applyFont="1" applyFill="1" applyAlignment="1">
      <alignment vertical="center"/>
    </xf>
    <xf numFmtId="17" fontId="0" fillId="7" borderId="0" xfId="0" applyNumberFormat="1" applyFill="1"/>
    <xf numFmtId="0" fontId="14" fillId="7" borderId="0" xfId="1" applyFill="1"/>
    <xf numFmtId="0" fontId="14" fillId="0" borderId="0" xfId="1" applyFill="1"/>
    <xf numFmtId="3" fontId="0" fillId="0" borderId="0" xfId="0" applyNumberFormat="1"/>
    <xf numFmtId="0" fontId="2" fillId="0" borderId="0" xfId="0" applyFont="1" applyFill="1" applyAlignment="1">
      <alignment horizontal="left" vertical="center" wrapText="1" indent="1"/>
    </xf>
    <xf numFmtId="0" fontId="0" fillId="8" borderId="0" xfId="0" applyFill="1"/>
    <xf numFmtId="0" fontId="31" fillId="2" borderId="0" xfId="0" applyFont="1" applyFill="1" applyAlignment="1">
      <alignment vertical="center"/>
    </xf>
    <xf numFmtId="0" fontId="24" fillId="2" borderId="0" xfId="0" applyFont="1" applyFill="1" applyAlignment="1">
      <alignment vertical="center"/>
    </xf>
    <xf numFmtId="0" fontId="35" fillId="2" borderId="0" xfId="0" applyFont="1" applyFill="1" applyAlignment="1">
      <alignment vertical="center"/>
    </xf>
    <xf numFmtId="0" fontId="15" fillId="2" borderId="0" xfId="0" applyFont="1" applyFill="1" applyAlignment="1">
      <alignment horizontal="left" vertical="center" wrapText="1" indent="1"/>
    </xf>
    <xf numFmtId="0" fontId="15" fillId="0" borderId="0" xfId="0" applyFont="1" applyFill="1" applyAlignment="1">
      <alignment horizontal="left" vertical="center" wrapText="1" indent="1"/>
    </xf>
    <xf numFmtId="0" fontId="16" fillId="0" borderId="0" xfId="0" applyFont="1" applyFill="1" applyAlignment="1">
      <alignment horizontal="left"/>
    </xf>
    <xf numFmtId="0" fontId="32" fillId="0" borderId="0" xfId="0" applyFont="1" applyFill="1" applyAlignment="1">
      <alignment vertical="center"/>
    </xf>
    <xf numFmtId="0" fontId="80" fillId="0" borderId="0" xfId="0" applyFont="1" applyFill="1" applyAlignment="1">
      <alignment wrapText="1"/>
    </xf>
    <xf numFmtId="0" fontId="72" fillId="0" borderId="0" xfId="0" applyFont="1" applyAlignment="1">
      <alignment horizontal="left"/>
    </xf>
    <xf numFmtId="0" fontId="81" fillId="0" borderId="0" xfId="0" applyFont="1" applyAlignment="1">
      <alignment vertical="center"/>
    </xf>
    <xf numFmtId="0" fontId="67" fillId="0" borderId="0" xfId="0" applyFont="1" applyAlignment="1">
      <alignment vertical="center"/>
    </xf>
    <xf numFmtId="0" fontId="1" fillId="0" borderId="0" xfId="0" applyFont="1" applyFill="1"/>
    <xf numFmtId="17" fontId="1" fillId="0" borderId="0" xfId="0" applyNumberFormat="1" applyFont="1" applyFill="1"/>
    <xf numFmtId="0" fontId="0" fillId="0" borderId="0" xfId="0" applyFont="1" applyFill="1"/>
    <xf numFmtId="0" fontId="24" fillId="0" borderId="0" xfId="0" applyFont="1" applyFill="1" applyAlignment="1">
      <alignment vertical="center"/>
    </xf>
    <xf numFmtId="0" fontId="16" fillId="2" borderId="0" xfId="0" applyFont="1" applyFill="1" applyAlignment="1">
      <alignment horizontal="left"/>
    </xf>
    <xf numFmtId="0" fontId="0" fillId="9" borderId="0" xfId="0" applyFill="1"/>
    <xf numFmtId="0" fontId="31" fillId="0" borderId="0" xfId="0" applyFont="1" applyFill="1" applyAlignment="1">
      <alignment horizontal="left" vertical="center" wrapText="1" indent="1"/>
    </xf>
    <xf numFmtId="0" fontId="0" fillId="10" borderId="0" xfId="0" applyFill="1"/>
    <xf numFmtId="16" fontId="17" fillId="0" borderId="0" xfId="0" applyNumberFormat="1" applyFont="1" applyAlignment="1">
      <alignment vertical="center"/>
    </xf>
    <xf numFmtId="16" fontId="17" fillId="0" borderId="0" xfId="0" applyNumberFormat="1" applyFont="1" applyAlignment="1">
      <alignment horizontal="left" vertical="center" wrapText="1" indent="1"/>
    </xf>
    <xf numFmtId="17" fontId="0" fillId="2" borderId="0" xfId="0" applyNumberFormat="1" applyFill="1"/>
    <xf numFmtId="0" fontId="7" fillId="0" borderId="0" xfId="0" applyFont="1"/>
    <xf numFmtId="0" fontId="31" fillId="2" borderId="0" xfId="0" applyFont="1" applyFill="1" applyAlignment="1">
      <alignment horizontal="left" vertical="center" wrapText="1" indent="1"/>
    </xf>
    <xf numFmtId="0" fontId="15" fillId="3" borderId="0" xfId="0" applyFont="1" applyFill="1" applyAlignment="1">
      <alignment horizontal="left" vertical="center" wrapText="1" indent="1"/>
    </xf>
    <xf numFmtId="0" fontId="16" fillId="3" borderId="0" xfId="0" applyFont="1" applyFill="1" applyAlignment="1">
      <alignment horizontal="left"/>
    </xf>
    <xf numFmtId="0" fontId="31" fillId="3" borderId="0" xfId="0" applyFont="1" applyFill="1" applyAlignment="1">
      <alignment horizontal="left" vertical="center" wrapText="1" indent="1"/>
    </xf>
    <xf numFmtId="0" fontId="39" fillId="2" borderId="0" xfId="0" applyFont="1" applyFill="1" applyAlignment="1">
      <alignment vertical="center"/>
    </xf>
    <xf numFmtId="0" fontId="84" fillId="0" borderId="0" xfId="0" applyFont="1" applyAlignment="1">
      <alignment vertical="center"/>
    </xf>
    <xf numFmtId="0" fontId="34" fillId="2" borderId="0" xfId="0" applyFont="1" applyFill="1" applyAlignment="1">
      <alignment vertical="center"/>
    </xf>
    <xf numFmtId="0" fontId="85" fillId="0" borderId="0" xfId="0" applyFont="1" applyAlignment="1">
      <alignment vertical="center"/>
    </xf>
    <xf numFmtId="14" fontId="0" fillId="2" borderId="0" xfId="0" applyNumberFormat="1" applyFill="1"/>
    <xf numFmtId="0" fontId="17" fillId="0" borderId="0" xfId="0" applyFont="1" applyFill="1" applyAlignment="1">
      <alignment vertical="center"/>
    </xf>
    <xf numFmtId="0" fontId="86" fillId="0" borderId="0" xfId="0" applyFont="1"/>
    <xf numFmtId="0" fontId="72" fillId="0" borderId="0" xfId="0" applyFont="1" applyAlignment="1">
      <alignment horizontal="left" vertical="center"/>
    </xf>
    <xf numFmtId="0" fontId="47" fillId="2" borderId="0" xfId="0" applyFont="1" applyFill="1" applyAlignment="1">
      <alignment vertical="center"/>
    </xf>
    <xf numFmtId="0" fontId="19" fillId="2" borderId="0" xfId="0" applyFont="1" applyFill="1" applyAlignment="1">
      <alignment vertical="center"/>
    </xf>
    <xf numFmtId="0" fontId="11" fillId="2" borderId="0" xfId="0" applyFont="1" applyFill="1" applyAlignment="1">
      <alignment vertical="center"/>
    </xf>
    <xf numFmtId="0" fontId="16" fillId="2" borderId="0" xfId="0" applyFont="1" applyFill="1" applyAlignment="1">
      <alignment horizontal="left" vertical="center"/>
    </xf>
    <xf numFmtId="0" fontId="0" fillId="0" borderId="2" xfId="0" applyBorder="1"/>
    <xf numFmtId="0" fontId="89" fillId="0" borderId="0" xfId="0" applyFont="1"/>
    <xf numFmtId="0" fontId="90" fillId="0" borderId="0" xfId="0" applyFont="1"/>
    <xf numFmtId="0" fontId="42" fillId="2" borderId="0" xfId="0" applyFont="1" applyFill="1" applyAlignment="1">
      <alignment vertical="center"/>
    </xf>
    <xf numFmtId="0" fontId="91" fillId="0" borderId="0" xfId="0" applyFont="1" applyAlignment="1">
      <alignment horizontal="left"/>
    </xf>
    <xf numFmtId="0" fontId="93" fillId="0" borderId="0" xfId="0" applyFont="1" applyAlignment="1">
      <alignment vertical="center"/>
    </xf>
    <xf numFmtId="14" fontId="0" fillId="0" borderId="0" xfId="0" applyNumberFormat="1" applyFill="1"/>
    <xf numFmtId="0" fontId="0" fillId="8" borderId="0" xfId="0" applyFont="1" applyFill="1"/>
    <xf numFmtId="0" fontId="91" fillId="8" borderId="0" xfId="0" applyFont="1" applyFill="1" applyAlignment="1">
      <alignment horizontal="left"/>
    </xf>
    <xf numFmtId="0" fontId="2" fillId="8" borderId="0" xfId="0" applyFont="1" applyFill="1" applyAlignment="1">
      <alignment horizontal="left" vertical="center" wrapText="1" indent="1"/>
    </xf>
    <xf numFmtId="0" fontId="94" fillId="8" borderId="0" xfId="0" applyFont="1" applyFill="1"/>
    <xf numFmtId="17" fontId="0" fillId="9" borderId="0" xfId="0" applyNumberFormat="1" applyFill="1"/>
    <xf numFmtId="0" fontId="71" fillId="2" borderId="0" xfId="0" applyFont="1" applyFill="1" applyAlignment="1">
      <alignment horizontal="left" vertical="center" wrapText="1" indent="1"/>
    </xf>
    <xf numFmtId="0" fontId="1" fillId="2" borderId="0" xfId="0" applyFont="1" applyFill="1" applyAlignment="1">
      <alignment horizontal="left"/>
    </xf>
    <xf numFmtId="0" fontId="84" fillId="2" borderId="0" xfId="0" applyFont="1" applyFill="1" applyAlignment="1">
      <alignment vertical="center"/>
    </xf>
    <xf numFmtId="0" fontId="1" fillId="2" borderId="0" xfId="0" applyFont="1" applyFill="1"/>
    <xf numFmtId="17" fontId="1" fillId="2" borderId="0" xfId="0" applyNumberFormat="1" applyFont="1" applyFill="1"/>
    <xf numFmtId="0" fontId="15" fillId="8" borderId="0" xfId="0" applyFont="1" applyFill="1" applyAlignment="1">
      <alignment horizontal="left" vertical="center" wrapText="1" indent="1"/>
    </xf>
    <xf numFmtId="0" fontId="0" fillId="8" borderId="0" xfId="0" applyFill="1" applyAlignment="1">
      <alignment horizontal="left"/>
    </xf>
    <xf numFmtId="0" fontId="31" fillId="8" borderId="0" xfId="0" applyFont="1" applyFill="1" applyAlignment="1">
      <alignment vertical="center"/>
    </xf>
    <xf numFmtId="0" fontId="2" fillId="0" borderId="0" xfId="0" applyFont="1" applyFill="1"/>
    <xf numFmtId="0" fontId="71" fillId="0" borderId="0" xfId="0" applyFont="1" applyFill="1" applyAlignment="1">
      <alignment horizontal="left" vertical="center" wrapText="1" indent="1"/>
    </xf>
    <xf numFmtId="0" fontId="1" fillId="0" borderId="0" xfId="0" applyFont="1" applyFill="1" applyAlignment="1">
      <alignment horizontal="left"/>
    </xf>
    <xf numFmtId="0" fontId="84" fillId="0" borderId="0" xfId="0" applyFont="1" applyFill="1" applyAlignment="1">
      <alignment vertical="center"/>
    </xf>
    <xf numFmtId="14" fontId="1" fillId="0" borderId="0" xfId="0" applyNumberFormat="1" applyFont="1" applyFill="1"/>
    <xf numFmtId="0" fontId="2" fillId="11" borderId="0" xfId="0" applyFont="1" applyFill="1" applyBorder="1" applyAlignment="1">
      <alignment horizontal="center" vertical="center" wrapText="1"/>
    </xf>
    <xf numFmtId="0" fontId="0" fillId="11" borderId="0" xfId="0" applyFill="1"/>
    <xf numFmtId="0" fontId="2" fillId="11" borderId="0" xfId="0" applyFont="1" applyFill="1" applyAlignment="1">
      <alignment horizontal="left"/>
    </xf>
    <xf numFmtId="0" fontId="0" fillId="12" borderId="0" xfId="0" applyFill="1"/>
    <xf numFmtId="0" fontId="0" fillId="13" borderId="0" xfId="0" applyFill="1"/>
    <xf numFmtId="0" fontId="2" fillId="13" borderId="0" xfId="0" applyFont="1" applyFill="1" applyAlignment="1">
      <alignment horizontal="left" vertical="center" wrapText="1" indent="1"/>
    </xf>
    <xf numFmtId="17" fontId="0" fillId="13" borderId="0" xfId="0" applyNumberFormat="1" applyFill="1"/>
    <xf numFmtId="0" fontId="95" fillId="0" borderId="0" xfId="0" applyFont="1" applyFill="1"/>
    <xf numFmtId="0" fontId="63" fillId="0" borderId="0" xfId="0" applyFont="1" applyFill="1"/>
    <xf numFmtId="0" fontId="73" fillId="0" borderId="0" xfId="0" applyFont="1" applyFill="1"/>
    <xf numFmtId="0" fontId="77" fillId="0" borderId="0" xfId="0" applyFont="1" applyFill="1"/>
    <xf numFmtId="0" fontId="8" fillId="0" borderId="0" xfId="0" applyFont="1" applyFill="1"/>
    <xf numFmtId="0" fontId="0" fillId="12" borderId="0" xfId="0" applyFill="1" applyAlignment="1">
      <alignment wrapText="1"/>
    </xf>
    <xf numFmtId="0" fontId="15" fillId="9" borderId="0" xfId="0" applyFont="1" applyFill="1" applyAlignment="1">
      <alignment horizontal="left" vertical="center" wrapText="1" indent="1"/>
    </xf>
    <xf numFmtId="0" fontId="16" fillId="9" borderId="0" xfId="0" applyFont="1" applyFill="1" applyAlignment="1">
      <alignment horizontal="left"/>
    </xf>
    <xf numFmtId="0" fontId="39" fillId="9" borderId="0" xfId="0" applyFont="1" applyFill="1" applyAlignment="1">
      <alignment vertical="center"/>
    </xf>
    <xf numFmtId="0" fontId="14" fillId="9" borderId="0" xfId="1" applyFill="1"/>
    <xf numFmtId="0" fontId="95" fillId="0" borderId="0" xfId="0" applyFont="1"/>
    <xf numFmtId="0" fontId="1" fillId="12" borderId="0" xfId="0" applyFont="1" applyFill="1"/>
    <xf numFmtId="0" fontId="0" fillId="12" borderId="0" xfId="0" applyFont="1" applyFill="1"/>
    <xf numFmtId="0" fontId="68" fillId="0" borderId="0" xfId="0" applyFont="1" applyFill="1"/>
    <xf numFmtId="0" fontId="1" fillId="6" borderId="0" xfId="0" applyFont="1" applyFill="1"/>
    <xf numFmtId="0" fontId="0" fillId="14" borderId="0" xfId="0" applyFill="1"/>
    <xf numFmtId="0" fontId="82" fillId="0" borderId="0" xfId="0" applyFont="1" applyFill="1"/>
    <xf numFmtId="0" fontId="7" fillId="0" borderId="0" xfId="0" applyFont="1" applyFill="1"/>
    <xf numFmtId="0" fontId="83" fillId="0" borderId="0" xfId="0" applyFont="1" applyFill="1"/>
    <xf numFmtId="0" fontId="71" fillId="9" borderId="0" xfId="0" applyFont="1" applyFill="1" applyAlignment="1">
      <alignment horizontal="left" vertical="center" wrapText="1" indent="1"/>
    </xf>
    <xf numFmtId="0" fontId="72" fillId="9" borderId="0" xfId="0" applyFont="1" applyFill="1" applyAlignment="1">
      <alignment horizontal="left"/>
    </xf>
    <xf numFmtId="0" fontId="84" fillId="9" borderId="0" xfId="0" applyFont="1" applyFill="1" applyAlignment="1">
      <alignment vertical="center"/>
    </xf>
    <xf numFmtId="0" fontId="1" fillId="9" borderId="0" xfId="0" applyFont="1" applyFill="1"/>
    <xf numFmtId="17" fontId="1" fillId="9" borderId="0" xfId="0" applyNumberFormat="1" applyFont="1" applyFill="1"/>
    <xf numFmtId="0" fontId="76" fillId="9" borderId="0" xfId="1" applyFont="1" applyFill="1"/>
    <xf numFmtId="0" fontId="39" fillId="0" borderId="0" xfId="0" applyFont="1" applyFill="1" applyAlignment="1">
      <alignment vertical="center"/>
    </xf>
    <xf numFmtId="0" fontId="0" fillId="0" borderId="1" xfId="0" applyBorder="1"/>
    <xf numFmtId="0" fontId="17" fillId="15" borderId="0" xfId="0" applyFont="1" applyFill="1" applyAlignment="1">
      <alignment vertical="center"/>
    </xf>
    <xf numFmtId="0" fontId="2" fillId="15" borderId="0" xfId="0" applyFont="1" applyFill="1" applyAlignment="1">
      <alignment vertical="center"/>
    </xf>
    <xf numFmtId="0" fontId="40" fillId="15" borderId="0" xfId="0" applyFont="1" applyFill="1" applyAlignment="1">
      <alignment vertical="center"/>
    </xf>
    <xf numFmtId="0" fontId="17" fillId="15" borderId="0" xfId="0" applyFont="1" applyFill="1"/>
    <xf numFmtId="0" fontId="16" fillId="0" borderId="0" xfId="0" applyFont="1" applyFill="1" applyAlignment="1">
      <alignment horizontal="left" vertical="center" wrapText="1" indent="1"/>
    </xf>
    <xf numFmtId="0" fontId="0" fillId="16" borderId="0" xfId="0" applyFill="1"/>
    <xf numFmtId="0" fontId="0" fillId="16" borderId="0" xfId="0" applyFill="1" applyAlignment="1">
      <alignment horizontal="left"/>
    </xf>
    <xf numFmtId="0" fontId="0" fillId="16" borderId="0" xfId="0" applyFill="1" applyAlignment="1">
      <alignment horizontal="left" vertical="top" wrapText="1" indent="1"/>
    </xf>
    <xf numFmtId="0" fontId="1" fillId="8" borderId="0" xfId="0" applyFont="1" applyFill="1"/>
    <xf numFmtId="0" fontId="96" fillId="0" borderId="0" xfId="1" applyFont="1"/>
    <xf numFmtId="0" fontId="14" fillId="16" borderId="0" xfId="1" applyFill="1" applyAlignment="1">
      <alignment horizontal="left" vertical="center" wrapText="1" indent="1"/>
    </xf>
    <xf numFmtId="0" fontId="14" fillId="2" borderId="0" xfId="1" applyFill="1"/>
    <xf numFmtId="0" fontId="6" fillId="12" borderId="0" xfId="0" applyFont="1" applyFill="1" applyAlignment="1">
      <alignment horizontal="left" vertical="center" wrapText="1" indent="1"/>
    </xf>
    <xf numFmtId="0" fontId="0" fillId="12" borderId="0" xfId="0" applyFill="1" applyAlignment="1">
      <alignment horizontal="left"/>
    </xf>
    <xf numFmtId="0" fontId="14" fillId="12" borderId="0" xfId="1" applyFill="1" applyAlignment="1">
      <alignment horizontal="left" vertical="center" wrapText="1" indent="1"/>
    </xf>
    <xf numFmtId="0" fontId="14" fillId="12" borderId="0" xfId="1" applyFill="1" applyAlignment="1">
      <alignment vertical="center"/>
    </xf>
    <xf numFmtId="0" fontId="97" fillId="0" borderId="0" xfId="0" applyFont="1"/>
    <xf numFmtId="0" fontId="14" fillId="16" borderId="0" xfId="1" applyFill="1"/>
    <xf numFmtId="0" fontId="16" fillId="9" borderId="0" xfId="0" applyFont="1" applyFill="1" applyAlignment="1">
      <alignment horizontal="left" vertical="center"/>
    </xf>
    <xf numFmtId="0" fontId="17" fillId="9" borderId="0" xfId="0" applyFont="1" applyFill="1" applyAlignment="1">
      <alignment vertical="center"/>
    </xf>
    <xf numFmtId="0" fontId="90" fillId="0" borderId="0" xfId="0" applyFont="1"/>
    <xf numFmtId="0" fontId="8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prep.org/attachments/2016SM27/official/WP_9.3.2.Att.1_-__Plastic_ingestion_by_fish_in_the_South_Pacific_-_Samoa_results.pdf" TargetMode="External"/><Relationship Id="rId117" Type="http://schemas.openxmlformats.org/officeDocument/2006/relationships/hyperlink" Target="https://www.publish.csiro.au/MF/MF9920021" TargetMode="External"/><Relationship Id="rId21" Type="http://schemas.openxmlformats.org/officeDocument/2006/relationships/hyperlink" Target="https://www.int-res.com/abstracts/meps/v686/p177-186/" TargetMode="External"/><Relationship Id="rId42" Type="http://schemas.openxmlformats.org/officeDocument/2006/relationships/hyperlink" Target="https://www.sciencedirect.com/science/article/pii/S0025326X09004548" TargetMode="External"/><Relationship Id="rId47" Type="http://schemas.openxmlformats.org/officeDocument/2006/relationships/hyperlink" Target="https://www.awe.gov.au/environment/marine/publications/impacts-plastic-debris-australian-marine-wildlife" TargetMode="External"/><Relationship Id="rId63" Type="http://schemas.openxmlformats.org/officeDocument/2006/relationships/hyperlink" Target="https://www.sciencedirect.com/science/article/pii/S0025326X19300402" TargetMode="External"/><Relationship Id="rId68" Type="http://schemas.openxmlformats.org/officeDocument/2006/relationships/hyperlink" Target="https://link.springer.com/content/pdf/10.1007/978-1-4613-8486-1.pdf" TargetMode="External"/><Relationship Id="rId84" Type="http://schemas.openxmlformats.org/officeDocument/2006/relationships/hyperlink" Target="https://repository.library.noaa.gov/view/noaa/6012" TargetMode="External"/><Relationship Id="rId89" Type="http://schemas.openxmlformats.org/officeDocument/2006/relationships/hyperlink" Target="https://scholar.google.co.uk/scholar?q=NOAA+Technical+Memorandum+NMFS-NE+waring+2004&amp;hl=en&amp;as_sdt=0&amp;as_vis=1&amp;oi=scholart" TargetMode="External"/><Relationship Id="rId112" Type="http://schemas.openxmlformats.org/officeDocument/2006/relationships/hyperlink" Target="https://onlinelibrary.wiley.com/doi/abs/10.1111/j.1748-7692.1998.tb00748.x" TargetMode="External"/><Relationship Id="rId16" Type="http://schemas.openxmlformats.org/officeDocument/2006/relationships/hyperlink" Target="https://www.frontiersin.org/article/10.3389/fmars.2018.00238" TargetMode="External"/><Relationship Id="rId107" Type="http://schemas.openxmlformats.org/officeDocument/2006/relationships/hyperlink" Target="https://www.researchgate.net/profile/Jean-Asuncion-Utzurrum/publication/258316526_Fecal_analysis_of_a_live_juvenile_hawksbill_sea_turtle_Eretmochelys_imbricata_diagnosed_with_buoyancy_disorder/links/00b49527c86ed567cb000000/Fecal-analysis-of-a-live-juvenile-hawksbill-sea-turtle-Eretmochelys-imbricata-diagnosed-with-buoyancy-disorder.pdf" TargetMode="External"/><Relationship Id="rId11" Type="http://schemas.openxmlformats.org/officeDocument/2006/relationships/hyperlink" Target="../../../../Downloads/SSRN-id4117185.pdf" TargetMode="External"/><Relationship Id="rId32" Type="http://schemas.openxmlformats.org/officeDocument/2006/relationships/hyperlink" Target="https://www.sciencedirect.com/science/article/pii/S0025326X13007133" TargetMode="External"/><Relationship Id="rId37" Type="http://schemas.openxmlformats.org/officeDocument/2006/relationships/hyperlink" Target="https://www.sciencedirect.com/science/article/pii/S0025326X01001473" TargetMode="External"/><Relationship Id="rId53" Type="http://schemas.openxmlformats.org/officeDocument/2006/relationships/hyperlink" Target="https://repository.library.noaa.gov/view/noaa/8474" TargetMode="External"/><Relationship Id="rId58" Type="http://schemas.openxmlformats.org/officeDocument/2006/relationships/hyperlink" Target="https://repository.library.noaa.gov/view/noaa/8474" TargetMode="External"/><Relationship Id="rId74" Type="http://schemas.openxmlformats.org/officeDocument/2006/relationships/hyperlink" Target="http://www.pvj.com.pk/pdf-files/33_2/251-253.pdf" TargetMode="External"/><Relationship Id="rId79" Type="http://schemas.openxmlformats.org/officeDocument/2006/relationships/hyperlink" Target="https://www.int-res.com/abstracts/dao/v96/n3/p175-185/" TargetMode="External"/><Relationship Id="rId102" Type="http://schemas.openxmlformats.org/officeDocument/2006/relationships/hyperlink" Target="https://reader.elsevier.com/reader/sd/pii/014111369400140K?token=6678EC959520A83F973B002F47F12DAA101F141D5566ABA07E85B726748B366EF7161A118484DB2DCA89A0F45A62EB2A&amp;originRegion=eu-west-1&amp;originCreation=20220613172631" TargetMode="External"/><Relationship Id="rId5" Type="http://schemas.openxmlformats.org/officeDocument/2006/relationships/hyperlink" Target="https://www.sciencedirect.com/science/article/pii/S0025326X16310487" TargetMode="External"/><Relationship Id="rId90" Type="http://schemas.openxmlformats.org/officeDocument/2006/relationships/hyperlink" Target="https://www.sciencedirect.com/science/article/pii/S0025326X13007984" TargetMode="External"/><Relationship Id="rId95" Type="http://schemas.openxmlformats.org/officeDocument/2006/relationships/hyperlink" Target="https://www.sciencedirect.com/science/article/pii/S0025326X19300852" TargetMode="External"/><Relationship Id="rId22" Type="http://schemas.openxmlformats.org/officeDocument/2006/relationships/hyperlink" Target="https://www.int-res.com/abstracts/meps/v485/p155-163/" TargetMode="External"/><Relationship Id="rId27" Type="http://schemas.openxmlformats.org/officeDocument/2006/relationships/hyperlink" Target="https://www.int-res.com/abstracts/esr/v13/n2/p131-143/" TargetMode="External"/><Relationship Id="rId43" Type="http://schemas.openxmlformats.org/officeDocument/2006/relationships/hyperlink" Target="https://www.scielo.br/j/isz/a/RPFQKCH6fySfBGz3K6frVdR/?stop=previous&amp;lang=en&amp;format=html" TargetMode="External"/><Relationship Id="rId48" Type="http://schemas.openxmlformats.org/officeDocument/2006/relationships/hyperlink" Target="https://onlinelibrary.wiley.com/doi/abs/10.1111/j.1442-8903.2010.00525.x" TargetMode="External"/><Relationship Id="rId64" Type="http://schemas.openxmlformats.org/officeDocument/2006/relationships/hyperlink" Target="https://www.sciencedirect.com/science/article/pii/S0025326X19300402" TargetMode="External"/><Relationship Id="rId69" Type="http://schemas.openxmlformats.org/officeDocument/2006/relationships/hyperlink" Target="https://onlinelibrary.wiley.com/doi/abs/10.1111/j.1442-8903.2010.00525.x" TargetMode="External"/><Relationship Id="rId113" Type="http://schemas.openxmlformats.org/officeDocument/2006/relationships/hyperlink" Target="https://web.archive.org/web/20200613025927id_/https:/publications.iass-potsdam.de/rest/items/item_6000035_2/component/file_6000036/content" TargetMode="External"/><Relationship Id="rId118" Type="http://schemas.openxmlformats.org/officeDocument/2006/relationships/hyperlink" Target="https://sci-hub.wf/10.1071/mf9920021" TargetMode="External"/><Relationship Id="rId80" Type="http://schemas.openxmlformats.org/officeDocument/2006/relationships/hyperlink" Target="https://www.sciencedirect.com/science/article/pii/S0025326X10000986" TargetMode="External"/><Relationship Id="rId85" Type="http://schemas.openxmlformats.org/officeDocument/2006/relationships/hyperlink" Target="https://repository.library.noaa.gov/view/noaa/6012" TargetMode="External"/><Relationship Id="rId12" Type="http://schemas.openxmlformats.org/officeDocument/2006/relationships/hyperlink" Target="https://www.sciencedirect.com/science/article/pii/S0269749114003480" TargetMode="External"/><Relationship Id="rId17" Type="http://schemas.openxmlformats.org/officeDocument/2006/relationships/hyperlink" Target="https://www.jstor.org/stable/1443580?seq=1" TargetMode="External"/><Relationship Id="rId33" Type="http://schemas.openxmlformats.org/officeDocument/2006/relationships/hyperlink" Target="https://www.sciencedirect.com/science/article/pii/S0025326X13007133" TargetMode="External"/><Relationship Id="rId38" Type="http://schemas.openxmlformats.org/officeDocument/2006/relationships/hyperlink" Target="https://aquadocs.org/bitstream/handle/1834/20036/nmfs-sefsc-tm415.pdf?sequence=1&amp;isAllowed=y" TargetMode="External"/><Relationship Id="rId59" Type="http://schemas.openxmlformats.org/officeDocument/2006/relationships/hyperlink" Target="https://repository.library.noaa.gov/view/noaa/8474" TargetMode="External"/><Relationship Id="rId103" Type="http://schemas.openxmlformats.org/officeDocument/2006/relationships/hyperlink" Target="https://www.sciencedirect.com/science/article/pii/S0025326X14000897?via%3Dihub" TargetMode="External"/><Relationship Id="rId108" Type="http://schemas.openxmlformats.org/officeDocument/2006/relationships/hyperlink" Target="https://www.jstor.org/stable/20095351" TargetMode="External"/><Relationship Id="rId54" Type="http://schemas.openxmlformats.org/officeDocument/2006/relationships/hyperlink" Target="https://repository.library.noaa.gov/view/noaa/8474" TargetMode="External"/><Relationship Id="rId70" Type="http://schemas.openxmlformats.org/officeDocument/2006/relationships/hyperlink" Target="http://seaturtle.org/library/DuguyR_1980_AnnSocSciNatCharente-Maritime.pdf" TargetMode="External"/><Relationship Id="rId75" Type="http://schemas.openxmlformats.org/officeDocument/2006/relationships/hyperlink" Target="https://www.sciencedirect.com/science/article/pii/S0269749118318785" TargetMode="External"/><Relationship Id="rId91" Type="http://schemas.openxmlformats.org/officeDocument/2006/relationships/hyperlink" Target="https://link.springer.com/content/pdf/10.1007/978-1-4613-8486-1.pdf" TargetMode="External"/><Relationship Id="rId96" Type="http://schemas.openxmlformats.org/officeDocument/2006/relationships/hyperlink" Target="https://www.sciencedirect.com/science/article/pii/S0025326X19300852" TargetMode="External"/><Relationship Id="rId1" Type="http://schemas.openxmlformats.org/officeDocument/2006/relationships/hyperlink" Target="https://www.proquest.com/docview/305312562/3A7DCC4B99244E0DPQ/1?accountid=16260" TargetMode="External"/><Relationship Id="rId6" Type="http://schemas.openxmlformats.org/officeDocument/2006/relationships/hyperlink" Target="https://www.sciencedirect.com/science/article/pii/S0960982219316707" TargetMode="External"/><Relationship Id="rId23" Type="http://schemas.openxmlformats.org/officeDocument/2006/relationships/hyperlink" Target="https://www.sciencedirect.com/science/article/pii/S0269749121006035" TargetMode="External"/><Relationship Id="rId28" Type="http://schemas.openxmlformats.org/officeDocument/2006/relationships/hyperlink" Target="https://www.sciencedirect.com/science/article/pii/S0025326X13007133" TargetMode="External"/><Relationship Id="rId49" Type="http://schemas.openxmlformats.org/officeDocument/2006/relationships/hyperlink" Target="http://tede.bc.uepb.edu.br/jspui/handle/tede/2832" TargetMode="External"/><Relationship Id="rId114" Type="http://schemas.openxmlformats.org/officeDocument/2006/relationships/hyperlink" Target="https://www.sciencedirect.com/science/article/pii/S0048969721004150" TargetMode="External"/><Relationship Id="rId119" Type="http://schemas.openxmlformats.org/officeDocument/2006/relationships/hyperlink" Target="https://www.publish.csiro.au/mf/mf9920033" TargetMode="External"/><Relationship Id="rId44" Type="http://schemas.openxmlformats.org/officeDocument/2006/relationships/hyperlink" Target="https://www.scielo.br/j/isz/a/RPFQKCH6fySfBGz3K6frVdR/?stop=previous&amp;lang=en&amp;format=html" TargetMode="External"/><Relationship Id="rId60" Type="http://schemas.openxmlformats.org/officeDocument/2006/relationships/hyperlink" Target="https://repository.library.noaa.gov/view/noaa/8474" TargetMode="External"/><Relationship Id="rId65" Type="http://schemas.openxmlformats.org/officeDocument/2006/relationships/hyperlink" Target="https://repositories.lib.utexas.edu/bitstream/handle/2152/61675/txu-oclc-7570093.pdf?sequence=2&amp;isAllowed=y" TargetMode="External"/><Relationship Id="rId81" Type="http://schemas.openxmlformats.org/officeDocument/2006/relationships/hyperlink" Target="https://www.sciencedirect.com/science/article/pii/S0025326X13000489" TargetMode="External"/><Relationship Id="rId86" Type="http://schemas.openxmlformats.org/officeDocument/2006/relationships/hyperlink" Target="https://www.cambridge.org/core/journals/journal-of-the-marine-biological-association-of-the-united-kingdom/article/examination-of-the-stomach-contents-from-a-mediterranean-sperm-whale-found-south-of-crete-greece/BCBB9A8653632AAF912B2CEAB69E67E5" TargetMode="External"/><Relationship Id="rId4" Type="http://schemas.openxmlformats.org/officeDocument/2006/relationships/hyperlink" Target="https://www.sciencedirect.com/science/article/pii/S0048969721004150" TargetMode="External"/><Relationship Id="rId9" Type="http://schemas.openxmlformats.org/officeDocument/2006/relationships/hyperlink" Target="https://www.sciencedirect.com/science/article/pii/S0013935112001788" TargetMode="External"/><Relationship Id="rId13" Type="http://schemas.openxmlformats.org/officeDocument/2006/relationships/hyperlink" Target="https://pubs.acs.org/doi/full/10.1021/es050496q" TargetMode="External"/><Relationship Id="rId18" Type="http://schemas.openxmlformats.org/officeDocument/2006/relationships/hyperlink" Target="https://www.jstor.org/stable/1443580?seq=1" TargetMode="External"/><Relationship Id="rId39" Type="http://schemas.openxmlformats.org/officeDocument/2006/relationships/hyperlink" Target="https://aquadocs.org/bitstream/handle/1834/20036/nmfs-sefsc-tm415.pdf?sequence=1&amp;isAllowed=y" TargetMode="External"/><Relationship Id="rId109" Type="http://schemas.openxmlformats.org/officeDocument/2006/relationships/hyperlink" Target="https://www.aquarium-larochelle.com/wp-content/uploads/2021/02/observations_de_tortues_luth_1984.pdf" TargetMode="External"/><Relationship Id="rId34" Type="http://schemas.openxmlformats.org/officeDocument/2006/relationships/hyperlink" Target="https://www.sciencedirect.com/science/article/pii/S0025326X13007133" TargetMode="External"/><Relationship Id="rId50" Type="http://schemas.openxmlformats.org/officeDocument/2006/relationships/hyperlink" Target="https://www.int-res.com/abstracts/esr/v47/p333-343/" TargetMode="External"/><Relationship Id="rId55" Type="http://schemas.openxmlformats.org/officeDocument/2006/relationships/hyperlink" Target="https://repository.library.noaa.gov/view/noaa/8474" TargetMode="External"/><Relationship Id="rId76" Type="http://schemas.openxmlformats.org/officeDocument/2006/relationships/hyperlink" Target="https://www.sciencedirect.com/science/article/pii/S0025326X13007984" TargetMode="External"/><Relationship Id="rId97" Type="http://schemas.openxmlformats.org/officeDocument/2006/relationships/hyperlink" Target="https://www.sciencedirect.com/science/article/pii/S0025326X20303805" TargetMode="External"/><Relationship Id="rId104" Type="http://schemas.openxmlformats.org/officeDocument/2006/relationships/hyperlink" Target="https://www.sciencedirect.com/science/article/pii/S0025326X14000897?via%3Dihub" TargetMode="External"/><Relationship Id="rId120" Type="http://schemas.openxmlformats.org/officeDocument/2006/relationships/hyperlink" Target="https://doi.org/10.1007/978-1-4613-8486-1_10" TargetMode="External"/><Relationship Id="rId7" Type="http://schemas.openxmlformats.org/officeDocument/2006/relationships/hyperlink" Target="https://www.sciencedirect.com/science/article/pii/S0013935112001788" TargetMode="External"/><Relationship Id="rId71" Type="http://schemas.openxmlformats.org/officeDocument/2006/relationships/hyperlink" Target="https://www.sciencedirect.com/science/article/pii/S0025326X01001473" TargetMode="External"/><Relationship Id="rId92" Type="http://schemas.openxmlformats.org/officeDocument/2006/relationships/hyperlink" Target="https://onlinelibrary.wiley.com/doi/full/10.1002/aqc.3095" TargetMode="External"/><Relationship Id="rId2" Type="http://schemas.openxmlformats.org/officeDocument/2006/relationships/hyperlink" Target="https://heinonline.org/HOL/LandingPage?handle=hein.journals/pensaenlar10&amp;div=5&amp;id=&amp;page=" TargetMode="External"/><Relationship Id="rId29" Type="http://schemas.openxmlformats.org/officeDocument/2006/relationships/hyperlink" Target="https://www.sciencedirect.com/science/article/pii/S0025326X13007133" TargetMode="External"/><Relationship Id="rId24" Type="http://schemas.openxmlformats.org/officeDocument/2006/relationships/hyperlink" Target="https://www.sciencedirect.com/science/article/pii/S0269749121006035" TargetMode="External"/><Relationship Id="rId40" Type="http://schemas.openxmlformats.org/officeDocument/2006/relationships/hyperlink" Target="http://seaturtle.org/library/KuoFW_2017_BullMarSci.pdf" TargetMode="External"/><Relationship Id="rId45" Type="http://schemas.openxmlformats.org/officeDocument/2006/relationships/hyperlink" Target="http://hdl.handle.net/10125/51320" TargetMode="External"/><Relationship Id="rId66" Type="http://schemas.openxmlformats.org/officeDocument/2006/relationships/hyperlink" Target="https://georgehbalazs.com/wp-content/uploads/2020/02/Balazs_1978_EIKBayOahu_E.pdf" TargetMode="External"/><Relationship Id="rId87" Type="http://schemas.openxmlformats.org/officeDocument/2006/relationships/hyperlink" Target="https://www.fisheries.noaa.gov/resource/document/alaska-region-marine-mammal-annual-stranding-reports" TargetMode="External"/><Relationship Id="rId110" Type="http://schemas.openxmlformats.org/officeDocument/2006/relationships/hyperlink" Target="https://www.sciencedirect.com/science/article/pii/S0025326X13007984" TargetMode="External"/><Relationship Id="rId115" Type="http://schemas.openxmlformats.org/officeDocument/2006/relationships/hyperlink" Target="https://georgehbalazs.com/wp-content/uploads/2019/08/ImpactOfOceanDebrisOnMarineTurtles_Balazs_1985.pdf" TargetMode="External"/><Relationship Id="rId61" Type="http://schemas.openxmlformats.org/officeDocument/2006/relationships/hyperlink" Target="https://www.test.ists40perth.com.au/wp-content/uploads/2021/02/18-turtle.pdf" TargetMode="External"/><Relationship Id="rId82" Type="http://schemas.openxmlformats.org/officeDocument/2006/relationships/hyperlink" Target="https://www.cambridge.org/core/journals/journal-of-the-marine-biological-association-of-the-united-kingdom/article/stomach-contents-of-cetaceans-stranded-in-the-canary-islands-19962006/5349E1FB429B58B892C09400C4D5CD81" TargetMode="External"/><Relationship Id="rId19" Type="http://schemas.openxmlformats.org/officeDocument/2006/relationships/hyperlink" Target="https://www.int-res.com/abstracts/meps/v485/p155-163/" TargetMode="External"/><Relationship Id="rId14" Type="http://schemas.openxmlformats.org/officeDocument/2006/relationships/hyperlink" Target="https://repository.kulib.kyoto-u.ac.jp/dspace/handle/2433/71015" TargetMode="External"/><Relationship Id="rId30" Type="http://schemas.openxmlformats.org/officeDocument/2006/relationships/hyperlink" Target="https://www.sciencedirect.com/science/article/pii/S0025326X13007133" TargetMode="External"/><Relationship Id="rId35" Type="http://schemas.openxmlformats.org/officeDocument/2006/relationships/hyperlink" Target="https://www.sciencedirect.com/science/article/pii/S0025326X13007133" TargetMode="External"/><Relationship Id="rId56" Type="http://schemas.openxmlformats.org/officeDocument/2006/relationships/hyperlink" Target="https://repository.library.noaa.gov/view/noaa/8474" TargetMode="External"/><Relationship Id="rId77" Type="http://schemas.openxmlformats.org/officeDocument/2006/relationships/hyperlink" Target="https://www.sciencedirect.com/science/article/pii/S0269749117325204" TargetMode="External"/><Relationship Id="rId100" Type="http://schemas.openxmlformats.org/officeDocument/2006/relationships/hyperlink" Target="https://doi.org/10.1007/978-1-4613-8486-1_10" TargetMode="External"/><Relationship Id="rId105" Type="http://schemas.openxmlformats.org/officeDocument/2006/relationships/hyperlink" Target="https://www.sciencedirect.com/science/article/pii/S0025326X17300127" TargetMode="External"/><Relationship Id="rId8" Type="http://schemas.openxmlformats.org/officeDocument/2006/relationships/hyperlink" Target="https://www.sciencedirect.com/science/article/pii/S0025326X2030179X" TargetMode="External"/><Relationship Id="rId51" Type="http://schemas.openxmlformats.org/officeDocument/2006/relationships/hyperlink" Target="https://doi.org/10.1021/acs.est.8b02776" TargetMode="External"/><Relationship Id="rId72" Type="http://schemas.openxmlformats.org/officeDocument/2006/relationships/hyperlink" Target="https://www.sciencedirect.com/science/article/pii/0025326X9290529F" TargetMode="External"/><Relationship Id="rId93" Type="http://schemas.openxmlformats.org/officeDocument/2006/relationships/hyperlink" Target="https://reader.elsevier.com/reader/sd/pii/014111369400140K?token=6678EC959520A83F973B002F47F12DAA101F141D5566ABA07E85B726748B366EF7161A118484DB2DCA89A0F45A62EB2A&amp;originRegion=eu-west-1&amp;originCreation=20220613172631" TargetMode="External"/><Relationship Id="rId98" Type="http://schemas.openxmlformats.org/officeDocument/2006/relationships/hyperlink" Target="https://reader.elsevier.com/reader/sd/pii/014111369400140K?token=6678EC959520A83F973B002F47F12DAA101F141D5566ABA07E85B726748B366EF7161A118484DB2DCA89A0F45A62EB2A&amp;originRegion=eu-west-1&amp;originCreation=20220613172631" TargetMode="External"/><Relationship Id="rId121" Type="http://schemas.openxmlformats.org/officeDocument/2006/relationships/hyperlink" Target="https://urn.nsk.hr/urn:nbn:hr:162:104948" TargetMode="External"/><Relationship Id="rId3" Type="http://schemas.openxmlformats.org/officeDocument/2006/relationships/hyperlink" Target="https://link.springer.com/article/10.1007/s10646-014-1403-7" TargetMode="External"/><Relationship Id="rId25" Type="http://schemas.openxmlformats.org/officeDocument/2006/relationships/hyperlink" Target="https://www.biodiversitylibrary.org/page/42325652" TargetMode="External"/><Relationship Id="rId46" Type="http://schemas.openxmlformats.org/officeDocument/2006/relationships/hyperlink" Target="https://core.ac.uk/display/236303371" TargetMode="External"/><Relationship Id="rId67" Type="http://schemas.openxmlformats.org/officeDocument/2006/relationships/hyperlink" Target="https://link.springer.com/content/pdf/10.1007/978-1-4613-8486-1.pdf" TargetMode="External"/><Relationship Id="rId116" Type="http://schemas.openxmlformats.org/officeDocument/2006/relationships/hyperlink" Target="https://georgehbalazs.com/wp-content/uploads/2019/08/ImpactOfOceanDebrisOnMarineTurtles_Balazs_1985.pdf" TargetMode="External"/><Relationship Id="rId20" Type="http://schemas.openxmlformats.org/officeDocument/2006/relationships/hyperlink" Target="https://link.springer.com/article/10.1007/s10750-014-1895-4" TargetMode="External"/><Relationship Id="rId41" Type="http://schemas.openxmlformats.org/officeDocument/2006/relationships/hyperlink" Target="https://www.int-res.com/abstracts/esr/v47/p333-343/" TargetMode="External"/><Relationship Id="rId62" Type="http://schemas.openxmlformats.org/officeDocument/2006/relationships/hyperlink" Target="https://www.jstor.org/stable/20095594" TargetMode="External"/><Relationship Id="rId83" Type="http://schemas.openxmlformats.org/officeDocument/2006/relationships/hyperlink" Target="https://www.researchgate.net/publication/242136775_Survey_of_marine_debris_ingestion_by_odontocete_cetaceans" TargetMode="External"/><Relationship Id="rId88" Type="http://schemas.openxmlformats.org/officeDocument/2006/relationships/hyperlink" Target="https://www.researchgate.net/publication/242136775_Survey_of_marine_debris_ingestion_by_odontocete_cetaceans" TargetMode="External"/><Relationship Id="rId111" Type="http://schemas.openxmlformats.org/officeDocument/2006/relationships/hyperlink" Target="https://www.sciencedirect.com/science/article/pii/S0269749122000100" TargetMode="External"/><Relationship Id="rId15" Type="http://schemas.openxmlformats.org/officeDocument/2006/relationships/hyperlink" Target="https://www.jstor.org/stable/1443580?seq=1" TargetMode="External"/><Relationship Id="rId36" Type="http://schemas.openxmlformats.org/officeDocument/2006/relationships/hyperlink" Target="https://www.sciencedirect.com/science/article/pii/0025326X94903913" TargetMode="External"/><Relationship Id="rId57" Type="http://schemas.openxmlformats.org/officeDocument/2006/relationships/hyperlink" Target="https://repository.library.noaa.gov/view/noaa/8474" TargetMode="External"/><Relationship Id="rId106" Type="http://schemas.openxmlformats.org/officeDocument/2006/relationships/hyperlink" Target="http://www.scielo.br/j/bn/a/sByFCMp94NJhqNNnrFqpnVr/?lang=en" TargetMode="External"/><Relationship Id="rId10" Type="http://schemas.openxmlformats.org/officeDocument/2006/relationships/hyperlink" Target="../../../../Downloads/SSRN-id4117185.pdf" TargetMode="External"/><Relationship Id="rId31" Type="http://schemas.openxmlformats.org/officeDocument/2006/relationships/hyperlink" Target="https://www.sciencedirect.com/science/article/pii/S0025326X13007133" TargetMode="External"/><Relationship Id="rId52" Type="http://schemas.openxmlformats.org/officeDocument/2006/relationships/hyperlink" Target="https://books.google.co.uk/books?id=X4geAQAAIAAJ&amp;pg=PP7&amp;lpg=PP7&amp;dq=Proceedings+of+the+Fifteenth+Annual+Symposium+on+Sea+Turtle+Biology+and+Conservation,+20-25+February+1995,+Hilton+Head,+South+Carolina&amp;source=bl&amp;ots=ScZbps4ccQ&amp;sig=ACfU3U2XDSI474WpqqxoQ0ov4IFaraSFXw&amp;hl=en&amp;sa=X&amp;ved=2ahUKEwiz6-_wlpf4AhWOQcAKHZxiAnsQ6AF6BAgTEAM" TargetMode="External"/><Relationship Id="rId73" Type="http://schemas.openxmlformats.org/officeDocument/2006/relationships/hyperlink" Target="https://www.int-res.com/abstracts/dao/v100/n1/p71-76/" TargetMode="External"/><Relationship Id="rId78" Type="http://schemas.openxmlformats.org/officeDocument/2006/relationships/hyperlink" Target="https://doi.org/10.2112/SI75-180.1" TargetMode="External"/><Relationship Id="rId94" Type="http://schemas.openxmlformats.org/officeDocument/2006/relationships/hyperlink" Target="https://www.sciencedirect.com/science/article/pii/S0025326X21010808" TargetMode="External"/><Relationship Id="rId99" Type="http://schemas.openxmlformats.org/officeDocument/2006/relationships/hyperlink" Target="https://doi.org/10.1007/978-1-4613-8486-1_10" TargetMode="External"/><Relationship Id="rId101" Type="http://schemas.openxmlformats.org/officeDocument/2006/relationships/hyperlink" Target="https://www.sciencedirect.com/science/article/pii/S0025326X16306646" TargetMode="External"/><Relationship Id="rId122" Type="http://schemas.openxmlformats.org/officeDocument/2006/relationships/hyperlink" Target="https://studylib.net/doc/18712444/final-report-for-the-period-1-january-2005-%E2%80%93-31-dec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19F5-64CC-1741-ACD9-00C3526CB1A9}">
  <dimension ref="A1:AO749"/>
  <sheetViews>
    <sheetView tabSelected="1" zoomScale="80" zoomScaleNormal="80" workbookViewId="0">
      <pane ySplit="1" topLeftCell="A65" activePane="bottomLeft" state="frozen"/>
      <selection pane="bottomLeft" activeCell="A86" sqref="A86:XFD86"/>
    </sheetView>
  </sheetViews>
  <sheetFormatPr baseColWidth="10" defaultRowHeight="16" x14ac:dyDescent="0.2"/>
  <cols>
    <col min="4" max="4" width="26.5" customWidth="1"/>
    <col min="5" max="5" width="46.5" style="75" customWidth="1"/>
    <col min="6" max="6" width="70.33203125" customWidth="1"/>
    <col min="14" max="14" width="15" bestFit="1" customWidth="1"/>
    <col min="15" max="15" width="11.6640625" bestFit="1" customWidth="1"/>
    <col min="25" max="25" width="10.83203125" customWidth="1"/>
  </cols>
  <sheetData>
    <row r="1" spans="1:38" s="52" customFormat="1" ht="86" thickBot="1" x14ac:dyDescent="0.25">
      <c r="A1" s="71" t="s">
        <v>3</v>
      </c>
      <c r="B1" s="207" t="s">
        <v>2168</v>
      </c>
      <c r="C1" s="207" t="s">
        <v>2169</v>
      </c>
      <c r="D1" s="208" t="s">
        <v>5</v>
      </c>
      <c r="E1" s="209" t="s">
        <v>2</v>
      </c>
      <c r="F1" s="208" t="s">
        <v>2172</v>
      </c>
      <c r="G1" s="208" t="s">
        <v>101</v>
      </c>
      <c r="H1" s="208" t="s">
        <v>232</v>
      </c>
      <c r="I1" t="s">
        <v>2170</v>
      </c>
      <c r="J1" t="s">
        <v>214</v>
      </c>
      <c r="K1" t="s">
        <v>212</v>
      </c>
      <c r="L1" t="s">
        <v>581</v>
      </c>
      <c r="M1" t="s">
        <v>571</v>
      </c>
      <c r="N1" t="s">
        <v>213</v>
      </c>
      <c r="O1" t="s">
        <v>102</v>
      </c>
      <c r="P1" t="s">
        <v>572</v>
      </c>
      <c r="Q1" t="s">
        <v>25</v>
      </c>
      <c r="R1" t="s">
        <v>2183</v>
      </c>
      <c r="S1" s="208" t="s">
        <v>103</v>
      </c>
      <c r="T1" t="s">
        <v>203</v>
      </c>
      <c r="U1" t="s">
        <v>204</v>
      </c>
      <c r="V1" t="s">
        <v>2171</v>
      </c>
      <c r="W1"/>
      <c r="X1" t="s">
        <v>26</v>
      </c>
      <c r="Y1" t="s">
        <v>200</v>
      </c>
      <c r="Z1" t="s">
        <v>218</v>
      </c>
      <c r="AA1" t="s">
        <v>216</v>
      </c>
      <c r="AB1" t="s">
        <v>217</v>
      </c>
      <c r="AC1" t="s">
        <v>223</v>
      </c>
      <c r="AD1" t="s">
        <v>224</v>
      </c>
      <c r="AE1" t="s">
        <v>254</v>
      </c>
      <c r="AF1" t="s">
        <v>606</v>
      </c>
      <c r="AG1"/>
      <c r="AH1"/>
      <c r="AI1"/>
      <c r="AJ1"/>
      <c r="AK1"/>
      <c r="AL1"/>
    </row>
    <row r="2" spans="1:38" ht="17" thickBot="1" x14ac:dyDescent="0.25">
      <c r="A2" s="240"/>
      <c r="C2" t="s">
        <v>2223</v>
      </c>
      <c r="D2" s="11" t="s">
        <v>142</v>
      </c>
      <c r="E2" s="81" t="s">
        <v>143</v>
      </c>
      <c r="F2" s="162" t="s">
        <v>196</v>
      </c>
      <c r="G2">
        <v>1</v>
      </c>
      <c r="H2">
        <v>5</v>
      </c>
      <c r="I2">
        <v>1</v>
      </c>
      <c r="J2" s="161" t="s">
        <v>195</v>
      </c>
      <c r="K2" s="161" t="s">
        <v>195</v>
      </c>
      <c r="L2" s="161" t="s">
        <v>195</v>
      </c>
      <c r="M2" s="161" t="s">
        <v>195</v>
      </c>
      <c r="N2" s="161" t="s">
        <v>195</v>
      </c>
      <c r="O2" s="161" t="s">
        <v>195</v>
      </c>
      <c r="P2" s="161" t="s">
        <v>195</v>
      </c>
      <c r="Q2" s="161" t="s">
        <v>195</v>
      </c>
      <c r="R2" s="161" t="s">
        <v>2188</v>
      </c>
      <c r="S2" s="125" t="s">
        <v>1728</v>
      </c>
      <c r="T2" s="49">
        <v>35065</v>
      </c>
      <c r="U2" s="49">
        <v>39052</v>
      </c>
      <c r="V2" t="s">
        <v>1301</v>
      </c>
      <c r="Y2">
        <v>20</v>
      </c>
      <c r="Z2" t="s">
        <v>195</v>
      </c>
      <c r="AA2" t="s">
        <v>195</v>
      </c>
      <c r="AB2" t="s">
        <v>24</v>
      </c>
      <c r="AE2" s="57" t="s">
        <v>1726</v>
      </c>
      <c r="AF2" t="s">
        <v>295</v>
      </c>
    </row>
    <row r="3" spans="1:38" x14ac:dyDescent="0.2">
      <c r="A3" s="52"/>
      <c r="B3" s="52"/>
      <c r="C3" t="s">
        <v>2223</v>
      </c>
      <c r="D3" s="69" t="s">
        <v>142</v>
      </c>
      <c r="E3" s="177" t="s">
        <v>1554</v>
      </c>
      <c r="F3" s="162" t="s">
        <v>196</v>
      </c>
      <c r="G3" s="62">
        <v>6</v>
      </c>
      <c r="H3" s="62">
        <v>6</v>
      </c>
      <c r="I3" s="62" t="s">
        <v>195</v>
      </c>
      <c r="J3" s="62" t="s">
        <v>195</v>
      </c>
      <c r="K3" s="62" t="s">
        <v>195</v>
      </c>
      <c r="L3" s="62" t="s">
        <v>195</v>
      </c>
      <c r="M3" s="62" t="s">
        <v>195</v>
      </c>
      <c r="N3" s="62" t="s">
        <v>195</v>
      </c>
      <c r="O3" s="62" t="s">
        <v>195</v>
      </c>
      <c r="P3" s="62" t="s">
        <v>195</v>
      </c>
      <c r="Q3" s="62" t="s">
        <v>195</v>
      </c>
      <c r="R3" s="156" t="s">
        <v>2189</v>
      </c>
      <c r="S3" s="156" t="s">
        <v>1545</v>
      </c>
      <c r="T3" s="63">
        <v>39814</v>
      </c>
      <c r="U3" s="63">
        <v>40148</v>
      </c>
      <c r="V3" s="62" t="s">
        <v>1168</v>
      </c>
      <c r="W3" s="62"/>
      <c r="X3" s="62"/>
      <c r="Y3" s="62">
        <v>100</v>
      </c>
      <c r="Z3" s="62" t="s">
        <v>195</v>
      </c>
      <c r="AA3" t="s">
        <v>195</v>
      </c>
      <c r="AB3" t="s">
        <v>24</v>
      </c>
      <c r="AC3" s="52"/>
      <c r="AD3" s="52" t="s">
        <v>1556</v>
      </c>
      <c r="AE3" s="57" t="s">
        <v>1499</v>
      </c>
      <c r="AF3" s="52"/>
      <c r="AG3" s="52"/>
      <c r="AH3" s="52"/>
      <c r="AI3" s="52"/>
      <c r="AJ3" s="52"/>
      <c r="AK3" s="52"/>
      <c r="AL3" s="52"/>
    </row>
    <row r="4" spans="1:38" x14ac:dyDescent="0.2">
      <c r="C4" t="s">
        <v>2223</v>
      </c>
      <c r="D4" s="11" t="s">
        <v>142</v>
      </c>
      <c r="E4" s="81" t="s">
        <v>143</v>
      </c>
      <c r="F4" s="29" t="s">
        <v>1313</v>
      </c>
      <c r="G4">
        <v>1</v>
      </c>
      <c r="H4">
        <v>1</v>
      </c>
      <c r="I4" t="s">
        <v>195</v>
      </c>
      <c r="J4" t="s">
        <v>195</v>
      </c>
      <c r="K4" t="s">
        <v>195</v>
      </c>
      <c r="L4" t="s">
        <v>195</v>
      </c>
      <c r="M4" t="s">
        <v>195</v>
      </c>
      <c r="N4" t="s">
        <v>195</v>
      </c>
      <c r="O4" t="s">
        <v>195</v>
      </c>
      <c r="P4" t="s">
        <v>195</v>
      </c>
      <c r="Q4" t="s">
        <v>195</v>
      </c>
      <c r="R4" t="s">
        <v>2189</v>
      </c>
      <c r="S4" t="s">
        <v>1745</v>
      </c>
      <c r="T4" t="s">
        <v>1744</v>
      </c>
      <c r="U4" t="s">
        <v>1744</v>
      </c>
      <c r="V4" t="s">
        <v>1314</v>
      </c>
      <c r="Y4" t="s">
        <v>709</v>
      </c>
      <c r="Z4" t="s">
        <v>195</v>
      </c>
      <c r="AA4" t="s">
        <v>195</v>
      </c>
      <c r="AB4" t="s">
        <v>24</v>
      </c>
      <c r="AD4" t="s">
        <v>194</v>
      </c>
    </row>
    <row r="5" spans="1:38" x14ac:dyDescent="0.2">
      <c r="C5" t="s">
        <v>2224</v>
      </c>
      <c r="D5" s="5" t="s">
        <v>53</v>
      </c>
      <c r="E5" s="77" t="s">
        <v>54</v>
      </c>
      <c r="F5" s="97" t="s">
        <v>51</v>
      </c>
    </row>
    <row r="6" spans="1:38" x14ac:dyDescent="0.2">
      <c r="C6" t="s">
        <v>2224</v>
      </c>
      <c r="D6" s="5" t="s">
        <v>53</v>
      </c>
      <c r="E6" s="77" t="s">
        <v>54</v>
      </c>
      <c r="F6" s="97" t="s">
        <v>48</v>
      </c>
    </row>
    <row r="7" spans="1:38" x14ac:dyDescent="0.2">
      <c r="C7" t="s">
        <v>2225</v>
      </c>
      <c r="D7" t="s">
        <v>150</v>
      </c>
      <c r="E7" s="75" t="s">
        <v>151</v>
      </c>
      <c r="F7" s="97" t="s">
        <v>153</v>
      </c>
    </row>
    <row r="8" spans="1:38" x14ac:dyDescent="0.2">
      <c r="C8" t="s">
        <v>2225</v>
      </c>
      <c r="D8" t="s">
        <v>150</v>
      </c>
      <c r="E8" s="75" t="s">
        <v>151</v>
      </c>
      <c r="F8" s="179" t="s">
        <v>152</v>
      </c>
      <c r="AE8" s="57"/>
    </row>
    <row r="9" spans="1:38" x14ac:dyDescent="0.2">
      <c r="C9" t="s">
        <v>2225</v>
      </c>
      <c r="D9" t="s">
        <v>159</v>
      </c>
      <c r="E9" s="75" t="s">
        <v>160</v>
      </c>
      <c r="F9" s="44" t="s">
        <v>2214</v>
      </c>
      <c r="G9">
        <v>0</v>
      </c>
      <c r="H9">
        <v>27</v>
      </c>
      <c r="I9">
        <v>0</v>
      </c>
      <c r="J9">
        <v>0</v>
      </c>
      <c r="K9">
        <v>0</v>
      </c>
      <c r="L9">
        <v>0</v>
      </c>
      <c r="M9">
        <v>0</v>
      </c>
      <c r="N9">
        <v>0</v>
      </c>
      <c r="O9">
        <v>0</v>
      </c>
      <c r="P9">
        <v>0</v>
      </c>
      <c r="Q9">
        <v>27</v>
      </c>
      <c r="R9" t="s">
        <v>2185</v>
      </c>
      <c r="S9" s="125" t="s">
        <v>1602</v>
      </c>
      <c r="T9" s="49">
        <v>41334</v>
      </c>
      <c r="U9" s="49">
        <v>41548</v>
      </c>
      <c r="V9" t="s">
        <v>1603</v>
      </c>
      <c r="Y9">
        <v>0</v>
      </c>
      <c r="Z9" t="s">
        <v>230</v>
      </c>
      <c r="AA9" t="s">
        <v>195</v>
      </c>
      <c r="AB9" t="s">
        <v>25</v>
      </c>
      <c r="AE9" t="s">
        <v>2039</v>
      </c>
    </row>
    <row r="10" spans="1:38" x14ac:dyDescent="0.2">
      <c r="C10" t="s">
        <v>2223</v>
      </c>
      <c r="D10" s="11" t="s">
        <v>142</v>
      </c>
      <c r="E10" s="81" t="s">
        <v>143</v>
      </c>
      <c r="F10" s="241" t="s">
        <v>2213</v>
      </c>
      <c r="G10">
        <v>0</v>
      </c>
      <c r="H10">
        <v>5</v>
      </c>
      <c r="I10" t="s">
        <v>195</v>
      </c>
      <c r="J10" t="s">
        <v>195</v>
      </c>
      <c r="K10" t="s">
        <v>195</v>
      </c>
      <c r="L10" t="s">
        <v>195</v>
      </c>
      <c r="M10" t="s">
        <v>195</v>
      </c>
      <c r="N10" t="s">
        <v>195</v>
      </c>
      <c r="O10" t="s">
        <v>195</v>
      </c>
      <c r="P10" t="s">
        <v>195</v>
      </c>
      <c r="Q10" t="s">
        <v>195</v>
      </c>
      <c r="R10" t="s">
        <v>2188</v>
      </c>
      <c r="S10" t="s">
        <v>1503</v>
      </c>
      <c r="T10" s="49">
        <v>38353</v>
      </c>
      <c r="U10" s="49">
        <v>41244</v>
      </c>
      <c r="V10" t="s">
        <v>1168</v>
      </c>
      <c r="Y10" s="52">
        <v>0</v>
      </c>
      <c r="Z10" t="s">
        <v>195</v>
      </c>
      <c r="AA10" t="s">
        <v>195</v>
      </c>
      <c r="AB10" t="s">
        <v>24</v>
      </c>
      <c r="AC10" s="52"/>
      <c r="AD10" t="s">
        <v>1506</v>
      </c>
      <c r="AE10" t="s">
        <v>1499</v>
      </c>
    </row>
    <row r="11" spans="1:38" x14ac:dyDescent="0.2">
      <c r="C11" t="s">
        <v>2224</v>
      </c>
      <c r="D11" s="18" t="s">
        <v>93</v>
      </c>
      <c r="E11" s="75" t="s">
        <v>104</v>
      </c>
      <c r="F11" s="21" t="s">
        <v>461</v>
      </c>
      <c r="G11">
        <v>1</v>
      </c>
      <c r="H11">
        <v>1</v>
      </c>
      <c r="I11">
        <v>15</v>
      </c>
      <c r="J11" t="s">
        <v>195</v>
      </c>
      <c r="K11" t="s">
        <v>195</v>
      </c>
      <c r="L11" t="s">
        <v>195</v>
      </c>
      <c r="M11" t="s">
        <v>195</v>
      </c>
      <c r="N11" t="s">
        <v>195</v>
      </c>
      <c r="O11" t="s">
        <v>195</v>
      </c>
      <c r="P11" t="s">
        <v>195</v>
      </c>
      <c r="Q11" t="s">
        <v>195</v>
      </c>
      <c r="R11" t="s">
        <v>2186</v>
      </c>
      <c r="S11" s="125" t="s">
        <v>607</v>
      </c>
      <c r="T11" s="54">
        <v>42111</v>
      </c>
      <c r="U11" s="54">
        <v>42111</v>
      </c>
      <c r="V11" t="s">
        <v>596</v>
      </c>
      <c r="Y11">
        <v>100</v>
      </c>
      <c r="Z11" t="s">
        <v>195</v>
      </c>
      <c r="AA11" t="s">
        <v>195</v>
      </c>
      <c r="AB11" t="s">
        <v>24</v>
      </c>
      <c r="AD11" t="s">
        <v>608</v>
      </c>
      <c r="AE11" t="s">
        <v>609</v>
      </c>
      <c r="AF11" t="s">
        <v>535</v>
      </c>
    </row>
    <row r="12" spans="1:38" x14ac:dyDescent="0.2">
      <c r="C12" t="s">
        <v>2223</v>
      </c>
      <c r="D12" s="11" t="s">
        <v>142</v>
      </c>
      <c r="E12" s="81" t="s">
        <v>143</v>
      </c>
      <c r="F12" s="241" t="s">
        <v>2215</v>
      </c>
      <c r="G12">
        <v>1</v>
      </c>
      <c r="H12">
        <v>1</v>
      </c>
      <c r="I12" t="s">
        <v>195</v>
      </c>
      <c r="J12" t="s">
        <v>195</v>
      </c>
      <c r="K12" t="s">
        <v>195</v>
      </c>
      <c r="L12" t="s">
        <v>195</v>
      </c>
      <c r="M12" t="s">
        <v>195</v>
      </c>
      <c r="N12" t="s">
        <v>195</v>
      </c>
      <c r="O12" t="s">
        <v>195</v>
      </c>
      <c r="P12" t="s">
        <v>195</v>
      </c>
      <c r="Q12" t="s">
        <v>195</v>
      </c>
      <c r="R12" s="125" t="s">
        <v>2188</v>
      </c>
      <c r="S12" s="125" t="s">
        <v>1546</v>
      </c>
      <c r="T12" s="49">
        <v>39814</v>
      </c>
      <c r="U12" s="49">
        <v>41244</v>
      </c>
      <c r="V12" t="s">
        <v>1168</v>
      </c>
      <c r="Y12">
        <v>100</v>
      </c>
      <c r="Z12" t="s">
        <v>195</v>
      </c>
      <c r="AA12" t="s">
        <v>195</v>
      </c>
      <c r="AB12" t="s">
        <v>24</v>
      </c>
      <c r="AC12" s="52"/>
      <c r="AD12" t="s">
        <v>1555</v>
      </c>
      <c r="AE12" t="s">
        <v>1499</v>
      </c>
    </row>
    <row r="13" spans="1:38" x14ac:dyDescent="0.2">
      <c r="C13" t="s">
        <v>2225</v>
      </c>
      <c r="D13" t="s">
        <v>178</v>
      </c>
      <c r="E13" s="75" t="s">
        <v>179</v>
      </c>
      <c r="F13" s="242" t="s">
        <v>2216</v>
      </c>
      <c r="G13">
        <v>1</v>
      </c>
      <c r="H13">
        <v>3</v>
      </c>
      <c r="I13">
        <v>1</v>
      </c>
      <c r="J13" s="125">
        <v>15</v>
      </c>
      <c r="K13" s="129" t="s">
        <v>195</v>
      </c>
      <c r="L13" s="129" t="s">
        <v>195</v>
      </c>
      <c r="M13" s="129" t="s">
        <v>195</v>
      </c>
      <c r="N13" s="129" t="s">
        <v>195</v>
      </c>
      <c r="O13" s="129" t="s">
        <v>195</v>
      </c>
      <c r="P13" s="129" t="s">
        <v>195</v>
      </c>
      <c r="Q13" s="129" t="s">
        <v>195</v>
      </c>
      <c r="R13" s="129" t="s">
        <v>2186</v>
      </c>
      <c r="S13" t="s">
        <v>1656</v>
      </c>
      <c r="T13" s="49">
        <v>40195</v>
      </c>
      <c r="U13" s="188">
        <v>41230</v>
      </c>
      <c r="V13" t="s">
        <v>1651</v>
      </c>
      <c r="Y13">
        <v>33.33</v>
      </c>
      <c r="Z13" t="s">
        <v>195</v>
      </c>
      <c r="AA13" t="s">
        <v>195</v>
      </c>
      <c r="AB13" t="s">
        <v>24</v>
      </c>
      <c r="AE13" t="s">
        <v>2076</v>
      </c>
    </row>
    <row r="14" spans="1:38" x14ac:dyDescent="0.2">
      <c r="C14" t="s">
        <v>2223</v>
      </c>
      <c r="D14" s="11" t="s">
        <v>142</v>
      </c>
      <c r="E14" s="81" t="s">
        <v>143</v>
      </c>
      <c r="F14" s="241" t="s">
        <v>2217</v>
      </c>
      <c r="G14">
        <v>1</v>
      </c>
      <c r="H14">
        <v>38</v>
      </c>
      <c r="I14" t="s">
        <v>195</v>
      </c>
      <c r="J14" t="s">
        <v>195</v>
      </c>
      <c r="K14" t="s">
        <v>195</v>
      </c>
      <c r="L14" t="s">
        <v>195</v>
      </c>
      <c r="M14" t="s">
        <v>195</v>
      </c>
      <c r="N14" t="s">
        <v>195</v>
      </c>
      <c r="O14" t="s">
        <v>195</v>
      </c>
      <c r="P14" t="s">
        <v>195</v>
      </c>
      <c r="Q14" t="s">
        <v>195</v>
      </c>
      <c r="R14" t="s">
        <v>2193</v>
      </c>
      <c r="S14" t="s">
        <v>1549</v>
      </c>
      <c r="T14" s="49">
        <v>28856</v>
      </c>
      <c r="U14" s="49">
        <v>29190</v>
      </c>
      <c r="V14" t="s">
        <v>1168</v>
      </c>
      <c r="Y14">
        <v>1.63</v>
      </c>
      <c r="Z14" t="s">
        <v>195</v>
      </c>
      <c r="AA14" t="s">
        <v>195</v>
      </c>
      <c r="AB14" t="s">
        <v>24</v>
      </c>
      <c r="AC14" s="52"/>
      <c r="AD14" t="s">
        <v>1550</v>
      </c>
      <c r="AE14" t="s">
        <v>1499</v>
      </c>
    </row>
    <row r="15" spans="1:38" x14ac:dyDescent="0.2">
      <c r="A15" s="52"/>
      <c r="B15" s="52"/>
      <c r="C15" t="s">
        <v>2223</v>
      </c>
      <c r="D15" s="69" t="s">
        <v>142</v>
      </c>
      <c r="E15" s="177" t="s">
        <v>1554</v>
      </c>
      <c r="F15" s="243" t="s">
        <v>2218</v>
      </c>
      <c r="G15" s="52">
        <v>1</v>
      </c>
      <c r="H15" s="52">
        <v>5</v>
      </c>
      <c r="I15" t="s">
        <v>195</v>
      </c>
      <c r="J15" t="s">
        <v>195</v>
      </c>
      <c r="K15" t="s">
        <v>195</v>
      </c>
      <c r="L15" t="s">
        <v>195</v>
      </c>
      <c r="M15" t="s">
        <v>195</v>
      </c>
      <c r="N15" t="s">
        <v>195</v>
      </c>
      <c r="O15" t="s">
        <v>195</v>
      </c>
      <c r="P15" t="s">
        <v>195</v>
      </c>
      <c r="Q15" t="s">
        <v>195</v>
      </c>
      <c r="R15" s="125" t="s">
        <v>2188</v>
      </c>
      <c r="S15" s="52" t="s">
        <v>1534</v>
      </c>
      <c r="T15" s="61">
        <v>35065</v>
      </c>
      <c r="U15" s="61">
        <v>39052</v>
      </c>
      <c r="V15" s="52" t="s">
        <v>1168</v>
      </c>
      <c r="W15" s="52"/>
      <c r="X15" s="52"/>
      <c r="Y15" s="52">
        <v>20</v>
      </c>
      <c r="Z15" t="s">
        <v>195</v>
      </c>
      <c r="AA15" t="s">
        <v>195</v>
      </c>
      <c r="AB15" t="s">
        <v>24</v>
      </c>
      <c r="AC15" s="52"/>
      <c r="AD15" s="52" t="s">
        <v>1553</v>
      </c>
      <c r="AE15" s="52" t="s">
        <v>1499</v>
      </c>
      <c r="AF15" s="52"/>
      <c r="AG15" s="52"/>
      <c r="AH15" s="52"/>
      <c r="AI15" s="52"/>
      <c r="AJ15" s="52"/>
      <c r="AK15" s="52"/>
      <c r="AL15" s="52"/>
    </row>
    <row r="16" spans="1:38" ht="17" x14ac:dyDescent="0.2">
      <c r="C16" t="s">
        <v>2224</v>
      </c>
      <c r="D16" s="11" t="s">
        <v>15</v>
      </c>
      <c r="E16" s="12" t="s">
        <v>16</v>
      </c>
      <c r="F16" s="3" t="s">
        <v>2211</v>
      </c>
      <c r="G16" t="s">
        <v>2210</v>
      </c>
      <c r="H16" t="s">
        <v>195</v>
      </c>
      <c r="I16" t="s">
        <v>230</v>
      </c>
      <c r="J16" t="s">
        <v>230</v>
      </c>
      <c r="K16" t="s">
        <v>230</v>
      </c>
      <c r="M16" t="s">
        <v>230</v>
      </c>
      <c r="N16" t="s">
        <v>230</v>
      </c>
      <c r="O16" t="s">
        <v>230</v>
      </c>
      <c r="P16" t="s">
        <v>230</v>
      </c>
      <c r="R16" t="s">
        <v>2188</v>
      </c>
      <c r="S16" t="s">
        <v>354</v>
      </c>
      <c r="T16" s="54">
        <v>41835</v>
      </c>
      <c r="U16" s="54">
        <v>41835</v>
      </c>
      <c r="V16" t="s">
        <v>352</v>
      </c>
      <c r="X16" t="s">
        <v>25</v>
      </c>
      <c r="Y16" t="s">
        <v>195</v>
      </c>
      <c r="Z16" t="s">
        <v>195</v>
      </c>
      <c r="AA16" t="s">
        <v>230</v>
      </c>
      <c r="AB16" t="s">
        <v>24</v>
      </c>
      <c r="AE16" t="s">
        <v>353</v>
      </c>
    </row>
    <row r="17" spans="1:38" x14ac:dyDescent="0.2">
      <c r="C17" t="s">
        <v>2223</v>
      </c>
      <c r="D17" s="11" t="s">
        <v>142</v>
      </c>
      <c r="E17" s="81" t="s">
        <v>143</v>
      </c>
      <c r="F17" s="244" t="s">
        <v>2219</v>
      </c>
      <c r="G17">
        <v>2</v>
      </c>
      <c r="H17">
        <v>5</v>
      </c>
      <c r="I17" t="s">
        <v>195</v>
      </c>
      <c r="J17" t="s">
        <v>195</v>
      </c>
      <c r="K17" t="s">
        <v>195</v>
      </c>
      <c r="L17" t="s">
        <v>195</v>
      </c>
      <c r="M17" t="s">
        <v>195</v>
      </c>
      <c r="N17" t="s">
        <v>195</v>
      </c>
      <c r="O17" t="s">
        <v>195</v>
      </c>
      <c r="P17" t="s">
        <v>195</v>
      </c>
      <c r="Q17" t="s">
        <v>195</v>
      </c>
      <c r="R17" t="s">
        <v>2186</v>
      </c>
      <c r="S17" t="s">
        <v>1548</v>
      </c>
      <c r="T17" s="49">
        <v>39083</v>
      </c>
      <c r="U17" s="49">
        <v>39783</v>
      </c>
      <c r="V17" t="s">
        <v>1168</v>
      </c>
      <c r="Y17" s="52">
        <v>40</v>
      </c>
      <c r="Z17" t="s">
        <v>195</v>
      </c>
      <c r="AA17" t="s">
        <v>195</v>
      </c>
      <c r="AB17" t="s">
        <v>24</v>
      </c>
      <c r="AC17" s="52"/>
      <c r="AD17" t="s">
        <v>1551</v>
      </c>
      <c r="AE17" t="s">
        <v>1499</v>
      </c>
    </row>
    <row r="18" spans="1:38" x14ac:dyDescent="0.2">
      <c r="C18" t="s">
        <v>2224</v>
      </c>
      <c r="D18" s="18" t="s">
        <v>93</v>
      </c>
      <c r="E18" s="75" t="s">
        <v>104</v>
      </c>
      <c r="F18" s="21" t="s">
        <v>461</v>
      </c>
      <c r="G18">
        <v>24</v>
      </c>
      <c r="H18">
        <v>108</v>
      </c>
      <c r="I18" t="s">
        <v>195</v>
      </c>
      <c r="J18" t="s">
        <v>195</v>
      </c>
      <c r="K18" t="s">
        <v>195</v>
      </c>
      <c r="L18" t="s">
        <v>195</v>
      </c>
      <c r="M18" t="s">
        <v>195</v>
      </c>
      <c r="N18" t="s">
        <v>195</v>
      </c>
      <c r="O18" t="s">
        <v>195</v>
      </c>
      <c r="P18" t="s">
        <v>195</v>
      </c>
      <c r="Q18" t="s">
        <v>195</v>
      </c>
      <c r="R18" t="s">
        <v>2186</v>
      </c>
      <c r="S18" t="s">
        <v>611</v>
      </c>
      <c r="T18" s="54">
        <v>42736</v>
      </c>
      <c r="U18" s="54">
        <v>44043</v>
      </c>
      <c r="V18" t="s">
        <v>597</v>
      </c>
      <c r="Y18">
        <v>22.22</v>
      </c>
      <c r="Z18" t="s">
        <v>613</v>
      </c>
      <c r="AA18" t="s">
        <v>24</v>
      </c>
      <c r="AB18" t="s">
        <v>24</v>
      </c>
      <c r="AD18" t="s">
        <v>612</v>
      </c>
      <c r="AE18" s="57" t="s">
        <v>610</v>
      </c>
      <c r="AF18" t="s">
        <v>614</v>
      </c>
    </row>
    <row r="19" spans="1:38" ht="17" x14ac:dyDescent="0.2">
      <c r="C19" t="s">
        <v>2224</v>
      </c>
      <c r="D19" s="11" t="s">
        <v>15</v>
      </c>
      <c r="E19" s="66" t="s">
        <v>16</v>
      </c>
      <c r="F19" s="85" t="s">
        <v>18</v>
      </c>
    </row>
    <row r="20" spans="1:38" x14ac:dyDescent="0.2">
      <c r="C20" t="s">
        <v>2223</v>
      </c>
      <c r="D20" s="11" t="s">
        <v>142</v>
      </c>
      <c r="E20" s="81" t="s">
        <v>143</v>
      </c>
      <c r="F20" s="19" t="s">
        <v>2220</v>
      </c>
      <c r="G20">
        <v>4</v>
      </c>
      <c r="H20">
        <v>36</v>
      </c>
      <c r="I20" t="s">
        <v>195</v>
      </c>
      <c r="J20" t="s">
        <v>195</v>
      </c>
      <c r="K20" t="s">
        <v>195</v>
      </c>
      <c r="L20" t="s">
        <v>195</v>
      </c>
      <c r="M20" t="s">
        <v>195</v>
      </c>
      <c r="N20" t="s">
        <v>195</v>
      </c>
      <c r="O20" t="s">
        <v>195</v>
      </c>
      <c r="P20" t="s">
        <v>195</v>
      </c>
      <c r="Q20" t="s">
        <v>195</v>
      </c>
      <c r="R20" t="s">
        <v>2192</v>
      </c>
      <c r="S20" t="s">
        <v>1547</v>
      </c>
      <c r="T20" s="49">
        <v>35796</v>
      </c>
      <c r="U20" s="49">
        <v>36130</v>
      </c>
      <c r="V20" t="s">
        <v>1168</v>
      </c>
      <c r="Y20">
        <v>11.11</v>
      </c>
      <c r="Z20" t="s">
        <v>195</v>
      </c>
      <c r="AA20" t="s">
        <v>195</v>
      </c>
      <c r="AB20" t="s">
        <v>24</v>
      </c>
      <c r="AC20" s="52"/>
      <c r="AD20" t="s">
        <v>1552</v>
      </c>
      <c r="AE20" t="s">
        <v>1499</v>
      </c>
    </row>
    <row r="21" spans="1:38" x14ac:dyDescent="0.2">
      <c r="C21" t="s">
        <v>2226</v>
      </c>
      <c r="D21" s="11" t="s">
        <v>105</v>
      </c>
      <c r="E21" s="80" t="s">
        <v>106</v>
      </c>
      <c r="F21" s="23" t="s">
        <v>461</v>
      </c>
      <c r="G21">
        <v>4</v>
      </c>
      <c r="H21">
        <v>42</v>
      </c>
      <c r="I21" t="s">
        <v>195</v>
      </c>
      <c r="J21" t="s">
        <v>195</v>
      </c>
      <c r="K21" t="s">
        <v>195</v>
      </c>
      <c r="L21" t="s">
        <v>195</v>
      </c>
      <c r="M21" t="s">
        <v>195</v>
      </c>
      <c r="N21" t="s">
        <v>195</v>
      </c>
      <c r="O21" t="s">
        <v>195</v>
      </c>
      <c r="P21" t="s">
        <v>195</v>
      </c>
      <c r="Q21" t="s">
        <v>195</v>
      </c>
      <c r="R21" s="125" t="s">
        <v>2186</v>
      </c>
      <c r="S21" t="s">
        <v>1199</v>
      </c>
      <c r="T21" s="54">
        <v>42736</v>
      </c>
      <c r="U21" t="s">
        <v>1200</v>
      </c>
      <c r="V21" t="s">
        <v>597</v>
      </c>
      <c r="Y21">
        <v>9.52</v>
      </c>
      <c r="Z21" t="s">
        <v>1019</v>
      </c>
      <c r="AA21" s="125" t="s">
        <v>195</v>
      </c>
      <c r="AB21" s="125" t="s">
        <v>24</v>
      </c>
      <c r="AE21" s="57" t="s">
        <v>610</v>
      </c>
      <c r="AF21" t="s">
        <v>1201</v>
      </c>
    </row>
    <row r="22" spans="1:38" x14ac:dyDescent="0.2">
      <c r="C22" t="s">
        <v>2224</v>
      </c>
      <c r="D22" s="18" t="s">
        <v>93</v>
      </c>
      <c r="E22" s="75" t="s">
        <v>104</v>
      </c>
      <c r="F22" s="21" t="s">
        <v>2212</v>
      </c>
      <c r="G22">
        <v>66</v>
      </c>
      <c r="H22">
        <v>108</v>
      </c>
      <c r="I22" t="s">
        <v>230</v>
      </c>
      <c r="J22" t="s">
        <v>230</v>
      </c>
      <c r="K22" t="s">
        <v>230</v>
      </c>
      <c r="L22" t="s">
        <v>230</v>
      </c>
      <c r="M22" t="s">
        <v>230</v>
      </c>
      <c r="N22" t="s">
        <v>230</v>
      </c>
      <c r="O22" t="s">
        <v>230</v>
      </c>
      <c r="P22" t="s">
        <v>230</v>
      </c>
      <c r="Q22" t="s">
        <v>230</v>
      </c>
      <c r="R22" t="s">
        <v>2186</v>
      </c>
      <c r="S22" t="s">
        <v>611</v>
      </c>
      <c r="T22" s="54">
        <v>42736</v>
      </c>
      <c r="U22" s="54">
        <v>44043</v>
      </c>
      <c r="V22" t="s">
        <v>597</v>
      </c>
      <c r="Y22">
        <v>61.11</v>
      </c>
      <c r="Z22" t="s">
        <v>195</v>
      </c>
      <c r="AA22" t="s">
        <v>230</v>
      </c>
      <c r="AB22" t="s">
        <v>24</v>
      </c>
      <c r="AD22" t="s">
        <v>612</v>
      </c>
      <c r="AE22" t="s">
        <v>610</v>
      </c>
    </row>
    <row r="23" spans="1:38" x14ac:dyDescent="0.2">
      <c r="C23" t="s">
        <v>2224</v>
      </c>
      <c r="D23" s="18" t="s">
        <v>93</v>
      </c>
      <c r="E23" s="75" t="s">
        <v>104</v>
      </c>
      <c r="F23" s="21" t="s">
        <v>461</v>
      </c>
      <c r="G23" s="125">
        <v>6</v>
      </c>
      <c r="H23" s="125">
        <v>7</v>
      </c>
      <c r="I23">
        <v>195</v>
      </c>
      <c r="J23" t="s">
        <v>195</v>
      </c>
      <c r="K23">
        <v>32.5</v>
      </c>
      <c r="L23">
        <v>66.47</v>
      </c>
      <c r="M23">
        <v>27.14</v>
      </c>
      <c r="N23">
        <v>0.30099999999999999</v>
      </c>
      <c r="O23">
        <v>0.55000000000000004</v>
      </c>
      <c r="P23">
        <v>0.21</v>
      </c>
      <c r="Q23">
        <v>7</v>
      </c>
      <c r="R23" t="s">
        <v>2188</v>
      </c>
      <c r="S23" t="s">
        <v>616</v>
      </c>
      <c r="T23" s="49">
        <v>37012</v>
      </c>
      <c r="U23" s="49">
        <v>43983</v>
      </c>
      <c r="V23" t="s">
        <v>599</v>
      </c>
      <c r="Y23">
        <v>86</v>
      </c>
      <c r="Z23" t="s">
        <v>1019</v>
      </c>
      <c r="AA23" t="s">
        <v>24</v>
      </c>
      <c r="AB23" t="s">
        <v>24</v>
      </c>
      <c r="AD23" t="s">
        <v>617</v>
      </c>
      <c r="AE23" s="57" t="s">
        <v>615</v>
      </c>
      <c r="AF23" t="s">
        <v>564</v>
      </c>
    </row>
    <row r="24" spans="1:38" s="125" customFormat="1" x14ac:dyDescent="0.2">
      <c r="C24" s="125" t="s">
        <v>2225</v>
      </c>
      <c r="D24" s="147" t="s">
        <v>86</v>
      </c>
      <c r="E24" s="245" t="s">
        <v>87</v>
      </c>
      <c r="F24" s="21" t="s">
        <v>461</v>
      </c>
      <c r="G24" s="125">
        <v>0</v>
      </c>
      <c r="H24" s="125">
        <v>18</v>
      </c>
      <c r="I24" s="125">
        <v>0</v>
      </c>
      <c r="J24" s="125">
        <v>0</v>
      </c>
      <c r="K24" s="125">
        <v>0</v>
      </c>
      <c r="L24" s="125">
        <v>0</v>
      </c>
      <c r="M24" s="125">
        <v>0</v>
      </c>
      <c r="N24" s="125">
        <v>0</v>
      </c>
      <c r="O24" s="125">
        <v>0</v>
      </c>
      <c r="P24" s="125">
        <v>0</v>
      </c>
      <c r="Q24" s="125">
        <v>0</v>
      </c>
      <c r="R24" s="125" t="s">
        <v>2230</v>
      </c>
      <c r="S24" s="125" t="s">
        <v>2229</v>
      </c>
      <c r="T24" s="50">
        <v>41640</v>
      </c>
      <c r="U24" s="50">
        <v>43070</v>
      </c>
      <c r="V24" s="125" t="s">
        <v>2227</v>
      </c>
      <c r="X24" s="125" t="s">
        <v>25</v>
      </c>
      <c r="Y24" s="125">
        <v>0</v>
      </c>
      <c r="Z24" s="125" t="s">
        <v>230</v>
      </c>
      <c r="AA24" s="125" t="s">
        <v>195</v>
      </c>
      <c r="AB24" s="125" t="s">
        <v>25</v>
      </c>
      <c r="AE24" s="125" t="s">
        <v>2228</v>
      </c>
    </row>
    <row r="25" spans="1:38" x14ac:dyDescent="0.2">
      <c r="C25" s="125" t="s">
        <v>2231</v>
      </c>
      <c r="D25" s="4" t="s">
        <v>8</v>
      </c>
      <c r="E25" s="7" t="s">
        <v>9</v>
      </c>
      <c r="F25" s="68" t="s">
        <v>10</v>
      </c>
      <c r="R25" s="62"/>
      <c r="X25" t="s">
        <v>25</v>
      </c>
    </row>
    <row r="26" spans="1:38" x14ac:dyDescent="0.2">
      <c r="C26" s="125" t="s">
        <v>2224</v>
      </c>
      <c r="D26" s="11" t="s">
        <v>27</v>
      </c>
      <c r="E26" s="12" t="s">
        <v>31</v>
      </c>
      <c r="F26" s="68" t="s">
        <v>10</v>
      </c>
    </row>
    <row r="27" spans="1:38" x14ac:dyDescent="0.2">
      <c r="A27" s="119"/>
      <c r="B27" s="119"/>
      <c r="C27" s="119" t="s">
        <v>2225</v>
      </c>
      <c r="D27" s="119" t="s">
        <v>175</v>
      </c>
      <c r="E27" s="76" t="s">
        <v>176</v>
      </c>
      <c r="F27" s="119" t="s">
        <v>177</v>
      </c>
      <c r="G27" s="119"/>
      <c r="H27" s="119" t="s">
        <v>2056</v>
      </c>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row>
    <row r="28" spans="1:38" x14ac:dyDescent="0.2">
      <c r="C28" t="s">
        <v>2226</v>
      </c>
      <c r="D28" s="11" t="s">
        <v>105</v>
      </c>
      <c r="E28" s="80" t="s">
        <v>106</v>
      </c>
      <c r="F28" s="24" t="s">
        <v>1077</v>
      </c>
      <c r="G28">
        <v>38</v>
      </c>
      <c r="H28">
        <v>42</v>
      </c>
      <c r="I28" s="125" t="s">
        <v>230</v>
      </c>
      <c r="J28" s="125" t="s">
        <v>230</v>
      </c>
      <c r="K28" s="125" t="s">
        <v>230</v>
      </c>
      <c r="L28" s="125" t="s">
        <v>230</v>
      </c>
      <c r="M28" s="125" t="s">
        <v>230</v>
      </c>
      <c r="N28" s="125" t="s">
        <v>230</v>
      </c>
      <c r="O28" s="125" t="s">
        <v>230</v>
      </c>
      <c r="P28" s="125" t="s">
        <v>230</v>
      </c>
      <c r="Q28" s="125" t="s">
        <v>230</v>
      </c>
      <c r="R28" s="125" t="s">
        <v>2186</v>
      </c>
      <c r="S28" t="s">
        <v>1199</v>
      </c>
      <c r="T28" s="54">
        <v>42736</v>
      </c>
      <c r="U28" t="s">
        <v>1200</v>
      </c>
      <c r="V28" t="s">
        <v>597</v>
      </c>
      <c r="Y28">
        <v>90.48</v>
      </c>
      <c r="Z28" t="s">
        <v>195</v>
      </c>
      <c r="AA28" s="125" t="s">
        <v>195</v>
      </c>
      <c r="AB28" s="125" t="s">
        <v>24</v>
      </c>
      <c r="AE28" t="s">
        <v>610</v>
      </c>
      <c r="AF28" t="s">
        <v>1201</v>
      </c>
    </row>
    <row r="29" spans="1:38" ht="17" x14ac:dyDescent="0.2">
      <c r="C29" t="s">
        <v>2224</v>
      </c>
      <c r="D29" t="s">
        <v>6</v>
      </c>
      <c r="E29" s="74" t="s">
        <v>2232</v>
      </c>
      <c r="F29" s="56" t="s">
        <v>96</v>
      </c>
      <c r="G29">
        <v>1</v>
      </c>
      <c r="H29" t="s">
        <v>195</v>
      </c>
      <c r="I29" t="s">
        <v>230</v>
      </c>
      <c r="J29" t="s">
        <v>230</v>
      </c>
      <c r="K29" t="s">
        <v>230</v>
      </c>
      <c r="M29" t="s">
        <v>230</v>
      </c>
      <c r="N29" t="s">
        <v>230</v>
      </c>
      <c r="O29" t="s">
        <v>230</v>
      </c>
      <c r="P29" t="s">
        <v>230</v>
      </c>
      <c r="R29" t="s">
        <v>2184</v>
      </c>
      <c r="S29" t="s">
        <v>377</v>
      </c>
      <c r="T29" s="54">
        <v>41131</v>
      </c>
      <c r="U29" s="54">
        <v>41131</v>
      </c>
      <c r="V29" t="s">
        <v>352</v>
      </c>
      <c r="X29" t="s">
        <v>25</v>
      </c>
      <c r="Y29" t="s">
        <v>195</v>
      </c>
      <c r="Z29" t="s">
        <v>195</v>
      </c>
      <c r="AA29" t="s">
        <v>230</v>
      </c>
      <c r="AB29" t="s">
        <v>24</v>
      </c>
      <c r="AE29" t="s">
        <v>353</v>
      </c>
      <c r="AF29" t="s">
        <v>372</v>
      </c>
    </row>
    <row r="30" spans="1:38" ht="17" x14ac:dyDescent="0.2">
      <c r="A30" s="71"/>
      <c r="B30" s="71"/>
      <c r="C30" t="s">
        <v>2224</v>
      </c>
      <c r="D30" t="s">
        <v>6</v>
      </c>
      <c r="E30" s="74" t="s">
        <v>2232</v>
      </c>
      <c r="F30" s="56" t="s">
        <v>96</v>
      </c>
      <c r="G30">
        <v>1</v>
      </c>
      <c r="H30" t="s">
        <v>195</v>
      </c>
      <c r="I30" t="s">
        <v>230</v>
      </c>
      <c r="J30" t="s">
        <v>230</v>
      </c>
      <c r="K30" t="s">
        <v>230</v>
      </c>
      <c r="M30" t="s">
        <v>230</v>
      </c>
      <c r="N30" t="s">
        <v>230</v>
      </c>
      <c r="O30" t="s">
        <v>230</v>
      </c>
      <c r="P30" t="s">
        <v>230</v>
      </c>
      <c r="R30" t="s">
        <v>195</v>
      </c>
      <c r="S30" t="s">
        <v>195</v>
      </c>
      <c r="T30" s="54">
        <v>41229</v>
      </c>
      <c r="U30" s="54">
        <v>41229</v>
      </c>
      <c r="V30" t="s">
        <v>352</v>
      </c>
      <c r="X30" t="s">
        <v>25</v>
      </c>
      <c r="Y30" t="s">
        <v>195</v>
      </c>
      <c r="Z30" t="s">
        <v>195</v>
      </c>
      <c r="AA30" t="s">
        <v>230</v>
      </c>
      <c r="AB30" t="s">
        <v>24</v>
      </c>
      <c r="AE30" t="s">
        <v>353</v>
      </c>
      <c r="AF30" t="s">
        <v>195</v>
      </c>
    </row>
    <row r="31" spans="1:38" ht="17" x14ac:dyDescent="0.2">
      <c r="A31" s="71"/>
      <c r="B31" s="71"/>
      <c r="C31" t="s">
        <v>2224</v>
      </c>
      <c r="D31" t="s">
        <v>6</v>
      </c>
      <c r="E31" s="74" t="s">
        <v>2232</v>
      </c>
      <c r="F31" s="56" t="s">
        <v>96</v>
      </c>
      <c r="G31">
        <v>1</v>
      </c>
      <c r="H31" t="s">
        <v>195</v>
      </c>
      <c r="I31" t="s">
        <v>230</v>
      </c>
      <c r="J31" t="s">
        <v>230</v>
      </c>
      <c r="K31" t="s">
        <v>230</v>
      </c>
      <c r="M31" t="s">
        <v>230</v>
      </c>
      <c r="N31" t="s">
        <v>230</v>
      </c>
      <c r="O31" t="s">
        <v>230</v>
      </c>
      <c r="P31" t="s">
        <v>230</v>
      </c>
      <c r="R31" t="s">
        <v>2184</v>
      </c>
      <c r="S31" t="s">
        <v>377</v>
      </c>
      <c r="T31" s="54">
        <v>41304</v>
      </c>
      <c r="U31" s="54">
        <v>41304</v>
      </c>
      <c r="V31" t="s">
        <v>352</v>
      </c>
      <c r="X31" t="s">
        <v>25</v>
      </c>
      <c r="Y31" t="s">
        <v>195</v>
      </c>
      <c r="Z31" t="s">
        <v>195</v>
      </c>
      <c r="AA31" t="s">
        <v>230</v>
      </c>
      <c r="AB31" t="s">
        <v>24</v>
      </c>
      <c r="AE31" t="s">
        <v>353</v>
      </c>
      <c r="AF31" t="s">
        <v>372</v>
      </c>
    </row>
    <row r="32" spans="1:38" ht="17" x14ac:dyDescent="0.2">
      <c r="A32" s="71"/>
      <c r="B32" s="71"/>
      <c r="C32" t="s">
        <v>2224</v>
      </c>
      <c r="D32" t="s">
        <v>6</v>
      </c>
      <c r="E32" s="74" t="s">
        <v>2232</v>
      </c>
      <c r="F32" s="56" t="s">
        <v>96</v>
      </c>
      <c r="G32">
        <v>1</v>
      </c>
      <c r="H32" t="s">
        <v>195</v>
      </c>
      <c r="I32" t="s">
        <v>230</v>
      </c>
      <c r="J32" t="s">
        <v>230</v>
      </c>
      <c r="K32" t="s">
        <v>230</v>
      </c>
      <c r="M32" t="s">
        <v>230</v>
      </c>
      <c r="N32" t="s">
        <v>230</v>
      </c>
      <c r="O32" t="s">
        <v>230</v>
      </c>
      <c r="P32" t="s">
        <v>230</v>
      </c>
      <c r="R32" t="s">
        <v>195</v>
      </c>
      <c r="S32" t="s">
        <v>195</v>
      </c>
      <c r="T32" s="54">
        <v>41319</v>
      </c>
      <c r="U32" s="54">
        <v>41319</v>
      </c>
      <c r="V32" t="s">
        <v>352</v>
      </c>
      <c r="X32" t="s">
        <v>25</v>
      </c>
      <c r="Y32" t="s">
        <v>195</v>
      </c>
      <c r="Z32" t="s">
        <v>195</v>
      </c>
      <c r="AA32" t="s">
        <v>230</v>
      </c>
      <c r="AB32" t="s">
        <v>24</v>
      </c>
      <c r="AE32" t="s">
        <v>353</v>
      </c>
      <c r="AF32" t="s">
        <v>195</v>
      </c>
    </row>
    <row r="33" spans="1:38" ht="17" x14ac:dyDescent="0.2">
      <c r="A33" s="71"/>
      <c r="B33" s="71"/>
      <c r="C33" t="s">
        <v>2224</v>
      </c>
      <c r="D33" t="s">
        <v>6</v>
      </c>
      <c r="E33" s="74" t="s">
        <v>2232</v>
      </c>
      <c r="F33" s="56" t="s">
        <v>96</v>
      </c>
      <c r="G33">
        <v>1</v>
      </c>
      <c r="H33" t="s">
        <v>195</v>
      </c>
      <c r="I33" t="s">
        <v>230</v>
      </c>
      <c r="J33" t="s">
        <v>230</v>
      </c>
      <c r="K33" t="s">
        <v>230</v>
      </c>
      <c r="M33" t="s">
        <v>230</v>
      </c>
      <c r="N33" t="s">
        <v>230</v>
      </c>
      <c r="O33" t="s">
        <v>230</v>
      </c>
      <c r="P33" t="s">
        <v>230</v>
      </c>
      <c r="R33" t="s">
        <v>2185</v>
      </c>
      <c r="S33" t="s">
        <v>371</v>
      </c>
      <c r="T33" s="54">
        <v>41437</v>
      </c>
      <c r="U33" s="54">
        <v>41437</v>
      </c>
      <c r="V33" t="s">
        <v>352</v>
      </c>
      <c r="X33" t="s">
        <v>25</v>
      </c>
      <c r="Y33" t="s">
        <v>195</v>
      </c>
      <c r="Z33" t="s">
        <v>195</v>
      </c>
      <c r="AA33" t="s">
        <v>230</v>
      </c>
      <c r="AB33" t="s">
        <v>24</v>
      </c>
      <c r="AE33" t="s">
        <v>353</v>
      </c>
      <c r="AF33" t="s">
        <v>372</v>
      </c>
    </row>
    <row r="34" spans="1:38" ht="17" x14ac:dyDescent="0.2">
      <c r="A34" s="71"/>
      <c r="B34" s="71"/>
      <c r="C34" t="s">
        <v>2224</v>
      </c>
      <c r="D34" t="s">
        <v>6</v>
      </c>
      <c r="E34" s="74" t="s">
        <v>2232</v>
      </c>
      <c r="F34" s="56" t="s">
        <v>96</v>
      </c>
      <c r="G34">
        <v>1</v>
      </c>
      <c r="H34" t="s">
        <v>195</v>
      </c>
      <c r="I34" t="s">
        <v>230</v>
      </c>
      <c r="J34" t="s">
        <v>230</v>
      </c>
      <c r="K34" t="s">
        <v>230</v>
      </c>
      <c r="M34" t="s">
        <v>230</v>
      </c>
      <c r="N34" t="s">
        <v>230</v>
      </c>
      <c r="O34" t="s">
        <v>230</v>
      </c>
      <c r="P34" t="s">
        <v>230</v>
      </c>
      <c r="R34" t="s">
        <v>2186</v>
      </c>
      <c r="S34" t="s">
        <v>378</v>
      </c>
      <c r="T34" s="54">
        <v>41494</v>
      </c>
      <c r="U34" s="54">
        <v>41494</v>
      </c>
      <c r="V34" t="s">
        <v>352</v>
      </c>
      <c r="X34" t="s">
        <v>25</v>
      </c>
      <c r="Y34" t="s">
        <v>195</v>
      </c>
      <c r="Z34" t="s">
        <v>195</v>
      </c>
      <c r="AA34" t="s">
        <v>230</v>
      </c>
      <c r="AB34" t="s">
        <v>24</v>
      </c>
      <c r="AE34" t="s">
        <v>353</v>
      </c>
      <c r="AF34" t="s">
        <v>372</v>
      </c>
    </row>
    <row r="35" spans="1:38" ht="17" x14ac:dyDescent="0.2">
      <c r="A35" s="71"/>
      <c r="B35" s="71"/>
      <c r="C35" t="s">
        <v>2224</v>
      </c>
      <c r="D35" t="s">
        <v>6</v>
      </c>
      <c r="E35" s="74" t="s">
        <v>2232</v>
      </c>
      <c r="F35" s="56" t="s">
        <v>96</v>
      </c>
      <c r="G35">
        <v>1</v>
      </c>
      <c r="H35" t="s">
        <v>195</v>
      </c>
      <c r="I35" t="s">
        <v>230</v>
      </c>
      <c r="J35" t="s">
        <v>230</v>
      </c>
      <c r="K35" t="s">
        <v>230</v>
      </c>
      <c r="M35" t="s">
        <v>230</v>
      </c>
      <c r="N35" t="s">
        <v>230</v>
      </c>
      <c r="O35" t="s">
        <v>230</v>
      </c>
      <c r="P35" t="s">
        <v>230</v>
      </c>
      <c r="R35" t="s">
        <v>2184</v>
      </c>
      <c r="S35" t="s">
        <v>379</v>
      </c>
      <c r="T35" s="54">
        <v>41530</v>
      </c>
      <c r="U35" s="54">
        <v>41530</v>
      </c>
      <c r="V35" t="s">
        <v>352</v>
      </c>
      <c r="X35" t="s">
        <v>25</v>
      </c>
      <c r="Y35" t="s">
        <v>195</v>
      </c>
      <c r="Z35" t="s">
        <v>195</v>
      </c>
      <c r="AA35" t="s">
        <v>230</v>
      </c>
      <c r="AB35" t="s">
        <v>24</v>
      </c>
      <c r="AE35" t="s">
        <v>353</v>
      </c>
      <c r="AF35" t="s">
        <v>372</v>
      </c>
    </row>
    <row r="36" spans="1:38" ht="17" x14ac:dyDescent="0.2">
      <c r="A36" s="71"/>
      <c r="B36" s="71"/>
      <c r="C36" t="s">
        <v>2224</v>
      </c>
      <c r="D36" t="s">
        <v>6</v>
      </c>
      <c r="E36" s="74" t="s">
        <v>2232</v>
      </c>
      <c r="F36" s="56" t="s">
        <v>96</v>
      </c>
      <c r="G36">
        <v>1</v>
      </c>
      <c r="H36" t="s">
        <v>195</v>
      </c>
      <c r="I36" t="s">
        <v>230</v>
      </c>
      <c r="J36" t="s">
        <v>230</v>
      </c>
      <c r="K36" t="s">
        <v>230</v>
      </c>
      <c r="M36" t="s">
        <v>230</v>
      </c>
      <c r="N36" t="s">
        <v>230</v>
      </c>
      <c r="O36" t="s">
        <v>230</v>
      </c>
      <c r="P36" t="s">
        <v>230</v>
      </c>
      <c r="R36" t="s">
        <v>2184</v>
      </c>
      <c r="S36" t="s">
        <v>380</v>
      </c>
      <c r="T36" s="54">
        <v>41707</v>
      </c>
      <c r="U36" s="54">
        <v>41707</v>
      </c>
      <c r="V36" t="s">
        <v>352</v>
      </c>
      <c r="X36" t="s">
        <v>25</v>
      </c>
      <c r="Y36" t="s">
        <v>195</v>
      </c>
      <c r="Z36" t="s">
        <v>195</v>
      </c>
      <c r="AA36" t="s">
        <v>230</v>
      </c>
      <c r="AB36" t="s">
        <v>24</v>
      </c>
      <c r="AE36" t="s">
        <v>353</v>
      </c>
      <c r="AF36" t="s">
        <v>372</v>
      </c>
    </row>
    <row r="37" spans="1:38" ht="17" x14ac:dyDescent="0.2">
      <c r="A37" s="71"/>
      <c r="B37" s="71"/>
      <c r="C37" t="s">
        <v>2224</v>
      </c>
      <c r="D37" t="s">
        <v>6</v>
      </c>
      <c r="E37" s="74" t="s">
        <v>2232</v>
      </c>
      <c r="F37" s="56" t="s">
        <v>96</v>
      </c>
      <c r="G37">
        <v>1</v>
      </c>
      <c r="H37" t="s">
        <v>195</v>
      </c>
      <c r="I37" t="s">
        <v>230</v>
      </c>
      <c r="J37" t="s">
        <v>230</v>
      </c>
      <c r="K37" t="s">
        <v>230</v>
      </c>
      <c r="M37" t="s">
        <v>230</v>
      </c>
      <c r="N37" t="s">
        <v>230</v>
      </c>
      <c r="O37" t="s">
        <v>230</v>
      </c>
      <c r="P37" t="s">
        <v>230</v>
      </c>
      <c r="R37" t="s">
        <v>2184</v>
      </c>
      <c r="S37" t="s">
        <v>380</v>
      </c>
      <c r="T37" s="54">
        <v>41839</v>
      </c>
      <c r="U37" s="54">
        <v>41839</v>
      </c>
      <c r="V37" t="s">
        <v>352</v>
      </c>
      <c r="X37" t="s">
        <v>25</v>
      </c>
      <c r="Y37" t="s">
        <v>195</v>
      </c>
      <c r="Z37" t="s">
        <v>195</v>
      </c>
      <c r="AA37" t="s">
        <v>230</v>
      </c>
      <c r="AB37" t="s">
        <v>24</v>
      </c>
      <c r="AE37" t="s">
        <v>353</v>
      </c>
      <c r="AF37" t="s">
        <v>372</v>
      </c>
    </row>
    <row r="38" spans="1:38" ht="17" x14ac:dyDescent="0.2">
      <c r="A38" s="71"/>
      <c r="B38" s="71"/>
      <c r="C38" t="s">
        <v>2224</v>
      </c>
      <c r="D38" t="s">
        <v>6</v>
      </c>
      <c r="E38" s="74" t="s">
        <v>2232</v>
      </c>
      <c r="F38" s="56" t="s">
        <v>96</v>
      </c>
      <c r="G38">
        <v>1</v>
      </c>
      <c r="H38" t="s">
        <v>195</v>
      </c>
      <c r="I38" t="s">
        <v>230</v>
      </c>
      <c r="J38" t="s">
        <v>230</v>
      </c>
      <c r="K38" t="s">
        <v>230</v>
      </c>
      <c r="M38" t="s">
        <v>230</v>
      </c>
      <c r="N38" t="s">
        <v>230</v>
      </c>
      <c r="O38" t="s">
        <v>230</v>
      </c>
      <c r="P38" t="s">
        <v>230</v>
      </c>
      <c r="R38" t="s">
        <v>195</v>
      </c>
      <c r="S38" t="s">
        <v>195</v>
      </c>
      <c r="T38" s="54">
        <v>42163</v>
      </c>
      <c r="U38" s="54">
        <v>42163</v>
      </c>
      <c r="V38" t="s">
        <v>352</v>
      </c>
      <c r="X38" t="s">
        <v>25</v>
      </c>
      <c r="Y38" t="s">
        <v>195</v>
      </c>
      <c r="Z38" t="s">
        <v>195</v>
      </c>
      <c r="AA38" t="s">
        <v>230</v>
      </c>
      <c r="AB38" t="s">
        <v>24</v>
      </c>
      <c r="AE38" t="s">
        <v>353</v>
      </c>
      <c r="AF38" t="s">
        <v>195</v>
      </c>
    </row>
    <row r="39" spans="1:38" ht="17" x14ac:dyDescent="0.2">
      <c r="A39" s="71"/>
      <c r="B39" s="71"/>
      <c r="C39" t="s">
        <v>2224</v>
      </c>
      <c r="D39" t="s">
        <v>6</v>
      </c>
      <c r="E39" s="74" t="s">
        <v>2232</v>
      </c>
      <c r="F39" s="56" t="s">
        <v>96</v>
      </c>
      <c r="G39">
        <v>1</v>
      </c>
      <c r="H39" t="s">
        <v>195</v>
      </c>
      <c r="I39" t="s">
        <v>230</v>
      </c>
      <c r="J39" t="s">
        <v>230</v>
      </c>
      <c r="K39" t="s">
        <v>230</v>
      </c>
      <c r="M39" t="s">
        <v>230</v>
      </c>
      <c r="N39" t="s">
        <v>230</v>
      </c>
      <c r="O39" t="s">
        <v>230</v>
      </c>
      <c r="P39" t="s">
        <v>230</v>
      </c>
      <c r="R39" t="s">
        <v>195</v>
      </c>
      <c r="S39" t="s">
        <v>195</v>
      </c>
      <c r="T39" s="54">
        <v>42207</v>
      </c>
      <c r="U39" s="54">
        <v>42207</v>
      </c>
      <c r="V39" t="s">
        <v>352</v>
      </c>
      <c r="X39" t="s">
        <v>25</v>
      </c>
      <c r="Y39" t="s">
        <v>195</v>
      </c>
      <c r="Z39" t="s">
        <v>195</v>
      </c>
      <c r="AA39" t="s">
        <v>230</v>
      </c>
      <c r="AB39" t="s">
        <v>24</v>
      </c>
      <c r="AE39" t="s">
        <v>353</v>
      </c>
      <c r="AF39" t="s">
        <v>195</v>
      </c>
    </row>
    <row r="40" spans="1:38" ht="17" x14ac:dyDescent="0.2">
      <c r="A40" s="71"/>
      <c r="B40" s="71"/>
      <c r="C40" t="s">
        <v>2224</v>
      </c>
      <c r="D40" t="s">
        <v>6</v>
      </c>
      <c r="E40" s="74" t="s">
        <v>2232</v>
      </c>
      <c r="F40" s="56" t="s">
        <v>96</v>
      </c>
      <c r="G40">
        <v>1</v>
      </c>
      <c r="H40" t="s">
        <v>195</v>
      </c>
      <c r="I40" t="s">
        <v>230</v>
      </c>
      <c r="J40" t="s">
        <v>230</v>
      </c>
      <c r="K40" t="s">
        <v>230</v>
      </c>
      <c r="M40" t="s">
        <v>230</v>
      </c>
      <c r="N40" t="s">
        <v>230</v>
      </c>
      <c r="O40" t="s">
        <v>230</v>
      </c>
      <c r="P40" t="s">
        <v>230</v>
      </c>
      <c r="R40" t="s">
        <v>2184</v>
      </c>
      <c r="S40" t="s">
        <v>380</v>
      </c>
      <c r="T40" s="54">
        <v>42764</v>
      </c>
      <c r="U40" s="54">
        <v>42764</v>
      </c>
      <c r="V40" t="s">
        <v>352</v>
      </c>
      <c r="X40" t="s">
        <v>25</v>
      </c>
      <c r="Y40" t="s">
        <v>195</v>
      </c>
      <c r="Z40" t="s">
        <v>195</v>
      </c>
      <c r="AA40" t="s">
        <v>230</v>
      </c>
      <c r="AB40" t="s">
        <v>24</v>
      </c>
      <c r="AE40" t="s">
        <v>353</v>
      </c>
      <c r="AF40" t="s">
        <v>372</v>
      </c>
    </row>
    <row r="41" spans="1:38" ht="17" x14ac:dyDescent="0.2">
      <c r="A41" s="71"/>
      <c r="B41" s="71"/>
      <c r="C41" t="s">
        <v>2224</v>
      </c>
      <c r="D41" t="s">
        <v>6</v>
      </c>
      <c r="E41" s="74" t="s">
        <v>2232</v>
      </c>
      <c r="F41" s="56" t="s">
        <v>96</v>
      </c>
      <c r="G41">
        <v>1</v>
      </c>
      <c r="H41" t="s">
        <v>195</v>
      </c>
      <c r="I41" t="s">
        <v>230</v>
      </c>
      <c r="J41" t="s">
        <v>230</v>
      </c>
      <c r="K41" t="s">
        <v>230</v>
      </c>
      <c r="M41" t="s">
        <v>230</v>
      </c>
      <c r="N41" t="s">
        <v>230</v>
      </c>
      <c r="O41" t="s">
        <v>230</v>
      </c>
      <c r="P41" t="s">
        <v>230</v>
      </c>
      <c r="R41" t="s">
        <v>2184</v>
      </c>
      <c r="S41" t="s">
        <v>381</v>
      </c>
      <c r="T41" s="54">
        <v>42810</v>
      </c>
      <c r="U41" s="54">
        <v>42810</v>
      </c>
      <c r="V41" t="s">
        <v>352</v>
      </c>
      <c r="X41" t="s">
        <v>25</v>
      </c>
      <c r="Y41" t="s">
        <v>195</v>
      </c>
      <c r="Z41" t="s">
        <v>195</v>
      </c>
      <c r="AA41" t="s">
        <v>230</v>
      </c>
      <c r="AB41" t="s">
        <v>24</v>
      </c>
      <c r="AE41" t="s">
        <v>353</v>
      </c>
      <c r="AF41" t="s">
        <v>372</v>
      </c>
    </row>
    <row r="42" spans="1:38" ht="17" x14ac:dyDescent="0.2">
      <c r="A42" s="71"/>
      <c r="B42" s="71"/>
      <c r="C42" t="s">
        <v>2224</v>
      </c>
      <c r="D42" t="s">
        <v>6</v>
      </c>
      <c r="E42" s="74" t="s">
        <v>2232</v>
      </c>
      <c r="F42" s="56" t="s">
        <v>96</v>
      </c>
      <c r="G42">
        <v>1</v>
      </c>
      <c r="H42" t="s">
        <v>195</v>
      </c>
      <c r="I42" t="s">
        <v>230</v>
      </c>
      <c r="J42" t="s">
        <v>230</v>
      </c>
      <c r="K42" t="s">
        <v>230</v>
      </c>
      <c r="M42" t="s">
        <v>230</v>
      </c>
      <c r="N42" t="s">
        <v>230</v>
      </c>
      <c r="O42" t="s">
        <v>230</v>
      </c>
      <c r="P42" t="s">
        <v>230</v>
      </c>
      <c r="R42" t="s">
        <v>2184</v>
      </c>
      <c r="S42" t="s">
        <v>382</v>
      </c>
      <c r="T42" s="54">
        <v>42968</v>
      </c>
      <c r="U42" s="54">
        <v>42968</v>
      </c>
      <c r="V42" t="s">
        <v>352</v>
      </c>
      <c r="X42" t="s">
        <v>25</v>
      </c>
      <c r="Y42" t="s">
        <v>195</v>
      </c>
      <c r="Z42" t="s">
        <v>195</v>
      </c>
      <c r="AA42" t="s">
        <v>230</v>
      </c>
      <c r="AB42" t="s">
        <v>24</v>
      </c>
      <c r="AE42" t="s">
        <v>353</v>
      </c>
      <c r="AF42" t="s">
        <v>372</v>
      </c>
    </row>
    <row r="43" spans="1:38" s="52" customFormat="1" ht="17" x14ac:dyDescent="0.2">
      <c r="A43" s="72"/>
      <c r="B43" s="72"/>
      <c r="C43" t="s">
        <v>2224</v>
      </c>
      <c r="D43" t="s">
        <v>6</v>
      </c>
      <c r="E43" s="74" t="s">
        <v>2232</v>
      </c>
      <c r="F43" s="56" t="s">
        <v>96</v>
      </c>
      <c r="G43" s="52">
        <v>4</v>
      </c>
      <c r="H43" s="52" t="s">
        <v>195</v>
      </c>
      <c r="I43" s="52" t="s">
        <v>230</v>
      </c>
      <c r="J43" s="52" t="s">
        <v>230</v>
      </c>
      <c r="K43" s="52" t="s">
        <v>230</v>
      </c>
      <c r="M43" s="52" t="s">
        <v>230</v>
      </c>
      <c r="N43" s="52" t="s">
        <v>230</v>
      </c>
      <c r="O43" s="52" t="s">
        <v>230</v>
      </c>
      <c r="P43" s="52" t="s">
        <v>230</v>
      </c>
      <c r="R43" s="52" t="s">
        <v>2184</v>
      </c>
      <c r="S43" s="52" t="s">
        <v>383</v>
      </c>
      <c r="T43" s="73">
        <v>42968</v>
      </c>
      <c r="U43" s="73">
        <v>42968</v>
      </c>
      <c r="V43" s="52" t="s">
        <v>352</v>
      </c>
      <c r="X43" s="52" t="s">
        <v>25</v>
      </c>
      <c r="Y43" s="52" t="s">
        <v>195</v>
      </c>
      <c r="Z43" s="52" t="s">
        <v>195</v>
      </c>
      <c r="AA43" s="52" t="s">
        <v>230</v>
      </c>
      <c r="AB43" s="52" t="s">
        <v>24</v>
      </c>
      <c r="AE43" s="52" t="s">
        <v>353</v>
      </c>
      <c r="AF43" s="52" t="s">
        <v>385</v>
      </c>
      <c r="AG43"/>
      <c r="AH43"/>
      <c r="AI43"/>
      <c r="AJ43"/>
      <c r="AK43"/>
      <c r="AL43"/>
    </row>
    <row r="44" spans="1:38" ht="17" x14ac:dyDescent="0.2">
      <c r="A44" s="71"/>
      <c r="B44" s="71"/>
      <c r="C44" t="s">
        <v>2224</v>
      </c>
      <c r="D44" t="s">
        <v>6</v>
      </c>
      <c r="E44" s="74" t="s">
        <v>2232</v>
      </c>
      <c r="F44" s="56" t="s">
        <v>96</v>
      </c>
      <c r="G44">
        <v>1</v>
      </c>
      <c r="H44" t="s">
        <v>195</v>
      </c>
      <c r="I44" t="s">
        <v>230</v>
      </c>
      <c r="J44" t="s">
        <v>230</v>
      </c>
      <c r="K44" t="s">
        <v>230</v>
      </c>
      <c r="M44" t="s">
        <v>230</v>
      </c>
      <c r="N44" t="s">
        <v>230</v>
      </c>
      <c r="O44" t="s">
        <v>230</v>
      </c>
      <c r="P44" t="s">
        <v>230</v>
      </c>
      <c r="R44" t="s">
        <v>2186</v>
      </c>
      <c r="S44" t="s">
        <v>384</v>
      </c>
      <c r="T44" s="54">
        <v>43525</v>
      </c>
      <c r="U44" s="54">
        <v>43525</v>
      </c>
      <c r="V44" t="s">
        <v>352</v>
      </c>
      <c r="X44" t="s">
        <v>25</v>
      </c>
      <c r="Y44" t="s">
        <v>195</v>
      </c>
      <c r="Z44" t="s">
        <v>195</v>
      </c>
      <c r="AA44" t="s">
        <v>230</v>
      </c>
      <c r="AB44" t="s">
        <v>24</v>
      </c>
      <c r="AE44" t="s">
        <v>353</v>
      </c>
      <c r="AF44" t="s">
        <v>372</v>
      </c>
    </row>
    <row r="45" spans="1:38" ht="17" x14ac:dyDescent="0.2">
      <c r="A45" s="71"/>
      <c r="B45" s="71"/>
      <c r="C45" t="s">
        <v>2224</v>
      </c>
      <c r="D45" t="s">
        <v>6</v>
      </c>
      <c r="E45" s="74" t="s">
        <v>2232</v>
      </c>
      <c r="F45" s="56" t="s">
        <v>96</v>
      </c>
      <c r="G45">
        <v>1</v>
      </c>
      <c r="H45" t="s">
        <v>195</v>
      </c>
      <c r="I45" t="s">
        <v>230</v>
      </c>
      <c r="J45" t="s">
        <v>230</v>
      </c>
      <c r="K45" t="s">
        <v>230</v>
      </c>
      <c r="M45" t="s">
        <v>230</v>
      </c>
      <c r="N45" t="s">
        <v>230</v>
      </c>
      <c r="O45" t="s">
        <v>230</v>
      </c>
      <c r="P45" t="s">
        <v>230</v>
      </c>
      <c r="R45" t="s">
        <v>195</v>
      </c>
      <c r="S45" t="s">
        <v>195</v>
      </c>
      <c r="T45" s="54">
        <v>43070</v>
      </c>
      <c r="U45" s="54">
        <v>43070</v>
      </c>
      <c r="V45" t="s">
        <v>352</v>
      </c>
      <c r="X45" t="s">
        <v>25</v>
      </c>
      <c r="Y45" t="s">
        <v>195</v>
      </c>
      <c r="Z45" t="s">
        <v>195</v>
      </c>
      <c r="AA45" t="s">
        <v>230</v>
      </c>
      <c r="AB45" t="s">
        <v>24</v>
      </c>
      <c r="AE45" t="s">
        <v>353</v>
      </c>
      <c r="AF45" t="s">
        <v>372</v>
      </c>
    </row>
    <row r="46" spans="1:38" s="62" customFormat="1" ht="17" x14ac:dyDescent="0.2">
      <c r="A46" s="71"/>
      <c r="B46" s="71"/>
      <c r="C46" t="s">
        <v>2224</v>
      </c>
      <c r="D46" t="s">
        <v>6</v>
      </c>
      <c r="E46" s="74" t="s">
        <v>2232</v>
      </c>
      <c r="F46" s="56" t="s">
        <v>96</v>
      </c>
      <c r="G46">
        <v>1</v>
      </c>
      <c r="H46" t="s">
        <v>195</v>
      </c>
      <c r="I46" t="s">
        <v>230</v>
      </c>
      <c r="J46" t="s">
        <v>230</v>
      </c>
      <c r="K46" t="s">
        <v>230</v>
      </c>
      <c r="L46"/>
      <c r="M46" t="s">
        <v>230</v>
      </c>
      <c r="N46" t="s">
        <v>230</v>
      </c>
      <c r="O46" t="s">
        <v>230</v>
      </c>
      <c r="P46" t="s">
        <v>230</v>
      </c>
      <c r="Q46"/>
      <c r="R46" t="s">
        <v>2186</v>
      </c>
      <c r="S46" t="s">
        <v>384</v>
      </c>
      <c r="T46" s="54">
        <v>42167</v>
      </c>
      <c r="U46" s="54">
        <v>42167</v>
      </c>
      <c r="V46" t="s">
        <v>352</v>
      </c>
      <c r="W46"/>
      <c r="X46" t="s">
        <v>25</v>
      </c>
      <c r="Y46" t="s">
        <v>195</v>
      </c>
      <c r="Z46" t="s">
        <v>195</v>
      </c>
      <c r="AA46" t="s">
        <v>230</v>
      </c>
      <c r="AB46" t="s">
        <v>24</v>
      </c>
      <c r="AC46"/>
      <c r="AD46"/>
      <c r="AE46" t="s">
        <v>353</v>
      </c>
      <c r="AF46" t="s">
        <v>372</v>
      </c>
      <c r="AG46"/>
      <c r="AH46"/>
      <c r="AI46"/>
      <c r="AJ46"/>
      <c r="AK46"/>
      <c r="AL46"/>
    </row>
    <row r="47" spans="1:38" ht="17" x14ac:dyDescent="0.2">
      <c r="A47" s="211"/>
      <c r="B47" s="211"/>
      <c r="C47" t="s">
        <v>2224</v>
      </c>
      <c r="D47" s="211" t="s">
        <v>6</v>
      </c>
      <c r="E47" s="74" t="s">
        <v>2232</v>
      </c>
      <c r="F47" s="212" t="s">
        <v>96</v>
      </c>
      <c r="G47" s="211">
        <v>1</v>
      </c>
      <c r="H47" s="211">
        <v>277</v>
      </c>
      <c r="I47" s="211" t="s">
        <v>230</v>
      </c>
      <c r="J47" s="211" t="s">
        <v>230</v>
      </c>
      <c r="K47" s="211" t="s">
        <v>230</v>
      </c>
      <c r="L47" s="211"/>
      <c r="M47" s="211" t="s">
        <v>230</v>
      </c>
      <c r="N47" s="211" t="s">
        <v>230</v>
      </c>
      <c r="O47" s="211" t="s">
        <v>230</v>
      </c>
      <c r="P47" s="211" t="s">
        <v>230</v>
      </c>
      <c r="Q47" s="211"/>
      <c r="R47" s="211" t="s">
        <v>2187</v>
      </c>
      <c r="S47" s="211" t="s">
        <v>258</v>
      </c>
      <c r="T47" s="213">
        <v>41365</v>
      </c>
      <c r="U47" s="213">
        <v>43586</v>
      </c>
      <c r="V47" s="211" t="s">
        <v>261</v>
      </c>
      <c r="W47" s="211"/>
      <c r="X47" s="211"/>
      <c r="Y47" s="211"/>
      <c r="Z47" s="211"/>
      <c r="AA47" s="211" t="s">
        <v>195</v>
      </c>
      <c r="AB47" s="211" t="s">
        <v>24</v>
      </c>
      <c r="AC47" s="211"/>
      <c r="AD47" s="211" t="s">
        <v>260</v>
      </c>
      <c r="AE47" s="211" t="s">
        <v>257</v>
      </c>
      <c r="AF47" s="211"/>
      <c r="AG47" s="211"/>
      <c r="AH47" s="211"/>
      <c r="AI47" s="211"/>
      <c r="AJ47" s="211"/>
      <c r="AK47" s="211"/>
      <c r="AL47" s="211"/>
    </row>
    <row r="48" spans="1:38" x14ac:dyDescent="0.2">
      <c r="C48" t="s">
        <v>2231</v>
      </c>
      <c r="D48" t="s">
        <v>2233</v>
      </c>
      <c r="E48" s="5" t="s">
        <v>7</v>
      </c>
      <c r="F48" s="56" t="s">
        <v>96</v>
      </c>
      <c r="G48">
        <v>1</v>
      </c>
      <c r="H48" t="s">
        <v>195</v>
      </c>
      <c r="I48" t="s">
        <v>230</v>
      </c>
      <c r="J48" t="s">
        <v>230</v>
      </c>
      <c r="K48" t="s">
        <v>230</v>
      </c>
      <c r="M48" t="s">
        <v>230</v>
      </c>
      <c r="N48" t="s">
        <v>230</v>
      </c>
      <c r="O48" t="s">
        <v>230</v>
      </c>
      <c r="P48" t="s">
        <v>230</v>
      </c>
      <c r="R48" t="s">
        <v>2186</v>
      </c>
      <c r="S48" t="s">
        <v>373</v>
      </c>
      <c r="T48" s="54">
        <v>42513</v>
      </c>
      <c r="U48" s="54">
        <v>42513</v>
      </c>
      <c r="V48" t="s">
        <v>352</v>
      </c>
      <c r="X48" t="s">
        <v>25</v>
      </c>
      <c r="Y48" t="s">
        <v>195</v>
      </c>
      <c r="Z48" t="s">
        <v>195</v>
      </c>
      <c r="AA48" t="s">
        <v>230</v>
      </c>
      <c r="AB48" t="s">
        <v>24</v>
      </c>
      <c r="AE48" t="s">
        <v>353</v>
      </c>
      <c r="AF48" t="s">
        <v>372</v>
      </c>
    </row>
    <row r="49" spans="3:33" x14ac:dyDescent="0.2">
      <c r="C49" t="s">
        <v>2231</v>
      </c>
      <c r="D49" t="s">
        <v>4</v>
      </c>
      <c r="E49" s="5" t="s">
        <v>7</v>
      </c>
      <c r="F49" s="56" t="s">
        <v>96</v>
      </c>
      <c r="G49">
        <v>1</v>
      </c>
      <c r="H49" t="s">
        <v>195</v>
      </c>
      <c r="I49" t="s">
        <v>230</v>
      </c>
      <c r="J49" t="s">
        <v>230</v>
      </c>
      <c r="K49" t="s">
        <v>230</v>
      </c>
      <c r="M49" t="s">
        <v>230</v>
      </c>
      <c r="N49" t="s">
        <v>230</v>
      </c>
      <c r="O49" t="s">
        <v>230</v>
      </c>
      <c r="P49" t="s">
        <v>230</v>
      </c>
      <c r="R49" t="s">
        <v>2184</v>
      </c>
      <c r="S49" t="s">
        <v>375</v>
      </c>
      <c r="T49" s="54">
        <v>42439</v>
      </c>
      <c r="U49" s="54">
        <v>42439</v>
      </c>
      <c r="V49" t="s">
        <v>352</v>
      </c>
      <c r="X49" t="s">
        <v>25</v>
      </c>
      <c r="Y49" t="s">
        <v>195</v>
      </c>
      <c r="Z49" t="s">
        <v>195</v>
      </c>
      <c r="AA49" t="s">
        <v>230</v>
      </c>
      <c r="AB49" t="s">
        <v>24</v>
      </c>
      <c r="AE49" t="s">
        <v>353</v>
      </c>
      <c r="AF49" t="s">
        <v>372</v>
      </c>
    </row>
    <row r="50" spans="3:33" x14ac:dyDescent="0.2">
      <c r="C50" t="s">
        <v>2231</v>
      </c>
      <c r="D50" t="s">
        <v>4</v>
      </c>
      <c r="E50" s="5" t="s">
        <v>7</v>
      </c>
      <c r="F50" s="56" t="s">
        <v>96</v>
      </c>
      <c r="G50">
        <v>1</v>
      </c>
      <c r="H50" t="s">
        <v>195</v>
      </c>
      <c r="I50" t="s">
        <v>230</v>
      </c>
      <c r="J50" t="s">
        <v>230</v>
      </c>
      <c r="K50" t="s">
        <v>230</v>
      </c>
      <c r="M50" t="s">
        <v>230</v>
      </c>
      <c r="N50" t="s">
        <v>230</v>
      </c>
      <c r="O50" t="s">
        <v>230</v>
      </c>
      <c r="P50" t="s">
        <v>230</v>
      </c>
      <c r="R50" t="s">
        <v>195</v>
      </c>
      <c r="S50" t="s">
        <v>195</v>
      </c>
      <c r="T50" s="54">
        <v>43456</v>
      </c>
      <c r="U50" s="54">
        <v>43456</v>
      </c>
      <c r="V50" t="s">
        <v>352</v>
      </c>
      <c r="X50" t="s">
        <v>25</v>
      </c>
      <c r="Y50" t="s">
        <v>195</v>
      </c>
      <c r="Z50" t="s">
        <v>195</v>
      </c>
      <c r="AA50" t="s">
        <v>230</v>
      </c>
      <c r="AB50" t="s">
        <v>24</v>
      </c>
      <c r="AE50" t="s">
        <v>353</v>
      </c>
      <c r="AF50" t="s">
        <v>195</v>
      </c>
    </row>
    <row r="51" spans="3:33" x14ac:dyDescent="0.2">
      <c r="C51" t="s">
        <v>2231</v>
      </c>
      <c r="D51" t="s">
        <v>4</v>
      </c>
      <c r="E51" s="5" t="s">
        <v>7</v>
      </c>
      <c r="F51" s="56" t="s">
        <v>96</v>
      </c>
      <c r="G51">
        <v>1</v>
      </c>
      <c r="H51" t="s">
        <v>195</v>
      </c>
      <c r="I51" t="s">
        <v>230</v>
      </c>
      <c r="J51" t="s">
        <v>230</v>
      </c>
      <c r="K51" t="s">
        <v>230</v>
      </c>
      <c r="M51" t="s">
        <v>230</v>
      </c>
      <c r="N51" t="s">
        <v>230</v>
      </c>
      <c r="O51" t="s">
        <v>230</v>
      </c>
      <c r="P51" t="s">
        <v>230</v>
      </c>
      <c r="R51" t="s">
        <v>2184</v>
      </c>
      <c r="S51" t="s">
        <v>374</v>
      </c>
      <c r="T51" s="54">
        <v>42605</v>
      </c>
      <c r="U51" s="54">
        <v>42605</v>
      </c>
      <c r="V51" t="s">
        <v>352</v>
      </c>
      <c r="X51" t="s">
        <v>25</v>
      </c>
      <c r="Y51" t="s">
        <v>195</v>
      </c>
      <c r="Z51" t="s">
        <v>195</v>
      </c>
      <c r="AA51" t="s">
        <v>230</v>
      </c>
      <c r="AB51" t="s">
        <v>24</v>
      </c>
      <c r="AE51" t="s">
        <v>353</v>
      </c>
      <c r="AF51" t="s">
        <v>195</v>
      </c>
    </row>
    <row r="52" spans="3:33" ht="17" x14ac:dyDescent="0.2">
      <c r="C52" t="s">
        <v>2231</v>
      </c>
      <c r="D52" t="s">
        <v>4</v>
      </c>
      <c r="E52" s="5" t="s">
        <v>7</v>
      </c>
      <c r="F52" s="3" t="s">
        <v>96</v>
      </c>
      <c r="G52">
        <v>2</v>
      </c>
      <c r="H52">
        <v>1078</v>
      </c>
      <c r="I52" t="s">
        <v>230</v>
      </c>
      <c r="J52" t="s">
        <v>230</v>
      </c>
      <c r="K52" t="s">
        <v>230</v>
      </c>
      <c r="M52" t="s">
        <v>230</v>
      </c>
      <c r="N52" t="s">
        <v>230</v>
      </c>
      <c r="O52" t="s">
        <v>230</v>
      </c>
      <c r="P52" t="s">
        <v>230</v>
      </c>
      <c r="R52" t="s">
        <v>2184</v>
      </c>
      <c r="S52" t="s">
        <v>1992</v>
      </c>
      <c r="T52" s="49">
        <v>28491</v>
      </c>
      <c r="U52">
        <v>2000</v>
      </c>
      <c r="V52" t="s">
        <v>273</v>
      </c>
      <c r="X52" t="s">
        <v>24</v>
      </c>
      <c r="Y52">
        <v>0.18</v>
      </c>
      <c r="AA52" t="s">
        <v>230</v>
      </c>
      <c r="AB52" t="s">
        <v>24</v>
      </c>
      <c r="AE52" t="s">
        <v>271</v>
      </c>
    </row>
    <row r="53" spans="3:33" ht="17" x14ac:dyDescent="0.2">
      <c r="C53" t="s">
        <v>2231</v>
      </c>
      <c r="D53" t="s">
        <v>4</v>
      </c>
      <c r="E53" s="5" t="s">
        <v>7</v>
      </c>
      <c r="F53" s="3" t="s">
        <v>96</v>
      </c>
      <c r="G53">
        <v>1</v>
      </c>
      <c r="H53" t="s">
        <v>195</v>
      </c>
      <c r="I53" t="s">
        <v>230</v>
      </c>
      <c r="J53" t="s">
        <v>230</v>
      </c>
      <c r="K53" t="s">
        <v>230</v>
      </c>
      <c r="M53" t="s">
        <v>230</v>
      </c>
      <c r="N53" t="s">
        <v>230</v>
      </c>
      <c r="O53" t="s">
        <v>230</v>
      </c>
      <c r="P53" t="s">
        <v>230</v>
      </c>
      <c r="R53" t="s">
        <v>2188</v>
      </c>
      <c r="S53" t="s">
        <v>283</v>
      </c>
      <c r="T53" s="54">
        <v>27640</v>
      </c>
      <c r="U53" s="54">
        <v>27640</v>
      </c>
      <c r="V53" t="s">
        <v>284</v>
      </c>
      <c r="X53" t="s">
        <v>25</v>
      </c>
      <c r="Y53" t="s">
        <v>195</v>
      </c>
      <c r="Z53" t="s">
        <v>195</v>
      </c>
      <c r="AA53" t="s">
        <v>230</v>
      </c>
      <c r="AB53" t="s">
        <v>24</v>
      </c>
      <c r="AE53" s="57" t="s">
        <v>285</v>
      </c>
      <c r="AF53" t="s">
        <v>282</v>
      </c>
    </row>
    <row r="54" spans="3:33" ht="17" x14ac:dyDescent="0.2">
      <c r="C54" t="s">
        <v>2231</v>
      </c>
      <c r="D54" t="s">
        <v>4</v>
      </c>
      <c r="E54" s="5" t="s">
        <v>7</v>
      </c>
      <c r="F54" s="3" t="s">
        <v>96</v>
      </c>
      <c r="G54" t="s">
        <v>195</v>
      </c>
      <c r="H54" t="s">
        <v>195</v>
      </c>
      <c r="I54" t="s">
        <v>195</v>
      </c>
      <c r="J54" t="s">
        <v>195</v>
      </c>
      <c r="K54" t="s">
        <v>195</v>
      </c>
      <c r="M54" t="s">
        <v>195</v>
      </c>
      <c r="N54" t="s">
        <v>195</v>
      </c>
      <c r="O54" t="s">
        <v>195</v>
      </c>
      <c r="P54" t="s">
        <v>195</v>
      </c>
      <c r="R54" t="s">
        <v>2187</v>
      </c>
      <c r="S54" t="s">
        <v>323</v>
      </c>
      <c r="T54" t="s">
        <v>195</v>
      </c>
      <c r="U54" t="s">
        <v>195</v>
      </c>
      <c r="V54" t="s">
        <v>324</v>
      </c>
      <c r="X54" t="s">
        <v>24</v>
      </c>
      <c r="Y54" t="s">
        <v>195</v>
      </c>
      <c r="Z54" t="s">
        <v>195</v>
      </c>
      <c r="AA54" t="s">
        <v>195</v>
      </c>
      <c r="AB54" t="s">
        <v>24</v>
      </c>
      <c r="AE54" t="s">
        <v>320</v>
      </c>
      <c r="AF54" t="s">
        <v>322</v>
      </c>
    </row>
    <row r="55" spans="3:33" ht="17" x14ac:dyDescent="0.2">
      <c r="C55" t="s">
        <v>2231</v>
      </c>
      <c r="D55" t="s">
        <v>4</v>
      </c>
      <c r="E55" s="5" t="s">
        <v>7</v>
      </c>
      <c r="F55" s="3" t="s">
        <v>96</v>
      </c>
      <c r="G55">
        <v>8</v>
      </c>
      <c r="H55">
        <v>680</v>
      </c>
      <c r="I55" t="s">
        <v>230</v>
      </c>
      <c r="J55" t="s">
        <v>230</v>
      </c>
      <c r="K55" t="s">
        <v>230</v>
      </c>
      <c r="M55" t="s">
        <v>230</v>
      </c>
      <c r="N55" t="s">
        <v>230</v>
      </c>
      <c r="O55" t="s">
        <v>230</v>
      </c>
      <c r="P55" t="s">
        <v>230</v>
      </c>
      <c r="R55" s="62" t="s">
        <v>2185</v>
      </c>
      <c r="S55" t="s">
        <v>245</v>
      </c>
      <c r="T55" s="54">
        <v>38330</v>
      </c>
      <c r="U55" s="54">
        <v>38392</v>
      </c>
      <c r="V55" t="s">
        <v>248</v>
      </c>
      <c r="X55" t="s">
        <v>24</v>
      </c>
      <c r="Y55">
        <v>1.18</v>
      </c>
      <c r="Z55" t="s">
        <v>247</v>
      </c>
      <c r="AA55" t="s">
        <v>230</v>
      </c>
      <c r="AB55" t="s">
        <v>24</v>
      </c>
      <c r="AE55" t="s">
        <v>389</v>
      </c>
    </row>
    <row r="56" spans="3:33" ht="17" x14ac:dyDescent="0.2">
      <c r="C56" t="s">
        <v>2231</v>
      </c>
      <c r="D56" t="s">
        <v>4</v>
      </c>
      <c r="E56" s="5" t="s">
        <v>7</v>
      </c>
      <c r="F56" s="3" t="s">
        <v>96</v>
      </c>
      <c r="G56">
        <v>4</v>
      </c>
      <c r="H56">
        <v>1928</v>
      </c>
      <c r="I56" t="s">
        <v>230</v>
      </c>
      <c r="J56" t="s">
        <v>230</v>
      </c>
      <c r="K56" t="s">
        <v>230</v>
      </c>
      <c r="M56" t="s">
        <v>230</v>
      </c>
      <c r="N56" t="s">
        <v>230</v>
      </c>
      <c r="O56" t="s">
        <v>230</v>
      </c>
      <c r="P56" t="s">
        <v>230</v>
      </c>
      <c r="R56" s="62" t="s">
        <v>2188</v>
      </c>
      <c r="S56" t="s">
        <v>246</v>
      </c>
      <c r="T56" s="54">
        <v>38660</v>
      </c>
      <c r="U56" s="54">
        <v>38695</v>
      </c>
      <c r="V56" t="s">
        <v>248</v>
      </c>
      <c r="X56" t="s">
        <v>24</v>
      </c>
      <c r="Y56">
        <v>0.21</v>
      </c>
      <c r="Z56" t="s">
        <v>247</v>
      </c>
      <c r="AA56" t="s">
        <v>230</v>
      </c>
      <c r="AB56" t="s">
        <v>24</v>
      </c>
      <c r="AE56" t="s">
        <v>389</v>
      </c>
    </row>
    <row r="57" spans="3:33" ht="17" x14ac:dyDescent="0.2">
      <c r="C57" t="s">
        <v>2231</v>
      </c>
      <c r="D57" t="s">
        <v>4</v>
      </c>
      <c r="E57" s="5" t="s">
        <v>7</v>
      </c>
      <c r="F57" s="3" t="s">
        <v>96</v>
      </c>
      <c r="G57">
        <v>3</v>
      </c>
      <c r="H57">
        <v>1742</v>
      </c>
      <c r="I57" t="s">
        <v>230</v>
      </c>
      <c r="J57" t="s">
        <v>230</v>
      </c>
      <c r="K57" t="s">
        <v>230</v>
      </c>
      <c r="M57" t="s">
        <v>230</v>
      </c>
      <c r="N57" t="s">
        <v>230</v>
      </c>
      <c r="O57" t="s">
        <v>230</v>
      </c>
      <c r="P57" t="s">
        <v>230</v>
      </c>
      <c r="R57" s="62" t="s">
        <v>2188</v>
      </c>
      <c r="S57" t="s">
        <v>246</v>
      </c>
      <c r="T57" s="54">
        <v>42229</v>
      </c>
      <c r="U57" s="54">
        <v>42281</v>
      </c>
      <c r="V57" t="s">
        <v>248</v>
      </c>
      <c r="X57" t="s">
        <v>24</v>
      </c>
      <c r="Y57">
        <v>0.17</v>
      </c>
      <c r="Z57" t="s">
        <v>247</v>
      </c>
      <c r="AA57" t="s">
        <v>230</v>
      </c>
      <c r="AB57" t="s">
        <v>24</v>
      </c>
      <c r="AE57" t="s">
        <v>389</v>
      </c>
    </row>
    <row r="58" spans="3:33" ht="17" x14ac:dyDescent="0.2">
      <c r="C58" t="s">
        <v>2231</v>
      </c>
      <c r="D58" s="4" t="s">
        <v>8</v>
      </c>
      <c r="E58" s="7" t="s">
        <v>9</v>
      </c>
      <c r="F58" s="3" t="s">
        <v>96</v>
      </c>
      <c r="G58">
        <v>6</v>
      </c>
      <c r="H58" t="s">
        <v>195</v>
      </c>
      <c r="I58" t="s">
        <v>230</v>
      </c>
      <c r="J58" t="s">
        <v>230</v>
      </c>
      <c r="K58" t="s">
        <v>230</v>
      </c>
      <c r="M58" t="s">
        <v>230</v>
      </c>
      <c r="N58" t="s">
        <v>230</v>
      </c>
      <c r="O58" t="s">
        <v>230</v>
      </c>
      <c r="P58" t="s">
        <v>230</v>
      </c>
      <c r="R58" s="62" t="s">
        <v>2186</v>
      </c>
      <c r="S58" s="125" t="s">
        <v>244</v>
      </c>
      <c r="T58" s="54">
        <v>42415</v>
      </c>
      <c r="U58" s="54">
        <v>42561</v>
      </c>
      <c r="V58" t="s">
        <v>241</v>
      </c>
      <c r="X58" t="s">
        <v>24</v>
      </c>
      <c r="Y58" t="s">
        <v>195</v>
      </c>
      <c r="Z58" t="s">
        <v>243</v>
      </c>
      <c r="AA58" t="s">
        <v>230</v>
      </c>
      <c r="AB58" t="s">
        <v>24</v>
      </c>
      <c r="AD58" t="s">
        <v>242</v>
      </c>
      <c r="AE58" t="s">
        <v>337</v>
      </c>
    </row>
    <row r="59" spans="3:33" ht="17" x14ac:dyDescent="0.2">
      <c r="C59" t="s">
        <v>2231</v>
      </c>
      <c r="D59" s="4" t="s">
        <v>8</v>
      </c>
      <c r="E59" s="7" t="s">
        <v>9</v>
      </c>
      <c r="F59" s="3" t="s">
        <v>96</v>
      </c>
      <c r="G59">
        <v>2</v>
      </c>
      <c r="H59">
        <v>646</v>
      </c>
      <c r="I59" t="s">
        <v>230</v>
      </c>
      <c r="J59" t="s">
        <v>230</v>
      </c>
      <c r="K59" t="s">
        <v>230</v>
      </c>
      <c r="M59" t="s">
        <v>230</v>
      </c>
      <c r="N59" t="s">
        <v>230</v>
      </c>
      <c r="O59" t="s">
        <v>230</v>
      </c>
      <c r="P59" t="s">
        <v>230</v>
      </c>
      <c r="R59" s="62" t="s">
        <v>2187</v>
      </c>
      <c r="S59" s="125" t="s">
        <v>239</v>
      </c>
      <c r="T59" s="49">
        <v>42887</v>
      </c>
      <c r="U59" s="49">
        <v>42948</v>
      </c>
      <c r="V59" t="s">
        <v>238</v>
      </c>
      <c r="X59" t="s">
        <v>25</v>
      </c>
      <c r="Y59">
        <v>0.31</v>
      </c>
      <c r="Z59" t="s">
        <v>195</v>
      </c>
      <c r="AA59" t="s">
        <v>230</v>
      </c>
      <c r="AB59" t="s">
        <v>24</v>
      </c>
      <c r="AE59" t="s">
        <v>2195</v>
      </c>
    </row>
    <row r="60" spans="3:33" ht="17" x14ac:dyDescent="0.2">
      <c r="C60" t="s">
        <v>2231</v>
      </c>
      <c r="D60" s="4" t="s">
        <v>8</v>
      </c>
      <c r="E60" s="7" t="s">
        <v>9</v>
      </c>
      <c r="F60" s="3" t="s">
        <v>96</v>
      </c>
      <c r="G60">
        <v>17</v>
      </c>
      <c r="H60">
        <v>1757</v>
      </c>
      <c r="I60" t="s">
        <v>230</v>
      </c>
      <c r="J60" t="s">
        <v>230</v>
      </c>
      <c r="K60" t="s">
        <v>230</v>
      </c>
      <c r="M60" t="s">
        <v>230</v>
      </c>
      <c r="N60" t="s">
        <v>230</v>
      </c>
      <c r="O60" t="s">
        <v>230</v>
      </c>
      <c r="P60" t="s">
        <v>230</v>
      </c>
      <c r="R60" t="s">
        <v>2187</v>
      </c>
      <c r="S60" t="s">
        <v>234</v>
      </c>
      <c r="T60" t="s">
        <v>235</v>
      </c>
      <c r="U60" t="s">
        <v>195</v>
      </c>
      <c r="V60" t="s">
        <v>226</v>
      </c>
      <c r="X60" t="s">
        <v>25</v>
      </c>
      <c r="Z60" t="s">
        <v>233</v>
      </c>
      <c r="AA60" t="s">
        <v>230</v>
      </c>
      <c r="AB60" t="s">
        <v>24</v>
      </c>
      <c r="AD60" t="s">
        <v>236</v>
      </c>
    </row>
    <row r="61" spans="3:33" ht="17" x14ac:dyDescent="0.2">
      <c r="C61" t="s">
        <v>2231</v>
      </c>
      <c r="D61" s="4" t="s">
        <v>8</v>
      </c>
      <c r="E61" s="7" t="s">
        <v>9</v>
      </c>
      <c r="F61" s="3" t="s">
        <v>96</v>
      </c>
      <c r="G61">
        <v>3</v>
      </c>
      <c r="H61">
        <v>411</v>
      </c>
      <c r="I61" t="s">
        <v>230</v>
      </c>
      <c r="J61" t="s">
        <v>230</v>
      </c>
      <c r="K61" t="s">
        <v>230</v>
      </c>
      <c r="M61" t="s">
        <v>230</v>
      </c>
      <c r="N61" t="s">
        <v>230</v>
      </c>
      <c r="O61" t="s">
        <v>230</v>
      </c>
      <c r="P61" t="s">
        <v>230</v>
      </c>
      <c r="R61" t="s">
        <v>2187</v>
      </c>
      <c r="S61" t="s">
        <v>228</v>
      </c>
      <c r="T61" s="49">
        <v>39692</v>
      </c>
      <c r="U61" s="49">
        <v>39845</v>
      </c>
      <c r="V61" t="s">
        <v>227</v>
      </c>
      <c r="X61" t="s">
        <v>25</v>
      </c>
      <c r="Y61">
        <v>0.73</v>
      </c>
      <c r="Z61" t="s">
        <v>195</v>
      </c>
      <c r="AA61" t="s">
        <v>230</v>
      </c>
      <c r="AB61" t="s">
        <v>24</v>
      </c>
      <c r="AD61" t="s">
        <v>229</v>
      </c>
    </row>
    <row r="62" spans="3:33" x14ac:dyDescent="0.2">
      <c r="C62" t="s">
        <v>2231</v>
      </c>
      <c r="D62" s="4" t="s">
        <v>8</v>
      </c>
      <c r="E62" s="7" t="s">
        <v>9</v>
      </c>
      <c r="F62" s="56" t="s">
        <v>96</v>
      </c>
      <c r="G62">
        <v>1</v>
      </c>
      <c r="H62" t="s">
        <v>195</v>
      </c>
      <c r="I62" t="s">
        <v>230</v>
      </c>
      <c r="J62" t="s">
        <v>230</v>
      </c>
      <c r="K62" t="s">
        <v>230</v>
      </c>
      <c r="M62" t="s">
        <v>230</v>
      </c>
      <c r="N62" t="s">
        <v>230</v>
      </c>
      <c r="O62" t="s">
        <v>230</v>
      </c>
      <c r="P62" t="s">
        <v>230</v>
      </c>
      <c r="R62" t="s">
        <v>2188</v>
      </c>
      <c r="S62" s="125" t="s">
        <v>376</v>
      </c>
      <c r="T62" s="54">
        <v>42202</v>
      </c>
      <c r="U62" s="54">
        <v>42202</v>
      </c>
      <c r="V62" t="s">
        <v>352</v>
      </c>
      <c r="X62" t="s">
        <v>25</v>
      </c>
      <c r="Y62" t="s">
        <v>195</v>
      </c>
      <c r="Z62" t="s">
        <v>195</v>
      </c>
      <c r="AA62" t="s">
        <v>230</v>
      </c>
      <c r="AB62" t="s">
        <v>24</v>
      </c>
      <c r="AE62" t="s">
        <v>353</v>
      </c>
      <c r="AF62" t="s">
        <v>372</v>
      </c>
    </row>
    <row r="63" spans="3:33" x14ac:dyDescent="0.2">
      <c r="C63" t="s">
        <v>2225</v>
      </c>
      <c r="D63" s="6" t="s">
        <v>11</v>
      </c>
      <c r="E63" s="75" t="s">
        <v>12</v>
      </c>
      <c r="F63" s="9" t="s">
        <v>96</v>
      </c>
      <c r="G63">
        <v>1</v>
      </c>
      <c r="H63" t="s">
        <v>195</v>
      </c>
      <c r="I63" t="s">
        <v>230</v>
      </c>
      <c r="J63" t="s">
        <v>230</v>
      </c>
      <c r="K63" t="s">
        <v>230</v>
      </c>
      <c r="M63" t="s">
        <v>230</v>
      </c>
      <c r="N63" t="s">
        <v>230</v>
      </c>
      <c r="O63" t="s">
        <v>230</v>
      </c>
      <c r="P63" t="s">
        <v>230</v>
      </c>
      <c r="R63" t="s">
        <v>2185</v>
      </c>
      <c r="S63" s="125" t="s">
        <v>336</v>
      </c>
      <c r="T63" s="49">
        <v>42887</v>
      </c>
      <c r="U63" s="49">
        <v>42887</v>
      </c>
      <c r="V63" t="s">
        <v>208</v>
      </c>
      <c r="X63" t="s">
        <v>24</v>
      </c>
      <c r="Y63" t="s">
        <v>195</v>
      </c>
      <c r="Z63" t="s">
        <v>195</v>
      </c>
      <c r="AA63" t="s">
        <v>230</v>
      </c>
      <c r="AB63" t="s">
        <v>24</v>
      </c>
      <c r="AD63" t="s">
        <v>334</v>
      </c>
      <c r="AE63" s="57" t="s">
        <v>335</v>
      </c>
    </row>
    <row r="64" spans="3:33" x14ac:dyDescent="0.2">
      <c r="C64" t="s">
        <v>2225</v>
      </c>
      <c r="D64" s="6" t="s">
        <v>11</v>
      </c>
      <c r="E64" s="75" t="s">
        <v>12</v>
      </c>
      <c r="F64" s="9" t="s">
        <v>96</v>
      </c>
      <c r="G64">
        <v>1</v>
      </c>
      <c r="H64" t="s">
        <v>195</v>
      </c>
      <c r="I64" t="s">
        <v>230</v>
      </c>
      <c r="J64" t="s">
        <v>230</v>
      </c>
      <c r="K64" t="s">
        <v>230</v>
      </c>
      <c r="M64" t="s">
        <v>230</v>
      </c>
      <c r="N64" t="s">
        <v>230</v>
      </c>
      <c r="O64" t="s">
        <v>230</v>
      </c>
      <c r="P64" t="s">
        <v>230</v>
      </c>
      <c r="R64" t="s">
        <v>2186</v>
      </c>
      <c r="S64" t="s">
        <v>344</v>
      </c>
      <c r="V64" t="s">
        <v>241</v>
      </c>
      <c r="Y64" t="s">
        <v>195</v>
      </c>
      <c r="Z64" t="s">
        <v>195</v>
      </c>
      <c r="AA64" t="s">
        <v>230</v>
      </c>
      <c r="AB64" t="s">
        <v>24</v>
      </c>
      <c r="AE64" s="57" t="s">
        <v>337</v>
      </c>
      <c r="AF64" t="s">
        <v>338</v>
      </c>
      <c r="AG64" t="s">
        <v>345</v>
      </c>
    </row>
    <row r="65" spans="1:38" ht="136" x14ac:dyDescent="0.2">
      <c r="C65" t="s">
        <v>2224</v>
      </c>
      <c r="D65" s="11" t="s">
        <v>15</v>
      </c>
      <c r="E65" s="12" t="s">
        <v>16</v>
      </c>
      <c r="F65" s="3" t="s">
        <v>96</v>
      </c>
      <c r="G65">
        <v>27</v>
      </c>
      <c r="H65">
        <v>5736</v>
      </c>
      <c r="I65" t="s">
        <v>230</v>
      </c>
      <c r="J65" t="s">
        <v>230</v>
      </c>
      <c r="K65" t="s">
        <v>230</v>
      </c>
      <c r="M65" t="s">
        <v>230</v>
      </c>
      <c r="N65" t="s">
        <v>230</v>
      </c>
      <c r="O65" t="s">
        <v>230</v>
      </c>
      <c r="P65" t="s">
        <v>230</v>
      </c>
      <c r="R65" t="s">
        <v>2184</v>
      </c>
      <c r="S65" s="47" t="s">
        <v>272</v>
      </c>
      <c r="T65" s="49">
        <v>28491</v>
      </c>
      <c r="U65">
        <v>2000</v>
      </c>
      <c r="V65" t="s">
        <v>273</v>
      </c>
      <c r="X65" t="s">
        <v>24</v>
      </c>
      <c r="Y65">
        <v>0.47</v>
      </c>
      <c r="Z65" t="s">
        <v>265</v>
      </c>
      <c r="AA65" t="s">
        <v>230</v>
      </c>
      <c r="AB65" t="s">
        <v>24</v>
      </c>
      <c r="AE65" t="s">
        <v>271</v>
      </c>
    </row>
    <row r="66" spans="1:38" ht="17" x14ac:dyDescent="0.2">
      <c r="C66" t="s">
        <v>2224</v>
      </c>
      <c r="D66" s="11" t="s">
        <v>15</v>
      </c>
      <c r="E66" s="12" t="s">
        <v>16</v>
      </c>
      <c r="F66" s="3" t="s">
        <v>96</v>
      </c>
      <c r="G66">
        <v>2</v>
      </c>
      <c r="H66" t="s">
        <v>195</v>
      </c>
      <c r="I66" t="s">
        <v>230</v>
      </c>
      <c r="J66" t="s">
        <v>230</v>
      </c>
      <c r="K66" t="s">
        <v>230</v>
      </c>
      <c r="M66" t="s">
        <v>230</v>
      </c>
      <c r="N66" t="s">
        <v>230</v>
      </c>
      <c r="O66" t="s">
        <v>230</v>
      </c>
      <c r="P66" t="s">
        <v>230</v>
      </c>
      <c r="R66" t="s">
        <v>2188</v>
      </c>
      <c r="S66" t="s">
        <v>283</v>
      </c>
      <c r="T66" s="54">
        <v>27640</v>
      </c>
      <c r="U66" s="54">
        <v>27640</v>
      </c>
      <c r="V66" t="s">
        <v>284</v>
      </c>
      <c r="X66" t="s">
        <v>25</v>
      </c>
      <c r="Y66" t="s">
        <v>195</v>
      </c>
      <c r="Z66" t="s">
        <v>195</v>
      </c>
      <c r="AA66" t="s">
        <v>230</v>
      </c>
      <c r="AB66" t="s">
        <v>24</v>
      </c>
      <c r="AD66" t="s">
        <v>347</v>
      </c>
      <c r="AE66" s="57" t="s">
        <v>285</v>
      </c>
      <c r="AF66" t="s">
        <v>282</v>
      </c>
    </row>
    <row r="67" spans="1:38" ht="17" x14ac:dyDescent="0.2">
      <c r="C67" t="s">
        <v>2224</v>
      </c>
      <c r="D67" s="11" t="s">
        <v>15</v>
      </c>
      <c r="E67" s="12" t="s">
        <v>16</v>
      </c>
      <c r="F67" s="3" t="s">
        <v>96</v>
      </c>
      <c r="G67">
        <v>1</v>
      </c>
      <c r="H67" t="s">
        <v>195</v>
      </c>
      <c r="I67" t="s">
        <v>230</v>
      </c>
      <c r="J67" t="s">
        <v>230</v>
      </c>
      <c r="K67" t="s">
        <v>230</v>
      </c>
      <c r="M67" t="s">
        <v>230</v>
      </c>
      <c r="N67" t="s">
        <v>230</v>
      </c>
      <c r="O67" t="s">
        <v>230</v>
      </c>
      <c r="P67" t="s">
        <v>230</v>
      </c>
      <c r="R67" t="s">
        <v>2188</v>
      </c>
      <c r="S67" s="125" t="s">
        <v>350</v>
      </c>
      <c r="T67" s="54">
        <v>33331</v>
      </c>
      <c r="U67" s="54">
        <v>33331</v>
      </c>
      <c r="V67" t="s">
        <v>351</v>
      </c>
      <c r="X67" t="s">
        <v>25</v>
      </c>
      <c r="Y67" t="s">
        <v>195</v>
      </c>
      <c r="Z67" t="s">
        <v>195</v>
      </c>
      <c r="AA67" t="s">
        <v>230</v>
      </c>
      <c r="AB67" t="s">
        <v>24</v>
      </c>
      <c r="AE67" t="s">
        <v>348</v>
      </c>
      <c r="AF67" t="s">
        <v>349</v>
      </c>
      <c r="AG67" t="s">
        <v>355</v>
      </c>
    </row>
    <row r="68" spans="1:38" ht="17" x14ac:dyDescent="0.2">
      <c r="C68" t="s">
        <v>2224</v>
      </c>
      <c r="D68" s="11" t="s">
        <v>15</v>
      </c>
      <c r="E68" s="12" t="s">
        <v>16</v>
      </c>
      <c r="F68" s="3" t="s">
        <v>96</v>
      </c>
      <c r="G68" t="s">
        <v>195</v>
      </c>
      <c r="H68" t="s">
        <v>195</v>
      </c>
      <c r="I68" t="s">
        <v>230</v>
      </c>
      <c r="J68" t="s">
        <v>230</v>
      </c>
      <c r="K68" t="s">
        <v>230</v>
      </c>
      <c r="M68" t="s">
        <v>230</v>
      </c>
      <c r="N68" t="s">
        <v>230</v>
      </c>
      <c r="O68" t="s">
        <v>230</v>
      </c>
      <c r="P68" t="s">
        <v>230</v>
      </c>
      <c r="R68" t="s">
        <v>2187</v>
      </c>
      <c r="S68" t="s">
        <v>323</v>
      </c>
      <c r="T68" t="s">
        <v>195</v>
      </c>
      <c r="V68" t="s">
        <v>324</v>
      </c>
      <c r="X68" t="s">
        <v>24</v>
      </c>
      <c r="Y68" t="s">
        <v>195</v>
      </c>
      <c r="Z68" t="s">
        <v>195</v>
      </c>
      <c r="AA68" t="s">
        <v>230</v>
      </c>
      <c r="AB68" t="s">
        <v>24</v>
      </c>
      <c r="AE68" t="s">
        <v>320</v>
      </c>
      <c r="AF68" t="s">
        <v>357</v>
      </c>
    </row>
    <row r="69" spans="1:38" ht="17" x14ac:dyDescent="0.2">
      <c r="C69" t="s">
        <v>2224</v>
      </c>
      <c r="D69" s="11" t="s">
        <v>15</v>
      </c>
      <c r="E69" s="12" t="s">
        <v>16</v>
      </c>
      <c r="F69" s="3" t="s">
        <v>96</v>
      </c>
      <c r="G69">
        <v>1</v>
      </c>
      <c r="H69" t="s">
        <v>195</v>
      </c>
      <c r="I69" t="s">
        <v>230</v>
      </c>
      <c r="J69" t="s">
        <v>230</v>
      </c>
      <c r="K69" t="s">
        <v>230</v>
      </c>
      <c r="M69" t="s">
        <v>230</v>
      </c>
      <c r="N69" t="s">
        <v>230</v>
      </c>
      <c r="O69" t="s">
        <v>230</v>
      </c>
      <c r="P69" t="s">
        <v>230</v>
      </c>
      <c r="R69" t="s">
        <v>2188</v>
      </c>
      <c r="S69" t="s">
        <v>283</v>
      </c>
      <c r="T69" s="54">
        <v>27691</v>
      </c>
      <c r="U69" s="54">
        <v>27691</v>
      </c>
      <c r="V69" t="s">
        <v>284</v>
      </c>
      <c r="X69" t="s">
        <v>25</v>
      </c>
      <c r="Y69" t="s">
        <v>195</v>
      </c>
      <c r="Z69" t="s">
        <v>195</v>
      </c>
      <c r="AA69" t="s">
        <v>230</v>
      </c>
      <c r="AB69" t="s">
        <v>24</v>
      </c>
      <c r="AE69" s="57" t="s">
        <v>285</v>
      </c>
      <c r="AF69" t="s">
        <v>282</v>
      </c>
    </row>
    <row r="70" spans="1:38" ht="17" x14ac:dyDescent="0.2">
      <c r="C70" t="s">
        <v>2224</v>
      </c>
      <c r="D70" s="11" t="s">
        <v>27</v>
      </c>
      <c r="E70" s="12" t="s">
        <v>31</v>
      </c>
      <c r="F70" s="3" t="s">
        <v>96</v>
      </c>
      <c r="G70">
        <v>0</v>
      </c>
      <c r="H70">
        <v>415</v>
      </c>
      <c r="I70" t="s">
        <v>230</v>
      </c>
      <c r="J70" t="s">
        <v>230</v>
      </c>
      <c r="K70" t="s">
        <v>230</v>
      </c>
      <c r="M70" t="s">
        <v>230</v>
      </c>
      <c r="N70" t="s">
        <v>230</v>
      </c>
      <c r="O70" t="s">
        <v>230</v>
      </c>
      <c r="P70" t="s">
        <v>230</v>
      </c>
      <c r="R70" t="s">
        <v>2185</v>
      </c>
      <c r="S70" t="s">
        <v>245</v>
      </c>
      <c r="T70" s="54">
        <v>38330</v>
      </c>
      <c r="U70" s="54">
        <v>38392</v>
      </c>
      <c r="V70" t="s">
        <v>248</v>
      </c>
      <c r="X70" t="s">
        <v>24</v>
      </c>
      <c r="Y70">
        <v>0</v>
      </c>
      <c r="Z70" t="s">
        <v>230</v>
      </c>
      <c r="AA70" t="s">
        <v>230</v>
      </c>
      <c r="AB70" t="s">
        <v>24</v>
      </c>
    </row>
    <row r="71" spans="1:38" ht="17" x14ac:dyDescent="0.2">
      <c r="C71" t="s">
        <v>2224</v>
      </c>
      <c r="D71" s="11" t="s">
        <v>27</v>
      </c>
      <c r="E71" s="12" t="s">
        <v>31</v>
      </c>
      <c r="F71" s="3" t="s">
        <v>96</v>
      </c>
      <c r="G71">
        <v>0</v>
      </c>
      <c r="H71">
        <v>267</v>
      </c>
      <c r="I71" t="s">
        <v>230</v>
      </c>
      <c r="J71" t="s">
        <v>230</v>
      </c>
      <c r="K71" t="s">
        <v>230</v>
      </c>
      <c r="M71" t="s">
        <v>230</v>
      </c>
      <c r="N71" t="s">
        <v>230</v>
      </c>
      <c r="O71" t="s">
        <v>230</v>
      </c>
      <c r="P71" t="s">
        <v>230</v>
      </c>
      <c r="R71" t="s">
        <v>2188</v>
      </c>
      <c r="S71" t="s">
        <v>246</v>
      </c>
      <c r="T71" s="54">
        <v>38660</v>
      </c>
      <c r="U71" s="54">
        <v>38695</v>
      </c>
      <c r="V71" t="s">
        <v>248</v>
      </c>
      <c r="X71" t="s">
        <v>24</v>
      </c>
      <c r="Y71">
        <v>0</v>
      </c>
      <c r="Z71" t="s">
        <v>230</v>
      </c>
      <c r="AA71" t="s">
        <v>230</v>
      </c>
      <c r="AB71" t="s">
        <v>24</v>
      </c>
    </row>
    <row r="72" spans="1:38" ht="17" x14ac:dyDescent="0.2">
      <c r="C72" t="s">
        <v>2224</v>
      </c>
      <c r="D72" s="11" t="s">
        <v>27</v>
      </c>
      <c r="E72" s="12" t="s">
        <v>31</v>
      </c>
      <c r="F72" s="3" t="s">
        <v>96</v>
      </c>
      <c r="G72">
        <v>0</v>
      </c>
      <c r="H72">
        <v>109</v>
      </c>
      <c r="I72" t="s">
        <v>230</v>
      </c>
      <c r="J72" t="s">
        <v>230</v>
      </c>
      <c r="K72" t="s">
        <v>230</v>
      </c>
      <c r="M72" t="s">
        <v>230</v>
      </c>
      <c r="N72" t="s">
        <v>230</v>
      </c>
      <c r="O72" t="s">
        <v>230</v>
      </c>
      <c r="P72" t="s">
        <v>230</v>
      </c>
      <c r="R72" t="s">
        <v>2188</v>
      </c>
      <c r="S72" t="s">
        <v>246</v>
      </c>
      <c r="T72" s="54">
        <v>42229</v>
      </c>
      <c r="U72" s="54">
        <v>42281</v>
      </c>
      <c r="V72" t="s">
        <v>248</v>
      </c>
      <c r="X72" t="s">
        <v>24</v>
      </c>
      <c r="Y72">
        <v>0</v>
      </c>
      <c r="Z72" t="s">
        <v>230</v>
      </c>
      <c r="AA72" t="s">
        <v>230</v>
      </c>
      <c r="AB72" t="s">
        <v>24</v>
      </c>
    </row>
    <row r="73" spans="1:38" ht="17" x14ac:dyDescent="0.2">
      <c r="C73" t="s">
        <v>2224</v>
      </c>
      <c r="D73" s="11" t="s">
        <v>27</v>
      </c>
      <c r="E73" s="12" t="s">
        <v>31</v>
      </c>
      <c r="F73" s="3" t="s">
        <v>96</v>
      </c>
      <c r="G73">
        <v>0</v>
      </c>
      <c r="H73">
        <v>310</v>
      </c>
      <c r="I73" t="s">
        <v>230</v>
      </c>
      <c r="J73" t="s">
        <v>230</v>
      </c>
      <c r="K73" t="s">
        <v>230</v>
      </c>
      <c r="M73" t="s">
        <v>230</v>
      </c>
      <c r="N73" t="s">
        <v>230</v>
      </c>
      <c r="O73" t="s">
        <v>230</v>
      </c>
      <c r="P73" t="s">
        <v>230</v>
      </c>
      <c r="R73" t="s">
        <v>2184</v>
      </c>
      <c r="S73" t="s">
        <v>358</v>
      </c>
      <c r="T73" s="54">
        <v>28491</v>
      </c>
      <c r="U73" s="54">
        <v>36526</v>
      </c>
      <c r="V73" t="s">
        <v>273</v>
      </c>
      <c r="X73" t="s">
        <v>24</v>
      </c>
      <c r="Y73">
        <v>0</v>
      </c>
      <c r="Z73" t="s">
        <v>211</v>
      </c>
      <c r="AA73" t="s">
        <v>230</v>
      </c>
      <c r="AB73" t="s">
        <v>24</v>
      </c>
      <c r="AE73" t="s">
        <v>271</v>
      </c>
      <c r="AF73" t="s">
        <v>346</v>
      </c>
    </row>
    <row r="74" spans="1:38" ht="17" x14ac:dyDescent="0.2">
      <c r="A74" s="52"/>
      <c r="B74" s="52"/>
      <c r="C74" t="s">
        <v>2224</v>
      </c>
      <c r="D74" s="69" t="s">
        <v>27</v>
      </c>
      <c r="E74" s="70" t="s">
        <v>31</v>
      </c>
      <c r="F74" s="60" t="s">
        <v>96</v>
      </c>
      <c r="G74" s="52">
        <v>1</v>
      </c>
      <c r="H74" s="52" t="s">
        <v>195</v>
      </c>
      <c r="I74" t="s">
        <v>230</v>
      </c>
      <c r="J74" t="s">
        <v>230</v>
      </c>
      <c r="K74" t="s">
        <v>230</v>
      </c>
      <c r="M74" t="s">
        <v>230</v>
      </c>
      <c r="N74" t="s">
        <v>230</v>
      </c>
      <c r="O74" t="s">
        <v>230</v>
      </c>
      <c r="P74" t="s">
        <v>230</v>
      </c>
      <c r="R74" t="s">
        <v>2186</v>
      </c>
      <c r="S74" s="154" t="s">
        <v>361</v>
      </c>
      <c r="T74" s="52" t="s">
        <v>195</v>
      </c>
      <c r="U74" s="52" t="s">
        <v>195</v>
      </c>
      <c r="V74" s="52" t="s">
        <v>360</v>
      </c>
      <c r="W74" s="52"/>
      <c r="X74" s="52" t="s">
        <v>24</v>
      </c>
      <c r="Y74" s="52" t="s">
        <v>195</v>
      </c>
      <c r="Z74" s="52" t="s">
        <v>363</v>
      </c>
      <c r="AA74" s="52" t="s">
        <v>230</v>
      </c>
      <c r="AB74" s="52" t="s">
        <v>24</v>
      </c>
      <c r="AC74" s="52" t="s">
        <v>362</v>
      </c>
      <c r="AD74" s="52"/>
      <c r="AE74" s="52" t="s">
        <v>2200</v>
      </c>
      <c r="AF74" s="52" t="s">
        <v>367</v>
      </c>
      <c r="AG74" s="52"/>
      <c r="AH74" s="52"/>
      <c r="AI74" s="52"/>
      <c r="AJ74" s="52"/>
      <c r="AK74" s="52"/>
      <c r="AL74" s="52"/>
    </row>
    <row r="75" spans="1:38" x14ac:dyDescent="0.2">
      <c r="C75" t="s">
        <v>2224</v>
      </c>
      <c r="D75" s="11" t="s">
        <v>27</v>
      </c>
      <c r="E75" s="12" t="s">
        <v>31</v>
      </c>
      <c r="F75" s="8" t="s">
        <v>96</v>
      </c>
      <c r="G75">
        <v>1</v>
      </c>
      <c r="H75" t="s">
        <v>195</v>
      </c>
      <c r="I75" t="s">
        <v>230</v>
      </c>
      <c r="J75" t="s">
        <v>230</v>
      </c>
      <c r="K75" t="s">
        <v>230</v>
      </c>
      <c r="M75" t="s">
        <v>230</v>
      </c>
      <c r="N75" t="s">
        <v>230</v>
      </c>
      <c r="O75" t="s">
        <v>230</v>
      </c>
      <c r="P75" t="s">
        <v>230</v>
      </c>
      <c r="R75" t="s">
        <v>2184</v>
      </c>
      <c r="S75" t="s">
        <v>371</v>
      </c>
      <c r="T75" s="54">
        <v>41534</v>
      </c>
      <c r="U75" s="54">
        <v>41534</v>
      </c>
      <c r="V75" t="s">
        <v>352</v>
      </c>
      <c r="X75" t="s">
        <v>25</v>
      </c>
      <c r="Y75" t="s">
        <v>195</v>
      </c>
      <c r="Z75" t="s">
        <v>195</v>
      </c>
      <c r="AA75" t="s">
        <v>230</v>
      </c>
      <c r="AB75" t="s">
        <v>24</v>
      </c>
      <c r="AE75" t="s">
        <v>353</v>
      </c>
      <c r="AF75" t="s">
        <v>372</v>
      </c>
    </row>
    <row r="76" spans="1:38" x14ac:dyDescent="0.2">
      <c r="C76" t="s">
        <v>2224</v>
      </c>
      <c r="D76" s="11" t="s">
        <v>27</v>
      </c>
      <c r="E76" s="12" t="s">
        <v>31</v>
      </c>
      <c r="F76" s="8" t="s">
        <v>96</v>
      </c>
      <c r="G76">
        <v>1</v>
      </c>
      <c r="H76" t="s">
        <v>195</v>
      </c>
      <c r="I76" t="s">
        <v>230</v>
      </c>
      <c r="J76" t="s">
        <v>230</v>
      </c>
      <c r="K76" t="s">
        <v>230</v>
      </c>
      <c r="M76" t="s">
        <v>230</v>
      </c>
      <c r="N76" t="s">
        <v>230</v>
      </c>
      <c r="O76" t="s">
        <v>230</v>
      </c>
      <c r="P76" t="s">
        <v>230</v>
      </c>
      <c r="R76" t="s">
        <v>2186</v>
      </c>
      <c r="S76" s="125" t="s">
        <v>339</v>
      </c>
      <c r="T76" t="s">
        <v>195</v>
      </c>
      <c r="U76" t="s">
        <v>195</v>
      </c>
      <c r="V76" t="s">
        <v>341</v>
      </c>
      <c r="X76" t="s">
        <v>25</v>
      </c>
      <c r="Y76" t="s">
        <v>195</v>
      </c>
      <c r="Z76" t="s">
        <v>195</v>
      </c>
      <c r="AA76" t="s">
        <v>230</v>
      </c>
      <c r="AB76" t="s">
        <v>24</v>
      </c>
      <c r="AD76" t="s">
        <v>343</v>
      </c>
      <c r="AE76" t="s">
        <v>342</v>
      </c>
      <c r="AF76" t="s">
        <v>340</v>
      </c>
    </row>
    <row r="77" spans="1:38" ht="17" x14ac:dyDescent="0.2">
      <c r="C77" t="s">
        <v>2226</v>
      </c>
      <c r="D77" s="14" t="s">
        <v>32</v>
      </c>
      <c r="E77" s="3" t="s">
        <v>35</v>
      </c>
      <c r="F77" s="8" t="s">
        <v>96</v>
      </c>
      <c r="G77">
        <v>0</v>
      </c>
      <c r="H77">
        <v>3521</v>
      </c>
      <c r="I77" t="s">
        <v>230</v>
      </c>
      <c r="J77" t="s">
        <v>230</v>
      </c>
      <c r="K77" t="s">
        <v>230</v>
      </c>
      <c r="M77" t="s">
        <v>230</v>
      </c>
      <c r="N77" t="s">
        <v>230</v>
      </c>
      <c r="O77" t="s">
        <v>230</v>
      </c>
      <c r="P77" t="s">
        <v>230</v>
      </c>
      <c r="R77" t="s">
        <v>2184</v>
      </c>
      <c r="S77" t="s">
        <v>358</v>
      </c>
      <c r="T77" s="54">
        <v>28491</v>
      </c>
      <c r="U77" s="54">
        <v>36526</v>
      </c>
      <c r="V77" t="s">
        <v>273</v>
      </c>
      <c r="X77" t="s">
        <v>24</v>
      </c>
      <c r="Y77">
        <v>0</v>
      </c>
      <c r="Z77" t="s">
        <v>211</v>
      </c>
      <c r="AA77" t="s">
        <v>230</v>
      </c>
      <c r="AB77" t="s">
        <v>24</v>
      </c>
    </row>
    <row r="78" spans="1:38" x14ac:dyDescent="0.2">
      <c r="C78" t="s">
        <v>2224</v>
      </c>
      <c r="D78" s="5" t="s">
        <v>53</v>
      </c>
      <c r="E78" s="77" t="s">
        <v>54</v>
      </c>
      <c r="F78" s="13" t="s">
        <v>96</v>
      </c>
      <c r="G78">
        <v>1</v>
      </c>
      <c r="H78" t="s">
        <v>195</v>
      </c>
      <c r="I78" t="s">
        <v>230</v>
      </c>
      <c r="J78" t="s">
        <v>230</v>
      </c>
      <c r="K78" t="s">
        <v>230</v>
      </c>
      <c r="M78" t="s">
        <v>230</v>
      </c>
      <c r="N78" t="s">
        <v>230</v>
      </c>
      <c r="O78" t="s">
        <v>230</v>
      </c>
      <c r="P78" t="s">
        <v>230</v>
      </c>
      <c r="R78" t="s">
        <v>2184</v>
      </c>
      <c r="S78" s="125" t="s">
        <v>386</v>
      </c>
      <c r="T78" t="s">
        <v>195</v>
      </c>
      <c r="U78" t="s">
        <v>195</v>
      </c>
      <c r="V78" t="s">
        <v>774</v>
      </c>
      <c r="X78" t="s">
        <v>25</v>
      </c>
      <c r="Y78" t="s">
        <v>195</v>
      </c>
      <c r="Z78" t="s">
        <v>195</v>
      </c>
      <c r="AA78" t="s">
        <v>230</v>
      </c>
      <c r="AB78" t="s">
        <v>24</v>
      </c>
      <c r="AE78" t="s">
        <v>387</v>
      </c>
      <c r="AF78" t="s">
        <v>295</v>
      </c>
    </row>
    <row r="79" spans="1:38" ht="17" x14ac:dyDescent="0.2">
      <c r="C79" t="s">
        <v>2224</v>
      </c>
      <c r="D79" s="5" t="s">
        <v>53</v>
      </c>
      <c r="E79" s="77" t="s">
        <v>54</v>
      </c>
      <c r="F79" s="3" t="s">
        <v>96</v>
      </c>
      <c r="G79">
        <v>1</v>
      </c>
      <c r="H79" t="s">
        <v>195</v>
      </c>
      <c r="I79" t="s">
        <v>230</v>
      </c>
      <c r="J79" t="s">
        <v>230</v>
      </c>
      <c r="K79" t="s">
        <v>230</v>
      </c>
      <c r="M79" t="s">
        <v>230</v>
      </c>
      <c r="N79" t="s">
        <v>230</v>
      </c>
      <c r="O79" t="s">
        <v>230</v>
      </c>
      <c r="P79" t="s">
        <v>230</v>
      </c>
      <c r="R79" t="s">
        <v>2188</v>
      </c>
      <c r="S79" t="s">
        <v>388</v>
      </c>
      <c r="T79" s="54">
        <v>43371</v>
      </c>
      <c r="U79" s="54">
        <v>43371</v>
      </c>
      <c r="V79" t="s">
        <v>352</v>
      </c>
      <c r="X79" t="s">
        <v>25</v>
      </c>
      <c r="Y79" t="s">
        <v>195</v>
      </c>
      <c r="Z79" t="s">
        <v>195</v>
      </c>
      <c r="AA79" t="s">
        <v>230</v>
      </c>
      <c r="AB79" t="s">
        <v>24</v>
      </c>
      <c r="AE79" t="s">
        <v>353</v>
      </c>
    </row>
    <row r="80" spans="1:38" ht="17" x14ac:dyDescent="0.2">
      <c r="C80" t="s">
        <v>2225</v>
      </c>
      <c r="D80" s="11" t="s">
        <v>79</v>
      </c>
      <c r="E80" s="12" t="s">
        <v>80</v>
      </c>
      <c r="F80" s="3" t="s">
        <v>96</v>
      </c>
      <c r="G80">
        <v>1</v>
      </c>
      <c r="H80">
        <v>236</v>
      </c>
      <c r="I80" t="s">
        <v>230</v>
      </c>
      <c r="J80" t="s">
        <v>230</v>
      </c>
      <c r="K80" t="s">
        <v>230</v>
      </c>
      <c r="M80" t="s">
        <v>230</v>
      </c>
      <c r="N80" t="s">
        <v>230</v>
      </c>
      <c r="O80" t="s">
        <v>230</v>
      </c>
      <c r="P80" t="s">
        <v>230</v>
      </c>
      <c r="R80" t="s">
        <v>2187</v>
      </c>
      <c r="S80" s="125" t="s">
        <v>231</v>
      </c>
      <c r="T80" s="49">
        <v>39721</v>
      </c>
      <c r="U80" s="49">
        <v>39721</v>
      </c>
      <c r="V80" t="s">
        <v>227</v>
      </c>
      <c r="X80" t="s">
        <v>25</v>
      </c>
      <c r="Y80">
        <v>0.42</v>
      </c>
      <c r="Z80" t="s">
        <v>195</v>
      </c>
      <c r="AA80" t="s">
        <v>230</v>
      </c>
      <c r="AB80" t="s">
        <v>24</v>
      </c>
      <c r="AD80" t="s">
        <v>229</v>
      </c>
    </row>
    <row r="81" spans="1:38" x14ac:dyDescent="0.2">
      <c r="C81" t="s">
        <v>2225</v>
      </c>
      <c r="D81" s="11" t="s">
        <v>89</v>
      </c>
      <c r="E81" s="12" t="s">
        <v>90</v>
      </c>
      <c r="F81" s="102" t="s">
        <v>96</v>
      </c>
      <c r="G81">
        <v>1</v>
      </c>
      <c r="H81" t="s">
        <v>195</v>
      </c>
      <c r="I81" t="s">
        <v>230</v>
      </c>
      <c r="J81" t="s">
        <v>230</v>
      </c>
      <c r="K81" t="s">
        <v>230</v>
      </c>
      <c r="M81" t="s">
        <v>230</v>
      </c>
      <c r="N81" t="s">
        <v>230</v>
      </c>
      <c r="O81" t="s">
        <v>230</v>
      </c>
      <c r="P81" t="s">
        <v>230</v>
      </c>
      <c r="R81" t="s">
        <v>2188</v>
      </c>
      <c r="S81" t="s">
        <v>246</v>
      </c>
      <c r="T81" t="s">
        <v>195</v>
      </c>
      <c r="U81" t="s">
        <v>195</v>
      </c>
      <c r="V81" t="s">
        <v>504</v>
      </c>
      <c r="X81" t="s">
        <v>25</v>
      </c>
      <c r="Y81" t="s">
        <v>195</v>
      </c>
      <c r="Z81" t="s">
        <v>195</v>
      </c>
      <c r="AA81" t="s">
        <v>230</v>
      </c>
      <c r="AB81" t="s">
        <v>24</v>
      </c>
      <c r="AE81" t="s">
        <v>507</v>
      </c>
      <c r="AF81" t="s">
        <v>508</v>
      </c>
    </row>
    <row r="82" spans="1:38" x14ac:dyDescent="0.2">
      <c r="C82" t="s">
        <v>2224</v>
      </c>
      <c r="D82" s="18" t="s">
        <v>93</v>
      </c>
      <c r="E82" s="75" t="s">
        <v>104</v>
      </c>
      <c r="F82" s="103" t="s">
        <v>96</v>
      </c>
      <c r="G82">
        <v>3</v>
      </c>
      <c r="H82">
        <v>25</v>
      </c>
      <c r="I82" t="s">
        <v>230</v>
      </c>
      <c r="J82" t="s">
        <v>230</v>
      </c>
      <c r="K82" t="s">
        <v>230</v>
      </c>
      <c r="M82" t="s">
        <v>230</v>
      </c>
      <c r="N82" t="s">
        <v>230</v>
      </c>
      <c r="O82" t="s">
        <v>230</v>
      </c>
      <c r="P82" t="s">
        <v>230</v>
      </c>
      <c r="R82" t="s">
        <v>2188</v>
      </c>
      <c r="S82" t="s">
        <v>534</v>
      </c>
      <c r="T82" s="49">
        <v>31413</v>
      </c>
      <c r="U82" s="54">
        <v>32112</v>
      </c>
      <c r="V82" t="s">
        <v>525</v>
      </c>
      <c r="X82" t="s">
        <v>25</v>
      </c>
      <c r="Y82">
        <v>12</v>
      </c>
      <c r="Z82" t="s">
        <v>195</v>
      </c>
      <c r="AA82" t="s">
        <v>230</v>
      </c>
      <c r="AB82" t="s">
        <v>24</v>
      </c>
      <c r="AC82" t="s">
        <v>1194</v>
      </c>
      <c r="AE82" t="s">
        <v>533</v>
      </c>
    </row>
    <row r="83" spans="1:38" x14ac:dyDescent="0.2">
      <c r="C83" t="s">
        <v>2224</v>
      </c>
      <c r="D83" s="18" t="s">
        <v>93</v>
      </c>
      <c r="E83" s="75" t="s">
        <v>104</v>
      </c>
      <c r="F83" s="103" t="s">
        <v>96</v>
      </c>
      <c r="G83">
        <v>0</v>
      </c>
      <c r="H83">
        <v>35</v>
      </c>
      <c r="I83" t="s">
        <v>230</v>
      </c>
      <c r="J83" t="s">
        <v>230</v>
      </c>
      <c r="K83" t="s">
        <v>230</v>
      </c>
      <c r="L83" t="s">
        <v>230</v>
      </c>
      <c r="M83" t="s">
        <v>230</v>
      </c>
      <c r="N83" t="s">
        <v>230</v>
      </c>
      <c r="O83" t="s">
        <v>230</v>
      </c>
      <c r="P83" t="s">
        <v>230</v>
      </c>
      <c r="Q83" t="s">
        <v>230</v>
      </c>
      <c r="R83" t="s">
        <v>2185</v>
      </c>
      <c r="S83" t="s">
        <v>591</v>
      </c>
      <c r="T83" s="49">
        <v>39083</v>
      </c>
      <c r="U83" s="49">
        <v>41609</v>
      </c>
      <c r="V83" t="s">
        <v>585</v>
      </c>
      <c r="Y83">
        <v>0</v>
      </c>
      <c r="Z83" t="s">
        <v>230</v>
      </c>
      <c r="AA83" t="s">
        <v>230</v>
      </c>
      <c r="AB83" t="s">
        <v>230</v>
      </c>
      <c r="AE83" t="s">
        <v>590</v>
      </c>
    </row>
    <row r="84" spans="1:38" x14ac:dyDescent="0.2">
      <c r="C84" t="s">
        <v>2224</v>
      </c>
      <c r="D84" s="18" t="s">
        <v>93</v>
      </c>
      <c r="E84" s="75" t="s">
        <v>104</v>
      </c>
      <c r="F84" s="16" t="s">
        <v>96</v>
      </c>
      <c r="G84">
        <v>1</v>
      </c>
      <c r="H84">
        <v>8</v>
      </c>
      <c r="I84" t="s">
        <v>230</v>
      </c>
      <c r="J84" t="s">
        <v>230</v>
      </c>
      <c r="K84" t="s">
        <v>230</v>
      </c>
      <c r="L84" t="s">
        <v>230</v>
      </c>
      <c r="M84" t="s">
        <v>230</v>
      </c>
      <c r="N84" t="s">
        <v>230</v>
      </c>
      <c r="O84" t="s">
        <v>230</v>
      </c>
      <c r="P84" t="s">
        <v>230</v>
      </c>
      <c r="Q84" t="s">
        <v>230</v>
      </c>
      <c r="R84" t="s">
        <v>2186</v>
      </c>
      <c r="S84" t="s">
        <v>724</v>
      </c>
      <c r="T84" s="54">
        <v>40622</v>
      </c>
      <c r="U84" s="54">
        <v>41540</v>
      </c>
      <c r="V84" t="s">
        <v>700</v>
      </c>
      <c r="Y84">
        <v>12.5</v>
      </c>
      <c r="Z84" t="s">
        <v>195</v>
      </c>
      <c r="AA84" t="s">
        <v>230</v>
      </c>
      <c r="AB84" t="s">
        <v>24</v>
      </c>
      <c r="AE84" t="s">
        <v>723</v>
      </c>
      <c r="AF84" t="s">
        <v>372</v>
      </c>
    </row>
    <row r="85" spans="1:38" x14ac:dyDescent="0.2">
      <c r="A85" s="62"/>
      <c r="B85" s="62"/>
      <c r="C85" t="s">
        <v>2224</v>
      </c>
      <c r="D85" s="18" t="s">
        <v>93</v>
      </c>
      <c r="E85" s="120" t="s">
        <v>104</v>
      </c>
      <c r="F85" s="62" t="s">
        <v>96</v>
      </c>
      <c r="G85" s="62">
        <v>1</v>
      </c>
      <c r="H85" s="62" t="s">
        <v>195</v>
      </c>
      <c r="I85" s="62" t="s">
        <v>195</v>
      </c>
      <c r="J85" s="62" t="s">
        <v>195</v>
      </c>
      <c r="K85" s="62" t="s">
        <v>195</v>
      </c>
      <c r="L85" s="62" t="s">
        <v>195</v>
      </c>
      <c r="M85" s="62" t="s">
        <v>195</v>
      </c>
      <c r="N85" s="62" t="s">
        <v>195</v>
      </c>
      <c r="O85" s="62" t="s">
        <v>195</v>
      </c>
      <c r="P85" s="62" t="s">
        <v>195</v>
      </c>
      <c r="Q85" s="62" t="s">
        <v>195</v>
      </c>
      <c r="R85" s="62" t="s">
        <v>2186</v>
      </c>
      <c r="S85" t="s">
        <v>296</v>
      </c>
      <c r="T85" s="62" t="s">
        <v>195</v>
      </c>
      <c r="U85" s="62" t="s">
        <v>195</v>
      </c>
      <c r="V85" s="62" t="s">
        <v>765</v>
      </c>
      <c r="W85" s="62"/>
      <c r="X85" s="62"/>
      <c r="Y85" s="62" t="s">
        <v>195</v>
      </c>
      <c r="Z85" t="s">
        <v>195</v>
      </c>
      <c r="AA85" t="s">
        <v>230</v>
      </c>
      <c r="AB85" t="s">
        <v>24</v>
      </c>
      <c r="AC85" s="62"/>
      <c r="AD85" s="62"/>
      <c r="AE85" s="62" t="s">
        <v>918</v>
      </c>
      <c r="AF85" t="s">
        <v>919</v>
      </c>
      <c r="AG85" s="62"/>
      <c r="AH85" s="62"/>
      <c r="AI85" s="62"/>
      <c r="AJ85" s="62"/>
      <c r="AK85" s="62"/>
      <c r="AL85" s="62"/>
    </row>
    <row r="86" spans="1:38" x14ac:dyDescent="0.2">
      <c r="C86" t="s">
        <v>2224</v>
      </c>
      <c r="D86" s="18" t="s">
        <v>93</v>
      </c>
      <c r="E86" s="75" t="s">
        <v>104</v>
      </c>
      <c r="F86" s="24" t="s">
        <v>96</v>
      </c>
      <c r="G86">
        <v>12</v>
      </c>
      <c r="H86" t="s">
        <v>195</v>
      </c>
      <c r="I86" t="s">
        <v>230</v>
      </c>
      <c r="J86" t="s">
        <v>230</v>
      </c>
      <c r="K86" t="s">
        <v>230</v>
      </c>
      <c r="L86" t="s">
        <v>230</v>
      </c>
      <c r="M86" t="s">
        <v>230</v>
      </c>
      <c r="N86" t="s">
        <v>230</v>
      </c>
      <c r="O86" t="s">
        <v>230</v>
      </c>
      <c r="P86" t="s">
        <v>230</v>
      </c>
      <c r="Q86" t="s">
        <v>230</v>
      </c>
      <c r="R86" t="s">
        <v>2185</v>
      </c>
      <c r="S86" t="s">
        <v>982</v>
      </c>
      <c r="T86" t="s">
        <v>983</v>
      </c>
      <c r="U86" s="49">
        <v>40118</v>
      </c>
      <c r="V86" t="s">
        <v>786</v>
      </c>
      <c r="Y86" t="s">
        <v>195</v>
      </c>
      <c r="Z86" t="s">
        <v>230</v>
      </c>
      <c r="AA86" t="s">
        <v>230</v>
      </c>
      <c r="AB86" t="s">
        <v>24</v>
      </c>
      <c r="AD86" t="s">
        <v>984</v>
      </c>
      <c r="AE86" s="57" t="s">
        <v>978</v>
      </c>
      <c r="AF86" t="s">
        <v>372</v>
      </c>
    </row>
    <row r="87" spans="1:38" ht="17" x14ac:dyDescent="0.2">
      <c r="A87" s="119"/>
      <c r="B87" s="119"/>
      <c r="C87" t="s">
        <v>2224</v>
      </c>
      <c r="D87" s="121" t="s">
        <v>93</v>
      </c>
      <c r="E87" s="76" t="s">
        <v>104</v>
      </c>
      <c r="F87" s="97" t="s">
        <v>96</v>
      </c>
      <c r="G87" s="119"/>
      <c r="H87" s="119"/>
      <c r="I87" s="119"/>
      <c r="J87" s="119"/>
      <c r="K87" s="119"/>
      <c r="L87" s="119"/>
      <c r="M87" s="119"/>
      <c r="N87" s="119"/>
      <c r="O87" s="119"/>
      <c r="P87" s="119"/>
      <c r="Q87" s="119"/>
      <c r="R87" s="119" t="s">
        <v>2188</v>
      </c>
      <c r="S87" s="219" t="s">
        <v>981</v>
      </c>
      <c r="T87" s="119"/>
      <c r="U87" s="119"/>
      <c r="V87" s="119" t="s">
        <v>789</v>
      </c>
      <c r="W87" s="119"/>
      <c r="X87" s="119"/>
      <c r="Y87" s="119"/>
      <c r="Z87" s="119"/>
      <c r="AA87" s="119"/>
      <c r="AB87" s="119"/>
      <c r="AC87" s="119"/>
      <c r="AD87" s="119"/>
      <c r="AE87" s="119" t="s">
        <v>985</v>
      </c>
      <c r="AF87" s="119"/>
      <c r="AG87" s="119"/>
      <c r="AH87" s="119"/>
      <c r="AI87" s="119"/>
      <c r="AJ87" s="119"/>
      <c r="AK87" s="119"/>
      <c r="AL87" s="119"/>
    </row>
    <row r="88" spans="1:38" x14ac:dyDescent="0.2">
      <c r="A88" s="119"/>
      <c r="B88" s="119"/>
      <c r="C88" t="s">
        <v>2224</v>
      </c>
      <c r="D88" s="121" t="s">
        <v>93</v>
      </c>
      <c r="E88" s="76" t="s">
        <v>104</v>
      </c>
      <c r="F88" s="97" t="s">
        <v>96</v>
      </c>
      <c r="G88" s="119" t="s">
        <v>195</v>
      </c>
      <c r="H88" s="119" t="s">
        <v>195</v>
      </c>
      <c r="I88" s="119" t="s">
        <v>230</v>
      </c>
      <c r="J88" s="119" t="s">
        <v>230</v>
      </c>
      <c r="K88" s="119" t="s">
        <v>230</v>
      </c>
      <c r="L88" s="119" t="s">
        <v>230</v>
      </c>
      <c r="M88" s="119" t="s">
        <v>230</v>
      </c>
      <c r="N88" s="119" t="s">
        <v>230</v>
      </c>
      <c r="O88" s="119" t="s">
        <v>230</v>
      </c>
      <c r="P88" s="119" t="s">
        <v>230</v>
      </c>
      <c r="Q88" s="119" t="s">
        <v>230</v>
      </c>
      <c r="R88" s="119" t="s">
        <v>2188</v>
      </c>
      <c r="S88" t="s">
        <v>1269</v>
      </c>
      <c r="T88" s="119" t="s">
        <v>195</v>
      </c>
      <c r="U88" s="119" t="s">
        <v>195</v>
      </c>
      <c r="V88" s="119" t="s">
        <v>790</v>
      </c>
      <c r="W88" s="119"/>
      <c r="X88" s="119"/>
      <c r="Y88" s="119" t="s">
        <v>230</v>
      </c>
      <c r="Z88" s="119" t="s">
        <v>230</v>
      </c>
      <c r="AA88" s="119" t="s">
        <v>230</v>
      </c>
      <c r="AB88" s="119" t="s">
        <v>230</v>
      </c>
      <c r="AC88" s="119"/>
      <c r="AD88" s="119" t="s">
        <v>1268</v>
      </c>
      <c r="AE88" s="119" t="s">
        <v>1261</v>
      </c>
      <c r="AF88" s="119"/>
      <c r="AG88" s="119"/>
      <c r="AH88" s="119"/>
      <c r="AI88" s="119"/>
      <c r="AJ88" s="119"/>
      <c r="AK88" s="119"/>
      <c r="AL88" s="119"/>
    </row>
    <row r="89" spans="1:38" x14ac:dyDescent="0.2">
      <c r="C89" t="s">
        <v>2224</v>
      </c>
      <c r="D89" s="18" t="s">
        <v>93</v>
      </c>
      <c r="E89" s="75" t="s">
        <v>104</v>
      </c>
      <c r="F89" s="25" t="s">
        <v>96</v>
      </c>
      <c r="G89" t="s">
        <v>195</v>
      </c>
      <c r="H89" t="s">
        <v>195</v>
      </c>
      <c r="I89" t="s">
        <v>230</v>
      </c>
      <c r="J89" t="s">
        <v>230</v>
      </c>
      <c r="K89" t="s">
        <v>230</v>
      </c>
      <c r="L89" t="s">
        <v>230</v>
      </c>
      <c r="M89" t="s">
        <v>230</v>
      </c>
      <c r="N89" t="s">
        <v>230</v>
      </c>
      <c r="O89" t="s">
        <v>230</v>
      </c>
      <c r="P89" t="s">
        <v>230</v>
      </c>
      <c r="Q89" t="s">
        <v>230</v>
      </c>
      <c r="R89" t="s">
        <v>2186</v>
      </c>
      <c r="S89" t="s">
        <v>989</v>
      </c>
      <c r="T89" t="s">
        <v>195</v>
      </c>
      <c r="U89" t="s">
        <v>195</v>
      </c>
      <c r="V89" t="s">
        <v>794</v>
      </c>
      <c r="Z89" t="s">
        <v>230</v>
      </c>
      <c r="AA89" t="s">
        <v>230</v>
      </c>
      <c r="AB89" t="s">
        <v>195</v>
      </c>
      <c r="AE89" s="119" t="s">
        <v>990</v>
      </c>
    </row>
    <row r="90" spans="1:38" s="52" customFormat="1" x14ac:dyDescent="0.2">
      <c r="A90"/>
      <c r="B90"/>
      <c r="C90" t="s">
        <v>2224</v>
      </c>
      <c r="D90" s="18" t="s">
        <v>93</v>
      </c>
      <c r="E90" s="75" t="s">
        <v>104</v>
      </c>
      <c r="F90" s="16" t="s">
        <v>96</v>
      </c>
      <c r="G90">
        <v>1</v>
      </c>
      <c r="H90">
        <v>103</v>
      </c>
      <c r="I90" t="s">
        <v>230</v>
      </c>
      <c r="J90" t="s">
        <v>230</v>
      </c>
      <c r="K90" t="s">
        <v>230</v>
      </c>
      <c r="L90" t="s">
        <v>230</v>
      </c>
      <c r="M90" t="s">
        <v>230</v>
      </c>
      <c r="N90" t="s">
        <v>230</v>
      </c>
      <c r="O90" t="s">
        <v>230</v>
      </c>
      <c r="P90" t="s">
        <v>230</v>
      </c>
      <c r="Q90" t="s">
        <v>230</v>
      </c>
      <c r="R90" t="s">
        <v>2187</v>
      </c>
      <c r="S90" t="s">
        <v>997</v>
      </c>
      <c r="T90" s="49">
        <v>39814</v>
      </c>
      <c r="U90" s="49">
        <v>40148</v>
      </c>
      <c r="V90" t="s">
        <v>831</v>
      </c>
      <c r="W90"/>
      <c r="X90"/>
      <c r="Y90">
        <v>0.97</v>
      </c>
      <c r="Z90" t="s">
        <v>230</v>
      </c>
      <c r="AA90" t="s">
        <v>230</v>
      </c>
      <c r="AB90" t="s">
        <v>24</v>
      </c>
      <c r="AC90"/>
      <c r="AD90"/>
      <c r="AE90" t="s">
        <v>996</v>
      </c>
      <c r="AF90"/>
      <c r="AG90"/>
      <c r="AH90"/>
      <c r="AI90"/>
      <c r="AJ90"/>
      <c r="AK90"/>
      <c r="AL90"/>
    </row>
    <row r="91" spans="1:38" x14ac:dyDescent="0.2">
      <c r="C91" t="s">
        <v>2224</v>
      </c>
      <c r="D91" s="18" t="s">
        <v>93</v>
      </c>
      <c r="E91" s="75" t="s">
        <v>104</v>
      </c>
      <c r="F91" s="25" t="s">
        <v>96</v>
      </c>
      <c r="G91">
        <v>4</v>
      </c>
      <c r="H91">
        <v>15</v>
      </c>
      <c r="I91" t="s">
        <v>230</v>
      </c>
      <c r="J91" t="s">
        <v>230</v>
      </c>
      <c r="K91" t="s">
        <v>230</v>
      </c>
      <c r="L91" t="s">
        <v>230</v>
      </c>
      <c r="M91" t="s">
        <v>230</v>
      </c>
      <c r="N91" t="s">
        <v>230</v>
      </c>
      <c r="O91" t="s">
        <v>230</v>
      </c>
      <c r="P91" t="s">
        <v>230</v>
      </c>
      <c r="Q91" t="s">
        <v>230</v>
      </c>
      <c r="R91" t="s">
        <v>2188</v>
      </c>
      <c r="S91" t="s">
        <v>1003</v>
      </c>
      <c r="T91" s="49">
        <v>28491</v>
      </c>
      <c r="U91" s="49">
        <v>32478</v>
      </c>
      <c r="V91" t="s">
        <v>826</v>
      </c>
      <c r="Y91">
        <v>26.67</v>
      </c>
      <c r="Z91" t="s">
        <v>230</v>
      </c>
      <c r="AA91" t="s">
        <v>230</v>
      </c>
      <c r="AB91" t="s">
        <v>24</v>
      </c>
      <c r="AE91" t="s">
        <v>1006</v>
      </c>
      <c r="AF91" t="s">
        <v>1004</v>
      </c>
    </row>
    <row r="92" spans="1:38" x14ac:dyDescent="0.2">
      <c r="C92" t="s">
        <v>2224</v>
      </c>
      <c r="D92" s="18" t="s">
        <v>93</v>
      </c>
      <c r="E92" s="75" t="s">
        <v>104</v>
      </c>
      <c r="F92" s="16" t="s">
        <v>96</v>
      </c>
      <c r="G92" t="s">
        <v>195</v>
      </c>
      <c r="H92">
        <v>208</v>
      </c>
      <c r="I92" t="s">
        <v>230</v>
      </c>
      <c r="J92" t="s">
        <v>230</v>
      </c>
      <c r="K92" t="s">
        <v>230</v>
      </c>
      <c r="L92" t="s">
        <v>230</v>
      </c>
      <c r="M92" t="s">
        <v>230</v>
      </c>
      <c r="N92" t="s">
        <v>230</v>
      </c>
      <c r="O92" t="s">
        <v>230</v>
      </c>
      <c r="P92" t="s">
        <v>230</v>
      </c>
      <c r="Q92" t="s">
        <v>230</v>
      </c>
      <c r="R92" t="s">
        <v>2188</v>
      </c>
      <c r="S92" t="s">
        <v>1015</v>
      </c>
      <c r="T92" s="49">
        <v>29221</v>
      </c>
      <c r="U92" s="49">
        <v>33939</v>
      </c>
      <c r="V92" t="s">
        <v>628</v>
      </c>
      <c r="Y92" t="s">
        <v>195</v>
      </c>
      <c r="Z92" t="s">
        <v>230</v>
      </c>
      <c r="AA92" t="s">
        <v>230</v>
      </c>
      <c r="AB92" t="s">
        <v>24</v>
      </c>
      <c r="AE92" s="57" t="s">
        <v>629</v>
      </c>
      <c r="AF92" t="s">
        <v>630</v>
      </c>
    </row>
    <row r="93" spans="1:38" x14ac:dyDescent="0.2">
      <c r="A93" s="125"/>
      <c r="B93" s="125"/>
      <c r="C93" t="s">
        <v>2224</v>
      </c>
      <c r="D93" s="18" t="s">
        <v>93</v>
      </c>
      <c r="E93" s="75" t="s">
        <v>104</v>
      </c>
      <c r="F93" s="133" t="s">
        <v>96</v>
      </c>
      <c r="G93" s="125">
        <v>40</v>
      </c>
      <c r="H93" s="125">
        <v>578</v>
      </c>
      <c r="I93" s="125" t="s">
        <v>230</v>
      </c>
      <c r="J93" s="125" t="s">
        <v>230</v>
      </c>
      <c r="K93" s="125" t="s">
        <v>230</v>
      </c>
      <c r="L93" s="125" t="s">
        <v>230</v>
      </c>
      <c r="M93" s="125" t="s">
        <v>230</v>
      </c>
      <c r="N93" s="125" t="s">
        <v>230</v>
      </c>
      <c r="O93" s="125" t="s">
        <v>230</v>
      </c>
      <c r="P93" s="125" t="s">
        <v>230</v>
      </c>
      <c r="Q93" s="125" t="s">
        <v>230</v>
      </c>
      <c r="R93" s="125" t="s">
        <v>2188</v>
      </c>
      <c r="S93" s="125" t="s">
        <v>1035</v>
      </c>
      <c r="T93" s="50">
        <v>29221</v>
      </c>
      <c r="U93" s="50">
        <v>33939</v>
      </c>
      <c r="V93" t="s">
        <v>1034</v>
      </c>
      <c r="X93" s="125"/>
      <c r="Y93" s="125">
        <v>6.92</v>
      </c>
      <c r="Z93" s="125" t="s">
        <v>230</v>
      </c>
      <c r="AA93" s="125" t="s">
        <v>230</v>
      </c>
      <c r="AB93" s="125" t="s">
        <v>24</v>
      </c>
      <c r="AC93" s="125"/>
      <c r="AD93" s="125"/>
      <c r="AE93" s="139" t="s">
        <v>1039</v>
      </c>
      <c r="AF93" s="125"/>
      <c r="AG93" s="125"/>
      <c r="AH93" s="125"/>
      <c r="AI93" s="125"/>
      <c r="AJ93" s="125"/>
      <c r="AK93" s="125"/>
      <c r="AL93" s="125"/>
    </row>
    <row r="94" spans="1:38" x14ac:dyDescent="0.2">
      <c r="A94" s="125"/>
      <c r="B94" s="125"/>
      <c r="C94" t="s">
        <v>2224</v>
      </c>
      <c r="D94" s="18" t="s">
        <v>93</v>
      </c>
      <c r="E94" s="75" t="s">
        <v>104</v>
      </c>
      <c r="F94" s="133" t="s">
        <v>96</v>
      </c>
      <c r="G94" s="125">
        <v>83</v>
      </c>
      <c r="H94" s="125">
        <v>1263</v>
      </c>
      <c r="I94" s="125" t="s">
        <v>230</v>
      </c>
      <c r="J94" s="125" t="s">
        <v>230</v>
      </c>
      <c r="K94" s="125" t="s">
        <v>230</v>
      </c>
      <c r="L94" s="125" t="s">
        <v>230</v>
      </c>
      <c r="M94" s="125" t="s">
        <v>230</v>
      </c>
      <c r="N94" s="125" t="s">
        <v>230</v>
      </c>
      <c r="O94" s="125" t="s">
        <v>230</v>
      </c>
      <c r="P94" s="125" t="s">
        <v>230</v>
      </c>
      <c r="Q94" s="125" t="s">
        <v>230</v>
      </c>
      <c r="R94" s="125" t="s">
        <v>2188</v>
      </c>
      <c r="S94" s="125" t="s">
        <v>1036</v>
      </c>
      <c r="T94" s="50">
        <v>29221</v>
      </c>
      <c r="U94" s="50">
        <v>33939</v>
      </c>
      <c r="V94" t="s">
        <v>1034</v>
      </c>
      <c r="X94" s="125"/>
      <c r="Y94" s="125">
        <v>6.57</v>
      </c>
      <c r="Z94" s="125" t="s">
        <v>230</v>
      </c>
      <c r="AA94" s="125" t="s">
        <v>230</v>
      </c>
      <c r="AB94" s="125" t="s">
        <v>24</v>
      </c>
      <c r="AC94" s="125"/>
      <c r="AD94" s="125"/>
      <c r="AE94" s="139" t="s">
        <v>1040</v>
      </c>
      <c r="AF94" s="125"/>
      <c r="AG94" s="125"/>
      <c r="AH94" s="125"/>
      <c r="AI94" s="125"/>
      <c r="AJ94" s="125"/>
      <c r="AK94" s="125"/>
      <c r="AL94" s="125"/>
    </row>
    <row r="95" spans="1:38" x14ac:dyDescent="0.2">
      <c r="A95" s="125"/>
      <c r="B95" s="125"/>
      <c r="C95" t="s">
        <v>2224</v>
      </c>
      <c r="D95" s="18" t="s">
        <v>93</v>
      </c>
      <c r="E95" s="75" t="s">
        <v>104</v>
      </c>
      <c r="F95" s="133" t="s">
        <v>96</v>
      </c>
      <c r="G95" s="125">
        <v>0</v>
      </c>
      <c r="H95" s="125">
        <v>33</v>
      </c>
      <c r="I95" s="125" t="s">
        <v>230</v>
      </c>
      <c r="J95" s="125" t="s">
        <v>230</v>
      </c>
      <c r="K95" s="125" t="s">
        <v>230</v>
      </c>
      <c r="L95" s="125" t="s">
        <v>230</v>
      </c>
      <c r="M95" s="125" t="s">
        <v>230</v>
      </c>
      <c r="N95" s="125" t="s">
        <v>230</v>
      </c>
      <c r="O95" s="125" t="s">
        <v>230</v>
      </c>
      <c r="P95" s="125" t="s">
        <v>230</v>
      </c>
      <c r="Q95" s="125" t="s">
        <v>230</v>
      </c>
      <c r="R95" s="125" t="s">
        <v>2188</v>
      </c>
      <c r="S95" s="125" t="s">
        <v>1037</v>
      </c>
      <c r="T95" s="50">
        <v>29221</v>
      </c>
      <c r="U95" s="50">
        <v>33939</v>
      </c>
      <c r="V95" t="s">
        <v>1034</v>
      </c>
      <c r="X95" s="125"/>
      <c r="Y95" s="125">
        <v>0</v>
      </c>
      <c r="Z95" s="125" t="s">
        <v>230</v>
      </c>
      <c r="AA95" s="125" t="s">
        <v>230</v>
      </c>
      <c r="AB95" s="125" t="s">
        <v>24</v>
      </c>
      <c r="AC95" s="125"/>
      <c r="AD95" s="125"/>
      <c r="AE95" s="139" t="s">
        <v>1041</v>
      </c>
      <c r="AF95" s="125"/>
      <c r="AG95" s="125"/>
      <c r="AH95" s="125"/>
      <c r="AI95" s="125"/>
      <c r="AJ95" s="125"/>
      <c r="AK95" s="125"/>
      <c r="AL95" s="125"/>
    </row>
    <row r="96" spans="1:38" x14ac:dyDescent="0.2">
      <c r="C96" t="s">
        <v>2224</v>
      </c>
      <c r="D96" s="18" t="s">
        <v>93</v>
      </c>
      <c r="E96" s="75" t="s">
        <v>104</v>
      </c>
      <c r="F96" s="133" t="s">
        <v>96</v>
      </c>
      <c r="G96">
        <v>12</v>
      </c>
      <c r="H96" s="125">
        <v>86</v>
      </c>
      <c r="I96" s="125" t="s">
        <v>230</v>
      </c>
      <c r="J96" s="125" t="s">
        <v>230</v>
      </c>
      <c r="K96" s="125" t="s">
        <v>230</v>
      </c>
      <c r="L96" s="125" t="s">
        <v>230</v>
      </c>
      <c r="M96" s="125" t="s">
        <v>230</v>
      </c>
      <c r="N96" s="125" t="s">
        <v>230</v>
      </c>
      <c r="O96" s="125" t="s">
        <v>230</v>
      </c>
      <c r="P96" s="125" t="s">
        <v>230</v>
      </c>
      <c r="Q96" s="125" t="s">
        <v>230</v>
      </c>
      <c r="R96" s="125" t="s">
        <v>2188</v>
      </c>
      <c r="S96" s="125" t="s">
        <v>1038</v>
      </c>
      <c r="T96" s="50">
        <v>29221</v>
      </c>
      <c r="U96" s="50">
        <v>33939</v>
      </c>
      <c r="V96" t="s">
        <v>1034</v>
      </c>
      <c r="Y96" s="125">
        <v>13.95</v>
      </c>
      <c r="Z96" s="125" t="s">
        <v>230</v>
      </c>
      <c r="AA96" s="125" t="s">
        <v>230</v>
      </c>
      <c r="AB96" s="125" t="s">
        <v>24</v>
      </c>
      <c r="AE96" s="139" t="s">
        <v>1042</v>
      </c>
    </row>
    <row r="97" spans="1:38" x14ac:dyDescent="0.2">
      <c r="C97" t="s">
        <v>2224</v>
      </c>
      <c r="D97" s="18" t="s">
        <v>93</v>
      </c>
      <c r="E97" s="75" t="s">
        <v>104</v>
      </c>
      <c r="F97" s="16" t="s">
        <v>96</v>
      </c>
      <c r="G97">
        <v>1</v>
      </c>
      <c r="H97" t="s">
        <v>733</v>
      </c>
      <c r="I97" s="125" t="s">
        <v>230</v>
      </c>
      <c r="J97">
        <v>6050</v>
      </c>
      <c r="K97" s="125" t="s">
        <v>230</v>
      </c>
      <c r="L97" s="125" t="s">
        <v>230</v>
      </c>
      <c r="M97" s="125" t="s">
        <v>230</v>
      </c>
      <c r="N97" s="125" t="s">
        <v>230</v>
      </c>
      <c r="O97" s="125" t="s">
        <v>230</v>
      </c>
      <c r="P97" s="125" t="s">
        <v>230</v>
      </c>
      <c r="Q97" s="125" t="s">
        <v>230</v>
      </c>
      <c r="R97" s="125" t="s">
        <v>2188</v>
      </c>
      <c r="S97" t="s">
        <v>1058</v>
      </c>
      <c r="T97" s="54">
        <v>41288</v>
      </c>
      <c r="U97" s="54">
        <v>41288</v>
      </c>
      <c r="V97" t="s">
        <v>806</v>
      </c>
      <c r="Y97" t="s">
        <v>195</v>
      </c>
      <c r="Z97" s="125" t="s">
        <v>230</v>
      </c>
      <c r="AA97" s="125" t="s">
        <v>230</v>
      </c>
      <c r="AB97" s="125" t="s">
        <v>24</v>
      </c>
      <c r="AD97" t="s">
        <v>1060</v>
      </c>
      <c r="AE97" t="s">
        <v>1057</v>
      </c>
      <c r="AF97" t="s">
        <v>1059</v>
      </c>
    </row>
    <row r="98" spans="1:38" x14ac:dyDescent="0.2">
      <c r="C98" t="s">
        <v>2224</v>
      </c>
      <c r="D98" s="18" t="s">
        <v>93</v>
      </c>
      <c r="E98" s="75" t="s">
        <v>104</v>
      </c>
      <c r="F98" s="16" t="s">
        <v>96</v>
      </c>
      <c r="G98">
        <v>16</v>
      </c>
      <c r="H98">
        <v>79</v>
      </c>
      <c r="I98" s="125" t="s">
        <v>230</v>
      </c>
      <c r="J98" s="125" t="s">
        <v>230</v>
      </c>
      <c r="K98" s="125" t="s">
        <v>230</v>
      </c>
      <c r="L98" s="125" t="s">
        <v>230</v>
      </c>
      <c r="M98" s="125" t="s">
        <v>230</v>
      </c>
      <c r="N98" s="125" t="s">
        <v>230</v>
      </c>
      <c r="O98" s="125" t="s">
        <v>230</v>
      </c>
      <c r="P98" s="125" t="s">
        <v>230</v>
      </c>
      <c r="Q98" s="125" t="s">
        <v>230</v>
      </c>
      <c r="R98" s="125" t="s">
        <v>2188</v>
      </c>
      <c r="S98" s="125" t="s">
        <v>1067</v>
      </c>
      <c r="T98" s="49">
        <v>29952</v>
      </c>
      <c r="U98" s="49">
        <v>35765</v>
      </c>
      <c r="V98" t="s">
        <v>804</v>
      </c>
      <c r="Y98">
        <v>20.25</v>
      </c>
      <c r="Z98" s="125" t="s">
        <v>230</v>
      </c>
      <c r="AA98" s="125" t="s">
        <v>230</v>
      </c>
      <c r="AB98" s="125" t="s">
        <v>24</v>
      </c>
      <c r="AE98" t="s">
        <v>1066</v>
      </c>
    </row>
    <row r="99" spans="1:38" x14ac:dyDescent="0.2">
      <c r="C99" t="s">
        <v>2226</v>
      </c>
      <c r="D99" s="11" t="s">
        <v>105</v>
      </c>
      <c r="E99" s="80" t="s">
        <v>106</v>
      </c>
      <c r="F99" s="16" t="s">
        <v>96</v>
      </c>
      <c r="G99">
        <v>11</v>
      </c>
      <c r="H99">
        <v>38</v>
      </c>
      <c r="I99" s="125" t="s">
        <v>230</v>
      </c>
      <c r="J99" s="125" t="s">
        <v>230</v>
      </c>
      <c r="K99" s="125" t="s">
        <v>230</v>
      </c>
      <c r="L99" s="125" t="s">
        <v>230</v>
      </c>
      <c r="M99" s="125" t="s">
        <v>230</v>
      </c>
      <c r="N99" s="125" t="s">
        <v>230</v>
      </c>
      <c r="O99" s="125" t="s">
        <v>230</v>
      </c>
      <c r="P99" s="125" t="s">
        <v>230</v>
      </c>
      <c r="Q99" s="125" t="s">
        <v>230</v>
      </c>
      <c r="R99" s="125" t="s">
        <v>2188</v>
      </c>
      <c r="S99" s="125" t="s">
        <v>1067</v>
      </c>
      <c r="T99" s="49">
        <v>29952</v>
      </c>
      <c r="U99" s="49">
        <v>35765</v>
      </c>
      <c r="V99" t="s">
        <v>804</v>
      </c>
      <c r="Y99">
        <v>28.95</v>
      </c>
      <c r="Z99" s="125" t="s">
        <v>230</v>
      </c>
      <c r="AA99" s="125" t="s">
        <v>230</v>
      </c>
      <c r="AB99" s="125" t="s">
        <v>24</v>
      </c>
      <c r="AE99" t="s">
        <v>1066</v>
      </c>
    </row>
    <row r="100" spans="1:38" x14ac:dyDescent="0.2">
      <c r="C100" t="s">
        <v>2226</v>
      </c>
      <c r="D100" s="11" t="s">
        <v>105</v>
      </c>
      <c r="E100" s="80" t="s">
        <v>106</v>
      </c>
      <c r="F100" s="16" t="s">
        <v>96</v>
      </c>
      <c r="G100">
        <v>0</v>
      </c>
      <c r="H100">
        <v>8</v>
      </c>
      <c r="I100" s="125" t="s">
        <v>230</v>
      </c>
      <c r="J100" s="125" t="s">
        <v>230</v>
      </c>
      <c r="K100" s="125" t="s">
        <v>230</v>
      </c>
      <c r="L100" s="125" t="s">
        <v>230</v>
      </c>
      <c r="M100" s="125" t="s">
        <v>230</v>
      </c>
      <c r="N100" s="125" t="s">
        <v>230</v>
      </c>
      <c r="O100" s="125" t="s">
        <v>230</v>
      </c>
      <c r="P100" s="125" t="s">
        <v>230</v>
      </c>
      <c r="Q100" s="125" t="s">
        <v>230</v>
      </c>
      <c r="R100" s="125" t="s">
        <v>2186</v>
      </c>
      <c r="S100" t="s">
        <v>1052</v>
      </c>
      <c r="T100" s="49">
        <v>41640</v>
      </c>
      <c r="U100" s="49">
        <v>42004</v>
      </c>
      <c r="V100" t="s">
        <v>812</v>
      </c>
      <c r="Y100">
        <v>0</v>
      </c>
      <c r="Z100" s="125" t="s">
        <v>230</v>
      </c>
      <c r="AA100" s="125" t="s">
        <v>230</v>
      </c>
      <c r="AB100" s="125" t="s">
        <v>24</v>
      </c>
      <c r="AC100" s="129"/>
      <c r="AE100" t="s">
        <v>1051</v>
      </c>
    </row>
    <row r="101" spans="1:38" x14ac:dyDescent="0.2">
      <c r="A101" s="52"/>
      <c r="B101" s="52"/>
      <c r="C101" t="s">
        <v>2226</v>
      </c>
      <c r="D101" s="69" t="s">
        <v>105</v>
      </c>
      <c r="E101" s="151" t="s">
        <v>106</v>
      </c>
      <c r="F101" s="153" t="s">
        <v>96</v>
      </c>
      <c r="G101" s="52">
        <v>18</v>
      </c>
      <c r="H101" s="52">
        <v>168</v>
      </c>
      <c r="I101" s="154" t="s">
        <v>230</v>
      </c>
      <c r="J101" s="154" t="s">
        <v>230</v>
      </c>
      <c r="K101" s="154" t="s">
        <v>230</v>
      </c>
      <c r="L101" s="154" t="s">
        <v>230</v>
      </c>
      <c r="M101" s="154" t="s">
        <v>230</v>
      </c>
      <c r="N101" s="154" t="s">
        <v>230</v>
      </c>
      <c r="O101" s="154" t="s">
        <v>230</v>
      </c>
      <c r="P101" s="154" t="s">
        <v>230</v>
      </c>
      <c r="Q101" s="154" t="s">
        <v>230</v>
      </c>
      <c r="R101" s="154" t="s">
        <v>2188</v>
      </c>
      <c r="S101" s="154" t="s">
        <v>1035</v>
      </c>
      <c r="T101" s="155">
        <v>29221</v>
      </c>
      <c r="U101" s="155">
        <v>33939</v>
      </c>
      <c r="V101" s="52" t="s">
        <v>1034</v>
      </c>
      <c r="W101" s="52"/>
      <c r="X101" s="154"/>
      <c r="Y101" s="154">
        <v>10.71</v>
      </c>
      <c r="Z101" s="154" t="s">
        <v>230</v>
      </c>
      <c r="AA101" s="154" t="s">
        <v>230</v>
      </c>
      <c r="AB101" s="154" t="s">
        <v>24</v>
      </c>
      <c r="AC101" s="154"/>
      <c r="AD101" s="154"/>
      <c r="AE101" s="139" t="s">
        <v>1039</v>
      </c>
      <c r="AF101" s="154"/>
      <c r="AG101" s="154"/>
      <c r="AH101" s="52"/>
      <c r="AI101" s="52"/>
      <c r="AJ101" s="52"/>
      <c r="AK101" s="52"/>
      <c r="AL101" s="52"/>
    </row>
    <row r="102" spans="1:38" x14ac:dyDescent="0.2">
      <c r="A102" s="52"/>
      <c r="B102" s="52"/>
      <c r="C102" t="s">
        <v>2226</v>
      </c>
      <c r="D102" s="11" t="s">
        <v>105</v>
      </c>
      <c r="E102" s="80" t="s">
        <v>106</v>
      </c>
      <c r="F102" s="153" t="s">
        <v>96</v>
      </c>
      <c r="G102" s="52">
        <v>18</v>
      </c>
      <c r="H102" s="52">
        <v>89</v>
      </c>
      <c r="I102" s="154" t="s">
        <v>230</v>
      </c>
      <c r="J102" s="154" t="s">
        <v>230</v>
      </c>
      <c r="K102" s="154" t="s">
        <v>230</v>
      </c>
      <c r="L102" s="154" t="s">
        <v>230</v>
      </c>
      <c r="M102" s="154" t="s">
        <v>230</v>
      </c>
      <c r="N102" s="154" t="s">
        <v>230</v>
      </c>
      <c r="O102" s="154" t="s">
        <v>230</v>
      </c>
      <c r="P102" s="154" t="s">
        <v>230</v>
      </c>
      <c r="Q102" s="154" t="s">
        <v>230</v>
      </c>
      <c r="R102" s="154" t="s">
        <v>2188</v>
      </c>
      <c r="S102" s="154" t="s">
        <v>1036</v>
      </c>
      <c r="T102" s="155">
        <v>29221</v>
      </c>
      <c r="U102" s="155">
        <v>33939</v>
      </c>
      <c r="V102" s="52" t="s">
        <v>1034</v>
      </c>
      <c r="W102" s="52"/>
      <c r="X102" s="154"/>
      <c r="Y102" s="154">
        <v>20.22</v>
      </c>
      <c r="Z102" s="154" t="s">
        <v>230</v>
      </c>
      <c r="AA102" s="154" t="s">
        <v>230</v>
      </c>
      <c r="AB102" s="154" t="s">
        <v>24</v>
      </c>
      <c r="AC102" s="154"/>
      <c r="AD102" s="154"/>
      <c r="AE102" s="139" t="s">
        <v>1039</v>
      </c>
      <c r="AF102" s="154"/>
      <c r="AG102" s="154"/>
      <c r="AH102" s="52"/>
      <c r="AI102" s="52"/>
      <c r="AJ102" s="52"/>
      <c r="AK102" s="52"/>
      <c r="AL102" s="52"/>
    </row>
    <row r="103" spans="1:38" x14ac:dyDescent="0.2">
      <c r="A103" s="52"/>
      <c r="B103" s="52"/>
      <c r="C103" t="s">
        <v>2226</v>
      </c>
      <c r="D103" s="11" t="s">
        <v>105</v>
      </c>
      <c r="E103" s="80" t="s">
        <v>106</v>
      </c>
      <c r="F103" s="153" t="s">
        <v>96</v>
      </c>
      <c r="G103" s="52">
        <v>0</v>
      </c>
      <c r="H103" s="52">
        <v>1</v>
      </c>
      <c r="I103" s="154" t="s">
        <v>230</v>
      </c>
      <c r="J103" s="154" t="s">
        <v>230</v>
      </c>
      <c r="K103" s="154" t="s">
        <v>230</v>
      </c>
      <c r="L103" s="154" t="s">
        <v>230</v>
      </c>
      <c r="M103" s="154" t="s">
        <v>230</v>
      </c>
      <c r="N103" s="154" t="s">
        <v>230</v>
      </c>
      <c r="O103" s="154" t="s">
        <v>230</v>
      </c>
      <c r="P103" s="154" t="s">
        <v>230</v>
      </c>
      <c r="Q103" s="154" t="s">
        <v>230</v>
      </c>
      <c r="R103" s="154" t="s">
        <v>2188</v>
      </c>
      <c r="S103" s="154" t="s">
        <v>1037</v>
      </c>
      <c r="T103" s="155">
        <v>29221</v>
      </c>
      <c r="U103" s="155">
        <v>33939</v>
      </c>
      <c r="V103" s="52" t="s">
        <v>1034</v>
      </c>
      <c r="W103" s="52"/>
      <c r="X103" s="154"/>
      <c r="Y103" s="154">
        <v>0</v>
      </c>
      <c r="Z103" s="154" t="s">
        <v>230</v>
      </c>
      <c r="AA103" s="154" t="s">
        <v>230</v>
      </c>
      <c r="AB103" s="154" t="s">
        <v>24</v>
      </c>
      <c r="AC103" s="154"/>
      <c r="AD103" s="154"/>
      <c r="AE103" s="139" t="s">
        <v>1039</v>
      </c>
      <c r="AF103" s="154"/>
      <c r="AG103" s="154"/>
      <c r="AH103" s="52"/>
      <c r="AI103" s="52"/>
      <c r="AJ103" s="52"/>
      <c r="AK103" s="52"/>
      <c r="AL103" s="52"/>
    </row>
    <row r="104" spans="1:38" x14ac:dyDescent="0.2">
      <c r="A104" s="52"/>
      <c r="B104" s="52"/>
      <c r="C104" t="s">
        <v>2226</v>
      </c>
      <c r="D104" s="69" t="s">
        <v>105</v>
      </c>
      <c r="E104" s="151" t="s">
        <v>106</v>
      </c>
      <c r="F104" s="153" t="s">
        <v>96</v>
      </c>
      <c r="G104" s="52">
        <v>5</v>
      </c>
      <c r="H104" s="52">
        <v>92</v>
      </c>
      <c r="I104" s="154" t="s">
        <v>230</v>
      </c>
      <c r="J104" s="154" t="s">
        <v>230</v>
      </c>
      <c r="K104" s="154" t="s">
        <v>230</v>
      </c>
      <c r="L104" s="154" t="s">
        <v>230</v>
      </c>
      <c r="M104" s="154" t="s">
        <v>230</v>
      </c>
      <c r="N104" s="154" t="s">
        <v>230</v>
      </c>
      <c r="O104" s="154" t="s">
        <v>230</v>
      </c>
      <c r="P104" s="154" t="s">
        <v>230</v>
      </c>
      <c r="Q104" s="154" t="s">
        <v>230</v>
      </c>
      <c r="R104" s="154" t="s">
        <v>2188</v>
      </c>
      <c r="S104" s="154" t="s">
        <v>1038</v>
      </c>
      <c r="T104" s="155">
        <v>29221</v>
      </c>
      <c r="U104" s="155">
        <v>33939</v>
      </c>
      <c r="V104" s="52" t="s">
        <v>1034</v>
      </c>
      <c r="W104" s="52"/>
      <c r="X104" s="52"/>
      <c r="Y104" s="154">
        <v>5.43</v>
      </c>
      <c r="Z104" s="154" t="s">
        <v>230</v>
      </c>
      <c r="AA104" s="154" t="s">
        <v>230</v>
      </c>
      <c r="AB104" s="154" t="s">
        <v>24</v>
      </c>
      <c r="AC104" s="52"/>
      <c r="AD104" s="52"/>
      <c r="AE104" s="139" t="s">
        <v>1039</v>
      </c>
      <c r="AF104" s="52"/>
      <c r="AG104" s="52"/>
      <c r="AH104" s="52"/>
      <c r="AI104" s="52"/>
      <c r="AJ104" s="52"/>
      <c r="AK104" s="52"/>
      <c r="AL104" s="52"/>
    </row>
    <row r="105" spans="1:38" x14ac:dyDescent="0.2">
      <c r="C105" t="s">
        <v>2226</v>
      </c>
      <c r="D105" s="11" t="s">
        <v>105</v>
      </c>
      <c r="E105" s="80" t="s">
        <v>106</v>
      </c>
      <c r="F105" s="23" t="s">
        <v>96</v>
      </c>
      <c r="G105" s="62">
        <v>1</v>
      </c>
      <c r="H105" s="62" t="s">
        <v>733</v>
      </c>
      <c r="I105" s="156" t="s">
        <v>230</v>
      </c>
      <c r="J105" s="156" t="s">
        <v>230</v>
      </c>
      <c r="K105" s="156" t="s">
        <v>230</v>
      </c>
      <c r="L105" s="156" t="s">
        <v>230</v>
      </c>
      <c r="M105" s="156" t="s">
        <v>230</v>
      </c>
      <c r="N105" s="156" t="s">
        <v>230</v>
      </c>
      <c r="O105" s="156" t="s">
        <v>230</v>
      </c>
      <c r="P105" s="156" t="s">
        <v>230</v>
      </c>
      <c r="Q105" s="156" t="s">
        <v>230</v>
      </c>
      <c r="R105" s="156" t="s">
        <v>2184</v>
      </c>
      <c r="S105" s="125" t="s">
        <v>1213</v>
      </c>
      <c r="T105" s="54">
        <v>42287</v>
      </c>
      <c r="U105" s="54">
        <v>42287</v>
      </c>
      <c r="V105" t="s">
        <v>1082</v>
      </c>
      <c r="Y105" t="s">
        <v>709</v>
      </c>
      <c r="Z105" s="156" t="s">
        <v>230</v>
      </c>
      <c r="AA105" s="156" t="s">
        <v>230</v>
      </c>
      <c r="AB105" s="156" t="s">
        <v>24</v>
      </c>
      <c r="AE105" t="s">
        <v>1209</v>
      </c>
    </row>
    <row r="106" spans="1:38" x14ac:dyDescent="0.2">
      <c r="C106" t="s">
        <v>2226</v>
      </c>
      <c r="D106" s="11" t="s">
        <v>105</v>
      </c>
      <c r="E106" s="80" t="s">
        <v>106</v>
      </c>
      <c r="F106" s="1" t="s">
        <v>96</v>
      </c>
      <c r="G106">
        <v>1</v>
      </c>
      <c r="H106" t="s">
        <v>733</v>
      </c>
      <c r="I106" s="125" t="s">
        <v>230</v>
      </c>
      <c r="J106" s="125" t="s">
        <v>230</v>
      </c>
      <c r="K106" s="125" t="s">
        <v>230</v>
      </c>
      <c r="L106" s="125" t="s">
        <v>230</v>
      </c>
      <c r="M106" s="125" t="s">
        <v>230</v>
      </c>
      <c r="N106" s="125" t="s">
        <v>230</v>
      </c>
      <c r="O106" s="125" t="s">
        <v>230</v>
      </c>
      <c r="P106" s="125" t="s">
        <v>230</v>
      </c>
      <c r="Q106" s="125" t="s">
        <v>230</v>
      </c>
      <c r="R106" s="125" t="s">
        <v>2186</v>
      </c>
      <c r="S106" s="125" t="s">
        <v>1242</v>
      </c>
      <c r="T106" s="54">
        <v>35656</v>
      </c>
      <c r="U106" s="54">
        <v>35656</v>
      </c>
      <c r="V106" t="s">
        <v>1092</v>
      </c>
      <c r="Y106" t="s">
        <v>709</v>
      </c>
      <c r="Z106" s="125" t="s">
        <v>230</v>
      </c>
      <c r="AA106" s="125" t="s">
        <v>230</v>
      </c>
      <c r="AB106" s="125" t="s">
        <v>230</v>
      </c>
      <c r="AE106" s="57" t="s">
        <v>1240</v>
      </c>
    </row>
    <row r="107" spans="1:38" ht="17" x14ac:dyDescent="0.2">
      <c r="C107" t="s">
        <v>2226</v>
      </c>
      <c r="D107" s="11" t="s">
        <v>105</v>
      </c>
      <c r="E107" s="80" t="s">
        <v>106</v>
      </c>
      <c r="F107" s="3" t="s">
        <v>96</v>
      </c>
      <c r="G107" t="s">
        <v>195</v>
      </c>
      <c r="H107" t="s">
        <v>195</v>
      </c>
      <c r="I107" s="125" t="s">
        <v>230</v>
      </c>
      <c r="J107" s="125" t="s">
        <v>230</v>
      </c>
      <c r="K107" s="125" t="s">
        <v>230</v>
      </c>
      <c r="L107" s="125" t="s">
        <v>230</v>
      </c>
      <c r="M107" s="125" t="s">
        <v>230</v>
      </c>
      <c r="N107" s="125" t="s">
        <v>230</v>
      </c>
      <c r="O107" s="125" t="s">
        <v>230</v>
      </c>
      <c r="P107" s="125" t="s">
        <v>230</v>
      </c>
      <c r="Q107" s="125" t="s">
        <v>230</v>
      </c>
      <c r="R107" s="125" t="s">
        <v>2188</v>
      </c>
      <c r="S107" s="125" t="s">
        <v>1259</v>
      </c>
      <c r="T107" s="125" t="s">
        <v>195</v>
      </c>
      <c r="U107" s="125" t="s">
        <v>195</v>
      </c>
      <c r="V107" t="s">
        <v>1093</v>
      </c>
      <c r="Y107" t="s">
        <v>195</v>
      </c>
      <c r="Z107" s="125" t="s">
        <v>230</v>
      </c>
      <c r="AA107" s="125" t="s">
        <v>230</v>
      </c>
      <c r="AB107" s="125" t="s">
        <v>230</v>
      </c>
      <c r="AD107" t="s">
        <v>1260</v>
      </c>
      <c r="AE107" s="57" t="s">
        <v>1261</v>
      </c>
    </row>
    <row r="108" spans="1:38" ht="17" x14ac:dyDescent="0.2">
      <c r="C108" t="s">
        <v>2226</v>
      </c>
      <c r="D108" s="11" t="s">
        <v>105</v>
      </c>
      <c r="E108" s="80" t="s">
        <v>106</v>
      </c>
      <c r="F108" s="27" t="s">
        <v>96</v>
      </c>
      <c r="G108" t="s">
        <v>195</v>
      </c>
      <c r="H108" t="s">
        <v>195</v>
      </c>
      <c r="I108" t="s">
        <v>195</v>
      </c>
      <c r="J108" t="s">
        <v>195</v>
      </c>
      <c r="K108" t="s">
        <v>195</v>
      </c>
      <c r="L108" t="s">
        <v>195</v>
      </c>
      <c r="M108" t="s">
        <v>195</v>
      </c>
      <c r="N108" t="s">
        <v>195</v>
      </c>
      <c r="O108" t="s">
        <v>195</v>
      </c>
      <c r="P108" t="s">
        <v>195</v>
      </c>
      <c r="Q108" t="s">
        <v>195</v>
      </c>
      <c r="R108" t="s">
        <v>2188</v>
      </c>
      <c r="S108" t="s">
        <v>1266</v>
      </c>
      <c r="T108" t="s">
        <v>195</v>
      </c>
      <c r="U108" t="s">
        <v>195</v>
      </c>
      <c r="V108" t="s">
        <v>1097</v>
      </c>
      <c r="Y108" t="s">
        <v>195</v>
      </c>
      <c r="Z108" s="125" t="s">
        <v>230</v>
      </c>
      <c r="AA108" s="125" t="s">
        <v>230</v>
      </c>
      <c r="AB108" s="125" t="s">
        <v>230</v>
      </c>
      <c r="AD108" t="s">
        <v>1260</v>
      </c>
      <c r="AE108" s="57" t="s">
        <v>1261</v>
      </c>
    </row>
    <row r="109" spans="1:38" ht="17" x14ac:dyDescent="0.2">
      <c r="C109" t="s">
        <v>2226</v>
      </c>
      <c r="D109" s="11" t="s">
        <v>105</v>
      </c>
      <c r="E109" s="80" t="s">
        <v>106</v>
      </c>
      <c r="F109" s="27" t="s">
        <v>96</v>
      </c>
      <c r="G109" t="s">
        <v>195</v>
      </c>
      <c r="H109" t="s">
        <v>195</v>
      </c>
      <c r="I109" t="s">
        <v>230</v>
      </c>
      <c r="J109" t="s">
        <v>230</v>
      </c>
      <c r="K109" t="s">
        <v>230</v>
      </c>
      <c r="L109" t="s">
        <v>230</v>
      </c>
      <c r="M109" t="s">
        <v>230</v>
      </c>
      <c r="N109" t="s">
        <v>230</v>
      </c>
      <c r="O109" t="s">
        <v>230</v>
      </c>
      <c r="P109" t="s">
        <v>230</v>
      </c>
      <c r="Q109" t="s">
        <v>230</v>
      </c>
      <c r="R109" t="s">
        <v>2185</v>
      </c>
      <c r="S109" t="s">
        <v>982</v>
      </c>
      <c r="T109" t="s">
        <v>983</v>
      </c>
      <c r="U109" s="49">
        <v>40118</v>
      </c>
      <c r="V109" t="s">
        <v>786</v>
      </c>
      <c r="Y109" t="s">
        <v>195</v>
      </c>
      <c r="Z109" t="s">
        <v>230</v>
      </c>
      <c r="AA109" t="s">
        <v>230</v>
      </c>
      <c r="AB109" t="s">
        <v>24</v>
      </c>
      <c r="AD109" t="s">
        <v>1267</v>
      </c>
      <c r="AE109" s="57" t="s">
        <v>978</v>
      </c>
    </row>
    <row r="110" spans="1:38" x14ac:dyDescent="0.2">
      <c r="C110" t="s">
        <v>2226</v>
      </c>
      <c r="D110" s="11" t="s">
        <v>105</v>
      </c>
      <c r="E110" s="80" t="s">
        <v>106</v>
      </c>
      <c r="F110" s="1" t="s">
        <v>96</v>
      </c>
      <c r="G110">
        <v>2</v>
      </c>
      <c r="H110" t="s">
        <v>453</v>
      </c>
      <c r="I110" s="125" t="s">
        <v>230</v>
      </c>
      <c r="J110" s="125" t="s">
        <v>230</v>
      </c>
      <c r="K110" s="125" t="s">
        <v>230</v>
      </c>
      <c r="L110" s="125" t="s">
        <v>230</v>
      </c>
      <c r="M110" s="125" t="s">
        <v>230</v>
      </c>
      <c r="N110" s="125" t="s">
        <v>230</v>
      </c>
      <c r="O110" s="125" t="s">
        <v>230</v>
      </c>
      <c r="P110" s="125" t="s">
        <v>230</v>
      </c>
      <c r="Q110" s="125" t="s">
        <v>230</v>
      </c>
      <c r="R110" s="125" t="s">
        <v>2188</v>
      </c>
      <c r="S110" t="s">
        <v>1257</v>
      </c>
      <c r="T110" s="49">
        <v>30537</v>
      </c>
      <c r="U110" s="49">
        <v>30670</v>
      </c>
      <c r="V110" t="s">
        <v>766</v>
      </c>
      <c r="Y110" t="s">
        <v>709</v>
      </c>
      <c r="AD110" t="s">
        <v>1256</v>
      </c>
      <c r="AE110" t="s">
        <v>1243</v>
      </c>
      <c r="AF110" t="s">
        <v>1258</v>
      </c>
    </row>
    <row r="111" spans="1:38" x14ac:dyDescent="0.2">
      <c r="C111" t="s">
        <v>2223</v>
      </c>
      <c r="D111" s="11" t="s">
        <v>115</v>
      </c>
      <c r="E111" s="80" t="s">
        <v>121</v>
      </c>
      <c r="F111" s="1" t="s">
        <v>96</v>
      </c>
      <c r="G111">
        <v>1</v>
      </c>
      <c r="H111">
        <v>5</v>
      </c>
      <c r="I111" s="125" t="s">
        <v>230</v>
      </c>
      <c r="J111" s="125" t="s">
        <v>230</v>
      </c>
      <c r="K111" s="125" t="s">
        <v>230</v>
      </c>
      <c r="L111" s="125" t="s">
        <v>230</v>
      </c>
      <c r="M111" s="125" t="s">
        <v>230</v>
      </c>
      <c r="N111" s="125" t="s">
        <v>230</v>
      </c>
      <c r="O111" s="125" t="s">
        <v>230</v>
      </c>
      <c r="P111" s="125" t="s">
        <v>230</v>
      </c>
      <c r="Q111" s="125" t="s">
        <v>230</v>
      </c>
      <c r="R111" s="125" t="s">
        <v>2188</v>
      </c>
      <c r="S111" s="125" t="s">
        <v>1067</v>
      </c>
      <c r="T111" s="49">
        <v>29952</v>
      </c>
      <c r="U111" s="49">
        <v>35765</v>
      </c>
      <c r="V111" t="s">
        <v>804</v>
      </c>
      <c r="Y111">
        <v>20</v>
      </c>
      <c r="Z111" s="125" t="s">
        <v>230</v>
      </c>
      <c r="AA111" s="125" t="s">
        <v>230</v>
      </c>
      <c r="AB111" s="125" t="s">
        <v>24</v>
      </c>
      <c r="AE111" t="s">
        <v>1066</v>
      </c>
    </row>
    <row r="112" spans="1:38" x14ac:dyDescent="0.2">
      <c r="A112" s="125"/>
      <c r="B112" s="125"/>
      <c r="C112" t="s">
        <v>2223</v>
      </c>
      <c r="D112" s="11" t="s">
        <v>115</v>
      </c>
      <c r="E112" s="80" t="s">
        <v>121</v>
      </c>
      <c r="F112" s="149" t="s">
        <v>96</v>
      </c>
      <c r="G112">
        <v>0</v>
      </c>
      <c r="H112">
        <v>2</v>
      </c>
      <c r="I112" s="125" t="s">
        <v>230</v>
      </c>
      <c r="J112" s="125" t="s">
        <v>230</v>
      </c>
      <c r="K112" s="125" t="s">
        <v>230</v>
      </c>
      <c r="L112" s="125" t="s">
        <v>230</v>
      </c>
      <c r="M112" s="125" t="s">
        <v>230</v>
      </c>
      <c r="N112" s="125" t="s">
        <v>230</v>
      </c>
      <c r="O112" s="125" t="s">
        <v>230</v>
      </c>
      <c r="P112" s="125" t="s">
        <v>230</v>
      </c>
      <c r="Q112" s="125" t="s">
        <v>230</v>
      </c>
      <c r="R112" s="125" t="s">
        <v>2186</v>
      </c>
      <c r="S112" s="125" t="s">
        <v>1199</v>
      </c>
      <c r="T112" s="54">
        <v>42736</v>
      </c>
      <c r="U112" t="s">
        <v>1200</v>
      </c>
      <c r="V112" t="s">
        <v>597</v>
      </c>
      <c r="X112" s="125"/>
      <c r="Y112" s="150">
        <v>0</v>
      </c>
      <c r="Z112" s="125" t="s">
        <v>230</v>
      </c>
      <c r="AA112" s="125" t="s">
        <v>230</v>
      </c>
      <c r="AB112" s="125" t="s">
        <v>230</v>
      </c>
      <c r="AC112" s="125"/>
      <c r="AD112" s="125"/>
      <c r="AE112" s="125" t="s">
        <v>610</v>
      </c>
      <c r="AF112" s="125"/>
      <c r="AG112" s="125"/>
      <c r="AH112" s="125"/>
      <c r="AI112" s="125"/>
      <c r="AJ112" s="125"/>
      <c r="AK112" s="125"/>
      <c r="AL112" s="125"/>
    </row>
    <row r="113" spans="1:38" x14ac:dyDescent="0.2">
      <c r="C113" t="s">
        <v>2223</v>
      </c>
      <c r="D113" s="11" t="s">
        <v>115</v>
      </c>
      <c r="E113" s="80" t="s">
        <v>121</v>
      </c>
      <c r="F113" s="130" t="s">
        <v>96</v>
      </c>
      <c r="G113" s="125">
        <v>1</v>
      </c>
      <c r="H113" t="s">
        <v>733</v>
      </c>
      <c r="I113" t="s">
        <v>230</v>
      </c>
      <c r="J113" t="s">
        <v>230</v>
      </c>
      <c r="K113" t="s">
        <v>230</v>
      </c>
      <c r="L113" t="s">
        <v>230</v>
      </c>
      <c r="M113" t="s">
        <v>230</v>
      </c>
      <c r="N113" t="s">
        <v>230</v>
      </c>
      <c r="O113" t="s">
        <v>230</v>
      </c>
      <c r="P113" t="s">
        <v>230</v>
      </c>
      <c r="Q113" t="s">
        <v>230</v>
      </c>
      <c r="R113" t="s">
        <v>2186</v>
      </c>
      <c r="S113" t="s">
        <v>1250</v>
      </c>
      <c r="T113" s="54">
        <v>29068</v>
      </c>
      <c r="U113" s="54">
        <v>29068</v>
      </c>
      <c r="V113" t="s">
        <v>766</v>
      </c>
      <c r="Y113" t="s">
        <v>709</v>
      </c>
      <c r="Z113" t="s">
        <v>195</v>
      </c>
      <c r="AA113" t="s">
        <v>230</v>
      </c>
      <c r="AB113" t="s">
        <v>24</v>
      </c>
      <c r="AD113" t="s">
        <v>1249</v>
      </c>
      <c r="AE113" t="s">
        <v>1243</v>
      </c>
      <c r="AF113" t="s">
        <v>367</v>
      </c>
    </row>
    <row r="114" spans="1:38" x14ac:dyDescent="0.2">
      <c r="C114" t="s">
        <v>2223</v>
      </c>
      <c r="D114" s="11" t="s">
        <v>115</v>
      </c>
      <c r="E114" s="80" t="s">
        <v>121</v>
      </c>
      <c r="F114" s="130" t="s">
        <v>96</v>
      </c>
      <c r="G114" s="125">
        <v>1</v>
      </c>
      <c r="H114" t="s">
        <v>733</v>
      </c>
      <c r="I114" t="s">
        <v>230</v>
      </c>
      <c r="J114" t="s">
        <v>230</v>
      </c>
      <c r="K114" t="s">
        <v>230</v>
      </c>
      <c r="L114" t="s">
        <v>230</v>
      </c>
      <c r="M114" t="s">
        <v>230</v>
      </c>
      <c r="N114" t="s">
        <v>230</v>
      </c>
      <c r="O114" t="s">
        <v>230</v>
      </c>
      <c r="P114" t="s">
        <v>230</v>
      </c>
      <c r="Q114" t="s">
        <v>230</v>
      </c>
      <c r="R114" t="s">
        <v>2186</v>
      </c>
      <c r="S114" t="s">
        <v>1251</v>
      </c>
      <c r="T114" s="54">
        <v>30286</v>
      </c>
      <c r="U114" s="54">
        <v>30286</v>
      </c>
      <c r="V114" t="s">
        <v>766</v>
      </c>
      <c r="Y114" t="s">
        <v>709</v>
      </c>
      <c r="Z114" t="s">
        <v>195</v>
      </c>
      <c r="AA114" t="s">
        <v>230</v>
      </c>
      <c r="AB114" t="s">
        <v>24</v>
      </c>
      <c r="AD114" t="s">
        <v>1253</v>
      </c>
      <c r="AE114" t="s">
        <v>1243</v>
      </c>
      <c r="AF114" t="s">
        <v>1252</v>
      </c>
    </row>
    <row r="115" spans="1:38" x14ac:dyDescent="0.2">
      <c r="C115" t="s">
        <v>2223</v>
      </c>
      <c r="D115" s="11" t="s">
        <v>115</v>
      </c>
      <c r="E115" s="80" t="s">
        <v>121</v>
      </c>
      <c r="F115" s="130" t="s">
        <v>96</v>
      </c>
      <c r="G115" s="125">
        <v>1</v>
      </c>
      <c r="H115" t="s">
        <v>733</v>
      </c>
      <c r="I115" t="s">
        <v>230</v>
      </c>
      <c r="J115" t="s">
        <v>230</v>
      </c>
      <c r="K115" t="s">
        <v>230</v>
      </c>
      <c r="L115" t="s">
        <v>230</v>
      </c>
      <c r="M115" t="s">
        <v>230</v>
      </c>
      <c r="N115" t="s">
        <v>230</v>
      </c>
      <c r="O115" t="s">
        <v>230</v>
      </c>
      <c r="P115" t="s">
        <v>230</v>
      </c>
      <c r="Q115" t="s">
        <v>230</v>
      </c>
      <c r="R115" t="s">
        <v>2186</v>
      </c>
      <c r="S115" t="s">
        <v>1255</v>
      </c>
      <c r="T115" s="54">
        <v>30803</v>
      </c>
      <c r="U115" s="54">
        <v>30803</v>
      </c>
      <c r="V115" t="s">
        <v>766</v>
      </c>
      <c r="Y115" t="s">
        <v>709</v>
      </c>
      <c r="Z115" t="s">
        <v>195</v>
      </c>
      <c r="AA115" t="s">
        <v>230</v>
      </c>
      <c r="AB115" t="s">
        <v>24</v>
      </c>
      <c r="AD115" t="s">
        <v>1254</v>
      </c>
      <c r="AE115" t="s">
        <v>1243</v>
      </c>
    </row>
    <row r="116" spans="1:38" x14ac:dyDescent="0.2">
      <c r="C116" t="s">
        <v>2223</v>
      </c>
      <c r="D116" s="11" t="s">
        <v>115</v>
      </c>
      <c r="E116" s="80" t="s">
        <v>121</v>
      </c>
      <c r="F116" s="29" t="s">
        <v>96</v>
      </c>
      <c r="G116">
        <v>6</v>
      </c>
      <c r="H116">
        <v>13</v>
      </c>
      <c r="I116" t="s">
        <v>230</v>
      </c>
      <c r="J116" t="s">
        <v>230</v>
      </c>
      <c r="K116" t="s">
        <v>230</v>
      </c>
      <c r="L116" t="s">
        <v>230</v>
      </c>
      <c r="M116" t="s">
        <v>230</v>
      </c>
      <c r="N116" t="s">
        <v>230</v>
      </c>
      <c r="O116" t="s">
        <v>230</v>
      </c>
      <c r="P116" t="s">
        <v>230</v>
      </c>
      <c r="Q116" t="s">
        <v>230</v>
      </c>
      <c r="R116" t="s">
        <v>2188</v>
      </c>
      <c r="S116" s="125" t="s">
        <v>1387</v>
      </c>
      <c r="T116" s="49">
        <v>35796</v>
      </c>
      <c r="U116" s="49">
        <v>43070</v>
      </c>
      <c r="V116" t="s">
        <v>1118</v>
      </c>
      <c r="Y116">
        <v>46.15</v>
      </c>
      <c r="Z116" s="125" t="s">
        <v>230</v>
      </c>
      <c r="AA116" s="125" t="s">
        <v>230</v>
      </c>
      <c r="AB116" s="125" t="s">
        <v>24</v>
      </c>
      <c r="AE116" s="119" t="s">
        <v>1388</v>
      </c>
    </row>
    <row r="117" spans="1:38" x14ac:dyDescent="0.2">
      <c r="A117" s="159"/>
      <c r="B117" s="159"/>
      <c r="C117" t="s">
        <v>2223</v>
      </c>
      <c r="D117" s="220" t="s">
        <v>115</v>
      </c>
      <c r="E117" s="221" t="s">
        <v>121</v>
      </c>
      <c r="F117" s="222" t="s">
        <v>96</v>
      </c>
      <c r="G117" s="159">
        <v>1</v>
      </c>
      <c r="H117" s="159">
        <v>34</v>
      </c>
      <c r="I117" s="159" t="s">
        <v>230</v>
      </c>
      <c r="J117" s="159" t="s">
        <v>230</v>
      </c>
      <c r="K117" s="159" t="s">
        <v>230</v>
      </c>
      <c r="L117" s="159" t="s">
        <v>230</v>
      </c>
      <c r="M117" s="159" t="s">
        <v>230</v>
      </c>
      <c r="N117" s="159" t="s">
        <v>230</v>
      </c>
      <c r="O117" s="159" t="s">
        <v>230</v>
      </c>
      <c r="P117" s="159" t="s">
        <v>230</v>
      </c>
      <c r="Q117" s="159" t="s">
        <v>230</v>
      </c>
      <c r="R117" s="125" t="s">
        <v>2188</v>
      </c>
      <c r="S117" s="125" t="s">
        <v>2204</v>
      </c>
      <c r="T117" s="193">
        <v>30317</v>
      </c>
      <c r="U117" s="193">
        <v>30651</v>
      </c>
      <c r="V117" s="159" t="s">
        <v>1149</v>
      </c>
      <c r="W117" s="159"/>
      <c r="X117" s="159"/>
      <c r="Y117" s="159"/>
      <c r="Z117" s="159"/>
      <c r="AA117" s="159"/>
      <c r="AB117" s="159"/>
      <c r="AC117" s="159"/>
      <c r="AD117" s="159"/>
      <c r="AE117" s="223" t="s">
        <v>2205</v>
      </c>
      <c r="AF117" s="159" t="s">
        <v>2206</v>
      </c>
      <c r="AG117" s="159"/>
      <c r="AH117" s="159"/>
      <c r="AI117" s="159"/>
      <c r="AJ117" s="159"/>
      <c r="AK117" s="159"/>
      <c r="AL117" s="159"/>
    </row>
    <row r="118" spans="1:38" x14ac:dyDescent="0.2">
      <c r="A118" s="236"/>
      <c r="B118" s="236"/>
      <c r="C118" t="s">
        <v>2223</v>
      </c>
      <c r="D118" s="233" t="s">
        <v>115</v>
      </c>
      <c r="E118" s="234" t="s">
        <v>121</v>
      </c>
      <c r="F118" s="235" t="s">
        <v>96</v>
      </c>
      <c r="G118" s="236">
        <v>7</v>
      </c>
      <c r="H118" s="236">
        <v>8</v>
      </c>
      <c r="I118" s="236"/>
      <c r="J118" s="236"/>
      <c r="K118" s="236"/>
      <c r="L118" s="236"/>
      <c r="M118" s="236"/>
      <c r="N118" s="236"/>
      <c r="O118" s="236"/>
      <c r="P118" s="236"/>
      <c r="Q118" s="236"/>
      <c r="R118" s="236"/>
      <c r="S118" s="236" t="s">
        <v>2204</v>
      </c>
      <c r="T118" s="237">
        <v>28126</v>
      </c>
      <c r="U118" s="237">
        <v>28491</v>
      </c>
      <c r="V118" s="236" t="s">
        <v>1151</v>
      </c>
      <c r="W118" s="236"/>
      <c r="X118" s="236"/>
      <c r="Y118" s="236"/>
      <c r="Z118" s="236"/>
      <c r="AA118" s="236"/>
      <c r="AB118" s="236"/>
      <c r="AC118" s="236"/>
      <c r="AD118" s="236"/>
      <c r="AE118" s="238" t="s">
        <v>2203</v>
      </c>
      <c r="AF118" s="236"/>
      <c r="AG118" s="236"/>
      <c r="AH118" s="236"/>
      <c r="AI118" s="236"/>
      <c r="AJ118" s="236"/>
      <c r="AK118" s="236"/>
      <c r="AL118" s="236"/>
    </row>
    <row r="119" spans="1:38" x14ac:dyDescent="0.2">
      <c r="A119" s="119"/>
      <c r="B119" s="119"/>
      <c r="C119" t="s">
        <v>2223</v>
      </c>
      <c r="D119" s="146" t="s">
        <v>115</v>
      </c>
      <c r="E119" s="158" t="s">
        <v>121</v>
      </c>
      <c r="F119" s="170" t="s">
        <v>96</v>
      </c>
      <c r="G119" s="119"/>
      <c r="H119" s="119"/>
      <c r="I119" s="119"/>
      <c r="J119" s="119"/>
      <c r="K119" s="119"/>
      <c r="L119" s="119"/>
      <c r="M119" s="119"/>
      <c r="N119" s="119"/>
      <c r="O119" s="119"/>
      <c r="P119" s="119"/>
      <c r="Q119" s="119"/>
      <c r="R119" s="119" t="s">
        <v>2188</v>
      </c>
      <c r="S119" s="119" t="s">
        <v>422</v>
      </c>
      <c r="T119" s="119"/>
      <c r="U119" s="119"/>
      <c r="V119" s="119" t="s">
        <v>1157</v>
      </c>
      <c r="W119" s="119"/>
      <c r="X119" s="119"/>
      <c r="Y119" s="119"/>
      <c r="Z119" s="119"/>
      <c r="AA119" s="119"/>
      <c r="AB119" s="119"/>
      <c r="AC119" s="119"/>
      <c r="AD119" s="119" t="s">
        <v>1479</v>
      </c>
      <c r="AE119" s="119"/>
      <c r="AF119" s="119"/>
      <c r="AG119" s="119"/>
      <c r="AH119" s="119"/>
      <c r="AI119" s="119"/>
      <c r="AJ119" s="119"/>
      <c r="AK119" s="119"/>
      <c r="AL119" s="119"/>
    </row>
    <row r="120" spans="1:38" x14ac:dyDescent="0.2">
      <c r="C120" t="s">
        <v>2225</v>
      </c>
      <c r="D120" s="11" t="s">
        <v>119</v>
      </c>
      <c r="E120" s="75" t="s">
        <v>120</v>
      </c>
      <c r="F120" s="30" t="s">
        <v>96</v>
      </c>
      <c r="G120">
        <v>1</v>
      </c>
      <c r="H120" t="s">
        <v>733</v>
      </c>
      <c r="I120" t="s">
        <v>230</v>
      </c>
      <c r="J120" t="s">
        <v>230</v>
      </c>
      <c r="K120" t="s">
        <v>230</v>
      </c>
      <c r="L120" t="s">
        <v>230</v>
      </c>
      <c r="M120" t="s">
        <v>230</v>
      </c>
      <c r="N120" t="s">
        <v>230</v>
      </c>
      <c r="O120" t="s">
        <v>230</v>
      </c>
      <c r="P120" t="s">
        <v>230</v>
      </c>
      <c r="Q120" t="s">
        <v>230</v>
      </c>
      <c r="R120" s="224" t="s">
        <v>2188</v>
      </c>
      <c r="S120" t="s">
        <v>1489</v>
      </c>
      <c r="T120" s="54">
        <v>42022</v>
      </c>
      <c r="U120" s="54">
        <v>42022</v>
      </c>
      <c r="V120" s="125" t="s">
        <v>1164</v>
      </c>
      <c r="W120" s="125"/>
      <c r="X120" t="s">
        <v>25</v>
      </c>
      <c r="Y120" t="s">
        <v>709</v>
      </c>
      <c r="Z120" t="s">
        <v>195</v>
      </c>
      <c r="AA120" t="s">
        <v>195</v>
      </c>
      <c r="AB120" t="s">
        <v>24</v>
      </c>
      <c r="AC120" s="142" t="s">
        <v>1492</v>
      </c>
      <c r="AE120" t="s">
        <v>1490</v>
      </c>
      <c r="AF120" t="s">
        <v>1491</v>
      </c>
    </row>
    <row r="121" spans="1:38" x14ac:dyDescent="0.2">
      <c r="A121" s="119"/>
      <c r="B121" s="119"/>
      <c r="C121" t="s">
        <v>2225</v>
      </c>
      <c r="D121" s="146" t="s">
        <v>119</v>
      </c>
      <c r="E121" s="76" t="s">
        <v>120</v>
      </c>
      <c r="F121" s="166" t="s">
        <v>96</v>
      </c>
      <c r="G121" s="119">
        <v>1</v>
      </c>
      <c r="H121" s="119" t="s">
        <v>733</v>
      </c>
      <c r="I121" s="119" t="s">
        <v>230</v>
      </c>
      <c r="J121" s="119" t="s">
        <v>230</v>
      </c>
      <c r="K121" s="119" t="s">
        <v>230</v>
      </c>
      <c r="L121" s="119" t="s">
        <v>230</v>
      </c>
      <c r="M121" s="119" t="s">
        <v>230</v>
      </c>
      <c r="N121" s="119" t="s">
        <v>230</v>
      </c>
      <c r="O121" s="119" t="s">
        <v>230</v>
      </c>
      <c r="P121" s="119" t="s">
        <v>230</v>
      </c>
      <c r="Q121" s="119" t="s">
        <v>230</v>
      </c>
      <c r="R121" s="119"/>
      <c r="S121" s="119" t="s">
        <v>1496</v>
      </c>
      <c r="T121" s="174">
        <v>42903</v>
      </c>
      <c r="U121" s="174">
        <v>42903</v>
      </c>
      <c r="V121" s="125" t="s">
        <v>1165</v>
      </c>
      <c r="W121" s="125"/>
      <c r="X121" s="119" t="s">
        <v>25</v>
      </c>
      <c r="Y121" s="119" t="s">
        <v>709</v>
      </c>
      <c r="Z121" s="119" t="s">
        <v>230</v>
      </c>
      <c r="AA121" s="119" t="s">
        <v>230</v>
      </c>
      <c r="AB121" s="119" t="s">
        <v>24</v>
      </c>
      <c r="AC121" s="119" t="s">
        <v>1495</v>
      </c>
      <c r="AD121" s="119"/>
      <c r="AE121" s="119" t="s">
        <v>1493</v>
      </c>
      <c r="AF121" s="119" t="s">
        <v>1494</v>
      </c>
      <c r="AG121" s="119"/>
      <c r="AH121" s="119"/>
      <c r="AI121" s="119"/>
      <c r="AJ121" s="119"/>
      <c r="AK121" s="119"/>
      <c r="AL121" s="119"/>
    </row>
    <row r="122" spans="1:38" x14ac:dyDescent="0.2">
      <c r="A122" s="125"/>
      <c r="B122" s="125"/>
      <c r="C122" t="s">
        <v>2225</v>
      </c>
      <c r="D122" s="147" t="s">
        <v>119</v>
      </c>
      <c r="E122" s="127" t="s">
        <v>120</v>
      </c>
      <c r="F122" s="175" t="s">
        <v>96</v>
      </c>
      <c r="G122" s="125">
        <v>3</v>
      </c>
      <c r="H122" s="125">
        <v>150</v>
      </c>
      <c r="I122" s="125" t="s">
        <v>230</v>
      </c>
      <c r="J122" s="125" t="s">
        <v>230</v>
      </c>
      <c r="K122" s="125" t="s">
        <v>230</v>
      </c>
      <c r="L122" s="125" t="s">
        <v>230</v>
      </c>
      <c r="M122" s="125" t="s">
        <v>230</v>
      </c>
      <c r="N122" s="125" t="s">
        <v>230</v>
      </c>
      <c r="O122" s="125" t="s">
        <v>230</v>
      </c>
      <c r="P122" s="125" t="s">
        <v>230</v>
      </c>
      <c r="Q122" s="125" t="s">
        <v>230</v>
      </c>
      <c r="R122" s="125" t="s">
        <v>2188</v>
      </c>
      <c r="S122" s="125" t="s">
        <v>1509</v>
      </c>
      <c r="T122" s="49">
        <v>32874</v>
      </c>
      <c r="U122" s="49">
        <v>42339</v>
      </c>
      <c r="V122" s="125" t="s">
        <v>1172</v>
      </c>
      <c r="W122" s="125"/>
      <c r="X122" s="125" t="s">
        <v>24</v>
      </c>
      <c r="Y122" s="125">
        <v>2</v>
      </c>
      <c r="Z122" s="125" t="s">
        <v>230</v>
      </c>
      <c r="AA122" s="125" t="s">
        <v>230</v>
      </c>
      <c r="AB122" s="125" t="s">
        <v>24</v>
      </c>
      <c r="AC122" s="125"/>
      <c r="AD122" t="s">
        <v>1508</v>
      </c>
      <c r="AE122" t="s">
        <v>1507</v>
      </c>
      <c r="AF122" s="125"/>
      <c r="AG122" s="125"/>
      <c r="AH122" s="125"/>
      <c r="AI122" s="125"/>
      <c r="AJ122" s="125"/>
      <c r="AK122" s="125"/>
      <c r="AL122" s="125"/>
    </row>
    <row r="123" spans="1:38" x14ac:dyDescent="0.2">
      <c r="A123" s="52"/>
      <c r="B123" s="52"/>
      <c r="C123" t="s">
        <v>2225</v>
      </c>
      <c r="D123" s="69" t="s">
        <v>119</v>
      </c>
      <c r="E123" s="105" t="s">
        <v>120</v>
      </c>
      <c r="F123" s="171" t="s">
        <v>96</v>
      </c>
      <c r="G123" s="52" t="s">
        <v>195</v>
      </c>
      <c r="H123" s="52" t="s">
        <v>195</v>
      </c>
      <c r="I123" s="52" t="s">
        <v>230</v>
      </c>
      <c r="J123" s="52" t="s">
        <v>230</v>
      </c>
      <c r="K123" s="52" t="s">
        <v>230</v>
      </c>
      <c r="L123" s="52" t="s">
        <v>230</v>
      </c>
      <c r="M123" s="52" t="s">
        <v>230</v>
      </c>
      <c r="N123" s="52" t="s">
        <v>230</v>
      </c>
      <c r="O123" s="52" t="s">
        <v>230</v>
      </c>
      <c r="P123" s="52" t="s">
        <v>230</v>
      </c>
      <c r="Q123" s="52" t="s">
        <v>230</v>
      </c>
      <c r="R123" s="52" t="s">
        <v>2192</v>
      </c>
      <c r="S123" s="52" t="s">
        <v>946</v>
      </c>
      <c r="T123" s="52" t="s">
        <v>195</v>
      </c>
      <c r="U123" s="52" t="s">
        <v>195</v>
      </c>
      <c r="V123" s="154" t="s">
        <v>1522</v>
      </c>
      <c r="W123" s="154"/>
      <c r="X123" s="52" t="s">
        <v>25</v>
      </c>
      <c r="Y123" s="52" t="s">
        <v>195</v>
      </c>
      <c r="Z123" s="52" t="s">
        <v>230</v>
      </c>
      <c r="AA123" s="52" t="s">
        <v>230</v>
      </c>
      <c r="AB123" s="52" t="s">
        <v>24</v>
      </c>
      <c r="AC123" s="52"/>
      <c r="AD123" s="52" t="s">
        <v>1523</v>
      </c>
      <c r="AE123" s="52"/>
      <c r="AF123" s="52"/>
      <c r="AG123" s="52"/>
      <c r="AH123" s="52"/>
      <c r="AI123" s="52"/>
      <c r="AJ123" s="52"/>
      <c r="AK123" s="52"/>
      <c r="AL123" s="52"/>
    </row>
    <row r="124" spans="1:38" x14ac:dyDescent="0.2">
      <c r="A124" s="125"/>
      <c r="B124" s="125"/>
      <c r="C124" t="s">
        <v>2225</v>
      </c>
      <c r="D124" s="147" t="s">
        <v>119</v>
      </c>
      <c r="E124" s="127" t="s">
        <v>120</v>
      </c>
      <c r="F124" s="130" t="s">
        <v>96</v>
      </c>
      <c r="G124" s="125">
        <v>1</v>
      </c>
      <c r="H124" s="125" t="s">
        <v>195</v>
      </c>
      <c r="I124" s="125" t="s">
        <v>230</v>
      </c>
      <c r="J124" s="125" t="s">
        <v>230</v>
      </c>
      <c r="K124" s="125" t="s">
        <v>230</v>
      </c>
      <c r="L124" s="125" t="s">
        <v>230</v>
      </c>
      <c r="M124" s="125" t="s">
        <v>230</v>
      </c>
      <c r="N124" s="125" t="s">
        <v>230</v>
      </c>
      <c r="O124" s="125" t="s">
        <v>230</v>
      </c>
      <c r="P124" s="125" t="s">
        <v>230</v>
      </c>
      <c r="Q124" s="125" t="s">
        <v>230</v>
      </c>
      <c r="R124" s="224" t="s">
        <v>2192</v>
      </c>
      <c r="S124" s="125" t="s">
        <v>946</v>
      </c>
      <c r="T124" s="50">
        <v>32509</v>
      </c>
      <c r="U124" s="50">
        <v>39783</v>
      </c>
      <c r="V124" s="125" t="s">
        <v>774</v>
      </c>
      <c r="W124" s="125"/>
      <c r="X124" s="125"/>
      <c r="Y124" s="125" t="s">
        <v>195</v>
      </c>
      <c r="Z124" s="125" t="s">
        <v>195</v>
      </c>
      <c r="AA124" s="125" t="s">
        <v>195</v>
      </c>
      <c r="AB124" s="125" t="s">
        <v>24</v>
      </c>
      <c r="AC124" s="125"/>
      <c r="AD124" s="125"/>
      <c r="AE124" s="125" t="s">
        <v>950</v>
      </c>
      <c r="AF124" s="125"/>
      <c r="AG124" s="125"/>
      <c r="AH124" s="125"/>
      <c r="AI124" s="125"/>
      <c r="AJ124" s="125"/>
      <c r="AK124" s="125"/>
      <c r="AL124" s="125"/>
    </row>
    <row r="125" spans="1:38" x14ac:dyDescent="0.2">
      <c r="A125" s="197"/>
      <c r="B125" s="197"/>
      <c r="C125" t="s">
        <v>2225</v>
      </c>
      <c r="D125" s="194" t="s">
        <v>119</v>
      </c>
      <c r="E125" s="195" t="s">
        <v>120</v>
      </c>
      <c r="F125" s="196" t="s">
        <v>96</v>
      </c>
      <c r="G125" s="197"/>
      <c r="H125" s="197" t="s">
        <v>2134</v>
      </c>
      <c r="I125" s="197"/>
      <c r="J125" s="197"/>
      <c r="K125" s="197"/>
      <c r="L125" s="197"/>
      <c r="M125" s="197"/>
      <c r="N125" s="197"/>
      <c r="O125" s="197"/>
      <c r="P125" s="197"/>
      <c r="Q125" s="197"/>
      <c r="R125" s="197"/>
      <c r="S125" s="197"/>
      <c r="T125" s="197"/>
      <c r="U125" s="197"/>
      <c r="V125" s="197" t="s">
        <v>1181</v>
      </c>
      <c r="W125" s="197"/>
      <c r="X125" s="197" t="s">
        <v>25</v>
      </c>
      <c r="Y125" s="197"/>
      <c r="Z125" s="197" t="s">
        <v>194</v>
      </c>
      <c r="AA125" s="197"/>
      <c r="AB125" s="197"/>
      <c r="AC125" s="197"/>
      <c r="AD125" s="197"/>
      <c r="AE125" s="197" t="s">
        <v>1524</v>
      </c>
      <c r="AF125" s="197"/>
      <c r="AG125" s="197"/>
      <c r="AH125" s="197"/>
      <c r="AI125" s="197"/>
      <c r="AJ125" s="197"/>
      <c r="AK125" s="197"/>
      <c r="AL125" s="197"/>
    </row>
    <row r="126" spans="1:38" x14ac:dyDescent="0.2">
      <c r="C126" t="s">
        <v>2225</v>
      </c>
      <c r="D126" s="147" t="s">
        <v>119</v>
      </c>
      <c r="E126" s="127" t="s">
        <v>120</v>
      </c>
      <c r="F126" s="29" t="s">
        <v>96</v>
      </c>
      <c r="G126">
        <v>132</v>
      </c>
      <c r="H126">
        <v>2413</v>
      </c>
      <c r="I126" t="s">
        <v>230</v>
      </c>
      <c r="J126" t="s">
        <v>230</v>
      </c>
      <c r="K126" t="s">
        <v>230</v>
      </c>
      <c r="L126" t="s">
        <v>230</v>
      </c>
      <c r="M126" t="s">
        <v>230</v>
      </c>
      <c r="N126" t="s">
        <v>230</v>
      </c>
      <c r="O126" t="s">
        <v>230</v>
      </c>
      <c r="P126" t="s">
        <v>230</v>
      </c>
      <c r="Q126" t="s">
        <v>230</v>
      </c>
      <c r="R126" t="s">
        <v>2188</v>
      </c>
      <c r="S126" t="s">
        <v>2136</v>
      </c>
      <c r="T126" s="49">
        <v>35431</v>
      </c>
      <c r="U126" s="49">
        <v>40148</v>
      </c>
      <c r="V126" s="1" t="s">
        <v>2137</v>
      </c>
      <c r="W126" s="1"/>
      <c r="X126" t="s">
        <v>25</v>
      </c>
      <c r="Y126">
        <v>5.47</v>
      </c>
      <c r="Z126" t="s">
        <v>230</v>
      </c>
      <c r="AA126" t="s">
        <v>230</v>
      </c>
      <c r="AB126" t="s">
        <v>24</v>
      </c>
      <c r="AE126" s="57" t="s">
        <v>2135</v>
      </c>
    </row>
    <row r="127" spans="1:38" x14ac:dyDescent="0.2">
      <c r="A127" s="125"/>
      <c r="B127" s="125"/>
      <c r="C127" t="s">
        <v>2225</v>
      </c>
      <c r="D127" s="147" t="s">
        <v>119</v>
      </c>
      <c r="E127" s="127" t="s">
        <v>120</v>
      </c>
      <c r="F127" s="130" t="s">
        <v>96</v>
      </c>
      <c r="G127" s="125">
        <v>1</v>
      </c>
      <c r="H127" s="125" t="s">
        <v>195</v>
      </c>
      <c r="I127" s="125" t="s">
        <v>230</v>
      </c>
      <c r="J127" s="125" t="s">
        <v>230</v>
      </c>
      <c r="K127" s="125" t="s">
        <v>230</v>
      </c>
      <c r="L127" s="125" t="s">
        <v>230</v>
      </c>
      <c r="M127" s="125" t="s">
        <v>230</v>
      </c>
      <c r="N127" s="125" t="s">
        <v>230</v>
      </c>
      <c r="O127" s="125" t="s">
        <v>230</v>
      </c>
      <c r="P127" s="125" t="s">
        <v>230</v>
      </c>
      <c r="Q127" s="125" t="s">
        <v>230</v>
      </c>
      <c r="R127" s="125" t="s">
        <v>2188</v>
      </c>
      <c r="S127" s="125" t="s">
        <v>2141</v>
      </c>
      <c r="T127" s="188">
        <v>39982</v>
      </c>
      <c r="U127" s="188">
        <v>39982</v>
      </c>
      <c r="V127" s="125" t="s">
        <v>2146</v>
      </c>
      <c r="W127" s="125"/>
      <c r="X127" s="125" t="s">
        <v>24</v>
      </c>
      <c r="Y127" s="125" t="s">
        <v>195</v>
      </c>
      <c r="Z127" s="125" t="s">
        <v>230</v>
      </c>
      <c r="AA127" s="125" t="s">
        <v>230</v>
      </c>
      <c r="AB127" s="125" t="s">
        <v>24</v>
      </c>
      <c r="AC127" s="125"/>
      <c r="AD127" s="125" t="s">
        <v>2143</v>
      </c>
      <c r="AE127" s="125" t="s">
        <v>2140</v>
      </c>
      <c r="AF127" s="125" t="s">
        <v>2142</v>
      </c>
      <c r="AG127" s="125"/>
      <c r="AH127" s="125"/>
      <c r="AI127" s="125"/>
      <c r="AJ127" s="125"/>
      <c r="AK127" s="125"/>
      <c r="AL127" s="125"/>
    </row>
    <row r="128" spans="1:38" x14ac:dyDescent="0.2">
      <c r="A128" s="125"/>
      <c r="B128" s="125"/>
      <c r="C128" t="s">
        <v>2225</v>
      </c>
      <c r="D128" s="147" t="s">
        <v>119</v>
      </c>
      <c r="E128" s="127" t="s">
        <v>120</v>
      </c>
      <c r="F128" s="130" t="s">
        <v>96</v>
      </c>
      <c r="G128" s="125">
        <v>7</v>
      </c>
      <c r="H128" s="125" t="s">
        <v>195</v>
      </c>
      <c r="I128" s="125" t="s">
        <v>230</v>
      </c>
      <c r="J128" s="125" t="s">
        <v>230</v>
      </c>
      <c r="K128" s="125" t="s">
        <v>230</v>
      </c>
      <c r="L128" s="125" t="s">
        <v>230</v>
      </c>
      <c r="M128" s="125" t="s">
        <v>230</v>
      </c>
      <c r="N128" s="125" t="s">
        <v>230</v>
      </c>
      <c r="O128" s="125" t="s">
        <v>230</v>
      </c>
      <c r="P128" s="125" t="s">
        <v>230</v>
      </c>
      <c r="Q128" s="125" t="s">
        <v>230</v>
      </c>
      <c r="R128" s="125" t="s">
        <v>2184</v>
      </c>
      <c r="S128" s="125" t="s">
        <v>2163</v>
      </c>
      <c r="T128" s="50">
        <v>31413</v>
      </c>
      <c r="U128" s="50">
        <v>33939</v>
      </c>
      <c r="V128" s="202" t="s">
        <v>2159</v>
      </c>
      <c r="W128" s="202"/>
      <c r="X128" s="125" t="s">
        <v>24</v>
      </c>
      <c r="Y128" s="125" t="s">
        <v>195</v>
      </c>
      <c r="Z128" s="125" t="s">
        <v>230</v>
      </c>
      <c r="AA128" s="125" t="s">
        <v>230</v>
      </c>
      <c r="AB128" s="125" t="s">
        <v>24</v>
      </c>
      <c r="AC128" s="125"/>
      <c r="AD128" s="125"/>
      <c r="AE128" s="125" t="s">
        <v>2158</v>
      </c>
      <c r="AF128" s="125" t="s">
        <v>2157</v>
      </c>
      <c r="AG128" s="125"/>
      <c r="AH128" s="125"/>
      <c r="AI128" s="125"/>
      <c r="AJ128" s="125"/>
      <c r="AK128" s="125"/>
      <c r="AL128" s="125"/>
    </row>
    <row r="129" spans="1:38" x14ac:dyDescent="0.2">
      <c r="C129" t="s">
        <v>2225</v>
      </c>
      <c r="D129" s="11" t="s">
        <v>141</v>
      </c>
      <c r="E129" s="75" t="s">
        <v>134</v>
      </c>
      <c r="F129" s="20" t="s">
        <v>96</v>
      </c>
      <c r="G129">
        <v>0</v>
      </c>
      <c r="H129">
        <v>5</v>
      </c>
      <c r="I129" t="s">
        <v>230</v>
      </c>
      <c r="J129" t="s">
        <v>230</v>
      </c>
      <c r="K129" t="s">
        <v>230</v>
      </c>
      <c r="L129" t="s">
        <v>230</v>
      </c>
      <c r="M129" t="s">
        <v>230</v>
      </c>
      <c r="N129" t="s">
        <v>230</v>
      </c>
      <c r="O129" t="s">
        <v>230</v>
      </c>
      <c r="P129" t="s">
        <v>230</v>
      </c>
      <c r="Q129" t="s">
        <v>230</v>
      </c>
      <c r="R129" t="s">
        <v>2188</v>
      </c>
      <c r="S129" t="s">
        <v>1509</v>
      </c>
      <c r="T129" s="49">
        <v>32874</v>
      </c>
      <c r="U129" s="49">
        <v>42339</v>
      </c>
      <c r="V129" t="s">
        <v>1172</v>
      </c>
      <c r="Y129">
        <v>0</v>
      </c>
      <c r="Z129" t="s">
        <v>230</v>
      </c>
      <c r="AA129" t="s">
        <v>230</v>
      </c>
      <c r="AB129" t="s">
        <v>25</v>
      </c>
      <c r="AE129" s="57" t="s">
        <v>1507</v>
      </c>
    </row>
    <row r="130" spans="1:38" x14ac:dyDescent="0.2">
      <c r="C130" t="s">
        <v>2225</v>
      </c>
      <c r="D130" s="11" t="s">
        <v>141</v>
      </c>
      <c r="E130" s="75" t="s">
        <v>134</v>
      </c>
      <c r="F130" s="20" t="s">
        <v>96</v>
      </c>
      <c r="G130">
        <v>1</v>
      </c>
      <c r="H130" t="s">
        <v>733</v>
      </c>
      <c r="I130" t="s">
        <v>230</v>
      </c>
      <c r="J130" t="s">
        <v>230</v>
      </c>
      <c r="K130" t="s">
        <v>230</v>
      </c>
      <c r="L130" t="s">
        <v>230</v>
      </c>
      <c r="M130" t="s">
        <v>230</v>
      </c>
      <c r="N130" t="s">
        <v>230</v>
      </c>
      <c r="O130" t="s">
        <v>230</v>
      </c>
      <c r="P130" t="s">
        <v>230</v>
      </c>
      <c r="Q130" t="s">
        <v>230</v>
      </c>
      <c r="R130" t="s">
        <v>2185</v>
      </c>
      <c r="S130" t="s">
        <v>1559</v>
      </c>
      <c r="T130" s="52" t="s">
        <v>195</v>
      </c>
      <c r="U130" s="52" t="s">
        <v>195</v>
      </c>
      <c r="V130" t="s">
        <v>208</v>
      </c>
      <c r="Y130" t="s">
        <v>709</v>
      </c>
      <c r="Z130" t="s">
        <v>230</v>
      </c>
      <c r="AA130" t="s">
        <v>230</v>
      </c>
      <c r="AB130" t="s">
        <v>24</v>
      </c>
      <c r="AD130" t="s">
        <v>1560</v>
      </c>
      <c r="AE130" t="s">
        <v>1561</v>
      </c>
    </row>
    <row r="131" spans="1:38" x14ac:dyDescent="0.2">
      <c r="C131" t="s">
        <v>2225</v>
      </c>
      <c r="D131" s="11" t="s">
        <v>141</v>
      </c>
      <c r="E131" s="75" t="s">
        <v>134</v>
      </c>
      <c r="F131" s="20" t="s">
        <v>96</v>
      </c>
      <c r="G131">
        <v>1</v>
      </c>
      <c r="H131" t="s">
        <v>733</v>
      </c>
      <c r="I131" t="s">
        <v>230</v>
      </c>
      <c r="J131" t="s">
        <v>230</v>
      </c>
      <c r="K131" t="s">
        <v>230</v>
      </c>
      <c r="L131" t="s">
        <v>230</v>
      </c>
      <c r="M131" t="s">
        <v>230</v>
      </c>
      <c r="N131" t="s">
        <v>230</v>
      </c>
      <c r="O131" t="s">
        <v>230</v>
      </c>
      <c r="P131" t="s">
        <v>230</v>
      </c>
      <c r="Q131" t="s">
        <v>230</v>
      </c>
      <c r="R131" t="s">
        <v>2186</v>
      </c>
      <c r="S131" t="s">
        <v>1563</v>
      </c>
      <c r="T131" s="49">
        <v>37226</v>
      </c>
      <c r="U131" s="49">
        <v>38687</v>
      </c>
      <c r="V131" t="s">
        <v>1112</v>
      </c>
      <c r="Y131" t="s">
        <v>709</v>
      </c>
      <c r="Z131" t="s">
        <v>230</v>
      </c>
      <c r="AA131" t="s">
        <v>230</v>
      </c>
      <c r="AB131" t="s">
        <v>24</v>
      </c>
      <c r="AE131" t="s">
        <v>1562</v>
      </c>
      <c r="AF131" t="s">
        <v>1564</v>
      </c>
    </row>
    <row r="132" spans="1:38" x14ac:dyDescent="0.2">
      <c r="C132" t="s">
        <v>2225</v>
      </c>
      <c r="D132" s="11" t="s">
        <v>141</v>
      </c>
      <c r="E132" s="75" t="s">
        <v>134</v>
      </c>
      <c r="F132" s="20" t="s">
        <v>96</v>
      </c>
      <c r="G132">
        <v>2</v>
      </c>
      <c r="H132">
        <v>308</v>
      </c>
      <c r="I132" t="s">
        <v>230</v>
      </c>
      <c r="J132" t="s">
        <v>230</v>
      </c>
      <c r="K132" t="s">
        <v>230</v>
      </c>
      <c r="L132" t="s">
        <v>230</v>
      </c>
      <c r="M132" t="s">
        <v>230</v>
      </c>
      <c r="N132" t="s">
        <v>230</v>
      </c>
      <c r="O132" t="s">
        <v>230</v>
      </c>
      <c r="P132" t="s">
        <v>230</v>
      </c>
      <c r="Q132" t="s">
        <v>230</v>
      </c>
      <c r="R132" t="s">
        <v>2188</v>
      </c>
      <c r="S132" t="s">
        <v>1566</v>
      </c>
      <c r="T132" s="49">
        <v>36526</v>
      </c>
      <c r="U132" s="49">
        <v>39052</v>
      </c>
      <c r="V132" t="s">
        <v>1282</v>
      </c>
      <c r="Y132">
        <v>1.3</v>
      </c>
      <c r="Z132" t="s">
        <v>230</v>
      </c>
      <c r="AA132" t="s">
        <v>230</v>
      </c>
      <c r="AB132" t="s">
        <v>24</v>
      </c>
      <c r="AE132" t="s">
        <v>1565</v>
      </c>
    </row>
    <row r="133" spans="1:38" x14ac:dyDescent="0.2">
      <c r="C133" t="s">
        <v>2225</v>
      </c>
      <c r="D133" s="11" t="s">
        <v>141</v>
      </c>
      <c r="E133" s="75" t="s">
        <v>134</v>
      </c>
      <c r="F133" s="20" t="s">
        <v>96</v>
      </c>
      <c r="G133" s="88">
        <v>94</v>
      </c>
      <c r="H133">
        <v>133</v>
      </c>
      <c r="I133" t="s">
        <v>230</v>
      </c>
      <c r="J133" t="s">
        <v>230</v>
      </c>
      <c r="K133" t="s">
        <v>230</v>
      </c>
      <c r="L133" t="s">
        <v>230</v>
      </c>
      <c r="M133" t="s">
        <v>230</v>
      </c>
      <c r="N133" t="s">
        <v>230</v>
      </c>
      <c r="O133" t="s">
        <v>230</v>
      </c>
      <c r="P133" t="s">
        <v>230</v>
      </c>
      <c r="Q133" t="s">
        <v>230</v>
      </c>
      <c r="R133" t="s">
        <v>2186</v>
      </c>
      <c r="S133" s="125" t="s">
        <v>1570</v>
      </c>
      <c r="T133" s="49">
        <v>37773</v>
      </c>
      <c r="U133" s="49">
        <v>38200</v>
      </c>
      <c r="V133" t="s">
        <v>1567</v>
      </c>
      <c r="Y133" s="88">
        <v>70.680000000000007</v>
      </c>
      <c r="Z133" t="s">
        <v>230</v>
      </c>
      <c r="AA133" t="s">
        <v>230</v>
      </c>
      <c r="AB133" t="s">
        <v>24</v>
      </c>
      <c r="AC133" s="52" t="s">
        <v>1571</v>
      </c>
      <c r="AD133" t="s">
        <v>1568</v>
      </c>
      <c r="AE133" t="s">
        <v>1569</v>
      </c>
    </row>
    <row r="134" spans="1:38" x14ac:dyDescent="0.2">
      <c r="C134" t="s">
        <v>2225</v>
      </c>
      <c r="D134" s="11" t="s">
        <v>141</v>
      </c>
      <c r="E134" s="75" t="s">
        <v>134</v>
      </c>
      <c r="F134" s="37" t="s">
        <v>96</v>
      </c>
      <c r="G134">
        <v>1</v>
      </c>
      <c r="H134" t="s">
        <v>733</v>
      </c>
      <c r="I134" t="s">
        <v>230</v>
      </c>
      <c r="J134" t="s">
        <v>230</v>
      </c>
      <c r="K134" t="s">
        <v>230</v>
      </c>
      <c r="L134" t="s">
        <v>230</v>
      </c>
      <c r="M134" t="s">
        <v>230</v>
      </c>
      <c r="N134" t="s">
        <v>230</v>
      </c>
      <c r="O134" t="s">
        <v>230</v>
      </c>
      <c r="P134" t="s">
        <v>230</v>
      </c>
      <c r="Q134" t="s">
        <v>230</v>
      </c>
      <c r="R134" t="s">
        <v>2186</v>
      </c>
      <c r="S134" t="s">
        <v>1574</v>
      </c>
      <c r="T134" t="s">
        <v>195</v>
      </c>
      <c r="U134" t="s">
        <v>195</v>
      </c>
      <c r="V134" t="s">
        <v>1283</v>
      </c>
      <c r="Y134" t="s">
        <v>195</v>
      </c>
      <c r="Z134" t="s">
        <v>230</v>
      </c>
      <c r="AA134" t="s">
        <v>230</v>
      </c>
      <c r="AB134" t="s">
        <v>24</v>
      </c>
      <c r="AD134" t="s">
        <v>1575</v>
      </c>
      <c r="AE134" t="s">
        <v>1573</v>
      </c>
      <c r="AF134" t="s">
        <v>1572</v>
      </c>
    </row>
    <row r="135" spans="1:38" x14ac:dyDescent="0.2">
      <c r="C135" t="s">
        <v>2225</v>
      </c>
      <c r="D135" s="11" t="s">
        <v>141</v>
      </c>
      <c r="E135" s="75" t="s">
        <v>134</v>
      </c>
      <c r="F135" s="38" t="s">
        <v>96</v>
      </c>
      <c r="G135">
        <v>8</v>
      </c>
      <c r="H135" t="s">
        <v>195</v>
      </c>
      <c r="I135" t="s">
        <v>230</v>
      </c>
      <c r="J135" t="s">
        <v>230</v>
      </c>
      <c r="K135" t="s">
        <v>230</v>
      </c>
      <c r="L135" t="s">
        <v>230</v>
      </c>
      <c r="M135" t="s">
        <v>230</v>
      </c>
      <c r="N135" t="s">
        <v>230</v>
      </c>
      <c r="O135" t="s">
        <v>230</v>
      </c>
      <c r="P135" t="s">
        <v>230</v>
      </c>
      <c r="Q135" t="s">
        <v>230</v>
      </c>
      <c r="R135" s="125" t="s">
        <v>2188</v>
      </c>
      <c r="S135" t="s">
        <v>1681</v>
      </c>
      <c r="T135" s="49">
        <v>34700</v>
      </c>
      <c r="U135" s="49">
        <v>40148</v>
      </c>
      <c r="V135" t="s">
        <v>1285</v>
      </c>
      <c r="Y135" t="s">
        <v>195</v>
      </c>
      <c r="Z135" t="s">
        <v>230</v>
      </c>
      <c r="AA135" t="s">
        <v>230</v>
      </c>
      <c r="AB135" t="s">
        <v>24</v>
      </c>
      <c r="AD135" s="119" t="s">
        <v>1682</v>
      </c>
      <c r="AE135" s="57" t="s">
        <v>1680</v>
      </c>
      <c r="AF135" t="s">
        <v>1683</v>
      </c>
    </row>
    <row r="136" spans="1:38" x14ac:dyDescent="0.2">
      <c r="C136" t="s">
        <v>2225</v>
      </c>
      <c r="D136" s="11" t="s">
        <v>141</v>
      </c>
      <c r="E136" s="75" t="s">
        <v>134</v>
      </c>
      <c r="F136" s="38" t="s">
        <v>96</v>
      </c>
      <c r="G136">
        <v>3</v>
      </c>
      <c r="H136">
        <v>12</v>
      </c>
      <c r="I136" t="s">
        <v>230</v>
      </c>
      <c r="J136" t="s">
        <v>230</v>
      </c>
      <c r="K136" t="s">
        <v>230</v>
      </c>
      <c r="L136" t="s">
        <v>230</v>
      </c>
      <c r="M136" t="s">
        <v>230</v>
      </c>
      <c r="N136" t="s">
        <v>230</v>
      </c>
      <c r="O136" t="s">
        <v>230</v>
      </c>
      <c r="P136" t="s">
        <v>230</v>
      </c>
      <c r="Q136" t="s">
        <v>230</v>
      </c>
      <c r="R136" t="s">
        <v>2185</v>
      </c>
      <c r="S136" t="s">
        <v>1685</v>
      </c>
      <c r="T136" s="107">
        <v>38718</v>
      </c>
      <c r="U136" s="49">
        <v>39052</v>
      </c>
      <c r="V136" t="s">
        <v>1098</v>
      </c>
      <c r="Y136">
        <v>75</v>
      </c>
      <c r="Z136" t="s">
        <v>230</v>
      </c>
      <c r="AA136" t="s">
        <v>230</v>
      </c>
      <c r="AB136" t="s">
        <v>24</v>
      </c>
      <c r="AE136" t="s">
        <v>1684</v>
      </c>
    </row>
    <row r="137" spans="1:38" x14ac:dyDescent="0.2">
      <c r="C137" t="s">
        <v>2225</v>
      </c>
      <c r="D137" s="11" t="s">
        <v>141</v>
      </c>
      <c r="E137" s="75" t="s">
        <v>134</v>
      </c>
      <c r="F137" s="24" t="s">
        <v>96</v>
      </c>
      <c r="G137">
        <v>9</v>
      </c>
      <c r="H137">
        <v>19</v>
      </c>
      <c r="I137" t="s">
        <v>230</v>
      </c>
      <c r="J137" t="s">
        <v>230</v>
      </c>
      <c r="K137" t="s">
        <v>230</v>
      </c>
      <c r="L137" t="s">
        <v>230</v>
      </c>
      <c r="M137" t="s">
        <v>230</v>
      </c>
      <c r="N137" t="s">
        <v>230</v>
      </c>
      <c r="O137" t="s">
        <v>230</v>
      </c>
      <c r="P137" t="s">
        <v>230</v>
      </c>
      <c r="Q137" t="s">
        <v>230</v>
      </c>
      <c r="R137" t="s">
        <v>2186</v>
      </c>
      <c r="S137" t="s">
        <v>1691</v>
      </c>
      <c r="T137" s="49">
        <v>39083</v>
      </c>
      <c r="U137" s="49">
        <v>39417</v>
      </c>
      <c r="V137" t="s">
        <v>1703</v>
      </c>
      <c r="Y137" t="s">
        <v>1715</v>
      </c>
      <c r="Z137" t="s">
        <v>230</v>
      </c>
      <c r="AA137" t="s">
        <v>230</v>
      </c>
      <c r="AB137" t="s">
        <v>24</v>
      </c>
      <c r="AD137" t="s">
        <v>1692</v>
      </c>
      <c r="AE137" t="s">
        <v>1704</v>
      </c>
    </row>
    <row r="138" spans="1:38" x14ac:dyDescent="0.2">
      <c r="C138" t="s">
        <v>2223</v>
      </c>
      <c r="D138" t="s">
        <v>185</v>
      </c>
      <c r="E138" s="75" t="s">
        <v>192</v>
      </c>
      <c r="F138" s="16" t="s">
        <v>96</v>
      </c>
      <c r="G138">
        <v>0</v>
      </c>
      <c r="H138">
        <v>1</v>
      </c>
      <c r="I138">
        <v>0</v>
      </c>
      <c r="J138">
        <v>0</v>
      </c>
      <c r="K138">
        <v>0</v>
      </c>
      <c r="L138">
        <v>0</v>
      </c>
      <c r="M138">
        <v>0</v>
      </c>
      <c r="N138">
        <v>0</v>
      </c>
      <c r="O138">
        <v>0</v>
      </c>
      <c r="P138">
        <v>0</v>
      </c>
      <c r="Q138">
        <v>1</v>
      </c>
      <c r="R138" t="s">
        <v>2188</v>
      </c>
      <c r="S138" t="s">
        <v>413</v>
      </c>
      <c r="T138">
        <v>2008</v>
      </c>
      <c r="U138">
        <v>2018</v>
      </c>
      <c r="V138" t="s">
        <v>414</v>
      </c>
      <c r="Y138">
        <v>0</v>
      </c>
      <c r="Z138" t="s">
        <v>230</v>
      </c>
      <c r="AA138" t="s">
        <v>195</v>
      </c>
      <c r="AB138" t="s">
        <v>25</v>
      </c>
      <c r="AE138" t="s">
        <v>2077</v>
      </c>
    </row>
    <row r="139" spans="1:38" x14ac:dyDescent="0.2">
      <c r="C139" t="s">
        <v>2223</v>
      </c>
      <c r="D139" t="s">
        <v>185</v>
      </c>
      <c r="E139" s="75" t="s">
        <v>192</v>
      </c>
      <c r="F139" s="16" t="s">
        <v>96</v>
      </c>
      <c r="G139">
        <v>1</v>
      </c>
      <c r="H139">
        <v>11</v>
      </c>
      <c r="I139" t="s">
        <v>230</v>
      </c>
      <c r="J139" t="s">
        <v>230</v>
      </c>
      <c r="K139" t="s">
        <v>230</v>
      </c>
      <c r="L139" t="s">
        <v>230</v>
      </c>
      <c r="M139" t="s">
        <v>230</v>
      </c>
      <c r="N139" t="s">
        <v>230</v>
      </c>
      <c r="O139" t="s">
        <v>230</v>
      </c>
      <c r="P139" t="s">
        <v>230</v>
      </c>
      <c r="Q139" t="s">
        <v>230</v>
      </c>
      <c r="R139" s="125" t="s">
        <v>2188</v>
      </c>
      <c r="S139" s="210" t="s">
        <v>405</v>
      </c>
      <c r="T139">
        <v>1979</v>
      </c>
      <c r="U139">
        <v>1989</v>
      </c>
      <c r="V139" t="s">
        <v>406</v>
      </c>
      <c r="Y139">
        <v>9.09</v>
      </c>
      <c r="Z139" t="s">
        <v>230</v>
      </c>
      <c r="AA139" t="s">
        <v>230</v>
      </c>
      <c r="AB139" t="s">
        <v>24</v>
      </c>
      <c r="AE139" t="s">
        <v>2083</v>
      </c>
      <c r="AF139" t="s">
        <v>2084</v>
      </c>
    </row>
    <row r="140" spans="1:38" x14ac:dyDescent="0.2">
      <c r="A140" s="125"/>
      <c r="B140" s="125"/>
      <c r="C140" t="s">
        <v>2224</v>
      </c>
      <c r="D140" s="126" t="s">
        <v>93</v>
      </c>
      <c r="E140" s="127" t="s">
        <v>104</v>
      </c>
      <c r="F140" s="133" t="s">
        <v>773</v>
      </c>
      <c r="G140" s="125">
        <v>214</v>
      </c>
      <c r="H140" s="125" t="s">
        <v>195</v>
      </c>
      <c r="I140" s="125" t="s">
        <v>230</v>
      </c>
      <c r="J140" s="125" t="s">
        <v>230</v>
      </c>
      <c r="K140" s="125" t="s">
        <v>230</v>
      </c>
      <c r="L140" s="125" t="s">
        <v>230</v>
      </c>
      <c r="M140" s="125" t="s">
        <v>230</v>
      </c>
      <c r="N140" s="125" t="s">
        <v>230</v>
      </c>
      <c r="O140" s="125" t="s">
        <v>230</v>
      </c>
      <c r="P140" s="125" t="s">
        <v>230</v>
      </c>
      <c r="Q140" s="125" t="s">
        <v>230</v>
      </c>
      <c r="R140" s="125" t="s">
        <v>2191</v>
      </c>
      <c r="S140" s="210" t="s">
        <v>946</v>
      </c>
      <c r="T140" s="50">
        <v>32509</v>
      </c>
      <c r="U140" s="50">
        <v>39783</v>
      </c>
      <c r="V140" s="125" t="s">
        <v>774</v>
      </c>
      <c r="W140" s="125"/>
      <c r="X140" s="125"/>
      <c r="Y140" s="125" t="s">
        <v>230</v>
      </c>
      <c r="Z140" s="125" t="s">
        <v>230</v>
      </c>
      <c r="AA140" s="125" t="s">
        <v>195</v>
      </c>
      <c r="AB140" s="125" t="s">
        <v>24</v>
      </c>
      <c r="AC140" s="125"/>
      <c r="AD140" s="125"/>
      <c r="AE140" s="125" t="s">
        <v>950</v>
      </c>
      <c r="AF140" s="125" t="s">
        <v>949</v>
      </c>
      <c r="AG140" s="125"/>
      <c r="AH140" s="125"/>
      <c r="AI140" s="125"/>
      <c r="AJ140" s="125"/>
      <c r="AK140" s="125"/>
      <c r="AL140" s="125"/>
    </row>
    <row r="141" spans="1:38" x14ac:dyDescent="0.2">
      <c r="A141" s="52"/>
      <c r="B141" s="52"/>
      <c r="C141" t="s">
        <v>2224</v>
      </c>
      <c r="D141" s="104" t="s">
        <v>93</v>
      </c>
      <c r="E141" s="105" t="s">
        <v>104</v>
      </c>
      <c r="F141" s="153" t="s">
        <v>773</v>
      </c>
      <c r="G141" s="52">
        <v>3</v>
      </c>
      <c r="H141" s="52">
        <v>4</v>
      </c>
      <c r="I141" s="52" t="s">
        <v>230</v>
      </c>
      <c r="J141" s="52" t="s">
        <v>230</v>
      </c>
      <c r="K141" s="52" t="s">
        <v>230</v>
      </c>
      <c r="L141" s="52" t="s">
        <v>230</v>
      </c>
      <c r="M141" s="52" t="s">
        <v>230</v>
      </c>
      <c r="N141" s="52" t="s">
        <v>230</v>
      </c>
      <c r="O141" s="52" t="s">
        <v>230</v>
      </c>
      <c r="P141" s="52" t="s">
        <v>230</v>
      </c>
      <c r="Q141" s="52" t="s">
        <v>230</v>
      </c>
      <c r="R141" s="52" t="s">
        <v>2185</v>
      </c>
      <c r="S141" s="52" t="s">
        <v>947</v>
      </c>
      <c r="T141" s="52">
        <v>2008</v>
      </c>
      <c r="U141" s="52">
        <v>2008</v>
      </c>
      <c r="V141" s="52" t="s">
        <v>774</v>
      </c>
      <c r="W141" s="52"/>
      <c r="X141" s="52"/>
      <c r="Y141" s="52">
        <v>75</v>
      </c>
      <c r="Z141" s="52" t="s">
        <v>195</v>
      </c>
      <c r="AA141" s="52" t="s">
        <v>195</v>
      </c>
      <c r="AB141" s="52" t="s">
        <v>24</v>
      </c>
      <c r="AC141" s="52"/>
      <c r="AD141" s="52" t="s">
        <v>948</v>
      </c>
      <c r="AE141" s="106" t="s">
        <v>387</v>
      </c>
      <c r="AF141" s="52" t="s">
        <v>372</v>
      </c>
      <c r="AG141" s="52"/>
      <c r="AH141" s="52"/>
      <c r="AI141" s="52"/>
      <c r="AJ141" s="52"/>
      <c r="AK141" s="52"/>
      <c r="AL141" s="52"/>
    </row>
    <row r="142" spans="1:38" x14ac:dyDescent="0.2">
      <c r="C142" t="s">
        <v>2224</v>
      </c>
      <c r="D142" s="18" t="s">
        <v>93</v>
      </c>
      <c r="E142" s="75" t="s">
        <v>104</v>
      </c>
      <c r="F142" s="16" t="s">
        <v>773</v>
      </c>
      <c r="G142">
        <v>1</v>
      </c>
      <c r="H142" t="s">
        <v>733</v>
      </c>
      <c r="I142" t="s">
        <v>230</v>
      </c>
      <c r="J142" t="s">
        <v>230</v>
      </c>
      <c r="K142" t="s">
        <v>230</v>
      </c>
      <c r="L142" t="s">
        <v>230</v>
      </c>
      <c r="M142" t="s">
        <v>230</v>
      </c>
      <c r="N142" t="s">
        <v>230</v>
      </c>
      <c r="O142" t="s">
        <v>230</v>
      </c>
      <c r="P142" t="s">
        <v>230</v>
      </c>
      <c r="Q142" t="s">
        <v>230</v>
      </c>
      <c r="R142" s="125" t="s">
        <v>2184</v>
      </c>
      <c r="S142" t="s">
        <v>954</v>
      </c>
      <c r="T142" s="107">
        <v>34373</v>
      </c>
      <c r="U142" s="107">
        <v>34373</v>
      </c>
      <c r="V142" t="s">
        <v>952</v>
      </c>
      <c r="Y142" t="s">
        <v>709</v>
      </c>
      <c r="Z142" t="s">
        <v>230</v>
      </c>
      <c r="AA142" t="s">
        <v>230</v>
      </c>
      <c r="AB142" t="s">
        <v>24</v>
      </c>
      <c r="AE142" t="s">
        <v>953</v>
      </c>
      <c r="AF142" t="s">
        <v>372</v>
      </c>
    </row>
    <row r="143" spans="1:38" x14ac:dyDescent="0.2">
      <c r="C143" t="s">
        <v>2226</v>
      </c>
      <c r="D143" s="11" t="s">
        <v>105</v>
      </c>
      <c r="E143" s="80" t="s">
        <v>106</v>
      </c>
      <c r="F143" s="23" t="s">
        <v>773</v>
      </c>
      <c r="G143" s="62">
        <v>1</v>
      </c>
      <c r="H143" s="62" t="s">
        <v>733</v>
      </c>
      <c r="I143" s="156" t="s">
        <v>230</v>
      </c>
      <c r="J143" s="156" t="s">
        <v>230</v>
      </c>
      <c r="K143" s="156" t="s">
        <v>230</v>
      </c>
      <c r="L143" s="156" t="s">
        <v>230</v>
      </c>
      <c r="M143" s="156" t="s">
        <v>230</v>
      </c>
      <c r="N143" s="156" t="s">
        <v>230</v>
      </c>
      <c r="O143" s="156" t="s">
        <v>230</v>
      </c>
      <c r="P143" s="156" t="s">
        <v>230</v>
      </c>
      <c r="Q143" s="156" t="s">
        <v>230</v>
      </c>
      <c r="R143" s="154" t="s">
        <v>2184</v>
      </c>
      <c r="S143" s="125" t="s">
        <v>1207</v>
      </c>
      <c r="T143" s="54">
        <v>42280</v>
      </c>
      <c r="U143" s="54">
        <v>42280</v>
      </c>
      <c r="V143" t="s">
        <v>1080</v>
      </c>
      <c r="Y143" t="s">
        <v>709</v>
      </c>
      <c r="Z143" s="156" t="s">
        <v>230</v>
      </c>
      <c r="AA143" s="156" t="s">
        <v>230</v>
      </c>
      <c r="AB143" s="156" t="s">
        <v>24</v>
      </c>
      <c r="AE143" s="139" t="s">
        <v>1039</v>
      </c>
    </row>
    <row r="144" spans="1:38" s="52" customFormat="1" x14ac:dyDescent="0.2">
      <c r="A144"/>
      <c r="B144"/>
      <c r="C144" t="s">
        <v>2226</v>
      </c>
      <c r="D144" s="11" t="s">
        <v>105</v>
      </c>
      <c r="E144" s="80" t="s">
        <v>106</v>
      </c>
      <c r="F144" s="23" t="s">
        <v>773</v>
      </c>
      <c r="G144" s="62">
        <v>1</v>
      </c>
      <c r="H144" s="62" t="s">
        <v>733</v>
      </c>
      <c r="I144" s="156" t="s">
        <v>230</v>
      </c>
      <c r="J144" s="156" t="s">
        <v>230</v>
      </c>
      <c r="K144" s="156" t="s">
        <v>230</v>
      </c>
      <c r="L144" s="156" t="s">
        <v>230</v>
      </c>
      <c r="M144" s="156" t="s">
        <v>230</v>
      </c>
      <c r="N144" s="156" t="s">
        <v>230</v>
      </c>
      <c r="O144" s="156" t="s">
        <v>230</v>
      </c>
      <c r="P144" s="156" t="s">
        <v>230</v>
      </c>
      <c r="Q144" s="156" t="s">
        <v>230</v>
      </c>
      <c r="R144" s="154" t="s">
        <v>2188</v>
      </c>
      <c r="S144" s="125" t="s">
        <v>1210</v>
      </c>
      <c r="T144" s="54">
        <v>30511</v>
      </c>
      <c r="U144" s="54">
        <v>30511</v>
      </c>
      <c r="V144" t="s">
        <v>1081</v>
      </c>
      <c r="W144"/>
      <c r="X144"/>
      <c r="Y144" t="s">
        <v>709</v>
      </c>
      <c r="Z144" s="156" t="s">
        <v>230</v>
      </c>
      <c r="AA144" s="156" t="s">
        <v>230</v>
      </c>
      <c r="AB144" s="156" t="s">
        <v>24</v>
      </c>
      <c r="AC144"/>
      <c r="AD144" t="s">
        <v>1211</v>
      </c>
      <c r="AE144" t="s">
        <v>1206</v>
      </c>
      <c r="AF144" t="s">
        <v>1208</v>
      </c>
      <c r="AG144"/>
      <c r="AH144"/>
      <c r="AI144"/>
      <c r="AJ144"/>
      <c r="AK144"/>
      <c r="AL144"/>
    </row>
    <row r="145" spans="1:38" x14ac:dyDescent="0.2">
      <c r="C145" t="s">
        <v>2226</v>
      </c>
      <c r="D145" s="11" t="s">
        <v>105</v>
      </c>
      <c r="E145" s="80" t="s">
        <v>106</v>
      </c>
      <c r="F145" s="23" t="s">
        <v>773</v>
      </c>
      <c r="G145">
        <v>1</v>
      </c>
      <c r="H145" t="s">
        <v>453</v>
      </c>
      <c r="I145" s="156" t="s">
        <v>230</v>
      </c>
      <c r="J145" s="156" t="s">
        <v>230</v>
      </c>
      <c r="K145" s="156" t="s">
        <v>230</v>
      </c>
      <c r="L145" s="156" t="s">
        <v>230</v>
      </c>
      <c r="M145" s="156" t="s">
        <v>230</v>
      </c>
      <c r="N145" s="156" t="s">
        <v>230</v>
      </c>
      <c r="O145" s="156" t="s">
        <v>230</v>
      </c>
      <c r="P145" s="156" t="s">
        <v>230</v>
      </c>
      <c r="Q145" s="156" t="s">
        <v>230</v>
      </c>
      <c r="R145" s="156" t="s">
        <v>2186</v>
      </c>
      <c r="S145" s="125" t="s">
        <v>1218</v>
      </c>
      <c r="T145" s="54">
        <v>40607</v>
      </c>
      <c r="U145" s="54">
        <v>40655</v>
      </c>
      <c r="V145" t="s">
        <v>1084</v>
      </c>
      <c r="Y145" t="s">
        <v>1217</v>
      </c>
      <c r="Z145" s="156" t="s">
        <v>230</v>
      </c>
      <c r="AA145" s="156" t="s">
        <v>230</v>
      </c>
      <c r="AB145" s="156" t="s">
        <v>24</v>
      </c>
      <c r="AE145" t="s">
        <v>1216</v>
      </c>
      <c r="AF145" t="s">
        <v>1221</v>
      </c>
    </row>
    <row r="146" spans="1:38" x14ac:dyDescent="0.2">
      <c r="C146" t="s">
        <v>2225</v>
      </c>
      <c r="D146" s="11" t="s">
        <v>141</v>
      </c>
      <c r="E146" s="75" t="s">
        <v>134</v>
      </c>
      <c r="F146" s="38" t="s">
        <v>773</v>
      </c>
      <c r="G146">
        <v>10</v>
      </c>
      <c r="H146">
        <v>24</v>
      </c>
      <c r="I146" t="s">
        <v>230</v>
      </c>
      <c r="J146" t="s">
        <v>230</v>
      </c>
      <c r="K146" t="s">
        <v>230</v>
      </c>
      <c r="L146" t="s">
        <v>230</v>
      </c>
      <c r="M146" t="s">
        <v>230</v>
      </c>
      <c r="N146" t="s">
        <v>230</v>
      </c>
      <c r="O146" t="s">
        <v>230</v>
      </c>
      <c r="P146" t="s">
        <v>230</v>
      </c>
      <c r="Q146" t="s">
        <v>230</v>
      </c>
      <c r="R146" t="s">
        <v>2186</v>
      </c>
      <c r="S146" s="125" t="s">
        <v>1576</v>
      </c>
      <c r="T146" s="49">
        <v>31413</v>
      </c>
      <c r="U146" s="49">
        <v>36861</v>
      </c>
      <c r="V146" t="s">
        <v>1284</v>
      </c>
      <c r="Y146">
        <v>41.7</v>
      </c>
      <c r="Z146" t="s">
        <v>230</v>
      </c>
      <c r="AA146" t="s">
        <v>230</v>
      </c>
      <c r="AB146" t="s">
        <v>24</v>
      </c>
      <c r="AC146" t="s">
        <v>1577</v>
      </c>
      <c r="AE146" t="s">
        <v>1578</v>
      </c>
    </row>
    <row r="147" spans="1:38" x14ac:dyDescent="0.2">
      <c r="A147" s="119"/>
      <c r="B147" s="119"/>
      <c r="C147" t="s">
        <v>2225</v>
      </c>
      <c r="D147" s="146" t="s">
        <v>141</v>
      </c>
      <c r="E147" s="76" t="s">
        <v>134</v>
      </c>
      <c r="F147" s="178" t="s">
        <v>773</v>
      </c>
      <c r="G147" s="119">
        <v>48</v>
      </c>
      <c r="H147" s="125" t="s">
        <v>195</v>
      </c>
      <c r="I147" s="125" t="s">
        <v>230</v>
      </c>
      <c r="J147" s="125" t="s">
        <v>230</v>
      </c>
      <c r="K147" s="125" t="s">
        <v>230</v>
      </c>
      <c r="L147" s="125" t="s">
        <v>230</v>
      </c>
      <c r="M147" s="125" t="s">
        <v>230</v>
      </c>
      <c r="N147" s="125" t="s">
        <v>230</v>
      </c>
      <c r="O147" s="125" t="s">
        <v>230</v>
      </c>
      <c r="P147" s="125" t="s">
        <v>230</v>
      </c>
      <c r="Q147" s="125" t="s">
        <v>230</v>
      </c>
      <c r="R147" s="125" t="s">
        <v>2192</v>
      </c>
      <c r="S147" s="125" t="s">
        <v>946</v>
      </c>
      <c r="T147" s="50">
        <v>32509</v>
      </c>
      <c r="U147" s="50">
        <v>39783</v>
      </c>
      <c r="V147" s="125" t="s">
        <v>774</v>
      </c>
      <c r="W147" s="125"/>
      <c r="X147" s="125"/>
      <c r="Y147" s="125" t="s">
        <v>195</v>
      </c>
      <c r="Z147" s="125" t="s">
        <v>195</v>
      </c>
      <c r="AA147" s="125" t="s">
        <v>195</v>
      </c>
      <c r="AB147" s="125" t="s">
        <v>24</v>
      </c>
      <c r="AC147" s="125"/>
      <c r="AD147" s="125"/>
      <c r="AE147" s="125" t="s">
        <v>950</v>
      </c>
      <c r="AF147" s="125"/>
      <c r="AG147" s="125"/>
      <c r="AH147" s="125"/>
      <c r="AI147" s="125"/>
      <c r="AJ147" s="125"/>
      <c r="AK147" s="125"/>
      <c r="AL147" s="125"/>
    </row>
    <row r="148" spans="1:38" x14ac:dyDescent="0.2">
      <c r="A148" s="119"/>
      <c r="B148" s="119"/>
      <c r="C148" t="s">
        <v>2225</v>
      </c>
      <c r="D148" s="146" t="s">
        <v>141</v>
      </c>
      <c r="E148" s="76" t="s">
        <v>134</v>
      </c>
      <c r="F148" s="178" t="s">
        <v>773</v>
      </c>
      <c r="G148" s="119" t="s">
        <v>195</v>
      </c>
      <c r="H148" s="119" t="s">
        <v>195</v>
      </c>
      <c r="I148" s="119"/>
      <c r="J148" s="119"/>
      <c r="K148" s="119"/>
      <c r="L148" s="119" t="s">
        <v>1690</v>
      </c>
      <c r="M148" s="119"/>
      <c r="N148" s="119"/>
      <c r="O148" s="119"/>
      <c r="P148" s="119"/>
      <c r="Q148" s="119"/>
      <c r="R148" s="119"/>
      <c r="S148" s="119"/>
      <c r="T148" s="119"/>
      <c r="U148" s="119"/>
      <c r="V148" s="119" t="s">
        <v>1287</v>
      </c>
      <c r="W148" s="119"/>
      <c r="X148" s="119"/>
      <c r="Y148" s="119"/>
      <c r="Z148" s="119"/>
      <c r="AA148" s="119"/>
      <c r="AB148" s="119"/>
      <c r="AC148" s="119"/>
      <c r="AD148" s="119"/>
      <c r="AE148" s="119"/>
      <c r="AF148" s="119"/>
      <c r="AG148" s="119"/>
      <c r="AH148" s="119"/>
      <c r="AI148" s="119"/>
      <c r="AJ148" s="119"/>
      <c r="AK148" s="119"/>
      <c r="AL148" s="119"/>
    </row>
    <row r="149" spans="1:38" s="52" customFormat="1" x14ac:dyDescent="0.2">
      <c r="A149"/>
      <c r="B149"/>
      <c r="C149" t="s">
        <v>2225</v>
      </c>
      <c r="D149" s="11" t="s">
        <v>141</v>
      </c>
      <c r="E149" s="75" t="s">
        <v>134</v>
      </c>
      <c r="F149" s="38" t="s">
        <v>773</v>
      </c>
      <c r="G149">
        <v>8</v>
      </c>
      <c r="H149">
        <v>36</v>
      </c>
      <c r="I149" t="s">
        <v>230</v>
      </c>
      <c r="J149" t="s">
        <v>230</v>
      </c>
      <c r="K149" t="s">
        <v>230</v>
      </c>
      <c r="L149" t="s">
        <v>230</v>
      </c>
      <c r="M149" t="s">
        <v>230</v>
      </c>
      <c r="N149" t="s">
        <v>230</v>
      </c>
      <c r="O149" t="s">
        <v>230</v>
      </c>
      <c r="P149" t="s">
        <v>230</v>
      </c>
      <c r="Q149" t="s">
        <v>230</v>
      </c>
      <c r="R149" t="s">
        <v>2186</v>
      </c>
      <c r="S149" t="s">
        <v>1691</v>
      </c>
      <c r="T149" s="49">
        <v>39448</v>
      </c>
      <c r="U149" s="49">
        <v>39783</v>
      </c>
      <c r="V149" t="s">
        <v>1292</v>
      </c>
      <c r="W149"/>
      <c r="X149"/>
      <c r="Y149" t="s">
        <v>1712</v>
      </c>
      <c r="Z149" t="s">
        <v>230</v>
      </c>
      <c r="AA149" t="s">
        <v>230</v>
      </c>
      <c r="AB149" t="s">
        <v>24</v>
      </c>
      <c r="AC149"/>
      <c r="AD149" t="s">
        <v>1692</v>
      </c>
      <c r="AE149" t="s">
        <v>1704</v>
      </c>
      <c r="AF149"/>
      <c r="AG149"/>
      <c r="AH149"/>
      <c r="AI149"/>
      <c r="AJ149"/>
      <c r="AK149"/>
      <c r="AL149"/>
    </row>
    <row r="150" spans="1:38" x14ac:dyDescent="0.2">
      <c r="C150" t="s">
        <v>2225</v>
      </c>
      <c r="D150" s="11" t="s">
        <v>141</v>
      </c>
      <c r="E150" s="75" t="s">
        <v>134</v>
      </c>
      <c r="F150" s="20" t="s">
        <v>773</v>
      </c>
      <c r="G150">
        <v>6</v>
      </c>
      <c r="H150">
        <v>13</v>
      </c>
      <c r="I150" t="s">
        <v>230</v>
      </c>
      <c r="J150" t="s">
        <v>230</v>
      </c>
      <c r="K150" t="s">
        <v>230</v>
      </c>
      <c r="L150" t="s">
        <v>230</v>
      </c>
      <c r="M150" t="s">
        <v>230</v>
      </c>
      <c r="N150" t="s">
        <v>230</v>
      </c>
      <c r="O150" t="s">
        <v>230</v>
      </c>
      <c r="P150" t="s">
        <v>230</v>
      </c>
      <c r="Q150" t="s">
        <v>230</v>
      </c>
      <c r="R150" t="s">
        <v>2186</v>
      </c>
      <c r="S150" t="s">
        <v>1691</v>
      </c>
      <c r="T150" s="49">
        <v>37987</v>
      </c>
      <c r="U150" s="49">
        <v>38322</v>
      </c>
      <c r="V150" t="s">
        <v>1293</v>
      </c>
      <c r="Y150" t="s">
        <v>1713</v>
      </c>
      <c r="Z150" t="s">
        <v>230</v>
      </c>
      <c r="AA150" t="s">
        <v>230</v>
      </c>
      <c r="AB150" t="s">
        <v>24</v>
      </c>
      <c r="AD150" t="s">
        <v>1692</v>
      </c>
      <c r="AE150" t="s">
        <v>1704</v>
      </c>
    </row>
    <row r="151" spans="1:38" x14ac:dyDescent="0.2">
      <c r="C151" t="s">
        <v>2225</v>
      </c>
      <c r="D151" s="11" t="s">
        <v>141</v>
      </c>
      <c r="E151" s="75" t="s">
        <v>134</v>
      </c>
      <c r="F151" s="24" t="s">
        <v>773</v>
      </c>
      <c r="G151">
        <v>23</v>
      </c>
      <c r="H151">
        <v>41</v>
      </c>
      <c r="I151" t="s">
        <v>230</v>
      </c>
      <c r="J151" t="s">
        <v>230</v>
      </c>
      <c r="K151" t="s">
        <v>230</v>
      </c>
      <c r="L151" t="s">
        <v>230</v>
      </c>
      <c r="M151" t="s">
        <v>230</v>
      </c>
      <c r="N151" t="s">
        <v>230</v>
      </c>
      <c r="O151" t="s">
        <v>230</v>
      </c>
      <c r="P151" t="s">
        <v>230</v>
      </c>
      <c r="Q151" t="s">
        <v>230</v>
      </c>
      <c r="R151" t="s">
        <v>2186</v>
      </c>
      <c r="S151" t="s">
        <v>1691</v>
      </c>
      <c r="T151" s="49">
        <v>38353</v>
      </c>
      <c r="U151" s="49">
        <v>38687</v>
      </c>
      <c r="V151" t="s">
        <v>1294</v>
      </c>
      <c r="Y151" t="s">
        <v>1714</v>
      </c>
      <c r="Z151" t="s">
        <v>230</v>
      </c>
      <c r="AA151" t="s">
        <v>230</v>
      </c>
      <c r="AB151" t="s">
        <v>24</v>
      </c>
      <c r="AD151" t="s">
        <v>1692</v>
      </c>
      <c r="AE151" t="s">
        <v>1704</v>
      </c>
    </row>
    <row r="152" spans="1:38" x14ac:dyDescent="0.2">
      <c r="A152" s="52"/>
      <c r="B152" s="52"/>
      <c r="C152" t="s">
        <v>2225</v>
      </c>
      <c r="D152" s="69" t="s">
        <v>141</v>
      </c>
      <c r="E152" s="105" t="s">
        <v>134</v>
      </c>
      <c r="F152" s="36" t="s">
        <v>773</v>
      </c>
      <c r="G152" s="52"/>
      <c r="H152" s="52"/>
      <c r="I152" s="52"/>
      <c r="J152" s="52"/>
      <c r="K152" s="52" t="s">
        <v>1719</v>
      </c>
      <c r="L152" s="52"/>
      <c r="M152" s="52" t="s">
        <v>1721</v>
      </c>
      <c r="N152" s="52"/>
      <c r="O152" s="52"/>
      <c r="P152" s="52"/>
      <c r="Q152" s="52"/>
      <c r="R152" s="154"/>
      <c r="S152" s="154"/>
      <c r="T152" s="52"/>
      <c r="U152" s="52"/>
      <c r="V152" s="52" t="s">
        <v>1295</v>
      </c>
      <c r="W152" s="52"/>
      <c r="X152" s="52"/>
      <c r="Y152" s="52"/>
      <c r="Z152" s="52"/>
      <c r="AA152" s="52"/>
      <c r="AB152" s="52"/>
      <c r="AC152" s="52"/>
      <c r="AD152" s="52"/>
      <c r="AE152" s="57" t="s">
        <v>1720</v>
      </c>
      <c r="AF152" s="52"/>
      <c r="AG152" s="52"/>
      <c r="AH152" s="52"/>
      <c r="AI152" s="52"/>
      <c r="AJ152" s="52"/>
      <c r="AK152" s="52"/>
      <c r="AL152" s="52"/>
    </row>
    <row r="153" spans="1:38" x14ac:dyDescent="0.2">
      <c r="C153" t="s">
        <v>2223</v>
      </c>
      <c r="D153" s="11" t="s">
        <v>142</v>
      </c>
      <c r="E153" s="81" t="s">
        <v>143</v>
      </c>
      <c r="F153" s="19" t="s">
        <v>773</v>
      </c>
      <c r="G153">
        <v>3</v>
      </c>
      <c r="H153">
        <v>75</v>
      </c>
      <c r="I153" t="s">
        <v>230</v>
      </c>
      <c r="J153" t="s">
        <v>230</v>
      </c>
      <c r="K153" t="s">
        <v>230</v>
      </c>
      <c r="L153" t="s">
        <v>230</v>
      </c>
      <c r="M153" t="s">
        <v>230</v>
      </c>
      <c r="N153" t="s">
        <v>230</v>
      </c>
      <c r="O153" t="s">
        <v>230</v>
      </c>
      <c r="P153" t="s">
        <v>230</v>
      </c>
      <c r="Q153" t="s">
        <v>230</v>
      </c>
      <c r="R153" t="s">
        <v>2188</v>
      </c>
      <c r="S153" t="s">
        <v>1003</v>
      </c>
      <c r="T153" s="49">
        <v>28491</v>
      </c>
      <c r="U153" s="49">
        <v>32478</v>
      </c>
      <c r="V153" t="s">
        <v>826</v>
      </c>
      <c r="Y153">
        <v>9.33</v>
      </c>
      <c r="Z153" t="s">
        <v>230</v>
      </c>
      <c r="AA153" t="s">
        <v>230</v>
      </c>
      <c r="AB153" t="s">
        <v>24</v>
      </c>
      <c r="AC153" t="s">
        <v>1740</v>
      </c>
      <c r="AE153" s="57" t="s">
        <v>1457</v>
      </c>
    </row>
    <row r="154" spans="1:38" x14ac:dyDescent="0.2">
      <c r="C154" t="s">
        <v>2223</v>
      </c>
      <c r="D154" s="11" t="s">
        <v>142</v>
      </c>
      <c r="E154" s="81" t="s">
        <v>143</v>
      </c>
      <c r="F154" s="30" t="s">
        <v>773</v>
      </c>
      <c r="G154">
        <v>1</v>
      </c>
      <c r="H154" t="s">
        <v>733</v>
      </c>
      <c r="I154" t="s">
        <v>230</v>
      </c>
      <c r="J154" t="s">
        <v>230</v>
      </c>
      <c r="K154" t="s">
        <v>230</v>
      </c>
      <c r="L154" t="s">
        <v>230</v>
      </c>
      <c r="M154" t="s">
        <v>230</v>
      </c>
      <c r="N154" t="s">
        <v>230</v>
      </c>
      <c r="O154" t="s">
        <v>230</v>
      </c>
      <c r="P154" t="s">
        <v>230</v>
      </c>
      <c r="Q154" t="s">
        <v>230</v>
      </c>
      <c r="R154" t="s">
        <v>2186</v>
      </c>
      <c r="S154" s="125" t="s">
        <v>1924</v>
      </c>
      <c r="T154" s="49">
        <v>36892</v>
      </c>
      <c r="U154" s="49">
        <v>38687</v>
      </c>
      <c r="V154" t="s">
        <v>1112</v>
      </c>
      <c r="Y154" t="s">
        <v>709</v>
      </c>
      <c r="Z154" t="s">
        <v>230</v>
      </c>
      <c r="AA154" t="s">
        <v>230</v>
      </c>
      <c r="AB154" t="s">
        <v>24</v>
      </c>
      <c r="AC154" t="s">
        <v>1926</v>
      </c>
      <c r="AE154" t="s">
        <v>1562</v>
      </c>
      <c r="AF154" t="s">
        <v>1925</v>
      </c>
    </row>
    <row r="155" spans="1:38" x14ac:dyDescent="0.2">
      <c r="C155" t="s">
        <v>2223</v>
      </c>
      <c r="D155" s="11" t="s">
        <v>142</v>
      </c>
      <c r="E155" s="81" t="s">
        <v>143</v>
      </c>
      <c r="F155" s="40" t="s">
        <v>773</v>
      </c>
      <c r="G155">
        <v>1</v>
      </c>
      <c r="H155">
        <v>2</v>
      </c>
      <c r="I155" t="s">
        <v>230</v>
      </c>
      <c r="J155" t="s">
        <v>230</v>
      </c>
      <c r="K155" t="s">
        <v>230</v>
      </c>
      <c r="L155" t="s">
        <v>230</v>
      </c>
      <c r="M155" t="s">
        <v>230</v>
      </c>
      <c r="N155" t="s">
        <v>230</v>
      </c>
      <c r="O155" t="s">
        <v>230</v>
      </c>
      <c r="P155" t="s">
        <v>230</v>
      </c>
      <c r="Q155" t="s">
        <v>230</v>
      </c>
      <c r="R155" t="s">
        <v>2186</v>
      </c>
      <c r="S155" s="125" t="s">
        <v>1691</v>
      </c>
      <c r="T155" s="49">
        <v>40909</v>
      </c>
      <c r="U155" s="49">
        <v>41244</v>
      </c>
      <c r="V155" t="s">
        <v>1291</v>
      </c>
      <c r="X155" t="s">
        <v>1217</v>
      </c>
      <c r="Y155" t="s">
        <v>1217</v>
      </c>
      <c r="Z155" t="s">
        <v>230</v>
      </c>
      <c r="AA155" t="s">
        <v>230</v>
      </c>
      <c r="AB155" t="s">
        <v>24</v>
      </c>
      <c r="AE155" t="s">
        <v>1932</v>
      </c>
    </row>
    <row r="156" spans="1:38" x14ac:dyDescent="0.2">
      <c r="C156" t="s">
        <v>2223</v>
      </c>
      <c r="D156" s="11" t="s">
        <v>142</v>
      </c>
      <c r="E156" s="81" t="s">
        <v>143</v>
      </c>
      <c r="F156" s="40" t="s">
        <v>773</v>
      </c>
      <c r="G156">
        <v>1</v>
      </c>
      <c r="H156" t="s">
        <v>195</v>
      </c>
      <c r="I156" t="s">
        <v>230</v>
      </c>
      <c r="J156" t="s">
        <v>230</v>
      </c>
      <c r="K156" t="s">
        <v>230</v>
      </c>
      <c r="L156" t="s">
        <v>230</v>
      </c>
      <c r="M156" t="s">
        <v>230</v>
      </c>
      <c r="N156" t="s">
        <v>230</v>
      </c>
      <c r="O156" t="s">
        <v>230</v>
      </c>
      <c r="P156" t="s">
        <v>230</v>
      </c>
      <c r="Q156" t="s">
        <v>230</v>
      </c>
      <c r="R156" t="s">
        <v>2188</v>
      </c>
      <c r="S156" s="125" t="s">
        <v>1935</v>
      </c>
      <c r="T156" t="s">
        <v>195</v>
      </c>
      <c r="U156" t="s">
        <v>195</v>
      </c>
      <c r="V156" t="s">
        <v>324</v>
      </c>
      <c r="Y156" t="s">
        <v>195</v>
      </c>
      <c r="Z156" t="s">
        <v>230</v>
      </c>
      <c r="AA156" t="s">
        <v>230</v>
      </c>
      <c r="AB156" t="s">
        <v>24</v>
      </c>
      <c r="AD156" t="s">
        <v>1933</v>
      </c>
      <c r="AE156" s="57" t="s">
        <v>1261</v>
      </c>
      <c r="AF156" t="s">
        <v>1934</v>
      </c>
    </row>
    <row r="157" spans="1:38" x14ac:dyDescent="0.2">
      <c r="C157" t="s">
        <v>2223</v>
      </c>
      <c r="D157" s="11" t="s">
        <v>142</v>
      </c>
      <c r="E157" s="81" t="s">
        <v>143</v>
      </c>
      <c r="F157" s="29" t="s">
        <v>773</v>
      </c>
      <c r="G157">
        <v>1</v>
      </c>
      <c r="H157">
        <v>18</v>
      </c>
      <c r="I157" t="s">
        <v>230</v>
      </c>
      <c r="J157" t="s">
        <v>230</v>
      </c>
      <c r="K157" t="s">
        <v>230</v>
      </c>
      <c r="L157" t="s">
        <v>230</v>
      </c>
      <c r="M157" t="s">
        <v>230</v>
      </c>
      <c r="N157" t="s">
        <v>230</v>
      </c>
      <c r="O157" t="s">
        <v>230</v>
      </c>
      <c r="P157" t="s">
        <v>230</v>
      </c>
      <c r="Q157" t="s">
        <v>230</v>
      </c>
      <c r="R157" t="s">
        <v>2188</v>
      </c>
      <c r="S157" s="125" t="s">
        <v>1939</v>
      </c>
      <c r="T157" s="49">
        <v>34335</v>
      </c>
      <c r="U157" s="49">
        <v>36861</v>
      </c>
      <c r="V157" t="s">
        <v>1295</v>
      </c>
      <c r="Y157">
        <v>5.55</v>
      </c>
      <c r="Z157" t="s">
        <v>230</v>
      </c>
      <c r="AA157" t="s">
        <v>230</v>
      </c>
      <c r="AB157" t="s">
        <v>24</v>
      </c>
      <c r="AD157" t="s">
        <v>1940</v>
      </c>
      <c r="AE157" t="s">
        <v>1937</v>
      </c>
      <c r="AJ157" t="s">
        <v>1938</v>
      </c>
    </row>
    <row r="158" spans="1:38" x14ac:dyDescent="0.2">
      <c r="A158" s="119"/>
      <c r="B158" s="119"/>
      <c r="C158" s="119" t="s">
        <v>2225</v>
      </c>
      <c r="D158" s="119" t="s">
        <v>148</v>
      </c>
      <c r="E158" s="76" t="s">
        <v>149</v>
      </c>
      <c r="F158" s="91" t="s">
        <v>773</v>
      </c>
      <c r="G158" s="119" t="s">
        <v>195</v>
      </c>
      <c r="H158" s="119" t="s">
        <v>195</v>
      </c>
      <c r="I158" s="119" t="s">
        <v>195</v>
      </c>
      <c r="J158" s="119" t="s">
        <v>195</v>
      </c>
      <c r="K158" s="119" t="s">
        <v>195</v>
      </c>
      <c r="L158" s="119" t="s">
        <v>195</v>
      </c>
      <c r="M158" s="119" t="s">
        <v>195</v>
      </c>
      <c r="N158" s="119" t="s">
        <v>195</v>
      </c>
      <c r="O158" s="119" t="s">
        <v>195</v>
      </c>
      <c r="P158" s="119" t="s">
        <v>195</v>
      </c>
      <c r="Q158" s="119" t="s">
        <v>195</v>
      </c>
      <c r="R158" s="119" t="s">
        <v>2186</v>
      </c>
      <c r="S158" s="119" t="s">
        <v>1955</v>
      </c>
      <c r="T158" s="119" t="s">
        <v>195</v>
      </c>
      <c r="U158" s="119" t="s">
        <v>195</v>
      </c>
      <c r="V158" s="119" t="s">
        <v>1337</v>
      </c>
      <c r="W158" s="119"/>
      <c r="X158" s="119"/>
      <c r="Y158" s="119" t="s">
        <v>195</v>
      </c>
      <c r="Z158" s="119" t="s">
        <v>195</v>
      </c>
      <c r="AA158" s="119" t="s">
        <v>195</v>
      </c>
      <c r="AB158" s="119" t="s">
        <v>195</v>
      </c>
      <c r="AC158" s="119"/>
      <c r="AD158" s="119" t="s">
        <v>1954</v>
      </c>
      <c r="AE158" s="119"/>
      <c r="AF158" s="119"/>
      <c r="AG158" s="119"/>
      <c r="AH158" s="119"/>
      <c r="AI158" s="119"/>
      <c r="AJ158" s="119"/>
      <c r="AK158" s="119"/>
      <c r="AL158" s="119"/>
    </row>
    <row r="159" spans="1:38" ht="18" x14ac:dyDescent="0.2">
      <c r="C159" t="s">
        <v>2225</v>
      </c>
      <c r="D159" t="s">
        <v>159</v>
      </c>
      <c r="E159" s="75" t="s">
        <v>160</v>
      </c>
      <c r="F159" s="90" t="s">
        <v>2180</v>
      </c>
      <c r="G159" t="s">
        <v>195</v>
      </c>
      <c r="H159" s="125" t="s">
        <v>195</v>
      </c>
      <c r="I159" s="125" t="s">
        <v>230</v>
      </c>
      <c r="J159" s="125" t="s">
        <v>230</v>
      </c>
      <c r="K159" s="125" t="s">
        <v>230</v>
      </c>
      <c r="L159" s="125" t="s">
        <v>230</v>
      </c>
      <c r="M159" s="125" t="s">
        <v>230</v>
      </c>
      <c r="N159" s="125" t="s">
        <v>230</v>
      </c>
      <c r="O159" s="125" t="s">
        <v>230</v>
      </c>
      <c r="P159" s="125" t="s">
        <v>230</v>
      </c>
      <c r="Q159" s="125" t="s">
        <v>230</v>
      </c>
      <c r="R159" s="125" t="s">
        <v>2185</v>
      </c>
      <c r="S159" s="125" t="s">
        <v>2181</v>
      </c>
      <c r="T159" s="50">
        <v>32509</v>
      </c>
      <c r="U159" s="50">
        <v>39783</v>
      </c>
      <c r="V159" s="125" t="s">
        <v>774</v>
      </c>
      <c r="W159" s="125"/>
      <c r="X159" s="125"/>
      <c r="Y159" s="125" t="s">
        <v>195</v>
      </c>
      <c r="Z159" s="125" t="s">
        <v>195</v>
      </c>
      <c r="AA159" s="125" t="s">
        <v>195</v>
      </c>
      <c r="AB159" s="125" t="s">
        <v>24</v>
      </c>
      <c r="AC159" s="125"/>
      <c r="AD159" s="125"/>
      <c r="AE159" s="125" t="s">
        <v>950</v>
      </c>
    </row>
    <row r="160" spans="1:38" x14ac:dyDescent="0.2">
      <c r="A160" s="119"/>
      <c r="B160" s="119"/>
      <c r="C160" s="119" t="s">
        <v>2225</v>
      </c>
      <c r="D160" s="119" t="s">
        <v>159</v>
      </c>
      <c r="E160" s="76" t="s">
        <v>160</v>
      </c>
      <c r="F160" s="97" t="s">
        <v>1610</v>
      </c>
      <c r="G160" s="119"/>
      <c r="H160" s="119" t="s">
        <v>2056</v>
      </c>
      <c r="I160" s="119"/>
      <c r="J160" s="119"/>
      <c r="K160" s="119"/>
      <c r="L160" s="119"/>
      <c r="M160" s="119"/>
      <c r="N160" s="119"/>
      <c r="O160" s="119"/>
      <c r="P160" s="119"/>
      <c r="Q160" s="119"/>
      <c r="R160" s="119" t="s">
        <v>2186</v>
      </c>
      <c r="S160" s="119" t="s">
        <v>989</v>
      </c>
      <c r="T160" s="119"/>
      <c r="U160" s="119"/>
      <c r="V160" s="119" t="s">
        <v>1611</v>
      </c>
      <c r="W160" s="119"/>
      <c r="X160" s="119"/>
      <c r="Y160" s="119"/>
      <c r="Z160" s="119"/>
      <c r="AA160" s="119"/>
      <c r="AB160" s="119"/>
      <c r="AC160" s="119"/>
      <c r="AD160" s="119"/>
      <c r="AE160" s="119"/>
      <c r="AF160" s="119"/>
      <c r="AG160" s="119"/>
      <c r="AH160" s="119"/>
      <c r="AI160" s="119"/>
      <c r="AJ160" s="119"/>
      <c r="AK160" s="119"/>
      <c r="AL160" s="119"/>
    </row>
    <row r="161" spans="3:37" x14ac:dyDescent="0.2">
      <c r="C161" t="s">
        <v>2225</v>
      </c>
      <c r="D161" t="s">
        <v>159</v>
      </c>
      <c r="E161" s="75" t="s">
        <v>160</v>
      </c>
      <c r="F161" s="16" t="s">
        <v>1619</v>
      </c>
      <c r="G161" t="s">
        <v>195</v>
      </c>
      <c r="H161" t="s">
        <v>195</v>
      </c>
      <c r="I161" t="s">
        <v>195</v>
      </c>
      <c r="J161" t="s">
        <v>195</v>
      </c>
      <c r="K161" t="s">
        <v>195</v>
      </c>
      <c r="L161" t="s">
        <v>195</v>
      </c>
      <c r="M161" t="s">
        <v>195</v>
      </c>
      <c r="N161" t="s">
        <v>195</v>
      </c>
      <c r="O161" t="s">
        <v>195</v>
      </c>
      <c r="P161" t="s">
        <v>195</v>
      </c>
      <c r="Q161" t="s">
        <v>195</v>
      </c>
      <c r="R161" t="s">
        <v>2184</v>
      </c>
      <c r="S161" s="125" t="s">
        <v>1620</v>
      </c>
      <c r="T161" s="49">
        <v>38353</v>
      </c>
      <c r="U161" s="49">
        <v>38687</v>
      </c>
      <c r="V161" s="62" t="s">
        <v>2060</v>
      </c>
      <c r="W161" s="62"/>
      <c r="Y161" t="s">
        <v>195</v>
      </c>
      <c r="Z161" t="s">
        <v>230</v>
      </c>
      <c r="AA161" t="s">
        <v>230</v>
      </c>
      <c r="AB161" t="s">
        <v>24</v>
      </c>
      <c r="AC161" t="s">
        <v>2062</v>
      </c>
      <c r="AE161" t="s">
        <v>2061</v>
      </c>
      <c r="AF161" t="s">
        <v>2062</v>
      </c>
    </row>
    <row r="162" spans="3:37" ht="17" x14ac:dyDescent="0.2">
      <c r="C162" t="s">
        <v>2226</v>
      </c>
      <c r="D162" s="11" t="s">
        <v>105</v>
      </c>
      <c r="E162" s="80" t="s">
        <v>106</v>
      </c>
      <c r="F162" s="122" t="s">
        <v>98</v>
      </c>
      <c r="G162">
        <v>187</v>
      </c>
      <c r="H162" t="s">
        <v>195</v>
      </c>
      <c r="I162" s="125" t="s">
        <v>230</v>
      </c>
      <c r="J162" s="125" t="s">
        <v>230</v>
      </c>
      <c r="K162" s="125" t="s">
        <v>230</v>
      </c>
      <c r="L162" s="125" t="s">
        <v>230</v>
      </c>
      <c r="M162" s="125" t="s">
        <v>230</v>
      </c>
      <c r="N162" s="125" t="s">
        <v>230</v>
      </c>
      <c r="O162" s="125" t="s">
        <v>230</v>
      </c>
      <c r="P162" s="125" t="s">
        <v>230</v>
      </c>
      <c r="Q162" t="s">
        <v>230</v>
      </c>
      <c r="R162" s="125" t="s">
        <v>2192</v>
      </c>
      <c r="S162" s="125" t="s">
        <v>946</v>
      </c>
      <c r="T162" s="49">
        <v>32509</v>
      </c>
      <c r="U162" s="49">
        <v>39783</v>
      </c>
      <c r="V162" t="s">
        <v>774</v>
      </c>
      <c r="Y162" t="s">
        <v>230</v>
      </c>
      <c r="Z162" t="s">
        <v>230</v>
      </c>
      <c r="AA162" t="s">
        <v>195</v>
      </c>
      <c r="AB162" s="125" t="s">
        <v>24</v>
      </c>
      <c r="AE162" s="125" t="s">
        <v>950</v>
      </c>
      <c r="AF162" s="125" t="s">
        <v>372</v>
      </c>
      <c r="AG162" s="125"/>
      <c r="AH162" s="125"/>
      <c r="AI162" s="125"/>
      <c r="AJ162" s="125"/>
      <c r="AK162" s="125"/>
    </row>
    <row r="163" spans="3:37" x14ac:dyDescent="0.2">
      <c r="C163" t="s">
        <v>2223</v>
      </c>
      <c r="D163" s="11" t="s">
        <v>115</v>
      </c>
      <c r="E163" s="158" t="s">
        <v>121</v>
      </c>
      <c r="F163" s="170" t="s">
        <v>98</v>
      </c>
      <c r="G163" s="119">
        <v>8</v>
      </c>
      <c r="H163" s="119" t="s">
        <v>230</v>
      </c>
      <c r="I163" s="119" t="s">
        <v>230</v>
      </c>
      <c r="J163" s="119" t="s">
        <v>230</v>
      </c>
      <c r="K163" s="119" t="s">
        <v>230</v>
      </c>
      <c r="L163" s="119" t="s">
        <v>230</v>
      </c>
      <c r="M163" s="119" t="s">
        <v>230</v>
      </c>
      <c r="N163" s="119" t="s">
        <v>230</v>
      </c>
      <c r="O163" s="119" t="s">
        <v>230</v>
      </c>
      <c r="P163" s="119" t="s">
        <v>230</v>
      </c>
      <c r="Q163" s="119" t="s">
        <v>230</v>
      </c>
      <c r="R163" s="119" t="s">
        <v>2192</v>
      </c>
      <c r="S163" t="s">
        <v>946</v>
      </c>
      <c r="T163" s="49">
        <v>32509</v>
      </c>
      <c r="U163" s="49">
        <v>39783</v>
      </c>
      <c r="V163" t="s">
        <v>774</v>
      </c>
      <c r="Y163" t="s">
        <v>230</v>
      </c>
      <c r="Z163" t="s">
        <v>230</v>
      </c>
      <c r="AA163" t="s">
        <v>195</v>
      </c>
      <c r="AB163" s="125" t="s">
        <v>24</v>
      </c>
      <c r="AE163" s="125" t="s">
        <v>950</v>
      </c>
    </row>
    <row r="164" spans="3:37" x14ac:dyDescent="0.2">
      <c r="C164" t="s">
        <v>2225</v>
      </c>
      <c r="D164" s="11" t="s">
        <v>141</v>
      </c>
      <c r="E164" s="75" t="s">
        <v>134</v>
      </c>
      <c r="F164" s="38" t="s">
        <v>137</v>
      </c>
      <c r="G164">
        <v>7</v>
      </c>
      <c r="H164">
        <v>18</v>
      </c>
      <c r="I164" t="s">
        <v>230</v>
      </c>
      <c r="J164" t="s">
        <v>230</v>
      </c>
      <c r="K164" t="s">
        <v>230</v>
      </c>
      <c r="L164" t="s">
        <v>230</v>
      </c>
      <c r="M164" t="s">
        <v>230</v>
      </c>
      <c r="N164" t="s">
        <v>230</v>
      </c>
      <c r="O164" t="s">
        <v>230</v>
      </c>
      <c r="P164" t="s">
        <v>230</v>
      </c>
      <c r="Q164" t="s">
        <v>230</v>
      </c>
      <c r="R164" t="s">
        <v>2186</v>
      </c>
      <c r="S164" t="s">
        <v>1691</v>
      </c>
      <c r="T164" s="49">
        <v>39814</v>
      </c>
      <c r="U164" s="49">
        <v>40148</v>
      </c>
      <c r="V164" t="s">
        <v>1288</v>
      </c>
      <c r="Y164" t="s">
        <v>1694</v>
      </c>
      <c r="Z164" t="s">
        <v>230</v>
      </c>
      <c r="AA164" t="s">
        <v>230</v>
      </c>
      <c r="AB164" t="s">
        <v>24</v>
      </c>
      <c r="AD164" t="s">
        <v>1692</v>
      </c>
      <c r="AE164" t="s">
        <v>1693</v>
      </c>
    </row>
    <row r="165" spans="3:37" x14ac:dyDescent="0.2">
      <c r="C165" t="s">
        <v>2225</v>
      </c>
      <c r="D165" s="11" t="s">
        <v>141</v>
      </c>
      <c r="E165" s="75" t="s">
        <v>134</v>
      </c>
      <c r="F165" s="38" t="s">
        <v>138</v>
      </c>
      <c r="G165">
        <v>16</v>
      </c>
      <c r="H165">
        <v>35</v>
      </c>
      <c r="I165" t="s">
        <v>230</v>
      </c>
      <c r="J165" t="s">
        <v>230</v>
      </c>
      <c r="K165" t="s">
        <v>230</v>
      </c>
      <c r="L165" t="s">
        <v>230</v>
      </c>
      <c r="M165" t="s">
        <v>230</v>
      </c>
      <c r="N165" t="s">
        <v>230</v>
      </c>
      <c r="O165" t="s">
        <v>230</v>
      </c>
      <c r="P165" t="s">
        <v>230</v>
      </c>
      <c r="Q165" t="s">
        <v>230</v>
      </c>
      <c r="R165" t="s">
        <v>2186</v>
      </c>
      <c r="S165" t="s">
        <v>1691</v>
      </c>
      <c r="T165" s="49">
        <v>40179</v>
      </c>
      <c r="U165" s="49">
        <v>40513</v>
      </c>
      <c r="V165" t="s">
        <v>1289</v>
      </c>
      <c r="Y165" t="s">
        <v>1705</v>
      </c>
      <c r="Z165" t="s">
        <v>230</v>
      </c>
      <c r="AA165" t="s">
        <v>230</v>
      </c>
      <c r="AB165" t="s">
        <v>24</v>
      </c>
      <c r="AD165" t="s">
        <v>1692</v>
      </c>
      <c r="AE165" t="s">
        <v>1704</v>
      </c>
    </row>
    <row r="166" spans="3:37" x14ac:dyDescent="0.2">
      <c r="C166" t="s">
        <v>2225</v>
      </c>
      <c r="D166" s="11" t="s">
        <v>141</v>
      </c>
      <c r="E166" s="75" t="s">
        <v>134</v>
      </c>
      <c r="F166" s="38" t="s">
        <v>139</v>
      </c>
      <c r="G166">
        <v>15</v>
      </c>
      <c r="H166">
        <v>33</v>
      </c>
      <c r="I166" t="s">
        <v>230</v>
      </c>
      <c r="J166" t="s">
        <v>230</v>
      </c>
      <c r="K166" t="s">
        <v>230</v>
      </c>
      <c r="L166" t="s">
        <v>230</v>
      </c>
      <c r="M166" t="s">
        <v>230</v>
      </c>
      <c r="N166" t="s">
        <v>230</v>
      </c>
      <c r="O166" t="s">
        <v>230</v>
      </c>
      <c r="P166" t="s">
        <v>230</v>
      </c>
      <c r="Q166" t="s">
        <v>230</v>
      </c>
      <c r="R166" t="s">
        <v>2186</v>
      </c>
      <c r="S166" t="s">
        <v>1691</v>
      </c>
      <c r="T166" s="49">
        <v>40544</v>
      </c>
      <c r="U166" s="49">
        <v>40878</v>
      </c>
      <c r="V166" t="s">
        <v>1290</v>
      </c>
      <c r="Y166" t="s">
        <v>1706</v>
      </c>
      <c r="Z166" t="s">
        <v>230</v>
      </c>
      <c r="AA166" t="s">
        <v>230</v>
      </c>
      <c r="AB166" t="s">
        <v>24</v>
      </c>
      <c r="AD166" t="s">
        <v>1692</v>
      </c>
      <c r="AE166" t="s">
        <v>1704</v>
      </c>
    </row>
    <row r="167" spans="3:37" x14ac:dyDescent="0.2">
      <c r="C167" t="s">
        <v>2225</v>
      </c>
      <c r="D167" s="11" t="s">
        <v>141</v>
      </c>
      <c r="E167" s="75" t="s">
        <v>134</v>
      </c>
      <c r="F167" s="38" t="s">
        <v>140</v>
      </c>
      <c r="G167">
        <v>9</v>
      </c>
      <c r="H167">
        <v>29</v>
      </c>
      <c r="I167" t="s">
        <v>230</v>
      </c>
      <c r="J167" t="s">
        <v>230</v>
      </c>
      <c r="K167" t="s">
        <v>230</v>
      </c>
      <c r="L167" t="s">
        <v>230</v>
      </c>
      <c r="M167" t="s">
        <v>230</v>
      </c>
      <c r="N167" t="s">
        <v>230</v>
      </c>
      <c r="O167" t="s">
        <v>230</v>
      </c>
      <c r="P167" t="s">
        <v>230</v>
      </c>
      <c r="Q167" t="s">
        <v>230</v>
      </c>
      <c r="R167" t="s">
        <v>2186</v>
      </c>
      <c r="S167" t="s">
        <v>1691</v>
      </c>
      <c r="T167" s="49">
        <v>40909</v>
      </c>
      <c r="U167" s="49">
        <v>41244</v>
      </c>
      <c r="V167" t="s">
        <v>1291</v>
      </c>
      <c r="Y167" t="s">
        <v>1707</v>
      </c>
      <c r="Z167" t="s">
        <v>230</v>
      </c>
      <c r="AA167" t="s">
        <v>230</v>
      </c>
      <c r="AB167" t="s">
        <v>24</v>
      </c>
      <c r="AD167" t="s">
        <v>1692</v>
      </c>
      <c r="AE167" s="57" t="s">
        <v>1704</v>
      </c>
    </row>
    <row r="168" spans="3:37" x14ac:dyDescent="0.2">
      <c r="C168" t="s">
        <v>2225</v>
      </c>
      <c r="D168" s="11" t="s">
        <v>141</v>
      </c>
      <c r="E168" s="75" t="s">
        <v>134</v>
      </c>
      <c r="F168" s="38" t="s">
        <v>140</v>
      </c>
      <c r="G168">
        <v>7</v>
      </c>
      <c r="H168">
        <v>26</v>
      </c>
      <c r="I168" t="s">
        <v>230</v>
      </c>
      <c r="J168" t="s">
        <v>230</v>
      </c>
      <c r="K168" t="s">
        <v>230</v>
      </c>
      <c r="L168" t="s">
        <v>230</v>
      </c>
      <c r="M168" t="s">
        <v>230</v>
      </c>
      <c r="N168" t="s">
        <v>230</v>
      </c>
      <c r="O168" t="s">
        <v>230</v>
      </c>
      <c r="P168" t="s">
        <v>230</v>
      </c>
      <c r="Q168" t="s">
        <v>230</v>
      </c>
      <c r="R168" t="s">
        <v>2186</v>
      </c>
      <c r="S168" t="s">
        <v>1691</v>
      </c>
      <c r="T168" s="49">
        <v>41275</v>
      </c>
      <c r="U168" s="49">
        <v>41609</v>
      </c>
      <c r="V168" t="s">
        <v>1695</v>
      </c>
      <c r="Y168" t="s">
        <v>1708</v>
      </c>
      <c r="Z168" t="s">
        <v>230</v>
      </c>
      <c r="AA168" t="s">
        <v>230</v>
      </c>
      <c r="AB168" t="s">
        <v>24</v>
      </c>
      <c r="AD168" t="s">
        <v>1692</v>
      </c>
      <c r="AE168" t="s">
        <v>1704</v>
      </c>
    </row>
    <row r="169" spans="3:37" x14ac:dyDescent="0.2">
      <c r="C169" t="s">
        <v>2225</v>
      </c>
      <c r="D169" s="11" t="s">
        <v>141</v>
      </c>
      <c r="E169" s="75" t="s">
        <v>134</v>
      </c>
      <c r="F169" s="38" t="s">
        <v>140</v>
      </c>
      <c r="G169">
        <v>12</v>
      </c>
      <c r="H169">
        <v>27</v>
      </c>
      <c r="I169" t="s">
        <v>230</v>
      </c>
      <c r="J169" t="s">
        <v>230</v>
      </c>
      <c r="K169" t="s">
        <v>230</v>
      </c>
      <c r="L169" t="s">
        <v>230</v>
      </c>
      <c r="M169" t="s">
        <v>230</v>
      </c>
      <c r="N169" t="s">
        <v>230</v>
      </c>
      <c r="O169" t="s">
        <v>230</v>
      </c>
      <c r="P169" t="s">
        <v>230</v>
      </c>
      <c r="Q169" t="s">
        <v>230</v>
      </c>
      <c r="R169" t="s">
        <v>2186</v>
      </c>
      <c r="S169" t="s">
        <v>1691</v>
      </c>
      <c r="T169" s="49">
        <v>41640</v>
      </c>
      <c r="U169" s="49">
        <v>41974</v>
      </c>
      <c r="V169" t="s">
        <v>1696</v>
      </c>
      <c r="Y169" t="s">
        <v>1709</v>
      </c>
      <c r="Z169" t="s">
        <v>230</v>
      </c>
      <c r="AA169" t="s">
        <v>230</v>
      </c>
      <c r="AB169" t="s">
        <v>24</v>
      </c>
      <c r="AD169" t="s">
        <v>1692</v>
      </c>
      <c r="AE169" t="s">
        <v>1704</v>
      </c>
    </row>
    <row r="170" spans="3:37" x14ac:dyDescent="0.2">
      <c r="C170" t="s">
        <v>2225</v>
      </c>
      <c r="D170" s="11" t="s">
        <v>141</v>
      </c>
      <c r="E170" s="75" t="s">
        <v>134</v>
      </c>
      <c r="F170" s="38" t="s">
        <v>140</v>
      </c>
      <c r="G170">
        <v>22</v>
      </c>
      <c r="H170">
        <v>61</v>
      </c>
      <c r="I170" t="s">
        <v>230</v>
      </c>
      <c r="J170" t="s">
        <v>230</v>
      </c>
      <c r="K170" t="s">
        <v>230</v>
      </c>
      <c r="L170" t="s">
        <v>230</v>
      </c>
      <c r="M170" t="s">
        <v>230</v>
      </c>
      <c r="N170" t="s">
        <v>230</v>
      </c>
      <c r="O170" t="s">
        <v>230</v>
      </c>
      <c r="P170" t="s">
        <v>230</v>
      </c>
      <c r="Q170" t="s">
        <v>230</v>
      </c>
      <c r="R170" t="s">
        <v>2186</v>
      </c>
      <c r="S170" t="s">
        <v>1691</v>
      </c>
      <c r="T170" s="49">
        <v>42005</v>
      </c>
      <c r="U170" s="49">
        <v>42339</v>
      </c>
      <c r="V170" t="s">
        <v>1697</v>
      </c>
      <c r="Y170" t="s">
        <v>1710</v>
      </c>
      <c r="Z170" t="s">
        <v>230</v>
      </c>
      <c r="AA170" t="s">
        <v>230</v>
      </c>
      <c r="AB170" t="s">
        <v>24</v>
      </c>
      <c r="AD170" t="s">
        <v>1692</v>
      </c>
      <c r="AE170" t="s">
        <v>1704</v>
      </c>
    </row>
    <row r="171" spans="3:37" x14ac:dyDescent="0.2">
      <c r="C171" t="s">
        <v>2225</v>
      </c>
      <c r="D171" s="11" t="s">
        <v>141</v>
      </c>
      <c r="E171" s="75" t="s">
        <v>134</v>
      </c>
      <c r="F171" s="38" t="s">
        <v>140</v>
      </c>
      <c r="G171">
        <v>7</v>
      </c>
      <c r="H171">
        <v>16</v>
      </c>
      <c r="I171" t="s">
        <v>230</v>
      </c>
      <c r="J171" t="s">
        <v>230</v>
      </c>
      <c r="K171" t="s">
        <v>230</v>
      </c>
      <c r="L171" t="s">
        <v>230</v>
      </c>
      <c r="M171" t="s">
        <v>230</v>
      </c>
      <c r="N171" t="s">
        <v>230</v>
      </c>
      <c r="O171" t="s">
        <v>230</v>
      </c>
      <c r="P171" t="s">
        <v>230</v>
      </c>
      <c r="Q171" t="s">
        <v>230</v>
      </c>
      <c r="R171" t="s">
        <v>2186</v>
      </c>
      <c r="S171" t="s">
        <v>1691</v>
      </c>
      <c r="T171" s="49">
        <v>43831</v>
      </c>
      <c r="U171" s="49">
        <v>44166</v>
      </c>
      <c r="V171" t="s">
        <v>1702</v>
      </c>
      <c r="Y171" t="s">
        <v>1711</v>
      </c>
      <c r="Z171" t="s">
        <v>230</v>
      </c>
      <c r="AA171" t="s">
        <v>230</v>
      </c>
      <c r="AB171" t="s">
        <v>24</v>
      </c>
      <c r="AD171" t="s">
        <v>1692</v>
      </c>
      <c r="AE171" t="s">
        <v>1704</v>
      </c>
    </row>
    <row r="172" spans="3:37" ht="17" x14ac:dyDescent="0.2">
      <c r="C172" t="s">
        <v>2224</v>
      </c>
      <c r="D172" s="11" t="s">
        <v>15</v>
      </c>
      <c r="E172" s="12" t="s">
        <v>16</v>
      </c>
      <c r="F172" s="3" t="s">
        <v>19</v>
      </c>
    </row>
    <row r="173" spans="3:37" x14ac:dyDescent="0.2">
      <c r="C173" t="s">
        <v>2223</v>
      </c>
      <c r="D173" s="11" t="s">
        <v>115</v>
      </c>
      <c r="E173" s="80" t="s">
        <v>121</v>
      </c>
      <c r="F173" s="131" t="s">
        <v>99</v>
      </c>
      <c r="G173">
        <v>10</v>
      </c>
      <c r="H173" t="s">
        <v>1008</v>
      </c>
      <c r="I173" t="s">
        <v>230</v>
      </c>
      <c r="J173" t="s">
        <v>230</v>
      </c>
      <c r="K173" t="s">
        <v>230</v>
      </c>
      <c r="L173" t="s">
        <v>230</v>
      </c>
      <c r="M173" t="s">
        <v>230</v>
      </c>
      <c r="N173" t="s">
        <v>230</v>
      </c>
      <c r="O173" t="s">
        <v>230</v>
      </c>
      <c r="P173" t="s">
        <v>230</v>
      </c>
      <c r="Q173" t="s">
        <v>230</v>
      </c>
      <c r="R173" t="s">
        <v>2188</v>
      </c>
      <c r="S173" t="s">
        <v>1003</v>
      </c>
      <c r="T173" s="49">
        <v>28491</v>
      </c>
      <c r="U173" s="49">
        <v>32478</v>
      </c>
      <c r="V173" t="s">
        <v>826</v>
      </c>
      <c r="Y173">
        <v>50</v>
      </c>
      <c r="Z173" t="s">
        <v>230</v>
      </c>
      <c r="AA173" t="s">
        <v>230</v>
      </c>
      <c r="AB173" t="s">
        <v>230</v>
      </c>
      <c r="AC173" s="129" t="s">
        <v>1009</v>
      </c>
      <c r="AE173" t="s">
        <v>1006</v>
      </c>
      <c r="AF173" t="s">
        <v>1004</v>
      </c>
    </row>
    <row r="174" spans="3:37" ht="17" x14ac:dyDescent="0.2">
      <c r="C174" t="s">
        <v>2224</v>
      </c>
      <c r="D174" s="11" t="s">
        <v>15</v>
      </c>
      <c r="E174" s="12" t="s">
        <v>16</v>
      </c>
      <c r="F174" s="3" t="s">
        <v>20</v>
      </c>
    </row>
    <row r="175" spans="3:37" x14ac:dyDescent="0.2">
      <c r="C175" t="s">
        <v>2223</v>
      </c>
      <c r="D175" s="11" t="s">
        <v>115</v>
      </c>
      <c r="E175" s="80" t="s">
        <v>121</v>
      </c>
      <c r="F175" s="29" t="s">
        <v>111</v>
      </c>
      <c r="G175">
        <v>8</v>
      </c>
      <c r="H175">
        <v>105</v>
      </c>
      <c r="I175" s="125" t="s">
        <v>230</v>
      </c>
      <c r="J175" s="125" t="s">
        <v>230</v>
      </c>
      <c r="K175" s="125" t="s">
        <v>230</v>
      </c>
      <c r="L175" s="125" t="s">
        <v>230</v>
      </c>
      <c r="M175" s="125" t="s">
        <v>230</v>
      </c>
      <c r="N175" s="125" t="s">
        <v>230</v>
      </c>
      <c r="O175" s="125" t="s">
        <v>230</v>
      </c>
      <c r="P175" s="125" t="s">
        <v>230</v>
      </c>
      <c r="Q175" s="125" t="s">
        <v>230</v>
      </c>
      <c r="R175" s="125" t="s">
        <v>2188</v>
      </c>
      <c r="S175" s="125" t="s">
        <v>1035</v>
      </c>
      <c r="T175" s="50">
        <v>29221</v>
      </c>
      <c r="U175" s="50">
        <v>33939</v>
      </c>
      <c r="V175" t="s">
        <v>1034</v>
      </c>
      <c r="X175" s="125"/>
      <c r="Y175" s="125">
        <v>7.62</v>
      </c>
      <c r="Z175" s="125" t="s">
        <v>230</v>
      </c>
      <c r="AA175" s="125" t="s">
        <v>230</v>
      </c>
      <c r="AB175" s="125" t="s">
        <v>24</v>
      </c>
      <c r="AD175" s="125"/>
      <c r="AE175" s="139" t="s">
        <v>1039</v>
      </c>
      <c r="AF175" s="125"/>
      <c r="AG175" s="125"/>
    </row>
    <row r="176" spans="3:37" x14ac:dyDescent="0.2">
      <c r="C176" t="s">
        <v>2223</v>
      </c>
      <c r="D176" s="11" t="s">
        <v>115</v>
      </c>
      <c r="E176" s="80" t="s">
        <v>121</v>
      </c>
      <c r="F176" s="29" t="s">
        <v>111</v>
      </c>
      <c r="G176">
        <v>8</v>
      </c>
      <c r="H176">
        <v>403</v>
      </c>
      <c r="I176" s="125" t="s">
        <v>230</v>
      </c>
      <c r="J176" s="125" t="s">
        <v>230</v>
      </c>
      <c r="K176" s="125" t="s">
        <v>230</v>
      </c>
      <c r="L176" s="125" t="s">
        <v>230</v>
      </c>
      <c r="M176" s="125" t="s">
        <v>230</v>
      </c>
      <c r="N176" s="125" t="s">
        <v>230</v>
      </c>
      <c r="O176" s="125" t="s">
        <v>230</v>
      </c>
      <c r="P176" s="125" t="s">
        <v>230</v>
      </c>
      <c r="Q176" s="125" t="s">
        <v>230</v>
      </c>
      <c r="R176" s="125" t="s">
        <v>2188</v>
      </c>
      <c r="S176" s="125" t="s">
        <v>1036</v>
      </c>
      <c r="T176" s="50">
        <v>29221</v>
      </c>
      <c r="U176" s="50">
        <v>33939</v>
      </c>
      <c r="V176" t="s">
        <v>1034</v>
      </c>
      <c r="X176" s="125"/>
      <c r="Y176" s="125">
        <v>1.99</v>
      </c>
      <c r="Z176" s="125" t="s">
        <v>230</v>
      </c>
      <c r="AA176" s="125" t="s">
        <v>230</v>
      </c>
      <c r="AB176" s="125" t="s">
        <v>24</v>
      </c>
      <c r="AD176" s="125"/>
      <c r="AE176" s="139" t="s">
        <v>1040</v>
      </c>
      <c r="AF176" s="125"/>
      <c r="AG176" s="125"/>
    </row>
    <row r="177" spans="1:38" x14ac:dyDescent="0.2">
      <c r="C177" t="s">
        <v>2223</v>
      </c>
      <c r="D177" s="11" t="s">
        <v>115</v>
      </c>
      <c r="E177" s="80" t="s">
        <v>121</v>
      </c>
      <c r="F177" s="29" t="s">
        <v>111</v>
      </c>
      <c r="G177">
        <v>52</v>
      </c>
      <c r="H177">
        <v>462</v>
      </c>
      <c r="I177" s="125" t="s">
        <v>230</v>
      </c>
      <c r="J177" s="125" t="s">
        <v>230</v>
      </c>
      <c r="K177" s="125" t="s">
        <v>230</v>
      </c>
      <c r="L177" s="125" t="s">
        <v>230</v>
      </c>
      <c r="M177" s="125" t="s">
        <v>230</v>
      </c>
      <c r="N177" s="125" t="s">
        <v>230</v>
      </c>
      <c r="O177" s="125" t="s">
        <v>230</v>
      </c>
      <c r="P177" s="125" t="s">
        <v>230</v>
      </c>
      <c r="Q177" s="125" t="s">
        <v>230</v>
      </c>
      <c r="R177" s="125" t="s">
        <v>2188</v>
      </c>
      <c r="S177" s="125" t="s">
        <v>1037</v>
      </c>
      <c r="T177" s="50">
        <v>29221</v>
      </c>
      <c r="U177" s="50">
        <v>33939</v>
      </c>
      <c r="V177" t="s">
        <v>1034</v>
      </c>
      <c r="X177" s="125"/>
      <c r="Y177" s="125">
        <v>11.25</v>
      </c>
      <c r="Z177" s="125" t="s">
        <v>230</v>
      </c>
      <c r="AA177" s="125" t="s">
        <v>230</v>
      </c>
      <c r="AB177" s="125" t="s">
        <v>24</v>
      </c>
      <c r="AD177" s="125"/>
      <c r="AE177" s="139" t="s">
        <v>1041</v>
      </c>
      <c r="AF177" s="125"/>
      <c r="AG177" s="125"/>
    </row>
    <row r="178" spans="1:38" x14ac:dyDescent="0.2">
      <c r="C178" t="s">
        <v>2223</v>
      </c>
      <c r="D178" s="11" t="s">
        <v>115</v>
      </c>
      <c r="E178" s="80" t="s">
        <v>121</v>
      </c>
      <c r="F178" s="29" t="s">
        <v>111</v>
      </c>
      <c r="G178">
        <v>0</v>
      </c>
      <c r="H178">
        <v>8</v>
      </c>
      <c r="I178" s="125" t="s">
        <v>230</v>
      </c>
      <c r="J178" s="125" t="s">
        <v>230</v>
      </c>
      <c r="K178" s="125" t="s">
        <v>230</v>
      </c>
      <c r="L178" s="125" t="s">
        <v>230</v>
      </c>
      <c r="M178" s="125" t="s">
        <v>230</v>
      </c>
      <c r="N178" s="125" t="s">
        <v>230</v>
      </c>
      <c r="O178" s="125" t="s">
        <v>230</v>
      </c>
      <c r="P178" s="125" t="s">
        <v>230</v>
      </c>
      <c r="Q178" s="125" t="s">
        <v>230</v>
      </c>
      <c r="R178" s="125" t="s">
        <v>2188</v>
      </c>
      <c r="S178" s="125" t="s">
        <v>1038</v>
      </c>
      <c r="T178" s="50">
        <v>29221</v>
      </c>
      <c r="U178" s="50">
        <v>33939</v>
      </c>
      <c r="V178" t="s">
        <v>1034</v>
      </c>
      <c r="Y178" s="125">
        <v>0</v>
      </c>
      <c r="Z178" s="125" t="s">
        <v>230</v>
      </c>
      <c r="AA178" s="125" t="s">
        <v>230</v>
      </c>
      <c r="AB178" s="125" t="s">
        <v>24</v>
      </c>
      <c r="AE178" s="139" t="s">
        <v>1042</v>
      </c>
    </row>
    <row r="179" spans="1:38" x14ac:dyDescent="0.2">
      <c r="C179" t="s">
        <v>2225</v>
      </c>
      <c r="D179" s="11" t="s">
        <v>141</v>
      </c>
      <c r="E179" s="75" t="s">
        <v>134</v>
      </c>
      <c r="F179" s="20" t="s">
        <v>1279</v>
      </c>
      <c r="G179">
        <v>0</v>
      </c>
      <c r="H179">
        <v>19</v>
      </c>
      <c r="I179" t="s">
        <v>230</v>
      </c>
      <c r="J179" t="s">
        <v>230</v>
      </c>
      <c r="K179" t="s">
        <v>230</v>
      </c>
      <c r="L179" t="s">
        <v>230</v>
      </c>
      <c r="M179" t="s">
        <v>230</v>
      </c>
      <c r="N179" t="s">
        <v>230</v>
      </c>
      <c r="O179" t="s">
        <v>230</v>
      </c>
      <c r="P179" t="s">
        <v>230</v>
      </c>
      <c r="Q179" t="s">
        <v>230</v>
      </c>
      <c r="R179" t="s">
        <v>2188</v>
      </c>
      <c r="S179" t="s">
        <v>422</v>
      </c>
      <c r="T179" s="49">
        <v>35431</v>
      </c>
      <c r="U179" s="49">
        <v>39783</v>
      </c>
      <c r="V179" t="s">
        <v>1185</v>
      </c>
      <c r="Y179">
        <v>0</v>
      </c>
      <c r="Z179" t="s">
        <v>230</v>
      </c>
      <c r="AA179" t="s">
        <v>230</v>
      </c>
      <c r="AB179" t="s">
        <v>230</v>
      </c>
      <c r="AE179" t="s">
        <v>1538</v>
      </c>
    </row>
    <row r="180" spans="1:38" x14ac:dyDescent="0.2">
      <c r="C180" t="s">
        <v>2223</v>
      </c>
      <c r="D180" s="11" t="s">
        <v>142</v>
      </c>
      <c r="E180" s="81" t="s">
        <v>143</v>
      </c>
      <c r="F180" s="19" t="s">
        <v>135</v>
      </c>
      <c r="G180">
        <v>0</v>
      </c>
      <c r="H180">
        <v>8</v>
      </c>
      <c r="I180" t="s">
        <v>230</v>
      </c>
      <c r="J180" t="s">
        <v>230</v>
      </c>
      <c r="K180" t="s">
        <v>230</v>
      </c>
      <c r="L180" t="s">
        <v>230</v>
      </c>
      <c r="M180" t="s">
        <v>230</v>
      </c>
      <c r="N180" t="s">
        <v>230</v>
      </c>
      <c r="O180" t="s">
        <v>230</v>
      </c>
      <c r="P180" t="s">
        <v>230</v>
      </c>
      <c r="Q180" t="s">
        <v>230</v>
      </c>
      <c r="R180" t="s">
        <v>2188</v>
      </c>
      <c r="S180" t="s">
        <v>422</v>
      </c>
      <c r="T180" s="49">
        <v>35431</v>
      </c>
      <c r="U180" s="49">
        <v>39783</v>
      </c>
      <c r="V180" t="s">
        <v>1185</v>
      </c>
      <c r="Y180">
        <v>0</v>
      </c>
      <c r="Z180" t="s">
        <v>230</v>
      </c>
      <c r="AA180" t="s">
        <v>230</v>
      </c>
      <c r="AB180" t="s">
        <v>24</v>
      </c>
      <c r="AE180" t="s">
        <v>1538</v>
      </c>
    </row>
    <row r="181" spans="1:38" x14ac:dyDescent="0.2">
      <c r="C181" t="s">
        <v>2225</v>
      </c>
      <c r="D181" s="14" t="s">
        <v>144</v>
      </c>
      <c r="E181" s="12" t="s">
        <v>145</v>
      </c>
      <c r="F181" s="13" t="s">
        <v>1334</v>
      </c>
      <c r="G181">
        <v>0</v>
      </c>
      <c r="H181">
        <v>13</v>
      </c>
      <c r="I181" t="s">
        <v>230</v>
      </c>
      <c r="J181" t="s">
        <v>230</v>
      </c>
      <c r="K181" t="s">
        <v>230</v>
      </c>
      <c r="L181" t="s">
        <v>230</v>
      </c>
      <c r="M181" t="s">
        <v>230</v>
      </c>
      <c r="N181" t="s">
        <v>230</v>
      </c>
      <c r="O181" t="s">
        <v>230</v>
      </c>
      <c r="P181" t="s">
        <v>230</v>
      </c>
      <c r="Q181" t="s">
        <v>230</v>
      </c>
      <c r="R181" t="s">
        <v>2188</v>
      </c>
      <c r="S181" s="125" t="s">
        <v>422</v>
      </c>
      <c r="T181" s="49">
        <v>35431</v>
      </c>
      <c r="U181" s="49">
        <v>39783</v>
      </c>
      <c r="V181" t="s">
        <v>1185</v>
      </c>
      <c r="Y181">
        <v>0</v>
      </c>
      <c r="Z181" t="s">
        <v>230</v>
      </c>
      <c r="AA181" t="s">
        <v>230</v>
      </c>
      <c r="AB181" t="s">
        <v>230</v>
      </c>
      <c r="AE181" t="s">
        <v>1538</v>
      </c>
    </row>
    <row r="182" spans="1:38" x14ac:dyDescent="0.2">
      <c r="C182" t="s">
        <v>2225</v>
      </c>
      <c r="D182" t="s">
        <v>181</v>
      </c>
      <c r="E182" s="82" t="s">
        <v>180</v>
      </c>
      <c r="F182" s="13" t="s">
        <v>1653</v>
      </c>
      <c r="G182">
        <v>0</v>
      </c>
      <c r="H182">
        <v>2</v>
      </c>
      <c r="I182" s="62">
        <v>0</v>
      </c>
      <c r="J182" s="62">
        <v>0</v>
      </c>
      <c r="K182" s="62">
        <v>0</v>
      </c>
      <c r="L182" s="62">
        <v>0</v>
      </c>
      <c r="M182" s="62">
        <v>0</v>
      </c>
      <c r="N182" s="62">
        <v>0</v>
      </c>
      <c r="O182" s="62">
        <v>0</v>
      </c>
      <c r="P182" s="62">
        <v>0</v>
      </c>
      <c r="Q182" s="62">
        <v>2</v>
      </c>
      <c r="R182" s="62" t="s">
        <v>2188</v>
      </c>
      <c r="S182" s="125" t="s">
        <v>1654</v>
      </c>
      <c r="T182" s="49">
        <v>27395</v>
      </c>
      <c r="U182" s="49">
        <v>32843</v>
      </c>
      <c r="V182" t="s">
        <v>1652</v>
      </c>
      <c r="Y182">
        <v>0</v>
      </c>
      <c r="Z182" s="62" t="s">
        <v>195</v>
      </c>
      <c r="AA182" s="62" t="s">
        <v>195</v>
      </c>
      <c r="AB182" s="62" t="s">
        <v>24</v>
      </c>
      <c r="AE182" t="s">
        <v>2077</v>
      </c>
    </row>
    <row r="183" spans="1:38" x14ac:dyDescent="0.2">
      <c r="C183" t="s">
        <v>2224</v>
      </c>
      <c r="D183" s="18" t="s">
        <v>93</v>
      </c>
      <c r="E183" s="75" t="s">
        <v>104</v>
      </c>
      <c r="F183" s="16" t="s">
        <v>653</v>
      </c>
      <c r="G183">
        <v>1</v>
      </c>
      <c r="H183">
        <v>55</v>
      </c>
      <c r="I183" t="s">
        <v>230</v>
      </c>
      <c r="J183" t="s">
        <v>230</v>
      </c>
      <c r="K183" t="s">
        <v>230</v>
      </c>
      <c r="L183" t="s">
        <v>230</v>
      </c>
      <c r="M183" t="s">
        <v>230</v>
      </c>
      <c r="N183" t="s">
        <v>230</v>
      </c>
      <c r="O183" t="s">
        <v>230</v>
      </c>
      <c r="P183" t="s">
        <v>230</v>
      </c>
      <c r="Q183" t="s">
        <v>230</v>
      </c>
      <c r="R183" t="s">
        <v>2188</v>
      </c>
      <c r="S183" t="s">
        <v>685</v>
      </c>
      <c r="T183" s="49">
        <v>40544</v>
      </c>
      <c r="U183" s="49">
        <v>40878</v>
      </c>
      <c r="V183" t="s">
        <v>654</v>
      </c>
      <c r="Z183" t="s">
        <v>195</v>
      </c>
      <c r="AA183" t="s">
        <v>230</v>
      </c>
      <c r="AB183" t="s">
        <v>24</v>
      </c>
      <c r="AE183" t="s">
        <v>684</v>
      </c>
      <c r="AF183" t="s">
        <v>372</v>
      </c>
    </row>
    <row r="184" spans="1:38" x14ac:dyDescent="0.2">
      <c r="C184" t="s">
        <v>2223</v>
      </c>
      <c r="D184" s="11" t="s">
        <v>115</v>
      </c>
      <c r="E184" s="80" t="s">
        <v>121</v>
      </c>
      <c r="F184" s="31" t="s">
        <v>653</v>
      </c>
      <c r="G184">
        <v>1</v>
      </c>
      <c r="H184">
        <v>7</v>
      </c>
      <c r="I184" t="s">
        <v>230</v>
      </c>
      <c r="J184" t="s">
        <v>230</v>
      </c>
      <c r="K184" t="s">
        <v>230</v>
      </c>
      <c r="L184" t="s">
        <v>230</v>
      </c>
      <c r="M184" t="s">
        <v>230</v>
      </c>
      <c r="N184" t="s">
        <v>230</v>
      </c>
      <c r="O184" t="s">
        <v>230</v>
      </c>
      <c r="P184" t="s">
        <v>230</v>
      </c>
      <c r="Q184" t="s">
        <v>230</v>
      </c>
      <c r="R184" t="s">
        <v>2189</v>
      </c>
      <c r="S184" t="s">
        <v>1484</v>
      </c>
      <c r="T184" s="49">
        <v>34486</v>
      </c>
      <c r="U184" s="49">
        <v>35916</v>
      </c>
      <c r="V184" t="s">
        <v>1161</v>
      </c>
      <c r="Y184">
        <v>14.29</v>
      </c>
      <c r="Z184" t="s">
        <v>230</v>
      </c>
      <c r="AA184" t="s">
        <v>230</v>
      </c>
      <c r="AB184" t="s">
        <v>24</v>
      </c>
      <c r="AG184" t="s">
        <v>1486</v>
      </c>
      <c r="AH184" t="s">
        <v>1485</v>
      </c>
    </row>
    <row r="185" spans="1:38" x14ac:dyDescent="0.2">
      <c r="A185" s="125"/>
      <c r="B185" s="125"/>
      <c r="C185" s="125" t="s">
        <v>2223</v>
      </c>
      <c r="D185" s="147" t="s">
        <v>115</v>
      </c>
      <c r="E185" s="148" t="s">
        <v>121</v>
      </c>
      <c r="F185" s="131" t="s">
        <v>1105</v>
      </c>
      <c r="G185" s="125">
        <v>1</v>
      </c>
      <c r="H185" s="125" t="s">
        <v>733</v>
      </c>
      <c r="I185" s="125" t="s">
        <v>230</v>
      </c>
      <c r="J185" s="125" t="s">
        <v>230</v>
      </c>
      <c r="K185" s="125" t="s">
        <v>230</v>
      </c>
      <c r="L185" s="125" t="s">
        <v>230</v>
      </c>
      <c r="M185" s="125" t="s">
        <v>230</v>
      </c>
      <c r="N185" s="125" t="s">
        <v>230</v>
      </c>
      <c r="O185" s="125" t="s">
        <v>230</v>
      </c>
      <c r="P185" s="125" t="s">
        <v>230</v>
      </c>
      <c r="Q185" s="125" t="s">
        <v>230</v>
      </c>
      <c r="R185" s="125" t="s">
        <v>2184</v>
      </c>
      <c r="S185" s="125" t="s">
        <v>1013</v>
      </c>
      <c r="T185" s="50">
        <v>41426</v>
      </c>
      <c r="U185" s="50">
        <v>42156</v>
      </c>
      <c r="V185" s="125" t="s">
        <v>824</v>
      </c>
      <c r="W185" s="125"/>
      <c r="X185" s="125"/>
      <c r="Y185" s="125" t="s">
        <v>195</v>
      </c>
      <c r="Z185" s="125" t="s">
        <v>230</v>
      </c>
      <c r="AA185" s="125" t="s">
        <v>230</v>
      </c>
      <c r="AB185" s="125" t="s">
        <v>24</v>
      </c>
      <c r="AC185" s="125"/>
      <c r="AD185" s="125"/>
      <c r="AE185" s="125" t="s">
        <v>1012</v>
      </c>
      <c r="AF185" s="125" t="s">
        <v>372</v>
      </c>
      <c r="AG185" s="125"/>
      <c r="AH185" s="125"/>
      <c r="AI185" s="125"/>
      <c r="AJ185" s="125"/>
      <c r="AK185" s="125"/>
      <c r="AL185" s="125"/>
    </row>
    <row r="186" spans="1:38" s="52" customFormat="1" x14ac:dyDescent="0.2">
      <c r="A186"/>
      <c r="B186"/>
      <c r="C186" t="s">
        <v>2223</v>
      </c>
      <c r="D186" s="11" t="s">
        <v>115</v>
      </c>
      <c r="E186" s="80" t="s">
        <v>121</v>
      </c>
      <c r="F186" s="30" t="s">
        <v>1111</v>
      </c>
      <c r="G186">
        <v>1</v>
      </c>
      <c r="H186" t="s">
        <v>733</v>
      </c>
      <c r="I186" t="s">
        <v>195</v>
      </c>
      <c r="J186" t="s">
        <v>195</v>
      </c>
      <c r="K186" t="s">
        <v>195</v>
      </c>
      <c r="L186" t="s">
        <v>195</v>
      </c>
      <c r="M186" t="s">
        <v>195</v>
      </c>
      <c r="N186" t="s">
        <v>195</v>
      </c>
      <c r="O186" t="s">
        <v>195</v>
      </c>
      <c r="P186" t="s">
        <v>195</v>
      </c>
      <c r="Q186" t="s">
        <v>195</v>
      </c>
      <c r="R186" t="s">
        <v>2186</v>
      </c>
      <c r="S186" t="s">
        <v>1379</v>
      </c>
      <c r="T186" s="49">
        <v>36892</v>
      </c>
      <c r="U186" s="49">
        <v>38687</v>
      </c>
      <c r="V186" t="s">
        <v>1112</v>
      </c>
      <c r="W186"/>
      <c r="X186"/>
      <c r="Y186" t="s">
        <v>709</v>
      </c>
      <c r="Z186" s="125" t="s">
        <v>230</v>
      </c>
      <c r="AA186" s="125" t="s">
        <v>230</v>
      </c>
      <c r="AB186" s="125" t="s">
        <v>24</v>
      </c>
      <c r="AC186"/>
      <c r="AD186" t="s">
        <v>1380</v>
      </c>
      <c r="AE186" t="s">
        <v>1378</v>
      </c>
      <c r="AF186"/>
      <c r="AG186"/>
      <c r="AH186"/>
      <c r="AI186"/>
      <c r="AJ186"/>
      <c r="AK186"/>
      <c r="AL186"/>
    </row>
    <row r="187" spans="1:38" x14ac:dyDescent="0.2">
      <c r="C187" t="s">
        <v>2225</v>
      </c>
      <c r="D187" t="s">
        <v>175</v>
      </c>
      <c r="E187" s="75" t="s">
        <v>176</v>
      </c>
      <c r="F187" t="s">
        <v>1647</v>
      </c>
      <c r="G187">
        <v>1</v>
      </c>
      <c r="H187">
        <v>1</v>
      </c>
      <c r="I187">
        <v>1</v>
      </c>
      <c r="J187" s="129" t="s">
        <v>195</v>
      </c>
      <c r="K187" s="129" t="s">
        <v>195</v>
      </c>
      <c r="L187" s="129" t="s">
        <v>195</v>
      </c>
      <c r="M187" s="129" t="s">
        <v>195</v>
      </c>
      <c r="N187" s="129" t="s">
        <v>195</v>
      </c>
      <c r="O187" s="129" t="s">
        <v>195</v>
      </c>
      <c r="P187" s="129" t="s">
        <v>195</v>
      </c>
      <c r="Q187" s="129" t="s">
        <v>195</v>
      </c>
      <c r="R187" s="129" t="s">
        <v>2188</v>
      </c>
      <c r="S187" s="125" t="s">
        <v>1646</v>
      </c>
      <c r="T187" s="125" t="s">
        <v>544</v>
      </c>
      <c r="U187" s="125" t="s">
        <v>544</v>
      </c>
      <c r="V187" s="125" t="s">
        <v>1648</v>
      </c>
      <c r="W187" s="125"/>
      <c r="Y187" t="s">
        <v>709</v>
      </c>
      <c r="Z187" t="s">
        <v>195</v>
      </c>
      <c r="AA187" t="s">
        <v>195</v>
      </c>
      <c r="AB187" t="s">
        <v>24</v>
      </c>
      <c r="AD187" t="s">
        <v>2074</v>
      </c>
      <c r="AE187" t="s">
        <v>2075</v>
      </c>
      <c r="AF187" t="s">
        <v>2073</v>
      </c>
    </row>
    <row r="188" spans="1:38" x14ac:dyDescent="0.2">
      <c r="C188" t="s">
        <v>2223</v>
      </c>
      <c r="D188" t="s">
        <v>185</v>
      </c>
      <c r="E188" s="75" t="s">
        <v>192</v>
      </c>
      <c r="F188" s="16" t="s">
        <v>1669</v>
      </c>
      <c r="G188">
        <v>1</v>
      </c>
      <c r="H188" t="s">
        <v>195</v>
      </c>
      <c r="I188" t="s">
        <v>230</v>
      </c>
      <c r="J188" t="s">
        <v>230</v>
      </c>
      <c r="K188" t="s">
        <v>230</v>
      </c>
      <c r="L188" t="s">
        <v>230</v>
      </c>
      <c r="M188" t="s">
        <v>230</v>
      </c>
      <c r="N188" t="s">
        <v>230</v>
      </c>
      <c r="O188" t="s">
        <v>230</v>
      </c>
      <c r="P188" t="s">
        <v>230</v>
      </c>
      <c r="Q188" t="s">
        <v>230</v>
      </c>
      <c r="R188" t="s">
        <v>2188</v>
      </c>
      <c r="S188" t="s">
        <v>1670</v>
      </c>
      <c r="T188" t="s">
        <v>195</v>
      </c>
      <c r="U188" t="s">
        <v>195</v>
      </c>
      <c r="V188" t="s">
        <v>324</v>
      </c>
      <c r="Y188">
        <v>0</v>
      </c>
      <c r="Z188" t="s">
        <v>230</v>
      </c>
      <c r="AA188" t="s">
        <v>230</v>
      </c>
      <c r="AB188" t="s">
        <v>24</v>
      </c>
      <c r="AD188" t="s">
        <v>2105</v>
      </c>
      <c r="AE188" s="57" t="s">
        <v>320</v>
      </c>
      <c r="AF188" t="s">
        <v>424</v>
      </c>
    </row>
    <row r="189" spans="1:38" x14ac:dyDescent="0.2">
      <c r="C189" t="s">
        <v>2223</v>
      </c>
      <c r="D189" t="s">
        <v>185</v>
      </c>
      <c r="E189" s="75" t="s">
        <v>192</v>
      </c>
      <c r="F189" s="16" t="s">
        <v>186</v>
      </c>
    </row>
    <row r="190" spans="1:38" x14ac:dyDescent="0.2">
      <c r="C190" t="s">
        <v>2223</v>
      </c>
      <c r="D190" s="11" t="s">
        <v>115</v>
      </c>
      <c r="E190" s="80" t="s">
        <v>121</v>
      </c>
      <c r="F190" s="30" t="s">
        <v>1127</v>
      </c>
      <c r="G190">
        <v>1</v>
      </c>
      <c r="H190" t="s">
        <v>733</v>
      </c>
      <c r="I190" t="s">
        <v>195</v>
      </c>
      <c r="J190" t="s">
        <v>195</v>
      </c>
      <c r="K190" t="s">
        <v>195</v>
      </c>
      <c r="L190" t="s">
        <v>195</v>
      </c>
      <c r="M190" t="s">
        <v>195</v>
      </c>
      <c r="N190" t="s">
        <v>195</v>
      </c>
      <c r="O190" t="s">
        <v>195</v>
      </c>
      <c r="P190" t="s">
        <v>195</v>
      </c>
      <c r="Q190" t="s">
        <v>195</v>
      </c>
      <c r="R190" t="s">
        <v>2184</v>
      </c>
      <c r="S190" s="125" t="s">
        <v>1437</v>
      </c>
      <c r="T190" s="54">
        <v>42746</v>
      </c>
      <c r="U190" s="54">
        <v>42746</v>
      </c>
      <c r="V190" t="s">
        <v>1128</v>
      </c>
      <c r="Y190" t="s">
        <v>709</v>
      </c>
      <c r="Z190" t="s">
        <v>195</v>
      </c>
      <c r="AA190" s="125" t="s">
        <v>195</v>
      </c>
      <c r="AB190" s="125" t="s">
        <v>24</v>
      </c>
      <c r="AE190" t="s">
        <v>1436</v>
      </c>
      <c r="AF190" t="s">
        <v>1438</v>
      </c>
    </row>
    <row r="191" spans="1:38" x14ac:dyDescent="0.2">
      <c r="C191" t="s">
        <v>2225</v>
      </c>
      <c r="D191" t="s">
        <v>156</v>
      </c>
      <c r="E191" s="75" t="s">
        <v>157</v>
      </c>
      <c r="F191" s="19" t="s">
        <v>1583</v>
      </c>
      <c r="G191">
        <v>1</v>
      </c>
      <c r="H191" t="s">
        <v>733</v>
      </c>
      <c r="I191" t="s">
        <v>195</v>
      </c>
      <c r="J191" t="s">
        <v>195</v>
      </c>
      <c r="K191" t="s">
        <v>195</v>
      </c>
      <c r="L191" t="s">
        <v>195</v>
      </c>
      <c r="M191" t="s">
        <v>195</v>
      </c>
      <c r="N191" t="s">
        <v>195</v>
      </c>
      <c r="O191" t="s">
        <v>195</v>
      </c>
      <c r="P191" t="s">
        <v>195</v>
      </c>
      <c r="Q191" t="s">
        <v>195</v>
      </c>
      <c r="R191" t="s">
        <v>2184</v>
      </c>
      <c r="S191" s="142" t="s">
        <v>2028</v>
      </c>
      <c r="T191" s="49">
        <v>43525</v>
      </c>
      <c r="U191" s="49">
        <v>43525</v>
      </c>
      <c r="V191" t="s">
        <v>1584</v>
      </c>
      <c r="Y191" t="s">
        <v>709</v>
      </c>
      <c r="Z191" t="s">
        <v>195</v>
      </c>
      <c r="AA191" t="s">
        <v>195</v>
      </c>
      <c r="AB191" t="s">
        <v>24</v>
      </c>
      <c r="AE191" t="s">
        <v>2027</v>
      </c>
      <c r="AF191" t="s">
        <v>2029</v>
      </c>
    </row>
    <row r="192" spans="1:38" x14ac:dyDescent="0.2">
      <c r="C192" t="s">
        <v>2224</v>
      </c>
      <c r="D192" s="18" t="s">
        <v>93</v>
      </c>
      <c r="E192" s="75" t="s">
        <v>104</v>
      </c>
      <c r="F192" s="16" t="s">
        <v>807</v>
      </c>
      <c r="G192">
        <v>1</v>
      </c>
      <c r="H192">
        <v>82</v>
      </c>
      <c r="I192" s="125" t="s">
        <v>230</v>
      </c>
      <c r="J192" s="125" t="s">
        <v>230</v>
      </c>
      <c r="K192" s="125" t="s">
        <v>230</v>
      </c>
      <c r="L192" s="125" t="s">
        <v>230</v>
      </c>
      <c r="M192" s="125" t="s">
        <v>230</v>
      </c>
      <c r="N192" s="125" t="s">
        <v>230</v>
      </c>
      <c r="O192" s="125" t="s">
        <v>230</v>
      </c>
      <c r="P192" s="125" t="s">
        <v>230</v>
      </c>
      <c r="Q192" s="125" t="s">
        <v>230</v>
      </c>
      <c r="R192" s="125" t="s">
        <v>2186</v>
      </c>
      <c r="S192" s="125" t="s">
        <v>1056</v>
      </c>
      <c r="T192" s="49">
        <v>38443</v>
      </c>
      <c r="U192" s="49">
        <v>42614</v>
      </c>
      <c r="V192" t="s">
        <v>808</v>
      </c>
      <c r="Y192">
        <v>1.22</v>
      </c>
      <c r="Z192" s="125" t="s">
        <v>230</v>
      </c>
      <c r="AA192" s="125" t="s">
        <v>230</v>
      </c>
      <c r="AB192" s="125" t="s">
        <v>24</v>
      </c>
      <c r="AE192" t="s">
        <v>1055</v>
      </c>
    </row>
    <row r="193" spans="1:38" ht="17" x14ac:dyDescent="0.2">
      <c r="C193" t="s">
        <v>2226</v>
      </c>
      <c r="D193" s="11" t="s">
        <v>105</v>
      </c>
      <c r="E193" s="80" t="s">
        <v>106</v>
      </c>
      <c r="F193" s="141" t="s">
        <v>113</v>
      </c>
      <c r="G193">
        <v>1</v>
      </c>
      <c r="H193">
        <v>5</v>
      </c>
      <c r="I193" s="125" t="s">
        <v>230</v>
      </c>
      <c r="J193" s="125" t="s">
        <v>230</v>
      </c>
      <c r="K193" s="125" t="s">
        <v>230</v>
      </c>
      <c r="L193" s="125" t="s">
        <v>230</v>
      </c>
      <c r="M193" s="125" t="s">
        <v>230</v>
      </c>
      <c r="N193" s="125" t="s">
        <v>230</v>
      </c>
      <c r="O193" s="125" t="s">
        <v>230</v>
      </c>
      <c r="P193" s="125" t="s">
        <v>230</v>
      </c>
      <c r="Q193" s="125" t="s">
        <v>230</v>
      </c>
      <c r="R193" s="156" t="s">
        <v>2186</v>
      </c>
      <c r="S193" s="125" t="s">
        <v>1056</v>
      </c>
      <c r="T193" s="49">
        <v>38443</v>
      </c>
      <c r="U193" s="49">
        <v>42614</v>
      </c>
      <c r="V193" t="s">
        <v>808</v>
      </c>
      <c r="Y193">
        <v>20</v>
      </c>
      <c r="Z193" s="125" t="s">
        <v>230</v>
      </c>
      <c r="AA193" s="125" t="s">
        <v>230</v>
      </c>
      <c r="AB193" s="125" t="s">
        <v>24</v>
      </c>
      <c r="AE193" t="s">
        <v>1055</v>
      </c>
    </row>
    <row r="194" spans="1:38" x14ac:dyDescent="0.2">
      <c r="C194" t="s">
        <v>2224</v>
      </c>
      <c r="D194" s="18" t="s">
        <v>93</v>
      </c>
      <c r="E194" s="75" t="s">
        <v>104</v>
      </c>
      <c r="F194" s="25" t="s">
        <v>792</v>
      </c>
      <c r="G194">
        <v>123</v>
      </c>
      <c r="H194">
        <v>1874</v>
      </c>
      <c r="I194" t="s">
        <v>195</v>
      </c>
      <c r="J194" t="s">
        <v>195</v>
      </c>
      <c r="K194" t="s">
        <v>195</v>
      </c>
      <c r="L194" t="s">
        <v>195</v>
      </c>
      <c r="M194" t="s">
        <v>195</v>
      </c>
      <c r="N194" t="s">
        <v>195</v>
      </c>
      <c r="O194" t="s">
        <v>195</v>
      </c>
      <c r="P194" t="s">
        <v>195</v>
      </c>
      <c r="Q194" t="s">
        <v>195</v>
      </c>
      <c r="R194" t="s">
        <v>2188</v>
      </c>
      <c r="S194" t="s">
        <v>988</v>
      </c>
      <c r="T194" s="49">
        <v>29221</v>
      </c>
      <c r="U194" s="49">
        <v>33939</v>
      </c>
      <c r="V194" t="s">
        <v>324</v>
      </c>
      <c r="Y194">
        <v>6.56</v>
      </c>
      <c r="AE194" t="s">
        <v>320</v>
      </c>
    </row>
    <row r="195" spans="1:38" x14ac:dyDescent="0.2">
      <c r="C195" t="s">
        <v>2224</v>
      </c>
      <c r="D195" s="18" t="s">
        <v>93</v>
      </c>
      <c r="E195" s="75" t="s">
        <v>104</v>
      </c>
      <c r="F195" s="16" t="s">
        <v>817</v>
      </c>
      <c r="G195">
        <v>14</v>
      </c>
      <c r="H195" t="s">
        <v>195</v>
      </c>
      <c r="I195" t="s">
        <v>230</v>
      </c>
      <c r="J195" t="s">
        <v>230</v>
      </c>
      <c r="K195" t="s">
        <v>230</v>
      </c>
      <c r="L195" t="s">
        <v>230</v>
      </c>
      <c r="M195" t="s">
        <v>230</v>
      </c>
      <c r="N195" t="s">
        <v>230</v>
      </c>
      <c r="O195" t="s">
        <v>230</v>
      </c>
      <c r="P195" t="s">
        <v>230</v>
      </c>
      <c r="Q195" t="s">
        <v>230</v>
      </c>
      <c r="R195" t="s">
        <v>2185</v>
      </c>
      <c r="S195" t="s">
        <v>1023</v>
      </c>
      <c r="T195" s="49">
        <v>38353</v>
      </c>
      <c r="U195" s="49">
        <v>40148</v>
      </c>
      <c r="V195" t="s">
        <v>818</v>
      </c>
      <c r="Y195" t="s">
        <v>195</v>
      </c>
      <c r="Z195" t="s">
        <v>230</v>
      </c>
      <c r="AA195" t="s">
        <v>230</v>
      </c>
      <c r="AB195" t="s">
        <v>24</v>
      </c>
      <c r="AE195" t="s">
        <v>1022</v>
      </c>
      <c r="AF195" t="s">
        <v>372</v>
      </c>
    </row>
    <row r="196" spans="1:38" x14ac:dyDescent="0.2">
      <c r="C196" t="s">
        <v>2224</v>
      </c>
      <c r="D196" s="18" t="s">
        <v>93</v>
      </c>
      <c r="E196" s="75" t="s">
        <v>104</v>
      </c>
      <c r="F196" s="16" t="s">
        <v>815</v>
      </c>
      <c r="G196">
        <v>46</v>
      </c>
      <c r="H196">
        <v>336</v>
      </c>
      <c r="I196" t="s">
        <v>230</v>
      </c>
      <c r="J196" t="s">
        <v>230</v>
      </c>
      <c r="K196" t="s">
        <v>230</v>
      </c>
      <c r="L196" t="s">
        <v>230</v>
      </c>
      <c r="M196" t="s">
        <v>230</v>
      </c>
      <c r="N196" t="s">
        <v>230</v>
      </c>
      <c r="O196" t="s">
        <v>230</v>
      </c>
      <c r="P196" t="s">
        <v>230</v>
      </c>
      <c r="Q196" t="s">
        <v>230</v>
      </c>
      <c r="R196" t="s">
        <v>2185</v>
      </c>
      <c r="S196" t="s">
        <v>1025</v>
      </c>
      <c r="T196" s="49">
        <v>38353</v>
      </c>
      <c r="U196" s="49">
        <v>41244</v>
      </c>
      <c r="V196" t="s">
        <v>816</v>
      </c>
      <c r="Y196">
        <v>13.8</v>
      </c>
      <c r="AC196" s="88" t="s">
        <v>1027</v>
      </c>
      <c r="AD196" t="s">
        <v>1026</v>
      </c>
      <c r="AE196" t="s">
        <v>1024</v>
      </c>
      <c r="AF196" t="s">
        <v>372</v>
      </c>
    </row>
    <row r="197" spans="1:38" x14ac:dyDescent="0.2">
      <c r="C197" t="s">
        <v>2224</v>
      </c>
      <c r="D197" s="18" t="s">
        <v>93</v>
      </c>
      <c r="E197" s="75" t="s">
        <v>104</v>
      </c>
      <c r="F197" s="25" t="s">
        <v>823</v>
      </c>
      <c r="G197">
        <v>2</v>
      </c>
      <c r="H197" t="s">
        <v>195</v>
      </c>
      <c r="I197" t="s">
        <v>230</v>
      </c>
      <c r="J197" t="s">
        <v>230</v>
      </c>
      <c r="K197" t="s">
        <v>230</v>
      </c>
      <c r="L197" t="s">
        <v>230</v>
      </c>
      <c r="M197" t="s">
        <v>230</v>
      </c>
      <c r="N197" t="s">
        <v>230</v>
      </c>
      <c r="O197" t="s">
        <v>230</v>
      </c>
      <c r="P197" t="s">
        <v>230</v>
      </c>
      <c r="Q197" t="s">
        <v>230</v>
      </c>
      <c r="R197" t="s">
        <v>2184</v>
      </c>
      <c r="S197" t="s">
        <v>1013</v>
      </c>
      <c r="T197" s="49">
        <v>41426</v>
      </c>
      <c r="U197" s="49">
        <v>42156</v>
      </c>
      <c r="V197" t="s">
        <v>824</v>
      </c>
      <c r="Y197" t="s">
        <v>195</v>
      </c>
      <c r="Z197" t="s">
        <v>230</v>
      </c>
      <c r="AA197" t="s">
        <v>230</v>
      </c>
      <c r="AB197" t="s">
        <v>24</v>
      </c>
      <c r="AE197" t="s">
        <v>1012</v>
      </c>
      <c r="AF197" t="s">
        <v>372</v>
      </c>
    </row>
    <row r="198" spans="1:38" x14ac:dyDescent="0.2">
      <c r="C198" t="s">
        <v>2226</v>
      </c>
      <c r="D198" s="11" t="s">
        <v>105</v>
      </c>
      <c r="E198" s="80" t="s">
        <v>106</v>
      </c>
      <c r="F198" s="23" t="s">
        <v>823</v>
      </c>
      <c r="G198">
        <v>2</v>
      </c>
      <c r="H198">
        <v>47</v>
      </c>
      <c r="I198" s="156" t="s">
        <v>230</v>
      </c>
      <c r="J198" s="156" t="s">
        <v>230</v>
      </c>
      <c r="K198" s="156" t="s">
        <v>230</v>
      </c>
      <c r="L198" s="156" t="s">
        <v>230</v>
      </c>
      <c r="M198" s="156" t="s">
        <v>230</v>
      </c>
      <c r="N198" s="156" t="s">
        <v>230</v>
      </c>
      <c r="O198" s="156" t="s">
        <v>230</v>
      </c>
      <c r="P198" s="156" t="s">
        <v>230</v>
      </c>
      <c r="Q198" s="156" t="s">
        <v>230</v>
      </c>
      <c r="R198" s="156" t="s">
        <v>2185</v>
      </c>
      <c r="S198" s="125" t="s">
        <v>1214</v>
      </c>
      <c r="T198" s="49">
        <v>37987</v>
      </c>
      <c r="U198" s="49">
        <v>38352</v>
      </c>
      <c r="V198" t="s">
        <v>1083</v>
      </c>
      <c r="Y198">
        <v>4.25</v>
      </c>
      <c r="Z198" s="156" t="s">
        <v>230</v>
      </c>
      <c r="AA198" s="156" t="s">
        <v>230</v>
      </c>
      <c r="AB198" s="156" t="s">
        <v>24</v>
      </c>
      <c r="AC198" t="s">
        <v>1215</v>
      </c>
      <c r="AE198" t="s">
        <v>1212</v>
      </c>
    </row>
    <row r="199" spans="1:38" x14ac:dyDescent="0.2">
      <c r="C199" t="s">
        <v>2223</v>
      </c>
      <c r="D199" s="11" t="s">
        <v>115</v>
      </c>
      <c r="E199" s="80" t="s">
        <v>121</v>
      </c>
      <c r="F199" s="29" t="s">
        <v>823</v>
      </c>
      <c r="G199">
        <v>2</v>
      </c>
      <c r="H199" t="s">
        <v>1229</v>
      </c>
      <c r="I199" s="125" t="s">
        <v>230</v>
      </c>
      <c r="J199" s="125" t="s">
        <v>230</v>
      </c>
      <c r="K199" s="125" t="s">
        <v>230</v>
      </c>
      <c r="L199" s="125" t="s">
        <v>230</v>
      </c>
      <c r="M199" s="125" t="s">
        <v>230</v>
      </c>
      <c r="N199" s="125" t="s">
        <v>230</v>
      </c>
      <c r="O199" s="125" t="s">
        <v>230</v>
      </c>
      <c r="P199" s="125" t="s">
        <v>230</v>
      </c>
      <c r="Q199" s="125" t="s">
        <v>230</v>
      </c>
      <c r="R199" s="125" t="s">
        <v>2186</v>
      </c>
      <c r="S199" t="s">
        <v>1225</v>
      </c>
      <c r="T199" s="49">
        <v>40544</v>
      </c>
      <c r="U199" s="49">
        <v>43435</v>
      </c>
      <c r="V199" t="s">
        <v>763</v>
      </c>
      <c r="Y199" t="s">
        <v>1232</v>
      </c>
      <c r="Z199" s="125" t="s">
        <v>230</v>
      </c>
      <c r="AA199" s="125" t="s">
        <v>230</v>
      </c>
      <c r="AB199" s="125" t="s">
        <v>24</v>
      </c>
      <c r="AD199" s="88" t="s">
        <v>1224</v>
      </c>
      <c r="AE199" t="s">
        <v>1028</v>
      </c>
    </row>
    <row r="200" spans="1:38" x14ac:dyDescent="0.2">
      <c r="C200" t="s">
        <v>2223</v>
      </c>
      <c r="D200" s="11" t="s">
        <v>115</v>
      </c>
      <c r="E200" s="80" t="s">
        <v>121</v>
      </c>
      <c r="F200" s="35" t="s">
        <v>823</v>
      </c>
      <c r="G200" s="88">
        <v>2</v>
      </c>
      <c r="H200" s="88" t="s">
        <v>1229</v>
      </c>
      <c r="I200" t="s">
        <v>230</v>
      </c>
      <c r="J200" t="s">
        <v>230</v>
      </c>
      <c r="K200" t="s">
        <v>230</v>
      </c>
      <c r="L200" t="s">
        <v>230</v>
      </c>
      <c r="M200" t="s">
        <v>230</v>
      </c>
      <c r="N200" t="s">
        <v>230</v>
      </c>
      <c r="O200" t="s">
        <v>230</v>
      </c>
      <c r="P200" t="s">
        <v>230</v>
      </c>
      <c r="Q200" t="s">
        <v>230</v>
      </c>
      <c r="R200" t="s">
        <v>2186</v>
      </c>
      <c r="S200" t="s">
        <v>1225</v>
      </c>
      <c r="T200" s="49">
        <v>40544</v>
      </c>
      <c r="U200" s="49">
        <v>43435</v>
      </c>
      <c r="V200" t="s">
        <v>763</v>
      </c>
      <c r="Y200" s="88"/>
      <c r="Z200" t="s">
        <v>230</v>
      </c>
      <c r="AA200" t="s">
        <v>230</v>
      </c>
      <c r="AB200" t="s">
        <v>24</v>
      </c>
      <c r="AC200" t="s">
        <v>1462</v>
      </c>
      <c r="AE200" t="s">
        <v>914</v>
      </c>
    </row>
    <row r="201" spans="1:38" x14ac:dyDescent="0.2">
      <c r="C201" t="s">
        <v>2225</v>
      </c>
      <c r="D201" s="11" t="s">
        <v>119</v>
      </c>
      <c r="E201" s="75" t="s">
        <v>120</v>
      </c>
      <c r="F201" s="29" t="s">
        <v>823</v>
      </c>
      <c r="G201">
        <v>2</v>
      </c>
      <c r="H201">
        <v>1058</v>
      </c>
      <c r="I201" t="s">
        <v>230</v>
      </c>
      <c r="J201" t="s">
        <v>230</v>
      </c>
      <c r="K201" t="s">
        <v>230</v>
      </c>
      <c r="L201" t="s">
        <v>230</v>
      </c>
      <c r="M201" t="s">
        <v>230</v>
      </c>
      <c r="N201" t="s">
        <v>230</v>
      </c>
      <c r="O201" t="s">
        <v>230</v>
      </c>
      <c r="P201" t="s">
        <v>230</v>
      </c>
      <c r="Q201" t="s">
        <v>230</v>
      </c>
      <c r="R201" t="s">
        <v>2188</v>
      </c>
      <c r="S201" t="s">
        <v>422</v>
      </c>
      <c r="T201" s="49">
        <v>35431</v>
      </c>
      <c r="U201" s="49">
        <v>39783</v>
      </c>
      <c r="V201" t="s">
        <v>1185</v>
      </c>
      <c r="Y201">
        <v>0.19</v>
      </c>
      <c r="Z201" t="s">
        <v>230</v>
      </c>
      <c r="AA201" t="s">
        <v>230</v>
      </c>
      <c r="AB201" t="s">
        <v>24</v>
      </c>
      <c r="AE201" t="s">
        <v>1538</v>
      </c>
    </row>
    <row r="202" spans="1:38" x14ac:dyDescent="0.2">
      <c r="C202" t="s">
        <v>2226</v>
      </c>
      <c r="D202" s="11" t="s">
        <v>105</v>
      </c>
      <c r="E202" s="80" t="s">
        <v>106</v>
      </c>
      <c r="F202" s="1" t="s">
        <v>1079</v>
      </c>
      <c r="G202">
        <v>35</v>
      </c>
      <c r="I202" t="s">
        <v>230</v>
      </c>
      <c r="J202" t="s">
        <v>230</v>
      </c>
      <c r="K202" t="s">
        <v>230</v>
      </c>
      <c r="L202" t="s">
        <v>230</v>
      </c>
      <c r="M202" t="s">
        <v>230</v>
      </c>
      <c r="N202" t="s">
        <v>230</v>
      </c>
      <c r="O202" t="s">
        <v>230</v>
      </c>
      <c r="P202" t="s">
        <v>230</v>
      </c>
      <c r="Q202" t="s">
        <v>230</v>
      </c>
      <c r="R202" t="s">
        <v>2185</v>
      </c>
      <c r="S202" s="125" t="s">
        <v>1023</v>
      </c>
      <c r="T202" s="49">
        <v>38353</v>
      </c>
      <c r="U202" s="49">
        <v>40148</v>
      </c>
      <c r="V202" t="s">
        <v>818</v>
      </c>
      <c r="Y202" t="s">
        <v>195</v>
      </c>
      <c r="Z202" t="s">
        <v>230</v>
      </c>
      <c r="AA202" t="s">
        <v>230</v>
      </c>
      <c r="AB202" t="s">
        <v>24</v>
      </c>
      <c r="AE202" t="s">
        <v>1022</v>
      </c>
      <c r="AF202" t="s">
        <v>372</v>
      </c>
    </row>
    <row r="203" spans="1:38" x14ac:dyDescent="0.2">
      <c r="C203" t="s">
        <v>2223</v>
      </c>
      <c r="D203" s="11" t="s">
        <v>115</v>
      </c>
      <c r="E203" s="80" t="s">
        <v>121</v>
      </c>
      <c r="F203" s="31" t="s">
        <v>1109</v>
      </c>
      <c r="G203" t="s">
        <v>1377</v>
      </c>
      <c r="H203" t="s">
        <v>1376</v>
      </c>
      <c r="I203" t="s">
        <v>230</v>
      </c>
      <c r="J203" t="s">
        <v>230</v>
      </c>
      <c r="K203" t="s">
        <v>230</v>
      </c>
      <c r="L203" t="s">
        <v>230</v>
      </c>
      <c r="M203" t="s">
        <v>230</v>
      </c>
      <c r="N203" t="s">
        <v>230</v>
      </c>
      <c r="O203" t="s">
        <v>230</v>
      </c>
      <c r="P203" t="s">
        <v>230</v>
      </c>
      <c r="Q203" t="s">
        <v>230</v>
      </c>
      <c r="R203" t="s">
        <v>2188</v>
      </c>
      <c r="S203" t="s">
        <v>1374</v>
      </c>
      <c r="T203" s="49">
        <v>38353</v>
      </c>
      <c r="U203" s="49">
        <v>43800</v>
      </c>
      <c r="V203" t="s">
        <v>1110</v>
      </c>
      <c r="Y203">
        <v>4</v>
      </c>
      <c r="Z203" s="125" t="s">
        <v>195</v>
      </c>
      <c r="AA203" s="125" t="s">
        <v>195</v>
      </c>
      <c r="AB203" s="125" t="s">
        <v>24</v>
      </c>
      <c r="AD203" t="s">
        <v>1375</v>
      </c>
      <c r="AE203" t="s">
        <v>1373</v>
      </c>
    </row>
    <row r="204" spans="1:38" x14ac:dyDescent="0.2">
      <c r="C204" t="s">
        <v>2226</v>
      </c>
      <c r="D204" s="11" t="s">
        <v>105</v>
      </c>
      <c r="E204" s="80" t="s">
        <v>106</v>
      </c>
      <c r="F204" s="97" t="s">
        <v>109</v>
      </c>
      <c r="G204" t="s">
        <v>195</v>
      </c>
      <c r="H204" t="s">
        <v>195</v>
      </c>
      <c r="I204" t="s">
        <v>230</v>
      </c>
      <c r="J204" t="s">
        <v>230</v>
      </c>
      <c r="K204" t="s">
        <v>230</v>
      </c>
      <c r="L204" t="s">
        <v>230</v>
      </c>
      <c r="M204" t="s">
        <v>230</v>
      </c>
      <c r="N204" t="s">
        <v>230</v>
      </c>
      <c r="O204" t="s">
        <v>230</v>
      </c>
      <c r="P204" t="s">
        <v>230</v>
      </c>
      <c r="Q204" t="s">
        <v>230</v>
      </c>
      <c r="R204" t="s">
        <v>2185</v>
      </c>
      <c r="S204" s="125" t="s">
        <v>1025</v>
      </c>
      <c r="T204" s="49">
        <v>38353</v>
      </c>
      <c r="U204" s="49">
        <v>41244</v>
      </c>
      <c r="V204" t="s">
        <v>816</v>
      </c>
      <c r="Y204">
        <v>32.6</v>
      </c>
      <c r="Z204" t="s">
        <v>195</v>
      </c>
      <c r="AA204" t="s">
        <v>195</v>
      </c>
      <c r="AB204" t="s">
        <v>24</v>
      </c>
      <c r="AC204" s="88" t="s">
        <v>1027</v>
      </c>
      <c r="AD204" t="s">
        <v>1026</v>
      </c>
      <c r="AE204" t="s">
        <v>1024</v>
      </c>
      <c r="AF204" t="s">
        <v>372</v>
      </c>
    </row>
    <row r="205" spans="1:38" s="112" customFormat="1" x14ac:dyDescent="0.2">
      <c r="A205"/>
      <c r="B205"/>
      <c r="C205" t="s">
        <v>2224</v>
      </c>
      <c r="D205" s="18" t="s">
        <v>93</v>
      </c>
      <c r="E205" s="75" t="s">
        <v>104</v>
      </c>
      <c r="F205" s="16" t="s">
        <v>764</v>
      </c>
      <c r="G205">
        <v>5</v>
      </c>
      <c r="H205" t="s">
        <v>1229</v>
      </c>
      <c r="I205" t="s">
        <v>230</v>
      </c>
      <c r="J205" t="s">
        <v>230</v>
      </c>
      <c r="K205" t="s">
        <v>230</v>
      </c>
      <c r="L205" t="s">
        <v>230</v>
      </c>
      <c r="M205" t="s">
        <v>230</v>
      </c>
      <c r="N205" t="s">
        <v>230</v>
      </c>
      <c r="O205" t="s">
        <v>230</v>
      </c>
      <c r="P205" t="s">
        <v>230</v>
      </c>
      <c r="Q205" t="s">
        <v>230</v>
      </c>
      <c r="R205" t="s">
        <v>2186</v>
      </c>
      <c r="S205" t="s">
        <v>915</v>
      </c>
      <c r="T205" s="49">
        <v>40544</v>
      </c>
      <c r="U205" s="49">
        <v>43435</v>
      </c>
      <c r="V205" t="s">
        <v>763</v>
      </c>
      <c r="W205"/>
      <c r="X205"/>
      <c r="Y205" t="s">
        <v>195</v>
      </c>
      <c r="Z205" t="s">
        <v>195</v>
      </c>
      <c r="AA205" t="s">
        <v>230</v>
      </c>
      <c r="AB205" t="s">
        <v>24</v>
      </c>
      <c r="AC205"/>
      <c r="AD205" t="s">
        <v>1227</v>
      </c>
      <c r="AE205" s="57" t="s">
        <v>914</v>
      </c>
      <c r="AF205"/>
      <c r="AG205"/>
      <c r="AH205"/>
      <c r="AI205"/>
      <c r="AJ205"/>
      <c r="AK205"/>
      <c r="AL205"/>
    </row>
    <row r="206" spans="1:38" s="112" customFormat="1" x14ac:dyDescent="0.2">
      <c r="A206"/>
      <c r="B206"/>
      <c r="C206"/>
      <c r="D206" s="11" t="s">
        <v>115</v>
      </c>
      <c r="E206" s="80" t="s">
        <v>121</v>
      </c>
      <c r="F206" s="16" t="s">
        <v>196</v>
      </c>
      <c r="G206">
        <v>1</v>
      </c>
      <c r="H206" t="s">
        <v>733</v>
      </c>
      <c r="I206">
        <v>1</v>
      </c>
      <c r="J206" t="s">
        <v>195</v>
      </c>
      <c r="K206" t="s">
        <v>195</v>
      </c>
      <c r="L206" t="s">
        <v>195</v>
      </c>
      <c r="M206" t="s">
        <v>195</v>
      </c>
      <c r="N206" t="s">
        <v>195</v>
      </c>
      <c r="O206" t="s">
        <v>195</v>
      </c>
      <c r="P206" t="s">
        <v>195</v>
      </c>
      <c r="Q206" t="s">
        <v>195</v>
      </c>
      <c r="R206" s="125" t="s">
        <v>2186</v>
      </c>
      <c r="S206" s="125" t="s">
        <v>1245</v>
      </c>
      <c r="T206" s="54">
        <v>28336</v>
      </c>
      <c r="U206" s="54">
        <v>28336</v>
      </c>
      <c r="V206" t="s">
        <v>766</v>
      </c>
      <c r="W206"/>
      <c r="X206"/>
      <c r="Y206" t="s">
        <v>709</v>
      </c>
      <c r="Z206" t="s">
        <v>928</v>
      </c>
      <c r="AA206" t="s">
        <v>195</v>
      </c>
      <c r="AB206" t="s">
        <v>24</v>
      </c>
      <c r="AC206"/>
      <c r="AD206" t="s">
        <v>1244</v>
      </c>
      <c r="AE206" s="57" t="s">
        <v>1243</v>
      </c>
      <c r="AF206" t="s">
        <v>614</v>
      </c>
      <c r="AG206"/>
      <c r="AH206"/>
      <c r="AI206"/>
      <c r="AJ206"/>
      <c r="AK206"/>
      <c r="AL206"/>
    </row>
    <row r="207" spans="1:38" x14ac:dyDescent="0.2">
      <c r="C207" t="s">
        <v>2223</v>
      </c>
      <c r="D207" s="11" t="s">
        <v>115</v>
      </c>
      <c r="E207" s="80" t="s">
        <v>121</v>
      </c>
      <c r="F207" s="24" t="s">
        <v>1103</v>
      </c>
      <c r="G207" s="125">
        <v>1</v>
      </c>
      <c r="H207" t="s">
        <v>733</v>
      </c>
      <c r="I207" t="s">
        <v>230</v>
      </c>
      <c r="J207" t="s">
        <v>230</v>
      </c>
      <c r="K207" t="s">
        <v>230</v>
      </c>
      <c r="L207" t="s">
        <v>230</v>
      </c>
      <c r="M207" t="s">
        <v>230</v>
      </c>
      <c r="N207" t="s">
        <v>230</v>
      </c>
      <c r="O207" t="s">
        <v>230</v>
      </c>
      <c r="P207" t="s">
        <v>230</v>
      </c>
      <c r="Q207" t="s">
        <v>230</v>
      </c>
      <c r="R207" s="125" t="s">
        <v>2186</v>
      </c>
      <c r="S207" s="125" t="s">
        <v>1245</v>
      </c>
      <c r="T207" s="54">
        <v>28336</v>
      </c>
      <c r="U207" s="54">
        <v>28336</v>
      </c>
      <c r="V207" t="s">
        <v>766</v>
      </c>
      <c r="Y207" t="s">
        <v>709</v>
      </c>
      <c r="Z207" t="s">
        <v>230</v>
      </c>
      <c r="AA207" t="s">
        <v>230</v>
      </c>
      <c r="AB207" t="s">
        <v>24</v>
      </c>
      <c r="AD207" t="s">
        <v>1244</v>
      </c>
      <c r="AE207" s="57" t="s">
        <v>1243</v>
      </c>
      <c r="AF207" t="s">
        <v>2245</v>
      </c>
    </row>
    <row r="208" spans="1:38" x14ac:dyDescent="0.2">
      <c r="C208" t="s">
        <v>2224</v>
      </c>
      <c r="D208" s="18" t="s">
        <v>93</v>
      </c>
      <c r="E208" s="75" t="s">
        <v>104</v>
      </c>
      <c r="F208" s="16" t="s">
        <v>811</v>
      </c>
      <c r="G208">
        <v>14</v>
      </c>
      <c r="H208" s="125">
        <v>221</v>
      </c>
      <c r="I208" s="125" t="s">
        <v>230</v>
      </c>
      <c r="J208" s="125" t="s">
        <v>230</v>
      </c>
      <c r="K208" s="125" t="s">
        <v>230</v>
      </c>
      <c r="L208" s="125" t="s">
        <v>230</v>
      </c>
      <c r="M208" s="125" t="s">
        <v>230</v>
      </c>
      <c r="N208" s="125" t="s">
        <v>230</v>
      </c>
      <c r="O208" s="125" t="s">
        <v>230</v>
      </c>
      <c r="P208" s="125" t="s">
        <v>230</v>
      </c>
      <c r="Q208" s="125" t="s">
        <v>230</v>
      </c>
      <c r="R208" s="125" t="s">
        <v>2186</v>
      </c>
      <c r="S208" t="s">
        <v>1052</v>
      </c>
      <c r="T208" s="49">
        <v>41640</v>
      </c>
      <c r="U208" s="49">
        <v>42004</v>
      </c>
      <c r="V208" t="s">
        <v>812</v>
      </c>
      <c r="Y208">
        <v>6.33</v>
      </c>
      <c r="Z208" s="125" t="s">
        <v>230</v>
      </c>
      <c r="AA208" s="125" t="s">
        <v>230</v>
      </c>
      <c r="AB208" s="125" t="s">
        <v>24</v>
      </c>
      <c r="AC208" s="129" t="s">
        <v>1053</v>
      </c>
      <c r="AE208" t="s">
        <v>1051</v>
      </c>
    </row>
    <row r="209" spans="1:38" x14ac:dyDescent="0.2">
      <c r="C209" t="s">
        <v>2226</v>
      </c>
      <c r="D209" s="11" t="s">
        <v>105</v>
      </c>
      <c r="E209" s="80" t="s">
        <v>106</v>
      </c>
      <c r="F209" s="25" t="s">
        <v>1078</v>
      </c>
      <c r="G209">
        <v>6</v>
      </c>
      <c r="H209" t="s">
        <v>195</v>
      </c>
      <c r="I209" t="s">
        <v>230</v>
      </c>
      <c r="J209" t="s">
        <v>230</v>
      </c>
      <c r="K209" t="s">
        <v>230</v>
      </c>
      <c r="L209" t="s">
        <v>230</v>
      </c>
      <c r="M209" t="s">
        <v>230</v>
      </c>
      <c r="N209" t="s">
        <v>230</v>
      </c>
      <c r="O209" t="s">
        <v>230</v>
      </c>
      <c r="P209" t="s">
        <v>230</v>
      </c>
      <c r="Q209" t="s">
        <v>230</v>
      </c>
      <c r="R209" t="s">
        <v>2184</v>
      </c>
      <c r="S209" t="s">
        <v>1013</v>
      </c>
      <c r="T209" s="49">
        <v>41426</v>
      </c>
      <c r="U209" s="49">
        <v>42156</v>
      </c>
      <c r="V209" t="s">
        <v>824</v>
      </c>
      <c r="Y209" t="s">
        <v>195</v>
      </c>
      <c r="Z209" t="s">
        <v>230</v>
      </c>
      <c r="AA209" t="s">
        <v>230</v>
      </c>
      <c r="AB209" t="s">
        <v>24</v>
      </c>
      <c r="AE209" t="s">
        <v>1012</v>
      </c>
      <c r="AF209" t="s">
        <v>372</v>
      </c>
    </row>
    <row r="210" spans="1:38" x14ac:dyDescent="0.2">
      <c r="C210" t="s">
        <v>2225</v>
      </c>
      <c r="D210" s="11" t="s">
        <v>141</v>
      </c>
      <c r="E210" s="75" t="s">
        <v>134</v>
      </c>
      <c r="F210" s="20" t="s">
        <v>1280</v>
      </c>
      <c r="G210">
        <v>6</v>
      </c>
      <c r="H210">
        <v>214</v>
      </c>
      <c r="I210" t="s">
        <v>230</v>
      </c>
      <c r="J210" t="s">
        <v>230</v>
      </c>
      <c r="K210" t="s">
        <v>230</v>
      </c>
      <c r="L210" t="s">
        <v>230</v>
      </c>
      <c r="M210" t="s">
        <v>230</v>
      </c>
      <c r="N210" t="s">
        <v>230</v>
      </c>
      <c r="O210" t="s">
        <v>230</v>
      </c>
      <c r="P210" t="s">
        <v>230</v>
      </c>
      <c r="Q210" t="s">
        <v>230</v>
      </c>
      <c r="R210" t="s">
        <v>2185</v>
      </c>
      <c r="S210" t="s">
        <v>1541</v>
      </c>
      <c r="T210" s="49">
        <v>32509</v>
      </c>
      <c r="U210" s="49">
        <v>41974</v>
      </c>
      <c r="V210" t="s">
        <v>1366</v>
      </c>
      <c r="Y210">
        <v>2.8</v>
      </c>
      <c r="Z210" t="s">
        <v>195</v>
      </c>
      <c r="AA210" t="s">
        <v>195</v>
      </c>
      <c r="AB210" t="s">
        <v>24</v>
      </c>
      <c r="AE210" s="57" t="s">
        <v>1540</v>
      </c>
    </row>
    <row r="211" spans="1:38" x14ac:dyDescent="0.2">
      <c r="A211" s="52"/>
      <c r="B211" s="52"/>
      <c r="C211" s="52" t="s">
        <v>2226</v>
      </c>
      <c r="D211" s="69" t="s">
        <v>105</v>
      </c>
      <c r="E211" s="151" t="s">
        <v>106</v>
      </c>
      <c r="F211" s="152" t="s">
        <v>1204</v>
      </c>
      <c r="G211" s="52">
        <v>66</v>
      </c>
      <c r="H211" s="52">
        <v>970</v>
      </c>
      <c r="I211" s="52" t="s">
        <v>230</v>
      </c>
      <c r="J211" s="52" t="s">
        <v>230</v>
      </c>
      <c r="K211" s="52" t="s">
        <v>230</v>
      </c>
      <c r="L211" s="52" t="s">
        <v>230</v>
      </c>
      <c r="M211" s="52" t="s">
        <v>230</v>
      </c>
      <c r="N211" s="52" t="s">
        <v>230</v>
      </c>
      <c r="O211" s="52" t="s">
        <v>230</v>
      </c>
      <c r="P211" s="52" t="s">
        <v>230</v>
      </c>
      <c r="Q211" s="52" t="s">
        <v>230</v>
      </c>
      <c r="R211" s="52" t="s">
        <v>2188</v>
      </c>
      <c r="S211" s="52" t="s">
        <v>988</v>
      </c>
      <c r="T211" s="52">
        <v>1980</v>
      </c>
      <c r="U211" s="52">
        <v>1992</v>
      </c>
      <c r="V211" s="52" t="s">
        <v>324</v>
      </c>
      <c r="W211" s="52"/>
      <c r="X211" s="52" t="s">
        <v>24</v>
      </c>
      <c r="Y211" s="52">
        <v>14</v>
      </c>
      <c r="Z211" s="52" t="s">
        <v>230</v>
      </c>
      <c r="AA211" s="52" t="s">
        <v>230</v>
      </c>
      <c r="AB211" s="52" t="s">
        <v>24</v>
      </c>
      <c r="AC211" s="52"/>
      <c r="AD211" s="52" t="s">
        <v>1202</v>
      </c>
      <c r="AE211" s="52" t="s">
        <v>320</v>
      </c>
      <c r="AF211" s="52"/>
      <c r="AG211" s="52"/>
      <c r="AH211" s="52"/>
      <c r="AI211" s="52"/>
      <c r="AJ211" s="52"/>
      <c r="AK211" s="52"/>
      <c r="AL211" s="52"/>
    </row>
    <row r="212" spans="1:38" x14ac:dyDescent="0.2">
      <c r="A212" s="52"/>
      <c r="B212" s="52"/>
      <c r="C212" s="52" t="s">
        <v>2226</v>
      </c>
      <c r="D212" s="69" t="s">
        <v>105</v>
      </c>
      <c r="E212" s="151" t="s">
        <v>106</v>
      </c>
      <c r="F212" s="153" t="s">
        <v>1203</v>
      </c>
      <c r="G212" s="52">
        <v>75</v>
      </c>
      <c r="H212" s="52">
        <v>676</v>
      </c>
      <c r="I212" s="52" t="s">
        <v>230</v>
      </c>
      <c r="J212" s="52" t="s">
        <v>230</v>
      </c>
      <c r="K212" s="52" t="s">
        <v>230</v>
      </c>
      <c r="L212" s="52" t="s">
        <v>230</v>
      </c>
      <c r="M212" s="52" t="s">
        <v>230</v>
      </c>
      <c r="N212" s="52" t="s">
        <v>230</v>
      </c>
      <c r="O212" s="52" t="s">
        <v>230</v>
      </c>
      <c r="P212" s="52" t="s">
        <v>230</v>
      </c>
      <c r="Q212" s="52" t="s">
        <v>230</v>
      </c>
      <c r="R212" s="52" t="s">
        <v>2188</v>
      </c>
      <c r="S212" s="52" t="s">
        <v>1015</v>
      </c>
      <c r="T212" s="61">
        <v>29221</v>
      </c>
      <c r="U212" s="61">
        <v>33939</v>
      </c>
      <c r="V212" s="52" t="s">
        <v>628</v>
      </c>
      <c r="W212" s="52"/>
      <c r="X212" s="52"/>
      <c r="Y212" s="52">
        <v>11.09</v>
      </c>
      <c r="Z212" s="52" t="s">
        <v>230</v>
      </c>
      <c r="AA212" s="52" t="s">
        <v>230</v>
      </c>
      <c r="AB212" s="52" t="s">
        <v>24</v>
      </c>
      <c r="AC212" s="52"/>
      <c r="AD212" s="52" t="s">
        <v>1205</v>
      </c>
      <c r="AE212" s="52" t="s">
        <v>629</v>
      </c>
      <c r="AF212" s="52" t="s">
        <v>630</v>
      </c>
      <c r="AG212" s="52"/>
      <c r="AH212" s="52"/>
      <c r="AI212" s="52"/>
      <c r="AJ212" s="52"/>
      <c r="AK212" s="52"/>
      <c r="AL212" s="52"/>
    </row>
    <row r="213" spans="1:38" x14ac:dyDescent="0.2">
      <c r="C213" t="s">
        <v>2225</v>
      </c>
      <c r="D213" s="11" t="s">
        <v>141</v>
      </c>
      <c r="E213" s="75" t="s">
        <v>134</v>
      </c>
      <c r="F213" s="38" t="s">
        <v>1286</v>
      </c>
      <c r="G213">
        <v>20</v>
      </c>
      <c r="H213">
        <v>83</v>
      </c>
      <c r="I213" t="s">
        <v>230</v>
      </c>
      <c r="J213" t="s">
        <v>230</v>
      </c>
      <c r="K213" t="s">
        <v>230</v>
      </c>
      <c r="L213" t="s">
        <v>230</v>
      </c>
      <c r="M213" t="s">
        <v>230</v>
      </c>
      <c r="N213" t="s">
        <v>230</v>
      </c>
      <c r="O213" t="s">
        <v>230</v>
      </c>
      <c r="P213" t="s">
        <v>230</v>
      </c>
      <c r="Q213" t="s">
        <v>230</v>
      </c>
      <c r="R213" t="s">
        <v>2186</v>
      </c>
      <c r="S213" t="s">
        <v>1688</v>
      </c>
      <c r="T213" s="49">
        <v>39814</v>
      </c>
      <c r="U213" s="49">
        <v>41609</v>
      </c>
      <c r="V213" t="s">
        <v>1686</v>
      </c>
      <c r="Y213">
        <v>24.1</v>
      </c>
      <c r="Z213" t="s">
        <v>230</v>
      </c>
      <c r="AA213" t="s">
        <v>230</v>
      </c>
      <c r="AB213" t="s">
        <v>24</v>
      </c>
      <c r="AD213" t="s">
        <v>1689</v>
      </c>
      <c r="AE213" t="s">
        <v>1687</v>
      </c>
    </row>
    <row r="214" spans="1:38" x14ac:dyDescent="0.2">
      <c r="C214" t="s">
        <v>2225</v>
      </c>
      <c r="D214" t="s">
        <v>148</v>
      </c>
      <c r="E214" s="75" t="s">
        <v>149</v>
      </c>
      <c r="F214" s="13" t="s">
        <v>1343</v>
      </c>
      <c r="G214">
        <v>1</v>
      </c>
      <c r="H214">
        <v>24</v>
      </c>
      <c r="I214" t="s">
        <v>230</v>
      </c>
      <c r="J214" t="s">
        <v>230</v>
      </c>
      <c r="K214" t="s">
        <v>230</v>
      </c>
      <c r="L214" t="s">
        <v>230</v>
      </c>
      <c r="M214" t="s">
        <v>230</v>
      </c>
      <c r="N214" t="s">
        <v>230</v>
      </c>
      <c r="O214" t="s">
        <v>230</v>
      </c>
      <c r="P214" t="s">
        <v>230</v>
      </c>
      <c r="Q214" t="s">
        <v>230</v>
      </c>
      <c r="R214" t="s">
        <v>2185</v>
      </c>
      <c r="S214" s="125" t="s">
        <v>1967</v>
      </c>
      <c r="T214" s="49">
        <v>28491</v>
      </c>
      <c r="U214" s="49">
        <v>32112</v>
      </c>
      <c r="V214" t="s">
        <v>1344</v>
      </c>
      <c r="Y214">
        <v>8.33</v>
      </c>
      <c r="Z214" t="s">
        <v>230</v>
      </c>
      <c r="AA214" t="s">
        <v>230</v>
      </c>
      <c r="AB214" t="s">
        <v>24</v>
      </c>
      <c r="AD214" t="s">
        <v>1970</v>
      </c>
      <c r="AE214" t="s">
        <v>1969</v>
      </c>
      <c r="AF214" t="s">
        <v>1968</v>
      </c>
    </row>
    <row r="215" spans="1:38" x14ac:dyDescent="0.2">
      <c r="C215" t="s">
        <v>2225</v>
      </c>
      <c r="D215" t="s">
        <v>150</v>
      </c>
      <c r="E215" s="75" t="s">
        <v>151</v>
      </c>
      <c r="F215" s="19" t="s">
        <v>1343</v>
      </c>
      <c r="G215">
        <v>3</v>
      </c>
      <c r="H215">
        <v>66</v>
      </c>
      <c r="I215" t="s">
        <v>230</v>
      </c>
      <c r="J215" t="s">
        <v>230</v>
      </c>
      <c r="K215" t="s">
        <v>230</v>
      </c>
      <c r="L215" t="s">
        <v>230</v>
      </c>
      <c r="M215" t="s">
        <v>230</v>
      </c>
      <c r="N215" t="s">
        <v>230</v>
      </c>
      <c r="O215" t="s">
        <v>230</v>
      </c>
      <c r="P215" t="s">
        <v>230</v>
      </c>
      <c r="Q215" t="s">
        <v>230</v>
      </c>
      <c r="R215" t="s">
        <v>2185</v>
      </c>
      <c r="S215" s="125" t="s">
        <v>1967</v>
      </c>
      <c r="T215" s="49">
        <v>28491</v>
      </c>
      <c r="U215" s="49">
        <v>32112</v>
      </c>
      <c r="V215" t="s">
        <v>1344</v>
      </c>
      <c r="Y215">
        <v>4.54</v>
      </c>
      <c r="Z215" t="s">
        <v>230</v>
      </c>
      <c r="AA215" t="s">
        <v>230</v>
      </c>
      <c r="AB215" t="s">
        <v>24</v>
      </c>
      <c r="AE215" t="s">
        <v>1969</v>
      </c>
      <c r="AF215" t="s">
        <v>1968</v>
      </c>
    </row>
    <row r="216" spans="1:38" x14ac:dyDescent="0.2">
      <c r="C216" t="s">
        <v>2224</v>
      </c>
      <c r="D216" s="18" t="s">
        <v>93</v>
      </c>
      <c r="E216" s="75" t="s">
        <v>104</v>
      </c>
      <c r="F216" s="16" t="s">
        <v>809</v>
      </c>
      <c r="G216" t="s">
        <v>195</v>
      </c>
      <c r="H216" s="140">
        <v>3732</v>
      </c>
      <c r="I216" s="125" t="s">
        <v>230</v>
      </c>
      <c r="J216" s="125" t="s">
        <v>230</v>
      </c>
      <c r="K216" s="125" t="s">
        <v>230</v>
      </c>
      <c r="L216" s="125" t="s">
        <v>230</v>
      </c>
      <c r="M216" s="125" t="s">
        <v>230</v>
      </c>
      <c r="N216" s="125" t="s">
        <v>230</v>
      </c>
      <c r="O216" s="125" t="s">
        <v>230</v>
      </c>
      <c r="P216" s="125" t="s">
        <v>230</v>
      </c>
      <c r="Q216" s="125" t="s">
        <v>230</v>
      </c>
      <c r="R216" s="125" t="s">
        <v>2186</v>
      </c>
      <c r="S216" t="s">
        <v>841</v>
      </c>
      <c r="T216" s="49">
        <v>29952</v>
      </c>
      <c r="U216" s="49">
        <v>37956</v>
      </c>
      <c r="V216" t="s">
        <v>810</v>
      </c>
      <c r="Y216" t="s">
        <v>195</v>
      </c>
      <c r="Z216" s="125" t="s">
        <v>230</v>
      </c>
      <c r="AA216" s="125" t="s">
        <v>230</v>
      </c>
      <c r="AB216" s="125" t="s">
        <v>24</v>
      </c>
      <c r="AE216" t="s">
        <v>1054</v>
      </c>
    </row>
    <row r="217" spans="1:38" x14ac:dyDescent="0.2">
      <c r="C217" t="s">
        <v>2224</v>
      </c>
      <c r="D217" s="5" t="s">
        <v>53</v>
      </c>
      <c r="E217" s="77" t="s">
        <v>54</v>
      </c>
      <c r="F217" s="67" t="s">
        <v>52</v>
      </c>
      <c r="G217">
        <v>1</v>
      </c>
      <c r="H217" t="s">
        <v>195</v>
      </c>
      <c r="I217" t="s">
        <v>195</v>
      </c>
      <c r="J217" t="s">
        <v>195</v>
      </c>
      <c r="K217" t="s">
        <v>195</v>
      </c>
      <c r="M217" t="s">
        <v>195</v>
      </c>
      <c r="N217" t="s">
        <v>195</v>
      </c>
      <c r="O217" t="s">
        <v>195</v>
      </c>
      <c r="P217" t="s">
        <v>195</v>
      </c>
      <c r="S217" t="s">
        <v>195</v>
      </c>
      <c r="T217" t="s">
        <v>195</v>
      </c>
      <c r="U217" t="s">
        <v>195</v>
      </c>
      <c r="V217" t="s">
        <v>324</v>
      </c>
      <c r="X217" t="s">
        <v>195</v>
      </c>
      <c r="Y217" t="s">
        <v>195</v>
      </c>
      <c r="Z217" t="s">
        <v>195</v>
      </c>
      <c r="AA217" t="s">
        <v>195</v>
      </c>
      <c r="AB217" t="s">
        <v>24</v>
      </c>
      <c r="AD217" t="s">
        <v>423</v>
      </c>
      <c r="AE217" t="s">
        <v>320</v>
      </c>
      <c r="AF217" t="s">
        <v>424</v>
      </c>
    </row>
    <row r="218" spans="1:38" x14ac:dyDescent="0.2">
      <c r="C218" t="s">
        <v>2231</v>
      </c>
      <c r="D218" s="6" t="s">
        <v>36</v>
      </c>
      <c r="E218" s="75" t="s">
        <v>37</v>
      </c>
      <c r="F218" s="13" t="s">
        <v>393</v>
      </c>
      <c r="V218" t="s">
        <v>394</v>
      </c>
    </row>
    <row r="219" spans="1:38" x14ac:dyDescent="0.2">
      <c r="C219" t="s">
        <v>2224</v>
      </c>
      <c r="D219" s="18" t="s">
        <v>93</v>
      </c>
      <c r="E219" s="75" t="s">
        <v>104</v>
      </c>
      <c r="F219" s="21" t="s">
        <v>598</v>
      </c>
      <c r="G219">
        <v>3</v>
      </c>
      <c r="H219">
        <v>21</v>
      </c>
      <c r="I219" t="s">
        <v>230</v>
      </c>
      <c r="J219" t="s">
        <v>230</v>
      </c>
      <c r="K219" t="s">
        <v>230</v>
      </c>
      <c r="L219" t="s">
        <v>230</v>
      </c>
      <c r="M219" t="s">
        <v>230</v>
      </c>
      <c r="N219" t="s">
        <v>230</v>
      </c>
      <c r="O219" t="s">
        <v>230</v>
      </c>
      <c r="P219" t="s">
        <v>230</v>
      </c>
      <c r="Q219" t="s">
        <v>230</v>
      </c>
      <c r="R219" t="s">
        <v>2188</v>
      </c>
      <c r="S219" t="s">
        <v>616</v>
      </c>
      <c r="T219" s="49">
        <v>37012</v>
      </c>
      <c r="U219" s="49">
        <v>43983</v>
      </c>
      <c r="V219" t="s">
        <v>599</v>
      </c>
      <c r="Y219">
        <v>14.29</v>
      </c>
      <c r="Z219" t="s">
        <v>195</v>
      </c>
      <c r="AA219" t="s">
        <v>230</v>
      </c>
      <c r="AB219" t="s">
        <v>24</v>
      </c>
      <c r="AE219" t="s">
        <v>615</v>
      </c>
      <c r="AF219" t="s">
        <v>618</v>
      </c>
    </row>
    <row r="220" spans="1:38" x14ac:dyDescent="0.2">
      <c r="A220" s="125"/>
      <c r="B220" s="125"/>
      <c r="C220" s="125" t="s">
        <v>2223</v>
      </c>
      <c r="D220" s="147" t="s">
        <v>115</v>
      </c>
      <c r="E220" s="148" t="s">
        <v>121</v>
      </c>
      <c r="F220" s="149" t="s">
        <v>1101</v>
      </c>
      <c r="G220" s="125">
        <v>1</v>
      </c>
      <c r="H220" s="125">
        <v>25</v>
      </c>
      <c r="I220" s="125" t="s">
        <v>230</v>
      </c>
      <c r="J220" s="125" t="s">
        <v>230</v>
      </c>
      <c r="K220" s="125" t="s">
        <v>230</v>
      </c>
      <c r="L220" s="125" t="s">
        <v>230</v>
      </c>
      <c r="M220" s="125" t="s">
        <v>230</v>
      </c>
      <c r="N220" s="125" t="s">
        <v>230</v>
      </c>
      <c r="O220" s="125" t="s">
        <v>230</v>
      </c>
      <c r="P220" s="125" t="s">
        <v>230</v>
      </c>
      <c r="Q220" s="125" t="s">
        <v>230</v>
      </c>
      <c r="R220" s="125" t="s">
        <v>2188</v>
      </c>
      <c r="S220" s="125" t="s">
        <v>1193</v>
      </c>
      <c r="T220" s="50">
        <v>31413</v>
      </c>
      <c r="U220" s="50">
        <v>32112</v>
      </c>
      <c r="V220" s="125" t="s">
        <v>525</v>
      </c>
      <c r="W220" s="125"/>
      <c r="X220" s="125"/>
      <c r="Y220" s="125">
        <v>4</v>
      </c>
      <c r="Z220" s="125" t="s">
        <v>230</v>
      </c>
      <c r="AA220" s="125" t="s">
        <v>230</v>
      </c>
      <c r="AB220" s="125" t="s">
        <v>24</v>
      </c>
      <c r="AC220" s="125" t="s">
        <v>1195</v>
      </c>
      <c r="AD220" s="125"/>
      <c r="AE220" s="125" t="s">
        <v>1196</v>
      </c>
      <c r="AF220" s="125"/>
      <c r="AG220" s="125"/>
      <c r="AH220" s="125"/>
      <c r="AI220" s="125"/>
      <c r="AJ220" s="125"/>
      <c r="AK220" s="125"/>
      <c r="AL220" s="125"/>
    </row>
    <row r="221" spans="1:38" x14ac:dyDescent="0.2">
      <c r="C221" t="s">
        <v>2223</v>
      </c>
      <c r="D221" t="s">
        <v>185</v>
      </c>
      <c r="E221" s="76" t="s">
        <v>192</v>
      </c>
      <c r="F221" s="95" t="s">
        <v>189</v>
      </c>
    </row>
    <row r="222" spans="1:38" s="125" customFormat="1" x14ac:dyDescent="0.2">
      <c r="C222" t="s">
        <v>2225</v>
      </c>
      <c r="D222" s="11" t="s">
        <v>141</v>
      </c>
      <c r="E222" s="75" t="s">
        <v>134</v>
      </c>
      <c r="F222" s="38" t="s">
        <v>1286</v>
      </c>
      <c r="G222" s="125">
        <v>43</v>
      </c>
      <c r="H222" s="156">
        <v>356</v>
      </c>
      <c r="I222" s="125" t="s">
        <v>230</v>
      </c>
      <c r="J222" s="125" t="s">
        <v>230</v>
      </c>
      <c r="K222" s="125" t="s">
        <v>230</v>
      </c>
      <c r="L222" s="125" t="s">
        <v>230</v>
      </c>
      <c r="M222" s="125" t="s">
        <v>230</v>
      </c>
      <c r="N222" s="125" t="s">
        <v>230</v>
      </c>
      <c r="O222" s="125" t="s">
        <v>230</v>
      </c>
      <c r="P222" s="125" t="s">
        <v>230</v>
      </c>
      <c r="Q222" s="125" t="s">
        <v>230</v>
      </c>
      <c r="R222" s="125" t="s">
        <v>2188</v>
      </c>
      <c r="S222" s="125" t="s">
        <v>2241</v>
      </c>
      <c r="T222" s="50">
        <v>35431</v>
      </c>
      <c r="U222" s="50">
        <v>36495</v>
      </c>
      <c r="V222" s="125" t="s">
        <v>2242</v>
      </c>
      <c r="Y222" s="125">
        <v>12.08</v>
      </c>
      <c r="Z222" s="125" t="s">
        <v>230</v>
      </c>
      <c r="AA222" s="125" t="s">
        <v>230</v>
      </c>
      <c r="AB222" s="125" t="s">
        <v>24</v>
      </c>
      <c r="AE222" s="125" t="s">
        <v>2243</v>
      </c>
    </row>
    <row r="223" spans="1:38" s="210" customFormat="1" ht="34" x14ac:dyDescent="0.2">
      <c r="C223" s="210" t="s">
        <v>2225</v>
      </c>
      <c r="D223" s="253" t="s">
        <v>11</v>
      </c>
      <c r="E223" s="254" t="s">
        <v>12</v>
      </c>
      <c r="F223" s="255" t="s">
        <v>14</v>
      </c>
    </row>
    <row r="224" spans="1:38" s="210" customFormat="1" x14ac:dyDescent="0.2">
      <c r="C224" s="210" t="s">
        <v>2223</v>
      </c>
      <c r="D224" s="210" t="s">
        <v>185</v>
      </c>
      <c r="E224" s="254" t="s">
        <v>192</v>
      </c>
      <c r="F224" s="256" t="s">
        <v>188</v>
      </c>
    </row>
    <row r="226" spans="1:38" ht="34" x14ac:dyDescent="0.2">
      <c r="C226" t="s">
        <v>2225</v>
      </c>
      <c r="D226" s="65" t="s">
        <v>11</v>
      </c>
      <c r="E226" s="76" t="s">
        <v>12</v>
      </c>
      <c r="F226" s="10" t="s">
        <v>13</v>
      </c>
    </row>
    <row r="227" spans="1:38" x14ac:dyDescent="0.2">
      <c r="A227" s="119"/>
      <c r="B227" s="119"/>
      <c r="C227" s="119" t="s">
        <v>2225</v>
      </c>
      <c r="D227" s="119" t="s">
        <v>168</v>
      </c>
      <c r="E227" s="76" t="s">
        <v>169</v>
      </c>
      <c r="F227" s="95" t="s">
        <v>173</v>
      </c>
      <c r="G227" s="119"/>
      <c r="H227" s="119"/>
      <c r="I227" s="119"/>
      <c r="J227" s="119"/>
      <c r="K227" s="119"/>
      <c r="L227" s="119"/>
      <c r="M227" s="119"/>
      <c r="N227" s="119"/>
      <c r="O227" s="119"/>
      <c r="P227" s="119"/>
      <c r="Q227" s="119"/>
      <c r="R227" s="119"/>
      <c r="S227" s="119"/>
      <c r="T227" s="119"/>
      <c r="U227" s="119"/>
      <c r="V227" s="119"/>
      <c r="W227" s="119"/>
      <c r="X227" s="119"/>
      <c r="Y227" s="119"/>
      <c r="Z227" s="119"/>
      <c r="AA227" s="119"/>
      <c r="AB227" s="119"/>
      <c r="AC227" s="119"/>
      <c r="AD227" s="119"/>
      <c r="AE227" s="119"/>
      <c r="AF227" s="119"/>
      <c r="AG227" s="119"/>
      <c r="AH227" s="119"/>
      <c r="AI227" s="119"/>
      <c r="AJ227" s="119"/>
      <c r="AK227" s="119"/>
      <c r="AL227" s="119"/>
    </row>
    <row r="228" spans="1:38" x14ac:dyDescent="0.2">
      <c r="A228" s="119"/>
      <c r="B228" s="119"/>
      <c r="C228" s="119" t="s">
        <v>2225</v>
      </c>
      <c r="D228" s="119" t="s">
        <v>168</v>
      </c>
      <c r="E228" s="76" t="s">
        <v>169</v>
      </c>
      <c r="F228" s="95" t="s">
        <v>173</v>
      </c>
      <c r="G228" s="119"/>
      <c r="H228" s="119"/>
      <c r="I228" s="119"/>
      <c r="J228" s="119"/>
      <c r="K228" s="119"/>
      <c r="L228" s="119"/>
      <c r="M228" s="119"/>
      <c r="N228" s="119"/>
      <c r="O228" s="119"/>
      <c r="P228" s="119"/>
      <c r="Q228" s="119"/>
      <c r="R228" s="119"/>
      <c r="S228" s="119"/>
      <c r="T228" s="119"/>
      <c r="U228" s="119"/>
      <c r="V228" s="119"/>
      <c r="W228" s="119"/>
      <c r="X228" s="119"/>
      <c r="Y228" s="119"/>
      <c r="Z228" s="119"/>
      <c r="AA228" s="119"/>
      <c r="AB228" s="119"/>
      <c r="AC228" s="119"/>
      <c r="AD228" s="119"/>
      <c r="AE228" s="119"/>
      <c r="AF228" s="119"/>
      <c r="AG228" s="119"/>
      <c r="AH228" s="119"/>
      <c r="AI228" s="119"/>
      <c r="AJ228" s="119"/>
      <c r="AK228" s="119"/>
      <c r="AL228" s="119"/>
    </row>
    <row r="229" spans="1:38" x14ac:dyDescent="0.2">
      <c r="C229" t="s">
        <v>2225</v>
      </c>
      <c r="D229" t="s">
        <v>159</v>
      </c>
      <c r="E229" s="76" t="s">
        <v>160</v>
      </c>
      <c r="F229" s="95" t="s">
        <v>163</v>
      </c>
    </row>
    <row r="230" spans="1:38" x14ac:dyDescent="0.2">
      <c r="A230" s="119"/>
      <c r="B230" s="119"/>
      <c r="C230" s="119" t="s">
        <v>2225</v>
      </c>
      <c r="D230" s="119" t="s">
        <v>168</v>
      </c>
      <c r="E230" s="76" t="s">
        <v>169</v>
      </c>
      <c r="F230" s="95" t="s">
        <v>174</v>
      </c>
      <c r="G230" s="119"/>
      <c r="H230" s="119"/>
      <c r="I230" s="119"/>
      <c r="J230" s="119"/>
      <c r="K230" s="119"/>
      <c r="L230" s="119"/>
      <c r="M230" s="119"/>
      <c r="N230" s="119"/>
      <c r="O230" s="119"/>
      <c r="P230" s="119"/>
      <c r="Q230" s="119"/>
      <c r="R230" s="119"/>
      <c r="S230" s="119"/>
      <c r="T230" s="119"/>
      <c r="U230" s="119"/>
      <c r="V230" s="119"/>
      <c r="W230" s="119"/>
      <c r="X230" s="119"/>
      <c r="Y230" s="119"/>
      <c r="Z230" s="119"/>
      <c r="AA230" s="119"/>
      <c r="AB230" s="119"/>
      <c r="AC230" s="119"/>
      <c r="AD230" s="119"/>
      <c r="AE230" s="119"/>
      <c r="AF230" s="119"/>
      <c r="AG230" s="119"/>
      <c r="AH230" s="119"/>
      <c r="AI230" s="119"/>
      <c r="AJ230" s="119"/>
      <c r="AK230" s="119"/>
      <c r="AL230" s="119"/>
    </row>
    <row r="231" spans="1:38" x14ac:dyDescent="0.2">
      <c r="C231" t="s">
        <v>2225</v>
      </c>
      <c r="D231" t="s">
        <v>159</v>
      </c>
      <c r="E231" s="76" t="s">
        <v>160</v>
      </c>
      <c r="F231" s="95" t="s">
        <v>162</v>
      </c>
    </row>
    <row r="232" spans="1:38" s="119" customFormat="1" x14ac:dyDescent="0.2">
      <c r="C232" s="119" t="s">
        <v>2225</v>
      </c>
      <c r="D232" s="119" t="s">
        <v>164</v>
      </c>
      <c r="E232" s="76" t="s">
        <v>165</v>
      </c>
      <c r="F232" s="252" t="s">
        <v>162</v>
      </c>
      <c r="I232" s="119" t="s">
        <v>2244</v>
      </c>
    </row>
    <row r="233" spans="1:38" x14ac:dyDescent="0.2">
      <c r="C233" t="s">
        <v>2223</v>
      </c>
      <c r="D233" t="s">
        <v>185</v>
      </c>
      <c r="E233" s="76" t="s">
        <v>192</v>
      </c>
      <c r="F233" s="95" t="s">
        <v>187</v>
      </c>
    </row>
    <row r="234" spans="1:38" s="210" customFormat="1" x14ac:dyDescent="0.2">
      <c r="C234" s="210" t="s">
        <v>2225</v>
      </c>
      <c r="D234" s="210" t="s">
        <v>168</v>
      </c>
      <c r="E234" s="254" t="s">
        <v>169</v>
      </c>
      <c r="F234" s="256" t="s">
        <v>172</v>
      </c>
    </row>
    <row r="235" spans="1:38" x14ac:dyDescent="0.2">
      <c r="C235" t="s">
        <v>2231</v>
      </c>
      <c r="D235" s="6" t="s">
        <v>36</v>
      </c>
      <c r="E235" s="75" t="s">
        <v>37</v>
      </c>
      <c r="F235" s="91" t="s">
        <v>39</v>
      </c>
    </row>
    <row r="236" spans="1:38" x14ac:dyDescent="0.2">
      <c r="C236" t="s">
        <v>2224</v>
      </c>
      <c r="D236" s="18" t="s">
        <v>93</v>
      </c>
      <c r="E236" s="75" t="s">
        <v>104</v>
      </c>
      <c r="F236" s="24" t="s">
        <v>784</v>
      </c>
      <c r="G236">
        <v>35</v>
      </c>
      <c r="H236">
        <v>35</v>
      </c>
      <c r="I236" t="s">
        <v>195</v>
      </c>
      <c r="J236" t="s">
        <v>195</v>
      </c>
      <c r="K236" t="s">
        <v>195</v>
      </c>
      <c r="L236" t="s">
        <v>195</v>
      </c>
      <c r="M236" t="s">
        <v>195</v>
      </c>
      <c r="N236" t="s">
        <v>195</v>
      </c>
      <c r="O236" t="s">
        <v>195</v>
      </c>
      <c r="P236" t="s">
        <v>195</v>
      </c>
      <c r="Q236" t="s">
        <v>195</v>
      </c>
      <c r="R236" t="s">
        <v>2186</v>
      </c>
      <c r="S236" t="s">
        <v>977</v>
      </c>
      <c r="T236" s="49">
        <v>40909</v>
      </c>
      <c r="U236" s="49">
        <v>42339</v>
      </c>
      <c r="V236" t="s">
        <v>785</v>
      </c>
      <c r="Y236">
        <v>100</v>
      </c>
      <c r="AE236" t="s">
        <v>976</v>
      </c>
      <c r="AF236" t="s">
        <v>592</v>
      </c>
    </row>
    <row r="237" spans="1:38" x14ac:dyDescent="0.2">
      <c r="C237" t="s">
        <v>2224</v>
      </c>
      <c r="D237" s="18" t="s">
        <v>93</v>
      </c>
      <c r="E237" s="75" t="s">
        <v>104</v>
      </c>
      <c r="F237" s="16" t="s">
        <v>95</v>
      </c>
      <c r="G237">
        <v>2</v>
      </c>
      <c r="H237">
        <v>55</v>
      </c>
      <c r="I237">
        <v>8</v>
      </c>
      <c r="J237" t="s">
        <v>195</v>
      </c>
      <c r="K237" t="s">
        <v>195</v>
      </c>
      <c r="L237" t="s">
        <v>195</v>
      </c>
      <c r="M237" t="s">
        <v>195</v>
      </c>
      <c r="N237" t="s">
        <v>195</v>
      </c>
      <c r="O237" t="s">
        <v>195</v>
      </c>
      <c r="P237" t="s">
        <v>195</v>
      </c>
      <c r="Q237" t="s">
        <v>195</v>
      </c>
      <c r="R237" t="s">
        <v>2188</v>
      </c>
      <c r="S237" t="s">
        <v>685</v>
      </c>
      <c r="T237" s="49">
        <v>40544</v>
      </c>
      <c r="U237" s="49">
        <v>40878</v>
      </c>
      <c r="V237" t="s">
        <v>654</v>
      </c>
      <c r="Z237" t="s">
        <v>211</v>
      </c>
      <c r="AA237" t="s">
        <v>195</v>
      </c>
      <c r="AB237" t="s">
        <v>24</v>
      </c>
      <c r="AD237" t="s">
        <v>686</v>
      </c>
      <c r="AE237" t="s">
        <v>684</v>
      </c>
      <c r="AF237" t="s">
        <v>295</v>
      </c>
    </row>
    <row r="238" spans="1:38" x14ac:dyDescent="0.2">
      <c r="C238" t="s">
        <v>2224</v>
      </c>
      <c r="D238" s="18" t="s">
        <v>93</v>
      </c>
      <c r="E238" s="75" t="s">
        <v>104</v>
      </c>
      <c r="F238" s="16" t="s">
        <v>95</v>
      </c>
      <c r="G238">
        <v>1</v>
      </c>
      <c r="H238">
        <v>1</v>
      </c>
      <c r="I238">
        <v>11</v>
      </c>
      <c r="J238" t="s">
        <v>195</v>
      </c>
      <c r="K238" t="s">
        <v>195</v>
      </c>
      <c r="L238" t="s">
        <v>195</v>
      </c>
      <c r="M238" t="s">
        <v>195</v>
      </c>
      <c r="N238" t="s">
        <v>195</v>
      </c>
      <c r="O238" t="s">
        <v>195</v>
      </c>
      <c r="P238" t="s">
        <v>195</v>
      </c>
      <c r="Q238" t="s">
        <v>195</v>
      </c>
      <c r="R238" t="s">
        <v>2188</v>
      </c>
      <c r="S238" t="s">
        <v>687</v>
      </c>
      <c r="T238" s="49">
        <v>42522</v>
      </c>
      <c r="U238" s="49">
        <v>42522</v>
      </c>
      <c r="V238" t="s">
        <v>654</v>
      </c>
      <c r="Z238" t="s">
        <v>211</v>
      </c>
      <c r="AA238" t="s">
        <v>24</v>
      </c>
      <c r="AB238" t="s">
        <v>25</v>
      </c>
      <c r="AD238" t="s">
        <v>688</v>
      </c>
      <c r="AE238" t="s">
        <v>684</v>
      </c>
      <c r="AF238" t="s">
        <v>564</v>
      </c>
    </row>
    <row r="239" spans="1:38" ht="17" x14ac:dyDescent="0.2">
      <c r="A239" t="s">
        <v>259</v>
      </c>
      <c r="C239" t="s">
        <v>2224</v>
      </c>
      <c r="D239" t="s">
        <v>6</v>
      </c>
      <c r="E239" s="74" t="s">
        <v>2232</v>
      </c>
      <c r="F239" s="2" t="s">
        <v>196</v>
      </c>
      <c r="G239">
        <v>1</v>
      </c>
      <c r="H239">
        <v>1</v>
      </c>
      <c r="I239">
        <v>38</v>
      </c>
      <c r="J239">
        <v>1.0900000000000001</v>
      </c>
      <c r="K239" t="s">
        <v>195</v>
      </c>
      <c r="M239" t="s">
        <v>195</v>
      </c>
      <c r="N239" t="s">
        <v>195</v>
      </c>
      <c r="O239" t="s">
        <v>195</v>
      </c>
      <c r="P239" t="s">
        <v>195</v>
      </c>
      <c r="R239" t="s">
        <v>2186</v>
      </c>
      <c r="S239" s="257" t="s">
        <v>251</v>
      </c>
      <c r="T239" s="54">
        <v>43319</v>
      </c>
      <c r="U239" s="54">
        <v>43319</v>
      </c>
      <c r="V239" t="s">
        <v>0</v>
      </c>
      <c r="Z239" t="s">
        <v>195</v>
      </c>
      <c r="AA239" t="s">
        <v>195</v>
      </c>
      <c r="AB239" t="s">
        <v>24</v>
      </c>
      <c r="AD239" t="s">
        <v>277</v>
      </c>
    </row>
    <row r="240" spans="1:38" ht="17" x14ac:dyDescent="0.2">
      <c r="C240" t="s">
        <v>2224</v>
      </c>
      <c r="D240" t="s">
        <v>6</v>
      </c>
      <c r="E240" s="74" t="s">
        <v>2232</v>
      </c>
      <c r="F240" s="3" t="s">
        <v>196</v>
      </c>
      <c r="G240">
        <v>1</v>
      </c>
      <c r="H240">
        <v>1</v>
      </c>
      <c r="I240">
        <v>5</v>
      </c>
      <c r="J240" t="s">
        <v>195</v>
      </c>
      <c r="K240" t="s">
        <v>195</v>
      </c>
      <c r="M240" t="s">
        <v>195</v>
      </c>
      <c r="N240" t="s">
        <v>195</v>
      </c>
      <c r="O240" t="s">
        <v>195</v>
      </c>
      <c r="P240" t="s">
        <v>195</v>
      </c>
      <c r="R240" t="s">
        <v>2187</v>
      </c>
      <c r="S240" t="s">
        <v>252</v>
      </c>
      <c r="T240" s="49">
        <v>41548</v>
      </c>
      <c r="U240" s="49">
        <v>41548</v>
      </c>
      <c r="V240" t="s">
        <v>278</v>
      </c>
      <c r="Z240" t="s">
        <v>195</v>
      </c>
      <c r="AA240" t="s">
        <v>195</v>
      </c>
      <c r="AB240" t="s">
        <v>24</v>
      </c>
      <c r="AD240" t="s">
        <v>279</v>
      </c>
      <c r="AE240" t="s">
        <v>255</v>
      </c>
    </row>
    <row r="241" spans="1:38" ht="23" x14ac:dyDescent="0.25">
      <c r="C241" t="s">
        <v>2224</v>
      </c>
      <c r="D241" t="s">
        <v>6</v>
      </c>
      <c r="E241" s="74" t="s">
        <v>2232</v>
      </c>
      <c r="F241" s="3" t="s">
        <v>196</v>
      </c>
      <c r="G241">
        <v>47</v>
      </c>
      <c r="H241">
        <v>99</v>
      </c>
      <c r="I241" s="55">
        <v>179</v>
      </c>
      <c r="J241" t="s">
        <v>230</v>
      </c>
      <c r="K241" t="s">
        <v>230</v>
      </c>
      <c r="M241" t="s">
        <v>230</v>
      </c>
      <c r="N241" t="s">
        <v>230</v>
      </c>
      <c r="O241" t="s">
        <v>230</v>
      </c>
      <c r="P241" t="s">
        <v>230</v>
      </c>
      <c r="R241" t="s">
        <v>2186</v>
      </c>
      <c r="S241" t="s">
        <v>264</v>
      </c>
      <c r="T241" s="49">
        <v>41214</v>
      </c>
      <c r="U241" s="49">
        <v>43770</v>
      </c>
      <c r="V241" t="s">
        <v>270</v>
      </c>
      <c r="Z241" t="s">
        <v>265</v>
      </c>
      <c r="AA241" t="s">
        <v>24</v>
      </c>
      <c r="AB241" t="s">
        <v>195</v>
      </c>
      <c r="AD241" t="s">
        <v>262</v>
      </c>
      <c r="AE241" t="s">
        <v>263</v>
      </c>
    </row>
    <row r="242" spans="1:38" ht="17" x14ac:dyDescent="0.2">
      <c r="C242" t="s">
        <v>2224</v>
      </c>
      <c r="D242" t="s">
        <v>6</v>
      </c>
      <c r="E242" s="74" t="s">
        <v>2232</v>
      </c>
      <c r="F242" s="56" t="s">
        <v>196</v>
      </c>
      <c r="G242">
        <v>1</v>
      </c>
      <c r="H242">
        <v>1</v>
      </c>
      <c r="I242" t="s">
        <v>195</v>
      </c>
      <c r="J242" t="s">
        <v>195</v>
      </c>
      <c r="K242" t="s">
        <v>195</v>
      </c>
      <c r="M242" t="s">
        <v>195</v>
      </c>
      <c r="N242" t="s">
        <v>195</v>
      </c>
      <c r="O242" t="s">
        <v>195</v>
      </c>
      <c r="P242" t="s">
        <v>195</v>
      </c>
      <c r="R242" s="52" t="s">
        <v>2186</v>
      </c>
      <c r="S242" t="s">
        <v>267</v>
      </c>
      <c r="T242" s="54">
        <v>38642</v>
      </c>
      <c r="U242" s="54">
        <v>38642</v>
      </c>
      <c r="V242" t="s">
        <v>269</v>
      </c>
      <c r="AA242" t="s">
        <v>195</v>
      </c>
      <c r="AB242" t="s">
        <v>24</v>
      </c>
      <c r="AD242" t="s">
        <v>268</v>
      </c>
      <c r="AE242" s="57" t="s">
        <v>266</v>
      </c>
      <c r="AF242" t="s">
        <v>280</v>
      </c>
    </row>
    <row r="243" spans="1:38" ht="17" x14ac:dyDescent="0.2">
      <c r="C243" t="s">
        <v>2231</v>
      </c>
      <c r="D243" t="s">
        <v>4</v>
      </c>
      <c r="E243" s="5" t="s">
        <v>7</v>
      </c>
      <c r="F243" s="3" t="s">
        <v>196</v>
      </c>
      <c r="G243">
        <v>38</v>
      </c>
      <c r="H243">
        <v>505</v>
      </c>
      <c r="I243" t="s">
        <v>195</v>
      </c>
      <c r="J243" t="s">
        <v>195</v>
      </c>
      <c r="K243" t="s">
        <v>195</v>
      </c>
      <c r="M243" t="s">
        <v>195</v>
      </c>
      <c r="N243" t="s">
        <v>195</v>
      </c>
      <c r="O243" t="s">
        <v>195</v>
      </c>
      <c r="P243" t="s">
        <v>195</v>
      </c>
      <c r="R243" t="s">
        <v>2184</v>
      </c>
      <c r="S243" t="s">
        <v>1992</v>
      </c>
      <c r="T243" s="49">
        <v>28491</v>
      </c>
      <c r="U243">
        <v>2000</v>
      </c>
      <c r="V243" t="s">
        <v>273</v>
      </c>
      <c r="X243" t="s">
        <v>24</v>
      </c>
      <c r="Y243">
        <v>7.52</v>
      </c>
      <c r="AA243" t="s">
        <v>195</v>
      </c>
      <c r="AB243" t="s">
        <v>24</v>
      </c>
      <c r="AE243" t="s">
        <v>271</v>
      </c>
    </row>
    <row r="244" spans="1:38" ht="17" x14ac:dyDescent="0.2">
      <c r="C244" t="s">
        <v>2231</v>
      </c>
      <c r="D244" t="s">
        <v>4</v>
      </c>
      <c r="E244" s="5" t="s">
        <v>7</v>
      </c>
      <c r="F244" s="3" t="s">
        <v>196</v>
      </c>
      <c r="G244">
        <v>1</v>
      </c>
      <c r="H244">
        <v>26</v>
      </c>
      <c r="I244" t="s">
        <v>195</v>
      </c>
      <c r="J244">
        <v>860</v>
      </c>
      <c r="K244" t="s">
        <v>195</v>
      </c>
      <c r="M244" t="s">
        <v>195</v>
      </c>
      <c r="N244" t="s">
        <v>195</v>
      </c>
      <c r="O244" t="s">
        <v>195</v>
      </c>
      <c r="P244" t="s">
        <v>195</v>
      </c>
      <c r="R244" t="s">
        <v>2187</v>
      </c>
      <c r="S244" t="s">
        <v>274</v>
      </c>
      <c r="T244" s="54">
        <v>40019</v>
      </c>
      <c r="U244" s="54">
        <v>40019</v>
      </c>
      <c r="V244" t="s">
        <v>276</v>
      </c>
      <c r="AA244" t="s">
        <v>195</v>
      </c>
      <c r="AB244" t="s">
        <v>24</v>
      </c>
      <c r="AE244" t="s">
        <v>275</v>
      </c>
      <c r="AF244" t="s">
        <v>281</v>
      </c>
    </row>
    <row r="245" spans="1:38" ht="17" x14ac:dyDescent="0.2">
      <c r="C245" t="s">
        <v>2231</v>
      </c>
      <c r="D245" t="s">
        <v>4</v>
      </c>
      <c r="E245" s="5" t="s">
        <v>7</v>
      </c>
      <c r="F245" s="3" t="s">
        <v>196</v>
      </c>
      <c r="G245">
        <v>7</v>
      </c>
      <c r="H245">
        <v>281</v>
      </c>
      <c r="I245" t="s">
        <v>195</v>
      </c>
      <c r="J245" t="s">
        <v>195</v>
      </c>
      <c r="K245" t="s">
        <v>195</v>
      </c>
      <c r="M245" t="s">
        <v>195</v>
      </c>
      <c r="N245" t="s">
        <v>195</v>
      </c>
      <c r="O245" t="s">
        <v>195</v>
      </c>
      <c r="P245" t="s">
        <v>195</v>
      </c>
      <c r="R245" t="s">
        <v>2186</v>
      </c>
      <c r="S245" t="s">
        <v>288</v>
      </c>
      <c r="T245" s="49">
        <v>24624</v>
      </c>
      <c r="U245" s="49">
        <v>25355</v>
      </c>
      <c r="V245" t="s">
        <v>289</v>
      </c>
      <c r="X245" t="s">
        <v>24</v>
      </c>
      <c r="Y245">
        <v>2.4900000000000002</v>
      </c>
      <c r="Z245" t="s">
        <v>195</v>
      </c>
      <c r="AA245" t="s">
        <v>195</v>
      </c>
      <c r="AB245" t="s">
        <v>24</v>
      </c>
      <c r="AC245" t="s">
        <v>290</v>
      </c>
      <c r="AD245" t="s">
        <v>287</v>
      </c>
      <c r="AE245" t="s">
        <v>286</v>
      </c>
      <c r="AF245" t="s">
        <v>291</v>
      </c>
    </row>
    <row r="246" spans="1:38" ht="17" x14ac:dyDescent="0.2">
      <c r="C246" t="s">
        <v>2231</v>
      </c>
      <c r="D246" t="s">
        <v>4</v>
      </c>
      <c r="E246" s="5" t="s">
        <v>7</v>
      </c>
      <c r="F246" s="3" t="s">
        <v>196</v>
      </c>
      <c r="G246">
        <v>1</v>
      </c>
      <c r="H246" t="s">
        <v>195</v>
      </c>
      <c r="I246" t="s">
        <v>195</v>
      </c>
      <c r="J246" t="s">
        <v>195</v>
      </c>
      <c r="K246" t="s">
        <v>195</v>
      </c>
      <c r="M246" t="s">
        <v>195</v>
      </c>
      <c r="N246" t="s">
        <v>195</v>
      </c>
      <c r="O246" t="s">
        <v>195</v>
      </c>
      <c r="P246" t="s">
        <v>195</v>
      </c>
      <c r="R246" t="s">
        <v>2186</v>
      </c>
      <c r="S246" t="s">
        <v>296</v>
      </c>
      <c r="T246" s="49" t="s">
        <v>195</v>
      </c>
      <c r="U246" s="49" t="s">
        <v>195</v>
      </c>
      <c r="V246" t="s">
        <v>297</v>
      </c>
      <c r="X246" t="s">
        <v>24</v>
      </c>
      <c r="Y246" t="s">
        <v>195</v>
      </c>
      <c r="Z246" t="s">
        <v>195</v>
      </c>
      <c r="AA246" t="s">
        <v>195</v>
      </c>
      <c r="AB246" t="s">
        <v>24</v>
      </c>
      <c r="AE246" s="57" t="s">
        <v>292</v>
      </c>
      <c r="AF246" t="s">
        <v>295</v>
      </c>
    </row>
    <row r="247" spans="1:38" ht="17" x14ac:dyDescent="0.2">
      <c r="C247" t="s">
        <v>2231</v>
      </c>
      <c r="D247" t="s">
        <v>4</v>
      </c>
      <c r="E247" s="5" t="s">
        <v>7</v>
      </c>
      <c r="F247" s="3" t="s">
        <v>196</v>
      </c>
      <c r="G247">
        <v>1</v>
      </c>
      <c r="H247" t="s">
        <v>195</v>
      </c>
      <c r="I247" t="s">
        <v>195</v>
      </c>
      <c r="J247" t="s">
        <v>195</v>
      </c>
      <c r="K247" t="s">
        <v>195</v>
      </c>
      <c r="M247" t="s">
        <v>195</v>
      </c>
      <c r="N247" t="s">
        <v>195</v>
      </c>
      <c r="O247" t="s">
        <v>195</v>
      </c>
      <c r="P247" t="s">
        <v>195</v>
      </c>
      <c r="R247" t="s">
        <v>2184</v>
      </c>
      <c r="S247" t="s">
        <v>294</v>
      </c>
      <c r="T247" t="s">
        <v>195</v>
      </c>
      <c r="U247" t="s">
        <v>195</v>
      </c>
      <c r="V247" t="s">
        <v>297</v>
      </c>
      <c r="X247" t="s">
        <v>24</v>
      </c>
      <c r="Y247" t="s">
        <v>195</v>
      </c>
      <c r="Z247" t="s">
        <v>195</v>
      </c>
      <c r="AA247" t="s">
        <v>195</v>
      </c>
      <c r="AB247" t="s">
        <v>24</v>
      </c>
      <c r="AE247" t="s">
        <v>292</v>
      </c>
      <c r="AF247" t="s">
        <v>293</v>
      </c>
    </row>
    <row r="248" spans="1:38" ht="19" x14ac:dyDescent="0.2">
      <c r="C248" t="s">
        <v>2231</v>
      </c>
      <c r="D248" t="s">
        <v>4</v>
      </c>
      <c r="E248" s="5" t="s">
        <v>7</v>
      </c>
      <c r="F248" s="3" t="s">
        <v>196</v>
      </c>
      <c r="G248" t="s">
        <v>195</v>
      </c>
      <c r="H248">
        <v>811</v>
      </c>
      <c r="I248" t="s">
        <v>195</v>
      </c>
      <c r="J248" t="s">
        <v>195</v>
      </c>
      <c r="K248" t="s">
        <v>195</v>
      </c>
      <c r="M248" t="s">
        <v>195</v>
      </c>
      <c r="N248" t="s">
        <v>195</v>
      </c>
      <c r="O248" t="s">
        <v>195</v>
      </c>
      <c r="P248" t="s">
        <v>195</v>
      </c>
      <c r="R248" t="s">
        <v>2185</v>
      </c>
      <c r="S248" s="58" t="s">
        <v>300</v>
      </c>
      <c r="T248">
        <v>1964</v>
      </c>
      <c r="U248">
        <v>1986</v>
      </c>
      <c r="V248" t="s">
        <v>298</v>
      </c>
      <c r="X248" t="s">
        <v>24</v>
      </c>
      <c r="Y248" t="s">
        <v>195</v>
      </c>
      <c r="Z248" t="s">
        <v>195</v>
      </c>
      <c r="AA248" t="s">
        <v>195</v>
      </c>
      <c r="AB248" t="s">
        <v>24</v>
      </c>
      <c r="AE248" s="57" t="s">
        <v>299</v>
      </c>
      <c r="AF248" t="s">
        <v>295</v>
      </c>
    </row>
    <row r="249" spans="1:38" ht="17" x14ac:dyDescent="0.2">
      <c r="C249" t="s">
        <v>2231</v>
      </c>
      <c r="D249" t="s">
        <v>4</v>
      </c>
      <c r="E249" s="5" t="s">
        <v>7</v>
      </c>
      <c r="F249" s="3" t="s">
        <v>196</v>
      </c>
      <c r="G249">
        <v>3</v>
      </c>
      <c r="H249">
        <v>116</v>
      </c>
      <c r="I249">
        <v>3</v>
      </c>
      <c r="J249" t="s">
        <v>195</v>
      </c>
      <c r="K249" t="s">
        <v>195</v>
      </c>
      <c r="M249" t="s">
        <v>195</v>
      </c>
      <c r="N249" t="s">
        <v>195</v>
      </c>
      <c r="O249" t="s">
        <v>195</v>
      </c>
      <c r="P249" t="s">
        <v>195</v>
      </c>
      <c r="R249" t="s">
        <v>2188</v>
      </c>
      <c r="S249" s="62" t="s">
        <v>302</v>
      </c>
      <c r="T249">
        <v>1982</v>
      </c>
      <c r="U249">
        <v>1995</v>
      </c>
      <c r="V249" t="s">
        <v>304</v>
      </c>
      <c r="X249" t="s">
        <v>25</v>
      </c>
      <c r="Y249">
        <v>2.59</v>
      </c>
      <c r="Z249" t="s">
        <v>195</v>
      </c>
      <c r="AA249" t="s">
        <v>195</v>
      </c>
      <c r="AB249" t="s">
        <v>24</v>
      </c>
      <c r="AE249" t="s">
        <v>301</v>
      </c>
      <c r="AF249" t="s">
        <v>303</v>
      </c>
    </row>
    <row r="250" spans="1:38" ht="17" x14ac:dyDescent="0.2">
      <c r="C250" t="s">
        <v>2231</v>
      </c>
      <c r="D250" t="s">
        <v>4</v>
      </c>
      <c r="E250" s="5" t="s">
        <v>7</v>
      </c>
      <c r="F250" s="3" t="s">
        <v>196</v>
      </c>
      <c r="G250">
        <v>40</v>
      </c>
      <c r="H250">
        <v>612</v>
      </c>
      <c r="I250" t="s">
        <v>195</v>
      </c>
      <c r="J250" t="s">
        <v>195</v>
      </c>
      <c r="K250" t="s">
        <v>195</v>
      </c>
      <c r="M250" t="s">
        <v>195</v>
      </c>
      <c r="N250" t="s">
        <v>195</v>
      </c>
      <c r="O250" t="s">
        <v>195</v>
      </c>
      <c r="P250" t="s">
        <v>195</v>
      </c>
      <c r="R250" t="s">
        <v>2184</v>
      </c>
      <c r="S250" t="s">
        <v>307</v>
      </c>
      <c r="T250">
        <v>1983</v>
      </c>
      <c r="U250">
        <v>2014</v>
      </c>
      <c r="V250" t="s">
        <v>305</v>
      </c>
      <c r="X250" t="s">
        <v>25</v>
      </c>
      <c r="Y250">
        <v>6.54</v>
      </c>
      <c r="Z250" t="s">
        <v>195</v>
      </c>
      <c r="AA250" t="s">
        <v>195</v>
      </c>
      <c r="AB250" t="s">
        <v>24</v>
      </c>
      <c r="AE250" t="s">
        <v>306</v>
      </c>
    </row>
    <row r="251" spans="1:38" ht="17" x14ac:dyDescent="0.2">
      <c r="C251" t="s">
        <v>2231</v>
      </c>
      <c r="D251" t="s">
        <v>4</v>
      </c>
      <c r="E251" s="5" t="s">
        <v>7</v>
      </c>
      <c r="F251" s="3" t="s">
        <v>196</v>
      </c>
      <c r="G251" t="s">
        <v>195</v>
      </c>
      <c r="H251">
        <v>30</v>
      </c>
      <c r="I251" t="s">
        <v>195</v>
      </c>
      <c r="J251" t="s">
        <v>195</v>
      </c>
      <c r="K251" t="s">
        <v>195</v>
      </c>
      <c r="M251" t="s">
        <v>195</v>
      </c>
      <c r="N251" t="s">
        <v>195</v>
      </c>
      <c r="O251" t="s">
        <v>195</v>
      </c>
      <c r="P251" t="s">
        <v>195</v>
      </c>
      <c r="R251" t="s">
        <v>2184</v>
      </c>
      <c r="S251" s="156" t="s">
        <v>309</v>
      </c>
      <c r="T251" s="49">
        <v>41122</v>
      </c>
      <c r="U251" s="49">
        <v>41974</v>
      </c>
      <c r="V251" t="s">
        <v>311</v>
      </c>
      <c r="X251" t="s">
        <v>25</v>
      </c>
      <c r="Y251" t="s">
        <v>195</v>
      </c>
      <c r="Z251" t="s">
        <v>195</v>
      </c>
      <c r="AA251" t="s">
        <v>195</v>
      </c>
      <c r="AB251" t="s">
        <v>24</v>
      </c>
      <c r="AD251" t="s">
        <v>310</v>
      </c>
      <c r="AE251" t="s">
        <v>308</v>
      </c>
      <c r="AF251" t="s">
        <v>295</v>
      </c>
    </row>
    <row r="252" spans="1:38" ht="17" x14ac:dyDescent="0.2">
      <c r="C252" t="s">
        <v>2231</v>
      </c>
      <c r="D252" t="s">
        <v>4</v>
      </c>
      <c r="E252" s="5" t="s">
        <v>7</v>
      </c>
      <c r="F252" s="3" t="s">
        <v>196</v>
      </c>
      <c r="G252" s="52">
        <v>3</v>
      </c>
      <c r="H252" s="52">
        <v>84</v>
      </c>
      <c r="I252" s="52">
        <v>2</v>
      </c>
      <c r="J252" t="s">
        <v>195</v>
      </c>
      <c r="K252" t="s">
        <v>195</v>
      </c>
      <c r="M252" t="s">
        <v>195</v>
      </c>
      <c r="N252" t="s">
        <v>195</v>
      </c>
      <c r="O252" t="s">
        <v>195</v>
      </c>
      <c r="P252" t="s">
        <v>195</v>
      </c>
      <c r="R252" t="s">
        <v>2184</v>
      </c>
      <c r="S252" s="156" t="s">
        <v>314</v>
      </c>
      <c r="T252" s="49">
        <v>34578</v>
      </c>
      <c r="U252" s="49">
        <v>35612</v>
      </c>
      <c r="V252" t="s">
        <v>312</v>
      </c>
      <c r="X252" t="s">
        <v>24</v>
      </c>
      <c r="Y252">
        <v>2.4</v>
      </c>
      <c r="Z252" t="s">
        <v>195</v>
      </c>
      <c r="AA252" t="s">
        <v>195</v>
      </c>
      <c r="AB252" t="s">
        <v>24</v>
      </c>
      <c r="AC252" t="s">
        <v>315</v>
      </c>
      <c r="AE252" t="s">
        <v>313</v>
      </c>
    </row>
    <row r="253" spans="1:38" ht="17" x14ac:dyDescent="0.2">
      <c r="A253" s="52"/>
      <c r="B253" s="52"/>
      <c r="C253" t="s">
        <v>2231</v>
      </c>
      <c r="D253" s="52" t="s">
        <v>4</v>
      </c>
      <c r="E253" s="59" t="s">
        <v>7</v>
      </c>
      <c r="F253" s="60" t="s">
        <v>196</v>
      </c>
      <c r="G253" s="52" t="s">
        <v>195</v>
      </c>
      <c r="H253" s="52" t="s">
        <v>195</v>
      </c>
      <c r="I253" s="52" t="s">
        <v>195</v>
      </c>
      <c r="J253" s="52" t="s">
        <v>195</v>
      </c>
      <c r="K253" s="52" t="s">
        <v>195</v>
      </c>
      <c r="L253" s="52"/>
      <c r="M253" s="52" t="s">
        <v>195</v>
      </c>
      <c r="N253" s="52" t="s">
        <v>195</v>
      </c>
      <c r="O253" s="52" t="s">
        <v>195</v>
      </c>
      <c r="P253" s="52" t="s">
        <v>195</v>
      </c>
      <c r="Q253" s="52"/>
      <c r="R253" s="52" t="s">
        <v>2188</v>
      </c>
      <c r="S253" s="52" t="s">
        <v>316</v>
      </c>
      <c r="T253" s="52">
        <v>1912</v>
      </c>
      <c r="U253" s="52">
        <v>1915</v>
      </c>
      <c r="V253" s="52" t="s">
        <v>317</v>
      </c>
      <c r="W253" s="52"/>
      <c r="X253" s="52" t="s">
        <v>24</v>
      </c>
      <c r="Y253" s="52" t="s">
        <v>195</v>
      </c>
      <c r="Z253" s="52" t="s">
        <v>195</v>
      </c>
      <c r="AA253" s="52" t="s">
        <v>195</v>
      </c>
      <c r="AB253" s="52" t="s">
        <v>195</v>
      </c>
      <c r="AC253" s="52" t="s">
        <v>318</v>
      </c>
      <c r="AD253" s="52"/>
      <c r="AE253" s="52" t="s">
        <v>319</v>
      </c>
      <c r="AF253" s="52"/>
      <c r="AG253" s="52"/>
      <c r="AH253" s="52"/>
      <c r="AI253" s="52"/>
      <c r="AJ253" s="52"/>
      <c r="AK253" s="52"/>
      <c r="AL253" s="52"/>
    </row>
    <row r="254" spans="1:38" s="62" customFormat="1" ht="17" x14ac:dyDescent="0.2">
      <c r="A254"/>
      <c r="B254"/>
      <c r="C254" t="s">
        <v>2231</v>
      </c>
      <c r="D254" t="s">
        <v>4</v>
      </c>
      <c r="E254" s="5" t="s">
        <v>7</v>
      </c>
      <c r="F254" s="3" t="s">
        <v>196</v>
      </c>
      <c r="G254" t="s">
        <v>195</v>
      </c>
      <c r="H254" t="s">
        <v>195</v>
      </c>
      <c r="I254" t="s">
        <v>195</v>
      </c>
      <c r="J254" t="s">
        <v>195</v>
      </c>
      <c r="K254" t="s">
        <v>195</v>
      </c>
      <c r="L254"/>
      <c r="M254" t="s">
        <v>195</v>
      </c>
      <c r="N254" t="s">
        <v>195</v>
      </c>
      <c r="O254" t="s">
        <v>195</v>
      </c>
      <c r="P254" t="s">
        <v>195</v>
      </c>
      <c r="Q254"/>
      <c r="R254" t="s">
        <v>2187</v>
      </c>
      <c r="S254" t="s">
        <v>323</v>
      </c>
      <c r="T254" t="s">
        <v>195</v>
      </c>
      <c r="U254" t="s">
        <v>195</v>
      </c>
      <c r="V254" t="s">
        <v>324</v>
      </c>
      <c r="W254"/>
      <c r="X254" t="s">
        <v>24</v>
      </c>
      <c r="Y254" t="s">
        <v>195</v>
      </c>
      <c r="Z254" t="s">
        <v>195</v>
      </c>
      <c r="AA254" t="s">
        <v>195</v>
      </c>
      <c r="AB254" t="s">
        <v>24</v>
      </c>
      <c r="AC254"/>
      <c r="AD254"/>
      <c r="AE254" s="57" t="s">
        <v>320</v>
      </c>
      <c r="AF254" t="s">
        <v>321</v>
      </c>
      <c r="AG254"/>
      <c r="AH254"/>
      <c r="AI254"/>
      <c r="AJ254"/>
      <c r="AK254"/>
      <c r="AL254"/>
    </row>
    <row r="255" spans="1:38" ht="17" x14ac:dyDescent="0.2">
      <c r="A255" s="62"/>
      <c r="B255" s="62"/>
      <c r="C255" t="s">
        <v>2231</v>
      </c>
      <c r="D255" s="62" t="s">
        <v>4</v>
      </c>
      <c r="E255" s="5" t="s">
        <v>7</v>
      </c>
      <c r="F255" s="3" t="s">
        <v>196</v>
      </c>
      <c r="G255" s="62">
        <v>1</v>
      </c>
      <c r="H255" s="62">
        <v>98</v>
      </c>
      <c r="I255" s="62" t="s">
        <v>195</v>
      </c>
      <c r="J255" s="62" t="s">
        <v>195</v>
      </c>
      <c r="K255" s="62" t="s">
        <v>195</v>
      </c>
      <c r="L255" s="62"/>
      <c r="M255" s="62" t="s">
        <v>195</v>
      </c>
      <c r="N255" s="62" t="s">
        <v>195</v>
      </c>
      <c r="O255" s="62" t="s">
        <v>195</v>
      </c>
      <c r="P255" s="62" t="s">
        <v>195</v>
      </c>
      <c r="Q255" s="62"/>
      <c r="R255" s="62" t="s">
        <v>2184</v>
      </c>
      <c r="S255" s="214" t="s">
        <v>327</v>
      </c>
      <c r="T255" s="63">
        <v>29373</v>
      </c>
      <c r="U255" s="63">
        <v>32051</v>
      </c>
      <c r="V255" s="62" t="s">
        <v>325</v>
      </c>
      <c r="W255" s="62"/>
      <c r="X255" s="62"/>
      <c r="Y255" s="62">
        <v>1.02</v>
      </c>
      <c r="Z255" s="62" t="s">
        <v>329</v>
      </c>
      <c r="AA255" s="62" t="s">
        <v>195</v>
      </c>
      <c r="AB255" s="62" t="s">
        <v>24</v>
      </c>
      <c r="AC255" s="62" t="s">
        <v>328</v>
      </c>
      <c r="AD255" s="62"/>
      <c r="AE255" s="62" t="s">
        <v>326</v>
      </c>
      <c r="AF255" s="62" t="s">
        <v>295</v>
      </c>
      <c r="AG255" s="62"/>
      <c r="AH255" s="62"/>
      <c r="AI255" s="62"/>
      <c r="AJ255" s="62"/>
      <c r="AK255" s="62"/>
      <c r="AL255" s="62"/>
    </row>
    <row r="256" spans="1:38" ht="17" x14ac:dyDescent="0.2">
      <c r="C256" t="s">
        <v>2231</v>
      </c>
      <c r="D256" t="s">
        <v>4</v>
      </c>
      <c r="E256" s="5" t="s">
        <v>7</v>
      </c>
      <c r="F256" s="3" t="s">
        <v>196</v>
      </c>
      <c r="G256">
        <v>7</v>
      </c>
      <c r="H256">
        <v>396</v>
      </c>
      <c r="I256" t="s">
        <v>195</v>
      </c>
      <c r="J256" t="s">
        <v>195</v>
      </c>
      <c r="K256" t="s">
        <v>195</v>
      </c>
      <c r="M256" t="s">
        <v>195</v>
      </c>
      <c r="N256" t="s">
        <v>195</v>
      </c>
      <c r="O256" t="s">
        <v>195</v>
      </c>
      <c r="P256" t="s">
        <v>195</v>
      </c>
      <c r="R256" s="62" t="s">
        <v>2185</v>
      </c>
      <c r="S256" t="s">
        <v>245</v>
      </c>
      <c r="T256" s="54">
        <v>38330</v>
      </c>
      <c r="U256" s="54">
        <v>38392</v>
      </c>
      <c r="V256" t="s">
        <v>248</v>
      </c>
      <c r="X256" t="s">
        <v>24</v>
      </c>
      <c r="Y256">
        <v>1.77</v>
      </c>
      <c r="Z256" t="s">
        <v>247</v>
      </c>
      <c r="AA256" t="s">
        <v>195</v>
      </c>
      <c r="AB256" t="s">
        <v>24</v>
      </c>
      <c r="AE256" t="s">
        <v>389</v>
      </c>
    </row>
    <row r="257" spans="1:38" ht="17" x14ac:dyDescent="0.2">
      <c r="C257" t="s">
        <v>2231</v>
      </c>
      <c r="D257" s="4" t="s">
        <v>8</v>
      </c>
      <c r="E257" s="7" t="s">
        <v>9</v>
      </c>
      <c r="F257" s="3" t="s">
        <v>196</v>
      </c>
      <c r="G257">
        <v>4</v>
      </c>
      <c r="H257">
        <v>646</v>
      </c>
      <c r="I257" t="s">
        <v>195</v>
      </c>
      <c r="J257" t="s">
        <v>195</v>
      </c>
      <c r="K257" t="s">
        <v>195</v>
      </c>
      <c r="M257" t="s">
        <v>195</v>
      </c>
      <c r="N257" t="s">
        <v>195</v>
      </c>
      <c r="O257" t="s">
        <v>195</v>
      </c>
      <c r="P257" t="s">
        <v>195</v>
      </c>
      <c r="R257" s="62" t="s">
        <v>2187</v>
      </c>
      <c r="S257" s="125" t="s">
        <v>240</v>
      </c>
      <c r="T257" s="49">
        <v>42887</v>
      </c>
      <c r="U257" s="49">
        <v>42948</v>
      </c>
      <c r="V257" t="s">
        <v>238</v>
      </c>
      <c r="X257" t="s">
        <v>25</v>
      </c>
      <c r="Y257">
        <v>0.62</v>
      </c>
      <c r="Z257" t="s">
        <v>195</v>
      </c>
      <c r="AA257" t="s">
        <v>195</v>
      </c>
      <c r="AB257" t="s">
        <v>24</v>
      </c>
      <c r="AD257" t="s">
        <v>237</v>
      </c>
      <c r="AE257" t="s">
        <v>2196</v>
      </c>
    </row>
    <row r="258" spans="1:38" ht="17" x14ac:dyDescent="0.2">
      <c r="C258" t="s">
        <v>2231</v>
      </c>
      <c r="D258" s="4" t="s">
        <v>8</v>
      </c>
      <c r="E258" s="7" t="s">
        <v>9</v>
      </c>
      <c r="F258" s="3" t="s">
        <v>196</v>
      </c>
      <c r="G258">
        <v>24</v>
      </c>
      <c r="H258">
        <v>139</v>
      </c>
      <c r="I258">
        <v>109</v>
      </c>
      <c r="J258">
        <v>6.14</v>
      </c>
      <c r="K258" t="s">
        <v>195</v>
      </c>
      <c r="N258" t="s">
        <v>195</v>
      </c>
      <c r="O258" t="s">
        <v>195</v>
      </c>
      <c r="P258" t="s">
        <v>195</v>
      </c>
      <c r="R258" t="s">
        <v>2189</v>
      </c>
      <c r="S258" s="125" t="s">
        <v>219</v>
      </c>
      <c r="T258" s="49">
        <v>36161</v>
      </c>
      <c r="U258" s="49">
        <v>42005</v>
      </c>
      <c r="V258" t="s">
        <v>221</v>
      </c>
      <c r="X258" t="s">
        <v>24</v>
      </c>
      <c r="Y258">
        <v>25.26</v>
      </c>
      <c r="Z258" t="s">
        <v>211</v>
      </c>
      <c r="AA258" t="s">
        <v>24</v>
      </c>
      <c r="AB258" t="s">
        <v>24</v>
      </c>
      <c r="AC258" t="s">
        <v>222</v>
      </c>
      <c r="AD258" t="s">
        <v>225</v>
      </c>
    </row>
    <row r="259" spans="1:38" ht="23" x14ac:dyDescent="0.25">
      <c r="C259" t="s">
        <v>2231</v>
      </c>
      <c r="D259" s="4" t="s">
        <v>8</v>
      </c>
      <c r="E259" s="7" t="s">
        <v>9</v>
      </c>
      <c r="F259" s="3" t="s">
        <v>196</v>
      </c>
      <c r="G259">
        <v>3</v>
      </c>
      <c r="H259">
        <v>136</v>
      </c>
      <c r="I259">
        <v>3</v>
      </c>
      <c r="J259" t="s">
        <v>195</v>
      </c>
      <c r="K259" s="53">
        <v>0.02</v>
      </c>
      <c r="L259" s="53"/>
      <c r="M259" s="53">
        <v>0.1</v>
      </c>
      <c r="N259" t="s">
        <v>195</v>
      </c>
      <c r="O259" t="s">
        <v>195</v>
      </c>
      <c r="P259" t="s">
        <v>195</v>
      </c>
      <c r="R259" t="s">
        <v>2185</v>
      </c>
      <c r="S259" t="s">
        <v>215</v>
      </c>
      <c r="T259" s="54">
        <v>42335</v>
      </c>
      <c r="U259" s="54">
        <v>42428</v>
      </c>
      <c r="V259" t="s">
        <v>220</v>
      </c>
      <c r="X259" t="s">
        <v>25</v>
      </c>
      <c r="Y259">
        <v>2.2000000000000002</v>
      </c>
      <c r="Z259" t="s">
        <v>211</v>
      </c>
      <c r="AA259" t="s">
        <v>195</v>
      </c>
      <c r="AB259" t="s">
        <v>24</v>
      </c>
    </row>
    <row r="260" spans="1:38" ht="17" x14ac:dyDescent="0.2">
      <c r="C260" t="s">
        <v>2231</v>
      </c>
      <c r="D260" s="4" t="s">
        <v>8</v>
      </c>
      <c r="E260" s="7" t="s">
        <v>9</v>
      </c>
      <c r="F260" s="3" t="s">
        <v>196</v>
      </c>
      <c r="G260" s="52">
        <v>29</v>
      </c>
      <c r="H260">
        <v>893</v>
      </c>
      <c r="I260">
        <v>32</v>
      </c>
      <c r="J260">
        <v>1556.5</v>
      </c>
      <c r="O260" t="s">
        <v>195</v>
      </c>
      <c r="P260" t="s">
        <v>195</v>
      </c>
      <c r="R260" t="s">
        <v>2186</v>
      </c>
      <c r="S260" t="s">
        <v>209</v>
      </c>
      <c r="T260" s="49">
        <v>34851</v>
      </c>
      <c r="U260" s="49">
        <v>35186</v>
      </c>
      <c r="V260" t="s">
        <v>210</v>
      </c>
      <c r="X260" t="s">
        <v>24</v>
      </c>
      <c r="Y260">
        <v>3.25</v>
      </c>
    </row>
    <row r="261" spans="1:38" ht="17" x14ac:dyDescent="0.2">
      <c r="C261" t="s">
        <v>2231</v>
      </c>
      <c r="D261" s="4" t="s">
        <v>8</v>
      </c>
      <c r="E261" s="7" t="s">
        <v>9</v>
      </c>
      <c r="F261" s="3" t="s">
        <v>196</v>
      </c>
      <c r="G261">
        <v>1</v>
      </c>
      <c r="H261" t="s">
        <v>195</v>
      </c>
      <c r="I261" t="s">
        <v>195</v>
      </c>
      <c r="J261" t="s">
        <v>195</v>
      </c>
      <c r="K261" t="s">
        <v>195</v>
      </c>
      <c r="M261" t="s">
        <v>195</v>
      </c>
      <c r="N261" t="s">
        <v>195</v>
      </c>
      <c r="O261" t="s">
        <v>195</v>
      </c>
      <c r="P261" t="s">
        <v>195</v>
      </c>
      <c r="R261" t="s">
        <v>2185</v>
      </c>
      <c r="S261" t="s">
        <v>195</v>
      </c>
      <c r="T261" t="s">
        <v>195</v>
      </c>
      <c r="U261" t="s">
        <v>195</v>
      </c>
      <c r="V261" t="s">
        <v>208</v>
      </c>
      <c r="X261" t="s">
        <v>24</v>
      </c>
      <c r="Y261" t="s">
        <v>195</v>
      </c>
    </row>
    <row r="262" spans="1:38" ht="17" x14ac:dyDescent="0.2">
      <c r="C262" t="s">
        <v>2231</v>
      </c>
      <c r="D262" s="4" t="s">
        <v>8</v>
      </c>
      <c r="E262" s="7" t="s">
        <v>9</v>
      </c>
      <c r="F262" s="3" t="s">
        <v>196</v>
      </c>
      <c r="G262">
        <v>1</v>
      </c>
      <c r="H262">
        <v>81</v>
      </c>
      <c r="I262" t="s">
        <v>195</v>
      </c>
      <c r="J262" t="s">
        <v>195</v>
      </c>
      <c r="K262" t="s">
        <v>195</v>
      </c>
      <c r="M262" t="s">
        <v>195</v>
      </c>
      <c r="N262" t="s">
        <v>195</v>
      </c>
      <c r="O262" t="s">
        <v>195</v>
      </c>
      <c r="P262" t="s">
        <v>195</v>
      </c>
      <c r="R262" t="s">
        <v>2186</v>
      </c>
      <c r="S262" s="1" t="s">
        <v>206</v>
      </c>
      <c r="T262" s="51">
        <v>27454</v>
      </c>
      <c r="U262" s="49">
        <v>27820</v>
      </c>
      <c r="V262" t="s">
        <v>207</v>
      </c>
      <c r="X262" t="s">
        <v>25</v>
      </c>
      <c r="Y262">
        <v>1.23</v>
      </c>
    </row>
    <row r="263" spans="1:38" ht="17" x14ac:dyDescent="0.2">
      <c r="C263" t="s">
        <v>2231</v>
      </c>
      <c r="D263" s="4" t="s">
        <v>8</v>
      </c>
      <c r="E263" s="7" t="s">
        <v>9</v>
      </c>
      <c r="F263" s="3" t="s">
        <v>196</v>
      </c>
      <c r="G263" t="s">
        <v>195</v>
      </c>
      <c r="H263">
        <v>262</v>
      </c>
      <c r="I263" t="s">
        <v>195</v>
      </c>
      <c r="J263" t="s">
        <v>195</v>
      </c>
      <c r="K263" t="s">
        <v>195</v>
      </c>
      <c r="M263" t="s">
        <v>195</v>
      </c>
      <c r="N263" t="s">
        <v>195</v>
      </c>
      <c r="O263" t="s">
        <v>195</v>
      </c>
      <c r="P263" t="s">
        <v>195</v>
      </c>
      <c r="R263" t="s">
        <v>2188</v>
      </c>
      <c r="S263" s="125" t="s">
        <v>2197</v>
      </c>
      <c r="T263" s="49">
        <v>41852</v>
      </c>
      <c r="U263" s="49">
        <v>42675</v>
      </c>
      <c r="V263" t="s">
        <v>205</v>
      </c>
      <c r="X263" t="s">
        <v>25</v>
      </c>
      <c r="Y263" t="s">
        <v>195</v>
      </c>
      <c r="AE263" t="s">
        <v>2198</v>
      </c>
    </row>
    <row r="264" spans="1:38" ht="119" x14ac:dyDescent="0.2">
      <c r="C264" t="s">
        <v>2231</v>
      </c>
      <c r="D264" s="4" t="s">
        <v>8</v>
      </c>
      <c r="E264" s="7" t="s">
        <v>9</v>
      </c>
      <c r="F264" s="3" t="s">
        <v>196</v>
      </c>
      <c r="G264">
        <v>2</v>
      </c>
      <c r="H264">
        <v>84</v>
      </c>
      <c r="I264" t="s">
        <v>195</v>
      </c>
      <c r="J264" t="s">
        <v>195</v>
      </c>
      <c r="K264" t="s">
        <v>195</v>
      </c>
      <c r="M264" t="s">
        <v>195</v>
      </c>
      <c r="O264" t="s">
        <v>195</v>
      </c>
      <c r="P264" t="s">
        <v>195</v>
      </c>
      <c r="R264" t="s">
        <v>2188</v>
      </c>
      <c r="S264" s="47" t="s">
        <v>202</v>
      </c>
      <c r="T264" s="50">
        <v>42036</v>
      </c>
      <c r="U264" s="50">
        <v>42767</v>
      </c>
      <c r="V264" t="s">
        <v>201</v>
      </c>
      <c r="X264" t="s">
        <v>25</v>
      </c>
      <c r="Y264" s="48">
        <v>2.3199999999999998</v>
      </c>
    </row>
    <row r="265" spans="1:38" s="211" customFormat="1" ht="17" x14ac:dyDescent="0.2">
      <c r="A265"/>
      <c r="B265"/>
      <c r="C265" t="s">
        <v>2231</v>
      </c>
      <c r="D265" s="4" t="s">
        <v>8</v>
      </c>
      <c r="E265" s="7" t="s">
        <v>9</v>
      </c>
      <c r="F265" s="3" t="s">
        <v>196</v>
      </c>
      <c r="G265" t="s">
        <v>195</v>
      </c>
      <c r="H265" t="s">
        <v>195</v>
      </c>
      <c r="I265" t="s">
        <v>195</v>
      </c>
      <c r="J265" t="s">
        <v>195</v>
      </c>
      <c r="K265" t="s">
        <v>195</v>
      </c>
      <c r="L265"/>
      <c r="M265" t="s">
        <v>195</v>
      </c>
      <c r="N265" t="s">
        <v>195</v>
      </c>
      <c r="O265" t="s">
        <v>195</v>
      </c>
      <c r="P265" t="s">
        <v>195</v>
      </c>
      <c r="Q265"/>
      <c r="R265" t="s">
        <v>2187</v>
      </c>
      <c r="S265" t="s">
        <v>199</v>
      </c>
      <c r="T265" s="50">
        <v>33086</v>
      </c>
      <c r="U265" s="50">
        <v>33390</v>
      </c>
      <c r="V265" t="s">
        <v>198</v>
      </c>
      <c r="W265"/>
      <c r="X265" t="s">
        <v>25</v>
      </c>
      <c r="Y265" t="s">
        <v>195</v>
      </c>
      <c r="Z265" t="s">
        <v>195</v>
      </c>
      <c r="AA265" t="s">
        <v>195</v>
      </c>
      <c r="AB265" t="s">
        <v>24</v>
      </c>
      <c r="AC265"/>
      <c r="AD265"/>
      <c r="AE265"/>
      <c r="AF265"/>
      <c r="AG265"/>
      <c r="AH265"/>
      <c r="AI265"/>
      <c r="AJ265"/>
      <c r="AK265"/>
      <c r="AL265"/>
    </row>
    <row r="266" spans="1:38" ht="17" x14ac:dyDescent="0.2">
      <c r="C266" t="s">
        <v>2231</v>
      </c>
      <c r="D266" s="4" t="s">
        <v>8</v>
      </c>
      <c r="E266" s="7" t="s">
        <v>9</v>
      </c>
      <c r="F266" s="3" t="s">
        <v>196</v>
      </c>
      <c r="H266">
        <v>116</v>
      </c>
      <c r="I266" t="s">
        <v>195</v>
      </c>
      <c r="J266" t="s">
        <v>195</v>
      </c>
      <c r="K266" t="s">
        <v>195</v>
      </c>
      <c r="M266" t="s">
        <v>195</v>
      </c>
      <c r="N266" t="s">
        <v>195</v>
      </c>
      <c r="O266" t="s">
        <v>195</v>
      </c>
      <c r="P266" t="s">
        <v>195</v>
      </c>
      <c r="R266" t="s">
        <v>2187</v>
      </c>
      <c r="S266" t="s">
        <v>331</v>
      </c>
      <c r="T266" s="50">
        <v>33878</v>
      </c>
      <c r="U266" s="50">
        <v>36495</v>
      </c>
      <c r="V266" t="s">
        <v>197</v>
      </c>
      <c r="X266" t="s">
        <v>25</v>
      </c>
      <c r="Y266" t="s">
        <v>195</v>
      </c>
      <c r="Z266" t="s">
        <v>195</v>
      </c>
      <c r="AA266" t="s">
        <v>195</v>
      </c>
      <c r="AB266" t="s">
        <v>24</v>
      </c>
    </row>
    <row r="267" spans="1:38" ht="18" x14ac:dyDescent="0.2">
      <c r="C267" t="s">
        <v>2231</v>
      </c>
      <c r="D267" s="4" t="s">
        <v>8</v>
      </c>
      <c r="E267" s="7" t="s">
        <v>9</v>
      </c>
      <c r="F267" s="3" t="s">
        <v>196</v>
      </c>
      <c r="G267" t="s">
        <v>195</v>
      </c>
      <c r="H267">
        <v>106</v>
      </c>
      <c r="I267" t="s">
        <v>195</v>
      </c>
      <c r="J267" t="s">
        <v>195</v>
      </c>
      <c r="K267" t="s">
        <v>195</v>
      </c>
      <c r="M267" t="s">
        <v>195</v>
      </c>
      <c r="N267" t="s">
        <v>195</v>
      </c>
      <c r="O267" t="s">
        <v>195</v>
      </c>
      <c r="P267" t="s">
        <v>195</v>
      </c>
      <c r="R267" t="s">
        <v>2187</v>
      </c>
      <c r="S267" s="227" t="s">
        <v>332</v>
      </c>
      <c r="T267" s="49">
        <v>39142</v>
      </c>
      <c r="U267" s="49">
        <v>39508</v>
      </c>
      <c r="V267" t="s">
        <v>197</v>
      </c>
      <c r="X267" t="s">
        <v>25</v>
      </c>
      <c r="Y267" t="s">
        <v>195</v>
      </c>
      <c r="Z267" t="s">
        <v>195</v>
      </c>
      <c r="AA267" t="s">
        <v>195</v>
      </c>
      <c r="AB267" t="s">
        <v>24</v>
      </c>
      <c r="AE267" s="57" t="s">
        <v>330</v>
      </c>
      <c r="AF267" t="s">
        <v>295</v>
      </c>
    </row>
    <row r="268" spans="1:38" ht="17" x14ac:dyDescent="0.2">
      <c r="C268" t="s">
        <v>2231</v>
      </c>
      <c r="D268" s="4" t="s">
        <v>8</v>
      </c>
      <c r="E268" s="7" t="s">
        <v>9</v>
      </c>
      <c r="F268" s="3" t="s">
        <v>196</v>
      </c>
      <c r="G268" t="s">
        <v>194</v>
      </c>
      <c r="S268" s="125"/>
      <c r="V268" t="s">
        <v>333</v>
      </c>
      <c r="X268" t="s">
        <v>25</v>
      </c>
    </row>
    <row r="269" spans="1:38" s="125" customFormat="1" ht="136" x14ac:dyDescent="0.2">
      <c r="A269"/>
      <c r="B269"/>
      <c r="C269" t="s">
        <v>2224</v>
      </c>
      <c r="D269" s="11" t="s">
        <v>15</v>
      </c>
      <c r="E269" s="12" t="s">
        <v>16</v>
      </c>
      <c r="F269" s="3" t="s">
        <v>196</v>
      </c>
      <c r="G269">
        <v>4</v>
      </c>
      <c r="H269">
        <v>2741</v>
      </c>
      <c r="I269" t="s">
        <v>195</v>
      </c>
      <c r="J269" t="s">
        <v>195</v>
      </c>
      <c r="K269" t="s">
        <v>195</v>
      </c>
      <c r="L269"/>
      <c r="M269" t="s">
        <v>195</v>
      </c>
      <c r="N269" t="s">
        <v>195</v>
      </c>
      <c r="O269" t="s">
        <v>195</v>
      </c>
      <c r="P269" t="s">
        <v>195</v>
      </c>
      <c r="Q269"/>
      <c r="R269" t="s">
        <v>2184</v>
      </c>
      <c r="S269" s="47" t="s">
        <v>272</v>
      </c>
      <c r="T269" s="49">
        <v>28491</v>
      </c>
      <c r="U269">
        <v>2000</v>
      </c>
      <c r="V269" t="s">
        <v>273</v>
      </c>
      <c r="W269"/>
      <c r="X269" t="s">
        <v>24</v>
      </c>
      <c r="Y269">
        <v>0.15</v>
      </c>
      <c r="Z269"/>
      <c r="AA269" t="s">
        <v>195</v>
      </c>
      <c r="AB269" t="s">
        <v>24</v>
      </c>
      <c r="AC269"/>
      <c r="AD269"/>
      <c r="AE269" t="s">
        <v>271</v>
      </c>
      <c r="AF269" t="s">
        <v>359</v>
      </c>
      <c r="AG269"/>
      <c r="AH269"/>
      <c r="AI269"/>
      <c r="AJ269"/>
      <c r="AK269"/>
      <c r="AL269"/>
    </row>
    <row r="270" spans="1:38" s="125" customFormat="1" ht="17" x14ac:dyDescent="0.2">
      <c r="A270"/>
      <c r="B270"/>
      <c r="C270" t="s">
        <v>2224</v>
      </c>
      <c r="D270" s="11" t="s">
        <v>15</v>
      </c>
      <c r="E270" s="12" t="s">
        <v>16</v>
      </c>
      <c r="F270" s="3" t="s">
        <v>196</v>
      </c>
      <c r="G270" t="s">
        <v>195</v>
      </c>
      <c r="H270" t="s">
        <v>195</v>
      </c>
      <c r="I270" t="s">
        <v>195</v>
      </c>
      <c r="J270" t="s">
        <v>195</v>
      </c>
      <c r="K270" t="s">
        <v>195</v>
      </c>
      <c r="L270"/>
      <c r="M270" t="s">
        <v>195</v>
      </c>
      <c r="N270" t="s">
        <v>195</v>
      </c>
      <c r="O270" t="s">
        <v>195</v>
      </c>
      <c r="P270" t="s">
        <v>195</v>
      </c>
      <c r="Q270"/>
      <c r="R270" t="s">
        <v>2187</v>
      </c>
      <c r="S270" t="s">
        <v>323</v>
      </c>
      <c r="T270" t="s">
        <v>195</v>
      </c>
      <c r="U270"/>
      <c r="V270" t="s">
        <v>324</v>
      </c>
      <c r="W270"/>
      <c r="X270" t="s">
        <v>24</v>
      </c>
      <c r="Y270" t="s">
        <v>195</v>
      </c>
      <c r="Z270" t="s">
        <v>195</v>
      </c>
      <c r="AA270" t="s">
        <v>195</v>
      </c>
      <c r="AB270" t="s">
        <v>24</v>
      </c>
      <c r="AC270"/>
      <c r="AD270"/>
      <c r="AE270" s="57" t="s">
        <v>320</v>
      </c>
      <c r="AF270" t="s">
        <v>356</v>
      </c>
      <c r="AG270"/>
      <c r="AH270"/>
      <c r="AI270"/>
      <c r="AJ270"/>
      <c r="AK270"/>
      <c r="AL270"/>
    </row>
    <row r="271" spans="1:38" s="52" customFormat="1" ht="17" x14ac:dyDescent="0.2">
      <c r="A271"/>
      <c r="B271"/>
      <c r="C271" t="s">
        <v>2223</v>
      </c>
      <c r="D271" s="11" t="s">
        <v>21</v>
      </c>
      <c r="E271" s="12" t="s">
        <v>30</v>
      </c>
      <c r="F271" s="3" t="s">
        <v>196</v>
      </c>
      <c r="G271" t="s">
        <v>195</v>
      </c>
      <c r="H271">
        <v>16</v>
      </c>
      <c r="I271" t="s">
        <v>195</v>
      </c>
      <c r="J271" t="s">
        <v>195</v>
      </c>
      <c r="K271" t="s">
        <v>195</v>
      </c>
      <c r="L271"/>
      <c r="M271" t="s">
        <v>195</v>
      </c>
      <c r="N271" t="s">
        <v>195</v>
      </c>
      <c r="O271" t="s">
        <v>195</v>
      </c>
      <c r="P271" t="s">
        <v>195</v>
      </c>
      <c r="Q271"/>
      <c r="R271" t="s">
        <v>2187</v>
      </c>
      <c r="S271" s="125" t="s">
        <v>249</v>
      </c>
      <c r="T271" s="49">
        <v>39264</v>
      </c>
      <c r="U271" s="49">
        <v>39965</v>
      </c>
      <c r="V271" t="s">
        <v>250</v>
      </c>
      <c r="W271"/>
      <c r="X271" t="s">
        <v>25</v>
      </c>
      <c r="Y271" t="s">
        <v>195</v>
      </c>
      <c r="Z271" t="s">
        <v>195</v>
      </c>
      <c r="AA271" t="s">
        <v>195</v>
      </c>
      <c r="AB271" t="s">
        <v>24</v>
      </c>
      <c r="AC271"/>
      <c r="AD271"/>
      <c r="AE271" t="s">
        <v>2199</v>
      </c>
      <c r="AF271"/>
      <c r="AG271"/>
      <c r="AH271"/>
      <c r="AI271"/>
      <c r="AJ271"/>
      <c r="AK271"/>
      <c r="AL271"/>
    </row>
    <row r="272" spans="1:38" ht="17" x14ac:dyDescent="0.2">
      <c r="C272" t="s">
        <v>2224</v>
      </c>
      <c r="D272" s="11" t="s">
        <v>27</v>
      </c>
      <c r="E272" s="12" t="s">
        <v>31</v>
      </c>
      <c r="F272" s="3" t="s">
        <v>196</v>
      </c>
      <c r="G272">
        <v>5</v>
      </c>
      <c r="H272">
        <v>661</v>
      </c>
      <c r="I272" t="s">
        <v>195</v>
      </c>
      <c r="J272" t="s">
        <v>195</v>
      </c>
      <c r="K272" t="s">
        <v>195</v>
      </c>
      <c r="M272" t="s">
        <v>195</v>
      </c>
      <c r="N272" t="s">
        <v>195</v>
      </c>
      <c r="O272" t="s">
        <v>195</v>
      </c>
      <c r="P272" t="s">
        <v>195</v>
      </c>
      <c r="R272" t="s">
        <v>2185</v>
      </c>
      <c r="S272" t="s">
        <v>245</v>
      </c>
      <c r="T272" s="54">
        <v>38330</v>
      </c>
      <c r="U272" s="54">
        <v>38392</v>
      </c>
      <c r="V272" t="s">
        <v>248</v>
      </c>
      <c r="X272" t="s">
        <v>24</v>
      </c>
      <c r="Y272">
        <v>0.76</v>
      </c>
      <c r="Z272" t="s">
        <v>195</v>
      </c>
      <c r="AA272" t="s">
        <v>195</v>
      </c>
      <c r="AB272" t="s">
        <v>24</v>
      </c>
    </row>
    <row r="273" spans="1:38" ht="17" x14ac:dyDescent="0.2">
      <c r="C273" t="s">
        <v>2224</v>
      </c>
      <c r="D273" s="11" t="s">
        <v>27</v>
      </c>
      <c r="E273" s="12" t="s">
        <v>31</v>
      </c>
      <c r="F273" s="3" t="s">
        <v>196</v>
      </c>
      <c r="G273">
        <v>2</v>
      </c>
      <c r="H273">
        <v>231</v>
      </c>
      <c r="I273" t="s">
        <v>195</v>
      </c>
      <c r="J273" t="s">
        <v>195</v>
      </c>
      <c r="K273" t="s">
        <v>195</v>
      </c>
      <c r="M273" t="s">
        <v>195</v>
      </c>
      <c r="N273" t="s">
        <v>195</v>
      </c>
      <c r="O273" t="s">
        <v>195</v>
      </c>
      <c r="P273" t="s">
        <v>195</v>
      </c>
      <c r="R273" t="s">
        <v>2184</v>
      </c>
      <c r="S273" t="s">
        <v>358</v>
      </c>
      <c r="T273" s="54">
        <v>28491</v>
      </c>
      <c r="U273" s="54">
        <v>36526</v>
      </c>
      <c r="V273" t="s">
        <v>273</v>
      </c>
      <c r="X273" t="s">
        <v>24</v>
      </c>
      <c r="Y273">
        <v>0.86</v>
      </c>
      <c r="Z273" t="s">
        <v>195</v>
      </c>
      <c r="AA273" t="s">
        <v>195</v>
      </c>
      <c r="AB273" t="s">
        <v>24</v>
      </c>
      <c r="AE273" t="s">
        <v>271</v>
      </c>
      <c r="AF273" t="s">
        <v>359</v>
      </c>
    </row>
    <row r="274" spans="1:38" x14ac:dyDescent="0.2">
      <c r="C274" t="s">
        <v>2224</v>
      </c>
      <c r="D274" s="11" t="s">
        <v>27</v>
      </c>
      <c r="E274" s="12" t="s">
        <v>31</v>
      </c>
      <c r="F274" s="8" t="s">
        <v>196</v>
      </c>
      <c r="G274">
        <v>2</v>
      </c>
      <c r="H274">
        <v>20</v>
      </c>
      <c r="I274">
        <v>2</v>
      </c>
      <c r="J274" t="s">
        <v>195</v>
      </c>
      <c r="K274" t="s">
        <v>195</v>
      </c>
      <c r="M274" t="s">
        <v>195</v>
      </c>
      <c r="N274" t="s">
        <v>195</v>
      </c>
      <c r="O274" t="s">
        <v>195</v>
      </c>
      <c r="P274" t="s">
        <v>195</v>
      </c>
      <c r="R274" t="s">
        <v>2186</v>
      </c>
      <c r="S274" s="125" t="s">
        <v>366</v>
      </c>
      <c r="T274" s="49">
        <v>43831</v>
      </c>
      <c r="U274" s="49">
        <v>44105</v>
      </c>
      <c r="V274" t="s">
        <v>364</v>
      </c>
      <c r="X274" t="s">
        <v>25</v>
      </c>
      <c r="Y274">
        <v>10</v>
      </c>
      <c r="Z274" t="s">
        <v>265</v>
      </c>
      <c r="AA274" t="s">
        <v>368</v>
      </c>
      <c r="AB274" t="s">
        <v>370</v>
      </c>
      <c r="AE274" t="s">
        <v>365</v>
      </c>
      <c r="AF274" t="s">
        <v>369</v>
      </c>
    </row>
    <row r="275" spans="1:38" x14ac:dyDescent="0.2">
      <c r="C275" t="s">
        <v>2224</v>
      </c>
      <c r="D275" s="11" t="s">
        <v>27</v>
      </c>
      <c r="E275" s="12" t="s">
        <v>31</v>
      </c>
      <c r="F275" s="8" t="s">
        <v>196</v>
      </c>
      <c r="G275">
        <v>5</v>
      </c>
      <c r="H275">
        <v>396</v>
      </c>
      <c r="I275" t="s">
        <v>195</v>
      </c>
      <c r="J275" t="s">
        <v>195</v>
      </c>
      <c r="K275" t="s">
        <v>195</v>
      </c>
      <c r="M275" t="s">
        <v>195</v>
      </c>
      <c r="N275" t="s">
        <v>195</v>
      </c>
      <c r="O275" t="s">
        <v>195</v>
      </c>
      <c r="P275" t="s">
        <v>195</v>
      </c>
      <c r="R275" t="s">
        <v>2185</v>
      </c>
      <c r="S275" t="s">
        <v>245</v>
      </c>
      <c r="T275" s="54">
        <v>38330</v>
      </c>
      <c r="U275" s="54">
        <v>38392</v>
      </c>
      <c r="V275" t="s">
        <v>248</v>
      </c>
      <c r="X275" t="s">
        <v>24</v>
      </c>
      <c r="Y275">
        <v>1.77</v>
      </c>
      <c r="Z275" t="s">
        <v>247</v>
      </c>
      <c r="AA275" t="s">
        <v>195</v>
      </c>
      <c r="AB275" t="s">
        <v>24</v>
      </c>
      <c r="AE275" t="s">
        <v>389</v>
      </c>
    </row>
    <row r="276" spans="1:38" ht="17" x14ac:dyDescent="0.2">
      <c r="C276" t="s">
        <v>2224</v>
      </c>
      <c r="D276" s="11" t="s">
        <v>27</v>
      </c>
      <c r="E276" s="12" t="s">
        <v>31</v>
      </c>
      <c r="F276" s="3" t="s">
        <v>196</v>
      </c>
      <c r="G276" t="s">
        <v>195</v>
      </c>
      <c r="H276" t="s">
        <v>195</v>
      </c>
      <c r="I276" t="s">
        <v>195</v>
      </c>
      <c r="J276" t="s">
        <v>195</v>
      </c>
      <c r="K276" t="s">
        <v>195</v>
      </c>
      <c r="M276" t="s">
        <v>195</v>
      </c>
      <c r="N276" t="s">
        <v>195</v>
      </c>
      <c r="O276" t="s">
        <v>195</v>
      </c>
      <c r="P276" t="s">
        <v>195</v>
      </c>
      <c r="R276" t="s">
        <v>2187</v>
      </c>
      <c r="S276" t="s">
        <v>323</v>
      </c>
      <c r="T276" t="s">
        <v>195</v>
      </c>
      <c r="V276" t="s">
        <v>324</v>
      </c>
      <c r="X276" t="s">
        <v>24</v>
      </c>
      <c r="Y276" t="s">
        <v>195</v>
      </c>
      <c r="Z276" t="s">
        <v>195</v>
      </c>
      <c r="AA276" t="s">
        <v>195</v>
      </c>
      <c r="AB276" t="s">
        <v>24</v>
      </c>
      <c r="AE276" t="s">
        <v>320</v>
      </c>
      <c r="AF276" t="s">
        <v>357</v>
      </c>
    </row>
    <row r="277" spans="1:38" ht="17" x14ac:dyDescent="0.2">
      <c r="C277" t="s">
        <v>2226</v>
      </c>
      <c r="D277" s="14" t="s">
        <v>32</v>
      </c>
      <c r="E277" s="3" t="s">
        <v>35</v>
      </c>
      <c r="F277" s="3" t="s">
        <v>196</v>
      </c>
      <c r="G277">
        <v>2</v>
      </c>
      <c r="H277">
        <v>1916</v>
      </c>
      <c r="I277" t="s">
        <v>195</v>
      </c>
      <c r="J277" t="s">
        <v>195</v>
      </c>
      <c r="K277" t="s">
        <v>195</v>
      </c>
      <c r="M277" t="s">
        <v>195</v>
      </c>
      <c r="N277" t="s">
        <v>195</v>
      </c>
      <c r="O277" t="s">
        <v>195</v>
      </c>
      <c r="P277" t="s">
        <v>195</v>
      </c>
      <c r="R277" t="s">
        <v>2184</v>
      </c>
      <c r="S277" t="s">
        <v>358</v>
      </c>
      <c r="T277" s="54">
        <v>28491</v>
      </c>
      <c r="U277" s="54">
        <v>36526</v>
      </c>
      <c r="V277" t="s">
        <v>273</v>
      </c>
      <c r="X277" t="s">
        <v>24</v>
      </c>
      <c r="Y277">
        <v>0.86</v>
      </c>
      <c r="Z277" t="s">
        <v>195</v>
      </c>
      <c r="AA277" t="s">
        <v>195</v>
      </c>
      <c r="AB277" t="s">
        <v>24</v>
      </c>
    </row>
    <row r="278" spans="1:38" ht="17" x14ac:dyDescent="0.2">
      <c r="C278" t="s">
        <v>2226</v>
      </c>
      <c r="D278" s="14" t="s">
        <v>32</v>
      </c>
      <c r="E278" s="3" t="s">
        <v>35</v>
      </c>
      <c r="F278" s="87" t="s">
        <v>196</v>
      </c>
      <c r="G278" s="88" t="s">
        <v>195</v>
      </c>
      <c r="H278" s="88" t="s">
        <v>195</v>
      </c>
      <c r="I278" s="88" t="s">
        <v>195</v>
      </c>
      <c r="J278" s="88" t="s">
        <v>195</v>
      </c>
      <c r="K278" s="88" t="s">
        <v>195</v>
      </c>
      <c r="L278" s="88"/>
      <c r="M278" s="88" t="s">
        <v>195</v>
      </c>
      <c r="N278" s="88" t="s">
        <v>195</v>
      </c>
      <c r="O278" s="88" t="s">
        <v>195</v>
      </c>
      <c r="P278" s="88" t="s">
        <v>195</v>
      </c>
      <c r="Q278" s="88"/>
      <c r="R278" s="88" t="s">
        <v>2187</v>
      </c>
      <c r="S278" s="88" t="s">
        <v>323</v>
      </c>
      <c r="T278" t="s">
        <v>195</v>
      </c>
      <c r="V278" t="s">
        <v>324</v>
      </c>
      <c r="X278" t="s">
        <v>24</v>
      </c>
      <c r="Y278" t="s">
        <v>195</v>
      </c>
      <c r="Z278" t="s">
        <v>195</v>
      </c>
      <c r="AA278" t="s">
        <v>195</v>
      </c>
      <c r="AB278" t="s">
        <v>24</v>
      </c>
      <c r="AE278" t="s">
        <v>320</v>
      </c>
      <c r="AF278" t="s">
        <v>357</v>
      </c>
    </row>
    <row r="279" spans="1:38" ht="17" x14ac:dyDescent="0.2">
      <c r="C279" t="s">
        <v>2231</v>
      </c>
      <c r="D279" s="6" t="s">
        <v>36</v>
      </c>
      <c r="E279" s="75" t="s">
        <v>37</v>
      </c>
      <c r="F279" s="3" t="s">
        <v>196</v>
      </c>
      <c r="G279">
        <v>0</v>
      </c>
      <c r="H279">
        <v>4</v>
      </c>
      <c r="I279" t="s">
        <v>195</v>
      </c>
      <c r="J279" t="s">
        <v>195</v>
      </c>
      <c r="K279" t="s">
        <v>195</v>
      </c>
      <c r="M279" t="s">
        <v>195</v>
      </c>
      <c r="N279" t="s">
        <v>195</v>
      </c>
      <c r="O279" t="s">
        <v>195</v>
      </c>
      <c r="P279" t="s">
        <v>195</v>
      </c>
      <c r="R279" t="s">
        <v>2189</v>
      </c>
      <c r="S279" s="125" t="s">
        <v>392</v>
      </c>
      <c r="T279" s="49">
        <v>43252</v>
      </c>
      <c r="U279" s="49">
        <v>43313</v>
      </c>
      <c r="V279" t="s">
        <v>390</v>
      </c>
      <c r="X279" t="s">
        <v>25</v>
      </c>
      <c r="Y279">
        <v>0</v>
      </c>
      <c r="Z279" t="s">
        <v>230</v>
      </c>
      <c r="AA279" t="s">
        <v>230</v>
      </c>
      <c r="AB279" t="s">
        <v>230</v>
      </c>
      <c r="AE279" t="s">
        <v>391</v>
      </c>
    </row>
    <row r="280" spans="1:38" ht="17" x14ac:dyDescent="0.2">
      <c r="C280" t="s">
        <v>2225</v>
      </c>
      <c r="D280" s="11" t="s">
        <v>79</v>
      </c>
      <c r="E280" s="12" t="s">
        <v>80</v>
      </c>
      <c r="F280" s="3" t="s">
        <v>196</v>
      </c>
      <c r="G280">
        <v>0</v>
      </c>
      <c r="H280">
        <v>1</v>
      </c>
      <c r="I280" t="s">
        <v>230</v>
      </c>
      <c r="J280" t="s">
        <v>230</v>
      </c>
      <c r="K280" t="s">
        <v>230</v>
      </c>
      <c r="M280" t="s">
        <v>230</v>
      </c>
      <c r="N280" t="s">
        <v>230</v>
      </c>
      <c r="O280" t="s">
        <v>230</v>
      </c>
      <c r="P280" t="s">
        <v>230</v>
      </c>
      <c r="R280" t="s">
        <v>2189</v>
      </c>
      <c r="S280" s="125" t="s">
        <v>437</v>
      </c>
      <c r="T280" s="49">
        <v>40330</v>
      </c>
      <c r="U280" s="49">
        <v>38991</v>
      </c>
      <c r="V280" t="s">
        <v>435</v>
      </c>
      <c r="X280" t="s">
        <v>24</v>
      </c>
      <c r="Y280">
        <v>0</v>
      </c>
      <c r="Z280" t="s">
        <v>230</v>
      </c>
      <c r="AA280" t="s">
        <v>230</v>
      </c>
      <c r="AB280" t="s">
        <v>230</v>
      </c>
      <c r="AD280" t="s">
        <v>438</v>
      </c>
      <c r="AE280" t="s">
        <v>436</v>
      </c>
    </row>
    <row r="281" spans="1:38" s="119" customFormat="1" ht="23" x14ac:dyDescent="0.25">
      <c r="A281"/>
      <c r="B281"/>
      <c r="C281" t="s">
        <v>2225</v>
      </c>
      <c r="D281" s="11" t="s">
        <v>79</v>
      </c>
      <c r="E281" s="12" t="s">
        <v>80</v>
      </c>
      <c r="F281" s="3" t="s">
        <v>196</v>
      </c>
      <c r="G281">
        <v>7</v>
      </c>
      <c r="H281">
        <v>56</v>
      </c>
      <c r="I281">
        <v>9</v>
      </c>
      <c r="J281" t="s">
        <v>195</v>
      </c>
      <c r="K281" t="s">
        <v>195</v>
      </c>
      <c r="L281"/>
      <c r="M281" t="s">
        <v>195</v>
      </c>
      <c r="N281" t="s">
        <v>195</v>
      </c>
      <c r="O281" t="s">
        <v>195</v>
      </c>
      <c r="P281" t="s">
        <v>195</v>
      </c>
      <c r="Q281"/>
      <c r="R281" t="s">
        <v>2189</v>
      </c>
      <c r="S281" s="215" t="s">
        <v>441</v>
      </c>
      <c r="T281" s="49">
        <v>40909</v>
      </c>
      <c r="U281" s="49">
        <v>41609</v>
      </c>
      <c r="V281" t="s">
        <v>439</v>
      </c>
      <c r="W281"/>
      <c r="X281" t="s">
        <v>24</v>
      </c>
      <c r="Y281">
        <v>12.5</v>
      </c>
      <c r="Z281" t="s">
        <v>195</v>
      </c>
      <c r="AA281" t="s">
        <v>24</v>
      </c>
      <c r="AB281" t="s">
        <v>24</v>
      </c>
      <c r="AC281"/>
      <c r="AD281" t="s">
        <v>442</v>
      </c>
      <c r="AE281" t="s">
        <v>440</v>
      </c>
      <c r="AF281"/>
      <c r="AG281"/>
      <c r="AH281"/>
      <c r="AI281"/>
      <c r="AJ281"/>
      <c r="AK281"/>
      <c r="AL281"/>
    </row>
    <row r="282" spans="1:38" s="119" customFormat="1" ht="17" x14ac:dyDescent="0.2">
      <c r="A282"/>
      <c r="B282"/>
      <c r="C282" t="s">
        <v>2225</v>
      </c>
      <c r="D282" s="11" t="s">
        <v>79</v>
      </c>
      <c r="E282" s="12" t="s">
        <v>80</v>
      </c>
      <c r="F282" s="3" t="s">
        <v>196</v>
      </c>
      <c r="G282">
        <v>1</v>
      </c>
      <c r="H282">
        <v>31</v>
      </c>
      <c r="I282">
        <v>1</v>
      </c>
      <c r="J282" t="s">
        <v>195</v>
      </c>
      <c r="K282" t="s">
        <v>195</v>
      </c>
      <c r="L282"/>
      <c r="M282" t="s">
        <v>195</v>
      </c>
      <c r="N282" t="s">
        <v>195</v>
      </c>
      <c r="O282" t="s">
        <v>195</v>
      </c>
      <c r="P282" t="s">
        <v>195</v>
      </c>
      <c r="Q282"/>
      <c r="R282" t="s">
        <v>2186</v>
      </c>
      <c r="S282" t="s">
        <v>444</v>
      </c>
      <c r="T282" s="49">
        <v>39083</v>
      </c>
      <c r="U282" s="49">
        <v>41244</v>
      </c>
      <c r="V282" t="s">
        <v>443</v>
      </c>
      <c r="W282"/>
      <c r="X282" t="s">
        <v>24</v>
      </c>
      <c r="Y282">
        <v>3</v>
      </c>
      <c r="Z282" t="s">
        <v>195</v>
      </c>
      <c r="AA282" t="s">
        <v>445</v>
      </c>
      <c r="AB282" t="s">
        <v>230</v>
      </c>
      <c r="AC282"/>
      <c r="AD282"/>
      <c r="AE282" s="57" t="s">
        <v>446</v>
      </c>
      <c r="AF282"/>
      <c r="AG282"/>
      <c r="AH282"/>
      <c r="AI282"/>
      <c r="AJ282"/>
      <c r="AK282"/>
      <c r="AL282"/>
    </row>
    <row r="283" spans="1:38" ht="17" x14ac:dyDescent="0.2">
      <c r="C283" t="s">
        <v>2225</v>
      </c>
      <c r="D283" s="11" t="s">
        <v>79</v>
      </c>
      <c r="E283" s="12" t="s">
        <v>80</v>
      </c>
      <c r="F283" s="3" t="s">
        <v>196</v>
      </c>
      <c r="G283">
        <v>0</v>
      </c>
      <c r="H283">
        <v>24</v>
      </c>
      <c r="I283" t="s">
        <v>230</v>
      </c>
      <c r="J283" t="s">
        <v>230</v>
      </c>
      <c r="K283" t="s">
        <v>230</v>
      </c>
      <c r="M283" t="s">
        <v>230</v>
      </c>
      <c r="N283" t="s">
        <v>230</v>
      </c>
      <c r="O283" t="s">
        <v>230</v>
      </c>
      <c r="P283" t="s">
        <v>230</v>
      </c>
      <c r="R283" t="s">
        <v>2184</v>
      </c>
      <c r="S283" s="125" t="s">
        <v>433</v>
      </c>
      <c r="T283">
        <v>2006</v>
      </c>
      <c r="U283">
        <v>2009</v>
      </c>
      <c r="V283" t="s">
        <v>432</v>
      </c>
      <c r="X283" t="s">
        <v>25</v>
      </c>
      <c r="Y283">
        <v>0</v>
      </c>
      <c r="Z283" t="s">
        <v>230</v>
      </c>
      <c r="AA283" t="s">
        <v>230</v>
      </c>
      <c r="AB283" t="s">
        <v>230</v>
      </c>
      <c r="AE283" t="s">
        <v>434</v>
      </c>
    </row>
    <row r="284" spans="1:38" x14ac:dyDescent="0.2">
      <c r="C284" t="s">
        <v>2223</v>
      </c>
      <c r="D284" s="5" t="s">
        <v>82</v>
      </c>
      <c r="E284" s="75" t="s">
        <v>83</v>
      </c>
      <c r="F284" t="s">
        <v>196</v>
      </c>
      <c r="G284">
        <v>3</v>
      </c>
      <c r="H284">
        <v>507</v>
      </c>
      <c r="I284" t="s">
        <v>195</v>
      </c>
      <c r="J284" t="s">
        <v>195</v>
      </c>
      <c r="K284" t="s">
        <v>195</v>
      </c>
      <c r="M284" t="s">
        <v>195</v>
      </c>
      <c r="N284" t="s">
        <v>195</v>
      </c>
      <c r="O284" t="s">
        <v>195</v>
      </c>
      <c r="P284" t="s">
        <v>195</v>
      </c>
      <c r="R284" t="s">
        <v>2186</v>
      </c>
      <c r="S284" t="s">
        <v>428</v>
      </c>
      <c r="T284" s="49">
        <v>37653</v>
      </c>
      <c r="U284" s="49">
        <v>38749</v>
      </c>
      <c r="V284" t="s">
        <v>426</v>
      </c>
      <c r="X284" t="s">
        <v>25</v>
      </c>
      <c r="Y284" t="s">
        <v>195</v>
      </c>
      <c r="Z284" t="s">
        <v>195</v>
      </c>
      <c r="AA284" t="s">
        <v>195</v>
      </c>
      <c r="AB284" t="s">
        <v>195</v>
      </c>
      <c r="AE284" t="s">
        <v>427</v>
      </c>
    </row>
    <row r="285" spans="1:38" s="125" customFormat="1" x14ac:dyDescent="0.2">
      <c r="A285"/>
      <c r="B285"/>
      <c r="C285" t="s">
        <v>2223</v>
      </c>
      <c r="D285" s="5" t="s">
        <v>82</v>
      </c>
      <c r="E285" s="75" t="s">
        <v>83</v>
      </c>
      <c r="F285" t="s">
        <v>196</v>
      </c>
      <c r="G285">
        <v>1</v>
      </c>
      <c r="H285">
        <v>1</v>
      </c>
      <c r="I285" t="s">
        <v>195</v>
      </c>
      <c r="J285" t="s">
        <v>195</v>
      </c>
      <c r="K285" t="s">
        <v>195</v>
      </c>
      <c r="L285"/>
      <c r="M285" t="s">
        <v>195</v>
      </c>
      <c r="N285" t="s">
        <v>195</v>
      </c>
      <c r="O285" t="s">
        <v>195</v>
      </c>
      <c r="P285" t="s">
        <v>195</v>
      </c>
      <c r="Q285"/>
      <c r="R285" t="s">
        <v>2184</v>
      </c>
      <c r="S285" t="s">
        <v>430</v>
      </c>
      <c r="T285" t="s">
        <v>431</v>
      </c>
      <c r="U285" t="s">
        <v>431</v>
      </c>
      <c r="V285" t="s">
        <v>429</v>
      </c>
      <c r="W285"/>
      <c r="X285" t="s">
        <v>25</v>
      </c>
      <c r="Y285" t="s">
        <v>195</v>
      </c>
      <c r="Z285" t="s">
        <v>195</v>
      </c>
      <c r="AA285" t="s">
        <v>195</v>
      </c>
      <c r="AB285" t="s">
        <v>195</v>
      </c>
      <c r="AC285"/>
      <c r="AD285"/>
      <c r="AE285"/>
      <c r="AF285"/>
      <c r="AG285"/>
      <c r="AH285"/>
      <c r="AI285"/>
      <c r="AJ285"/>
      <c r="AK285"/>
      <c r="AL285"/>
    </row>
    <row r="286" spans="1:38" x14ac:dyDescent="0.2">
      <c r="C286" t="s">
        <v>2223</v>
      </c>
      <c r="D286" s="5" t="s">
        <v>82</v>
      </c>
      <c r="E286" s="75" t="s">
        <v>83</v>
      </c>
      <c r="F286" t="s">
        <v>196</v>
      </c>
      <c r="G286">
        <v>0</v>
      </c>
      <c r="H286">
        <v>28</v>
      </c>
      <c r="I286" t="s">
        <v>230</v>
      </c>
      <c r="J286" t="s">
        <v>230</v>
      </c>
      <c r="K286" t="s">
        <v>230</v>
      </c>
      <c r="M286" t="s">
        <v>230</v>
      </c>
      <c r="N286" t="s">
        <v>230</v>
      </c>
      <c r="O286" t="s">
        <v>230</v>
      </c>
      <c r="P286" t="s">
        <v>230</v>
      </c>
      <c r="R286" t="s">
        <v>2184</v>
      </c>
      <c r="S286" t="s">
        <v>433</v>
      </c>
      <c r="T286">
        <v>2006</v>
      </c>
      <c r="U286">
        <v>2009</v>
      </c>
      <c r="V286" t="s">
        <v>432</v>
      </c>
      <c r="X286" t="s">
        <v>25</v>
      </c>
      <c r="Y286">
        <v>0</v>
      </c>
      <c r="Z286" t="s">
        <v>230</v>
      </c>
      <c r="AA286" t="s">
        <v>230</v>
      </c>
      <c r="AB286" t="s">
        <v>230</v>
      </c>
      <c r="AE286" t="s">
        <v>434</v>
      </c>
    </row>
    <row r="287" spans="1:38" ht="36" x14ac:dyDescent="0.2">
      <c r="A287" s="52"/>
      <c r="B287" s="52"/>
      <c r="C287" t="s">
        <v>2223</v>
      </c>
      <c r="D287" s="59" t="s">
        <v>2235</v>
      </c>
      <c r="E287" s="70" t="s">
        <v>85</v>
      </c>
      <c r="F287" s="52" t="s">
        <v>196</v>
      </c>
      <c r="G287" s="52" t="s">
        <v>453</v>
      </c>
      <c r="H287" s="52">
        <v>9</v>
      </c>
      <c r="I287" s="52">
        <v>24</v>
      </c>
      <c r="J287" s="52" t="s">
        <v>195</v>
      </c>
      <c r="K287" s="52" t="s">
        <v>195</v>
      </c>
      <c r="L287" s="52"/>
      <c r="M287" s="52" t="s">
        <v>195</v>
      </c>
      <c r="N287" s="52" t="s">
        <v>195</v>
      </c>
      <c r="O287" s="52" t="s">
        <v>195</v>
      </c>
      <c r="P287" s="52" t="s">
        <v>195</v>
      </c>
      <c r="Q287" s="52"/>
      <c r="R287" s="52" t="s">
        <v>2186</v>
      </c>
      <c r="S287" s="228" t="s">
        <v>450</v>
      </c>
      <c r="T287" s="61">
        <v>43891</v>
      </c>
      <c r="U287" s="61">
        <v>44013</v>
      </c>
      <c r="V287" s="52" t="s">
        <v>448</v>
      </c>
      <c r="W287" s="52"/>
      <c r="X287" s="52" t="s">
        <v>25</v>
      </c>
      <c r="Y287" s="52">
        <v>100</v>
      </c>
      <c r="Z287" s="52" t="s">
        <v>211</v>
      </c>
      <c r="AA287" s="52" t="s">
        <v>24</v>
      </c>
      <c r="AB287" s="52" t="s">
        <v>25</v>
      </c>
      <c r="AC287" s="52" t="s">
        <v>452</v>
      </c>
      <c r="AD287" s="98" t="s">
        <v>447</v>
      </c>
      <c r="AE287" s="52" t="s">
        <v>449</v>
      </c>
      <c r="AF287" s="52" t="s">
        <v>451</v>
      </c>
      <c r="AG287" s="52"/>
      <c r="AH287" s="52"/>
      <c r="AI287" s="52"/>
      <c r="AJ287" s="52"/>
      <c r="AK287" s="52"/>
      <c r="AL287" s="52"/>
    </row>
    <row r="288" spans="1:38" s="159" customFormat="1" x14ac:dyDescent="0.2">
      <c r="A288"/>
      <c r="B288"/>
      <c r="C288" t="s">
        <v>2223</v>
      </c>
      <c r="D288" s="5" t="s">
        <v>2235</v>
      </c>
      <c r="E288" s="12" t="s">
        <v>85</v>
      </c>
      <c r="F288" t="s">
        <v>196</v>
      </c>
      <c r="G288">
        <v>3</v>
      </c>
      <c r="H288">
        <v>35</v>
      </c>
      <c r="I288">
        <v>3</v>
      </c>
      <c r="J288" t="s">
        <v>195</v>
      </c>
      <c r="K288" t="s">
        <v>195</v>
      </c>
      <c r="L288"/>
      <c r="M288" t="s">
        <v>195</v>
      </c>
      <c r="N288" t="s">
        <v>195</v>
      </c>
      <c r="O288" t="s">
        <v>195</v>
      </c>
      <c r="P288" t="s">
        <v>195</v>
      </c>
      <c r="Q288"/>
      <c r="R288" t="s">
        <v>2186</v>
      </c>
      <c r="S288" t="s">
        <v>444</v>
      </c>
      <c r="T288" s="49">
        <v>39083</v>
      </c>
      <c r="U288" s="49">
        <v>41244</v>
      </c>
      <c r="V288" t="s">
        <v>443</v>
      </c>
      <c r="W288"/>
      <c r="X288" t="s">
        <v>24</v>
      </c>
      <c r="Y288">
        <v>8.57</v>
      </c>
      <c r="Z288" t="s">
        <v>195</v>
      </c>
      <c r="AA288" t="s">
        <v>195</v>
      </c>
      <c r="AB288" t="s">
        <v>195</v>
      </c>
      <c r="AC288" t="s">
        <v>195</v>
      </c>
      <c r="AD288" t="s">
        <v>195</v>
      </c>
      <c r="AE288" s="57" t="s">
        <v>446</v>
      </c>
      <c r="AF288"/>
      <c r="AG288"/>
      <c r="AH288"/>
      <c r="AI288"/>
      <c r="AJ288"/>
      <c r="AK288"/>
      <c r="AL288"/>
    </row>
    <row r="289" spans="1:38" x14ac:dyDescent="0.2">
      <c r="C289" t="s">
        <v>2223</v>
      </c>
      <c r="D289" s="5" t="s">
        <v>2235</v>
      </c>
      <c r="E289" s="12" t="s">
        <v>85</v>
      </c>
      <c r="F289" t="s">
        <v>196</v>
      </c>
      <c r="G289">
        <v>0</v>
      </c>
      <c r="H289">
        <v>170</v>
      </c>
      <c r="I289" t="s">
        <v>230</v>
      </c>
      <c r="J289" t="s">
        <v>230</v>
      </c>
      <c r="K289" t="s">
        <v>230</v>
      </c>
      <c r="M289" t="s">
        <v>230</v>
      </c>
      <c r="N289" t="s">
        <v>230</v>
      </c>
      <c r="O289" t="s">
        <v>230</v>
      </c>
      <c r="P289" t="s">
        <v>230</v>
      </c>
      <c r="R289" t="s">
        <v>2187</v>
      </c>
      <c r="S289" s="125" t="s">
        <v>456</v>
      </c>
      <c r="T289" s="100">
        <v>40544</v>
      </c>
      <c r="U289" s="49">
        <v>42826</v>
      </c>
      <c r="V289" t="s">
        <v>454</v>
      </c>
      <c r="X289" t="s">
        <v>25</v>
      </c>
      <c r="Y289">
        <v>0</v>
      </c>
      <c r="Z289" t="s">
        <v>230</v>
      </c>
      <c r="AA289" t="s">
        <v>230</v>
      </c>
      <c r="AB289" t="s">
        <v>230</v>
      </c>
      <c r="AE289" s="57" t="s">
        <v>455</v>
      </c>
    </row>
    <row r="290" spans="1:38" x14ac:dyDescent="0.2">
      <c r="C290" t="s">
        <v>2225</v>
      </c>
      <c r="D290" s="11" t="s">
        <v>86</v>
      </c>
      <c r="E290" s="12" t="s">
        <v>87</v>
      </c>
      <c r="F290" t="s">
        <v>196</v>
      </c>
      <c r="G290" t="s">
        <v>195</v>
      </c>
      <c r="H290" t="s">
        <v>195</v>
      </c>
      <c r="I290" t="s">
        <v>195</v>
      </c>
      <c r="J290" t="s">
        <v>195</v>
      </c>
      <c r="K290" t="s">
        <v>195</v>
      </c>
      <c r="M290" t="s">
        <v>195</v>
      </c>
      <c r="N290" t="s">
        <v>195</v>
      </c>
      <c r="O290" t="s">
        <v>195</v>
      </c>
      <c r="P290" t="s">
        <v>195</v>
      </c>
      <c r="R290" t="s">
        <v>2188</v>
      </c>
      <c r="S290" s="125" t="s">
        <v>459</v>
      </c>
      <c r="T290">
        <v>2016</v>
      </c>
      <c r="U290">
        <v>2018</v>
      </c>
      <c r="V290" t="s">
        <v>457</v>
      </c>
      <c r="X290" t="s">
        <v>25</v>
      </c>
      <c r="Y290">
        <v>16.7</v>
      </c>
      <c r="Z290" t="s">
        <v>195</v>
      </c>
      <c r="AA290" t="s">
        <v>195</v>
      </c>
      <c r="AB290" t="s">
        <v>195</v>
      </c>
      <c r="AD290" t="s">
        <v>460</v>
      </c>
      <c r="AE290" s="57" t="s">
        <v>458</v>
      </c>
    </row>
    <row r="291" spans="1:38" x14ac:dyDescent="0.2">
      <c r="A291" s="52"/>
      <c r="B291" s="52"/>
      <c r="C291" t="s">
        <v>2225</v>
      </c>
      <c r="D291" s="69" t="s">
        <v>86</v>
      </c>
      <c r="E291" s="70" t="s">
        <v>87</v>
      </c>
      <c r="F291" s="52" t="s">
        <v>196</v>
      </c>
      <c r="G291" s="52"/>
      <c r="H291" s="52">
        <v>15</v>
      </c>
      <c r="I291" s="52"/>
      <c r="J291" s="52"/>
      <c r="K291" s="52"/>
      <c r="L291" s="52"/>
      <c r="M291" s="52"/>
      <c r="N291" s="52"/>
      <c r="O291" s="52"/>
      <c r="P291" s="52"/>
      <c r="Q291" s="52"/>
      <c r="R291" s="52" t="s">
        <v>2189</v>
      </c>
      <c r="S291" s="154" t="s">
        <v>464</v>
      </c>
      <c r="T291" s="52"/>
      <c r="U291" s="52"/>
      <c r="V291" s="52" t="s">
        <v>462</v>
      </c>
      <c r="W291" s="52"/>
      <c r="X291" s="52" t="s">
        <v>25</v>
      </c>
      <c r="Y291" s="52"/>
      <c r="Z291" s="52"/>
      <c r="AA291" s="52"/>
      <c r="AB291" s="52"/>
      <c r="AC291" s="52"/>
      <c r="AD291" s="52"/>
      <c r="AE291" s="57" t="s">
        <v>463</v>
      </c>
      <c r="AF291" s="52" t="s">
        <v>465</v>
      </c>
      <c r="AG291" s="52"/>
      <c r="AH291" s="52"/>
      <c r="AI291" s="52"/>
      <c r="AJ291" s="52"/>
      <c r="AK291" s="52"/>
      <c r="AL291" s="52"/>
    </row>
    <row r="292" spans="1:38" x14ac:dyDescent="0.2">
      <c r="C292" t="s">
        <v>2225</v>
      </c>
      <c r="D292" s="11" t="s">
        <v>86</v>
      </c>
      <c r="E292" s="12" t="s">
        <v>87</v>
      </c>
      <c r="F292" t="s">
        <v>196</v>
      </c>
      <c r="G292">
        <v>41</v>
      </c>
      <c r="H292">
        <v>595</v>
      </c>
      <c r="I292" t="s">
        <v>195</v>
      </c>
      <c r="J292" t="s">
        <v>195</v>
      </c>
      <c r="K292" t="s">
        <v>195</v>
      </c>
      <c r="M292" t="s">
        <v>195</v>
      </c>
      <c r="N292" t="s">
        <v>195</v>
      </c>
      <c r="O292" t="s">
        <v>195</v>
      </c>
      <c r="P292" t="s">
        <v>195</v>
      </c>
      <c r="R292" t="s">
        <v>2189</v>
      </c>
      <c r="S292" s="125" t="s">
        <v>468</v>
      </c>
      <c r="T292">
        <v>2008</v>
      </c>
      <c r="U292">
        <v>2011</v>
      </c>
      <c r="V292" t="s">
        <v>466</v>
      </c>
      <c r="X292" t="s">
        <v>24</v>
      </c>
      <c r="Y292">
        <v>6.89</v>
      </c>
      <c r="Z292" t="s">
        <v>195</v>
      </c>
      <c r="AA292" t="s">
        <v>195</v>
      </c>
      <c r="AB292" t="s">
        <v>195</v>
      </c>
      <c r="AD292" t="s">
        <v>469</v>
      </c>
      <c r="AE292" t="s">
        <v>467</v>
      </c>
    </row>
    <row r="293" spans="1:38" x14ac:dyDescent="0.2">
      <c r="C293" t="s">
        <v>2225</v>
      </c>
      <c r="D293" s="11" t="s">
        <v>86</v>
      </c>
      <c r="E293" s="12" t="s">
        <v>87</v>
      </c>
      <c r="F293" t="s">
        <v>196</v>
      </c>
      <c r="G293" t="s">
        <v>453</v>
      </c>
      <c r="H293">
        <v>105</v>
      </c>
      <c r="I293" t="s">
        <v>195</v>
      </c>
      <c r="J293" t="s">
        <v>195</v>
      </c>
      <c r="K293" t="s">
        <v>195</v>
      </c>
      <c r="M293" t="s">
        <v>195</v>
      </c>
      <c r="N293" t="s">
        <v>195</v>
      </c>
      <c r="O293" t="s">
        <v>195</v>
      </c>
      <c r="P293" t="s">
        <v>195</v>
      </c>
      <c r="R293" t="s">
        <v>2189</v>
      </c>
      <c r="S293" s="125" t="s">
        <v>472</v>
      </c>
      <c r="T293" s="54">
        <v>41807</v>
      </c>
      <c r="U293" s="54">
        <v>41823</v>
      </c>
      <c r="V293" t="s">
        <v>470</v>
      </c>
      <c r="X293" t="s">
        <v>24</v>
      </c>
      <c r="Y293">
        <v>2.2999999999999998</v>
      </c>
      <c r="Z293" t="s">
        <v>473</v>
      </c>
      <c r="AA293" t="s">
        <v>195</v>
      </c>
      <c r="AB293" t="s">
        <v>24</v>
      </c>
      <c r="AE293" t="s">
        <v>471</v>
      </c>
      <c r="AF293" t="s">
        <v>474</v>
      </c>
    </row>
    <row r="294" spans="1:38" x14ac:dyDescent="0.2">
      <c r="C294" t="s">
        <v>2225</v>
      </c>
      <c r="D294" s="11" t="s">
        <v>86</v>
      </c>
      <c r="E294" s="12" t="s">
        <v>87</v>
      </c>
      <c r="F294" t="s">
        <v>196</v>
      </c>
      <c r="G294">
        <v>2</v>
      </c>
      <c r="H294">
        <v>23</v>
      </c>
      <c r="I294" t="s">
        <v>195</v>
      </c>
      <c r="J294" t="s">
        <v>195</v>
      </c>
      <c r="K294" t="s">
        <v>195</v>
      </c>
      <c r="M294" t="s">
        <v>195</v>
      </c>
      <c r="N294" t="s">
        <v>195</v>
      </c>
      <c r="O294" t="s">
        <v>195</v>
      </c>
      <c r="P294" t="s">
        <v>195</v>
      </c>
      <c r="R294" t="s">
        <v>2188</v>
      </c>
      <c r="S294" s="125" t="s">
        <v>479</v>
      </c>
      <c r="T294" s="54">
        <v>40448</v>
      </c>
      <c r="U294" s="54">
        <v>40456</v>
      </c>
      <c r="V294" t="s">
        <v>475</v>
      </c>
      <c r="X294" t="s">
        <v>25</v>
      </c>
      <c r="Y294">
        <v>8.69</v>
      </c>
      <c r="Z294" t="s">
        <v>195</v>
      </c>
      <c r="AA294" t="s">
        <v>195</v>
      </c>
      <c r="AB294" t="s">
        <v>195</v>
      </c>
      <c r="AE294" t="s">
        <v>477</v>
      </c>
      <c r="AF294" t="s">
        <v>478</v>
      </c>
    </row>
    <row r="295" spans="1:38" x14ac:dyDescent="0.2">
      <c r="C295" t="s">
        <v>2225</v>
      </c>
      <c r="D295" s="11" t="s">
        <v>86</v>
      </c>
      <c r="E295" s="12" t="s">
        <v>87</v>
      </c>
      <c r="F295" t="s">
        <v>196</v>
      </c>
      <c r="G295">
        <v>2</v>
      </c>
      <c r="H295">
        <v>11</v>
      </c>
      <c r="I295" t="s">
        <v>195</v>
      </c>
      <c r="J295" t="s">
        <v>195</v>
      </c>
      <c r="K295" t="s">
        <v>195</v>
      </c>
      <c r="M295" t="s">
        <v>195</v>
      </c>
      <c r="N295" t="s">
        <v>195</v>
      </c>
      <c r="O295" t="s">
        <v>195</v>
      </c>
      <c r="P295" t="s">
        <v>195</v>
      </c>
      <c r="R295" t="s">
        <v>2188</v>
      </c>
      <c r="S295" t="s">
        <v>481</v>
      </c>
      <c r="T295" s="49">
        <v>41000</v>
      </c>
      <c r="U295" s="49">
        <v>41061</v>
      </c>
      <c r="V295" t="s">
        <v>476</v>
      </c>
      <c r="X295" t="s">
        <v>24</v>
      </c>
      <c r="Y295">
        <v>18.18</v>
      </c>
      <c r="Z295" t="s">
        <v>195</v>
      </c>
      <c r="AA295" t="s">
        <v>195</v>
      </c>
      <c r="AB295" t="s">
        <v>24</v>
      </c>
      <c r="AE295" t="s">
        <v>480</v>
      </c>
    </row>
    <row r="296" spans="1:38" x14ac:dyDescent="0.2">
      <c r="C296" t="s">
        <v>2225</v>
      </c>
      <c r="D296" s="11" t="s">
        <v>89</v>
      </c>
      <c r="E296" s="12" t="s">
        <v>90</v>
      </c>
      <c r="F296" t="s">
        <v>196</v>
      </c>
      <c r="G296">
        <v>0</v>
      </c>
      <c r="H296">
        <v>406</v>
      </c>
      <c r="I296" t="s">
        <v>230</v>
      </c>
      <c r="J296" t="s">
        <v>230</v>
      </c>
      <c r="K296" t="s">
        <v>230</v>
      </c>
      <c r="M296" t="s">
        <v>230</v>
      </c>
      <c r="N296" t="s">
        <v>230</v>
      </c>
      <c r="O296" t="s">
        <v>230</v>
      </c>
      <c r="P296" t="s">
        <v>230</v>
      </c>
      <c r="R296" t="s">
        <v>2184</v>
      </c>
      <c r="S296" t="s">
        <v>433</v>
      </c>
      <c r="T296">
        <v>2006</v>
      </c>
      <c r="U296">
        <v>2009</v>
      </c>
      <c r="V296" t="s">
        <v>432</v>
      </c>
      <c r="X296" t="s">
        <v>25</v>
      </c>
      <c r="Y296">
        <v>0</v>
      </c>
      <c r="Z296" t="s">
        <v>230</v>
      </c>
      <c r="AA296" t="s">
        <v>230</v>
      </c>
      <c r="AB296" t="s">
        <v>230</v>
      </c>
      <c r="AE296" s="57" t="s">
        <v>434</v>
      </c>
    </row>
    <row r="297" spans="1:38" x14ac:dyDescent="0.2">
      <c r="C297" t="s">
        <v>2225</v>
      </c>
      <c r="D297" s="11" t="s">
        <v>89</v>
      </c>
      <c r="E297" s="12" t="s">
        <v>90</v>
      </c>
      <c r="F297" t="s">
        <v>196</v>
      </c>
      <c r="G297" s="52">
        <v>2</v>
      </c>
      <c r="H297" s="52">
        <v>112</v>
      </c>
      <c r="I297" s="52" t="s">
        <v>195</v>
      </c>
      <c r="J297" s="52" t="s">
        <v>195</v>
      </c>
      <c r="K297" t="s">
        <v>195</v>
      </c>
      <c r="M297" t="s">
        <v>195</v>
      </c>
      <c r="N297" t="s">
        <v>195</v>
      </c>
      <c r="O297" t="s">
        <v>195</v>
      </c>
      <c r="P297" t="s">
        <v>195</v>
      </c>
      <c r="R297" t="s">
        <v>2184</v>
      </c>
      <c r="S297" s="125" t="s">
        <v>484</v>
      </c>
      <c r="T297" s="54">
        <v>42005</v>
      </c>
      <c r="U297" s="54">
        <v>42246</v>
      </c>
      <c r="V297" t="s">
        <v>482</v>
      </c>
      <c r="X297" t="s">
        <v>25</v>
      </c>
      <c r="Y297">
        <v>1.75</v>
      </c>
      <c r="Z297" t="s">
        <v>195</v>
      </c>
      <c r="AA297" t="s">
        <v>195</v>
      </c>
      <c r="AB297" t="s">
        <v>24</v>
      </c>
      <c r="AE297" t="s">
        <v>483</v>
      </c>
      <c r="AF297" t="s">
        <v>485</v>
      </c>
    </row>
    <row r="298" spans="1:38" x14ac:dyDescent="0.2">
      <c r="C298" t="s">
        <v>2225</v>
      </c>
      <c r="D298" s="11" t="s">
        <v>89</v>
      </c>
      <c r="E298" s="12" t="s">
        <v>90</v>
      </c>
      <c r="F298" t="s">
        <v>196</v>
      </c>
      <c r="G298">
        <v>0</v>
      </c>
      <c r="H298">
        <v>26</v>
      </c>
      <c r="I298" t="s">
        <v>230</v>
      </c>
      <c r="J298" t="s">
        <v>230</v>
      </c>
      <c r="K298" t="s">
        <v>230</v>
      </c>
      <c r="M298" t="s">
        <v>230</v>
      </c>
      <c r="N298" t="s">
        <v>230</v>
      </c>
      <c r="O298" t="s">
        <v>230</v>
      </c>
      <c r="P298" t="s">
        <v>230</v>
      </c>
      <c r="R298" t="s">
        <v>2186</v>
      </c>
      <c r="S298" t="s">
        <v>444</v>
      </c>
      <c r="T298" s="49">
        <v>39083</v>
      </c>
      <c r="U298" s="49">
        <v>41244</v>
      </c>
      <c r="V298" t="s">
        <v>443</v>
      </c>
      <c r="X298" t="s">
        <v>24</v>
      </c>
      <c r="Y298">
        <v>0</v>
      </c>
      <c r="Z298" t="s">
        <v>230</v>
      </c>
      <c r="AA298" t="s">
        <v>230</v>
      </c>
      <c r="AB298" t="s">
        <v>230</v>
      </c>
      <c r="AE298" t="s">
        <v>446</v>
      </c>
    </row>
    <row r="299" spans="1:38" x14ac:dyDescent="0.2">
      <c r="C299" t="s">
        <v>2225</v>
      </c>
      <c r="D299" s="11" t="s">
        <v>89</v>
      </c>
      <c r="E299" s="12" t="s">
        <v>90</v>
      </c>
      <c r="F299" t="s">
        <v>196</v>
      </c>
      <c r="G299">
        <v>0</v>
      </c>
      <c r="H299">
        <v>231</v>
      </c>
      <c r="I299" t="s">
        <v>230</v>
      </c>
      <c r="J299" t="s">
        <v>230</v>
      </c>
      <c r="K299" t="s">
        <v>230</v>
      </c>
      <c r="M299" t="s">
        <v>230</v>
      </c>
      <c r="N299" t="s">
        <v>230</v>
      </c>
      <c r="O299" t="s">
        <v>230</v>
      </c>
      <c r="P299" t="s">
        <v>230</v>
      </c>
      <c r="R299" t="s">
        <v>2188</v>
      </c>
      <c r="S299" s="125" t="s">
        <v>456</v>
      </c>
      <c r="T299" s="100">
        <v>40544</v>
      </c>
      <c r="U299" s="49">
        <v>42826</v>
      </c>
      <c r="V299" t="s">
        <v>454</v>
      </c>
      <c r="X299" t="s">
        <v>25</v>
      </c>
      <c r="Y299">
        <v>0</v>
      </c>
      <c r="Z299" t="s">
        <v>230</v>
      </c>
      <c r="AA299" t="s">
        <v>230</v>
      </c>
      <c r="AB299" t="s">
        <v>230</v>
      </c>
      <c r="AE299" s="57" t="s">
        <v>455</v>
      </c>
    </row>
    <row r="300" spans="1:38" x14ac:dyDescent="0.2">
      <c r="C300" t="s">
        <v>2225</v>
      </c>
      <c r="D300" s="11" t="s">
        <v>89</v>
      </c>
      <c r="E300" s="12" t="s">
        <v>90</v>
      </c>
      <c r="F300" t="s">
        <v>196</v>
      </c>
      <c r="G300">
        <v>1</v>
      </c>
      <c r="H300">
        <v>50</v>
      </c>
      <c r="I300">
        <v>5</v>
      </c>
      <c r="J300" t="s">
        <v>195</v>
      </c>
      <c r="K300">
        <v>5</v>
      </c>
      <c r="M300" t="s">
        <v>195</v>
      </c>
      <c r="N300" t="s">
        <v>195</v>
      </c>
      <c r="O300" t="s">
        <v>230</v>
      </c>
      <c r="P300" t="s">
        <v>230</v>
      </c>
      <c r="R300" t="s">
        <v>2190</v>
      </c>
      <c r="S300" s="125" t="s">
        <v>488</v>
      </c>
      <c r="T300" s="49">
        <v>42583</v>
      </c>
      <c r="U300" s="49">
        <v>42826</v>
      </c>
      <c r="V300" t="s">
        <v>486</v>
      </c>
      <c r="X300" t="s">
        <v>24</v>
      </c>
      <c r="Y300">
        <v>4.2</v>
      </c>
      <c r="Z300" t="s">
        <v>195</v>
      </c>
      <c r="AA300" t="s">
        <v>24</v>
      </c>
      <c r="AB300" t="s">
        <v>25</v>
      </c>
      <c r="AE300" t="s">
        <v>487</v>
      </c>
      <c r="AF300" t="s">
        <v>489</v>
      </c>
    </row>
    <row r="301" spans="1:38" s="129" customFormat="1" x14ac:dyDescent="0.2">
      <c r="A301"/>
      <c r="B301"/>
      <c r="C301" t="s">
        <v>2225</v>
      </c>
      <c r="D301" s="11" t="s">
        <v>89</v>
      </c>
      <c r="E301" s="12" t="s">
        <v>90</v>
      </c>
      <c r="F301" t="s">
        <v>196</v>
      </c>
      <c r="G301">
        <v>1</v>
      </c>
      <c r="H301">
        <v>2</v>
      </c>
      <c r="I301">
        <v>1</v>
      </c>
      <c r="J301" t="s">
        <v>195</v>
      </c>
      <c r="K301" t="s">
        <v>230</v>
      </c>
      <c r="L301"/>
      <c r="M301" t="s">
        <v>230</v>
      </c>
      <c r="N301" t="s">
        <v>230</v>
      </c>
      <c r="O301" t="s">
        <v>230</v>
      </c>
      <c r="P301" t="s">
        <v>230</v>
      </c>
      <c r="Q301"/>
      <c r="R301" t="s">
        <v>2184</v>
      </c>
      <c r="S301" t="s">
        <v>492</v>
      </c>
      <c r="T301" s="54">
        <v>41313</v>
      </c>
      <c r="U301" s="54">
        <v>41313</v>
      </c>
      <c r="V301" t="s">
        <v>490</v>
      </c>
      <c r="W301"/>
      <c r="X301" t="s">
        <v>24</v>
      </c>
      <c r="Y301">
        <v>50</v>
      </c>
      <c r="Z301" t="s">
        <v>211</v>
      </c>
      <c r="AA301" t="s">
        <v>25</v>
      </c>
      <c r="AB301" t="s">
        <v>24</v>
      </c>
      <c r="AC301"/>
      <c r="AD301"/>
      <c r="AE301" t="s">
        <v>491</v>
      </c>
      <c r="AF301"/>
      <c r="AG301"/>
      <c r="AH301"/>
      <c r="AI301"/>
      <c r="AJ301"/>
      <c r="AK301"/>
      <c r="AL301"/>
    </row>
    <row r="302" spans="1:38" s="125" customFormat="1" x14ac:dyDescent="0.2">
      <c r="A302"/>
      <c r="B302"/>
      <c r="C302" t="s">
        <v>2225</v>
      </c>
      <c r="D302" s="11" t="s">
        <v>89</v>
      </c>
      <c r="E302" s="12" t="s">
        <v>90</v>
      </c>
      <c r="F302" t="s">
        <v>196</v>
      </c>
      <c r="G302">
        <v>8</v>
      </c>
      <c r="H302">
        <v>196</v>
      </c>
      <c r="I302" t="s">
        <v>195</v>
      </c>
      <c r="J302" t="s">
        <v>195</v>
      </c>
      <c r="K302" t="s">
        <v>195</v>
      </c>
      <c r="L302"/>
      <c r="M302" t="s">
        <v>195</v>
      </c>
      <c r="N302" t="s">
        <v>195</v>
      </c>
      <c r="O302" t="s">
        <v>195</v>
      </c>
      <c r="P302" t="s">
        <v>195</v>
      </c>
      <c r="Q302"/>
      <c r="R302" t="s">
        <v>2188</v>
      </c>
      <c r="S302" t="s">
        <v>494</v>
      </c>
      <c r="T302" s="49">
        <v>29312</v>
      </c>
      <c r="U302" s="49">
        <v>30133</v>
      </c>
      <c r="V302" t="s">
        <v>493</v>
      </c>
      <c r="W302"/>
      <c r="X302" t="s">
        <v>24</v>
      </c>
      <c r="Y302">
        <v>4.08</v>
      </c>
      <c r="Z302" t="s">
        <v>195</v>
      </c>
      <c r="AA302" t="s">
        <v>195</v>
      </c>
      <c r="AB302" t="s">
        <v>195</v>
      </c>
      <c r="AC302"/>
      <c r="AD302"/>
      <c r="AE302" s="57" t="s">
        <v>496</v>
      </c>
      <c r="AF302"/>
      <c r="AG302"/>
      <c r="AH302"/>
      <c r="AI302"/>
      <c r="AJ302"/>
      <c r="AK302"/>
      <c r="AL302"/>
    </row>
    <row r="303" spans="1:38" s="125" customFormat="1" x14ac:dyDescent="0.2">
      <c r="A303"/>
      <c r="B303"/>
      <c r="C303" t="s">
        <v>2225</v>
      </c>
      <c r="D303" s="11" t="s">
        <v>89</v>
      </c>
      <c r="E303" s="12" t="s">
        <v>90</v>
      </c>
      <c r="F303" t="s">
        <v>196</v>
      </c>
      <c r="G303">
        <v>7</v>
      </c>
      <c r="H303">
        <v>22</v>
      </c>
      <c r="I303" t="s">
        <v>195</v>
      </c>
      <c r="J303" t="s">
        <v>195</v>
      </c>
      <c r="K303" t="s">
        <v>195</v>
      </c>
      <c r="L303"/>
      <c r="M303" t="s">
        <v>195</v>
      </c>
      <c r="N303" t="s">
        <v>195</v>
      </c>
      <c r="O303" t="s">
        <v>195</v>
      </c>
      <c r="P303" t="s">
        <v>195</v>
      </c>
      <c r="Q303"/>
      <c r="R303" t="s">
        <v>2185</v>
      </c>
      <c r="S303" s="125" t="s">
        <v>498</v>
      </c>
      <c r="T303" s="49">
        <v>42248</v>
      </c>
      <c r="U303" s="49">
        <v>42278</v>
      </c>
      <c r="V303" t="s">
        <v>495</v>
      </c>
      <c r="W303"/>
      <c r="X303" t="s">
        <v>24</v>
      </c>
      <c r="Y303">
        <v>31.81</v>
      </c>
      <c r="Z303" t="s">
        <v>195</v>
      </c>
      <c r="AA303" t="s">
        <v>25</v>
      </c>
      <c r="AB303" t="s">
        <v>24</v>
      </c>
      <c r="AC303"/>
      <c r="AD303"/>
      <c r="AE303" s="57" t="s">
        <v>497</v>
      </c>
      <c r="AF303"/>
      <c r="AG303"/>
      <c r="AH303"/>
      <c r="AI303"/>
      <c r="AJ303"/>
      <c r="AK303"/>
      <c r="AL303"/>
    </row>
    <row r="304" spans="1:38" s="125" customFormat="1" ht="18" x14ac:dyDescent="0.2">
      <c r="A304"/>
      <c r="B304"/>
      <c r="C304" t="s">
        <v>2225</v>
      </c>
      <c r="D304" s="11" t="s">
        <v>89</v>
      </c>
      <c r="E304" s="12" t="s">
        <v>90</v>
      </c>
      <c r="F304" t="s">
        <v>196</v>
      </c>
      <c r="G304" t="s">
        <v>195</v>
      </c>
      <c r="H304">
        <v>110</v>
      </c>
      <c r="I304" t="s">
        <v>195</v>
      </c>
      <c r="J304" t="s">
        <v>195</v>
      </c>
      <c r="K304" t="s">
        <v>195</v>
      </c>
      <c r="L304"/>
      <c r="M304" t="s">
        <v>195</v>
      </c>
      <c r="N304" t="s">
        <v>195</v>
      </c>
      <c r="O304" t="s">
        <v>195</v>
      </c>
      <c r="P304" t="s">
        <v>195</v>
      </c>
      <c r="Q304"/>
      <c r="R304" t="s">
        <v>2184</v>
      </c>
      <c r="S304" s="216" t="s">
        <v>500</v>
      </c>
      <c r="T304" s="49">
        <v>37987</v>
      </c>
      <c r="U304" s="54">
        <v>39052</v>
      </c>
      <c r="V304" t="s">
        <v>499</v>
      </c>
      <c r="W304"/>
      <c r="X304" t="s">
        <v>25</v>
      </c>
      <c r="Y304" t="s">
        <v>195</v>
      </c>
      <c r="Z304" t="s">
        <v>195</v>
      </c>
      <c r="AA304" t="s">
        <v>195</v>
      </c>
      <c r="AB304" t="s">
        <v>24</v>
      </c>
      <c r="AC304"/>
      <c r="AD304"/>
      <c r="AE304" t="s">
        <v>502</v>
      </c>
      <c r="AF304" t="s">
        <v>501</v>
      </c>
      <c r="AG304"/>
      <c r="AH304"/>
      <c r="AI304"/>
      <c r="AJ304"/>
      <c r="AK304"/>
      <c r="AL304"/>
    </row>
    <row r="305" spans="1:38" x14ac:dyDescent="0.2">
      <c r="C305" t="s">
        <v>2225</v>
      </c>
      <c r="D305" s="11" t="s">
        <v>89</v>
      </c>
      <c r="E305" s="12" t="s">
        <v>90</v>
      </c>
      <c r="F305" t="s">
        <v>196</v>
      </c>
      <c r="G305">
        <v>1</v>
      </c>
      <c r="H305">
        <v>7</v>
      </c>
      <c r="I305" t="s">
        <v>195</v>
      </c>
      <c r="J305" t="s">
        <v>195</v>
      </c>
      <c r="K305" t="s">
        <v>195</v>
      </c>
      <c r="M305" t="s">
        <v>195</v>
      </c>
      <c r="N305" t="s">
        <v>195</v>
      </c>
      <c r="O305" t="s">
        <v>195</v>
      </c>
      <c r="P305" t="s">
        <v>195</v>
      </c>
      <c r="R305" t="s">
        <v>2188</v>
      </c>
      <c r="S305" t="s">
        <v>505</v>
      </c>
      <c r="T305" s="49">
        <v>37773</v>
      </c>
      <c r="U305" s="49">
        <v>37773</v>
      </c>
      <c r="V305" t="s">
        <v>503</v>
      </c>
      <c r="X305" t="s">
        <v>24</v>
      </c>
      <c r="Y305">
        <v>14.3</v>
      </c>
      <c r="Z305" t="s">
        <v>195</v>
      </c>
      <c r="AA305" t="s">
        <v>195</v>
      </c>
      <c r="AB305" t="s">
        <v>195</v>
      </c>
      <c r="AE305" t="s">
        <v>506</v>
      </c>
    </row>
    <row r="306" spans="1:38" x14ac:dyDescent="0.2">
      <c r="C306" t="s">
        <v>2225</v>
      </c>
      <c r="D306" s="11" t="s">
        <v>89</v>
      </c>
      <c r="E306" s="12" t="s">
        <v>90</v>
      </c>
      <c r="F306" t="s">
        <v>196</v>
      </c>
      <c r="G306">
        <v>8</v>
      </c>
      <c r="H306">
        <v>25</v>
      </c>
      <c r="I306">
        <v>14</v>
      </c>
      <c r="J306" t="s">
        <v>195</v>
      </c>
      <c r="K306">
        <v>1.8</v>
      </c>
      <c r="M306">
        <v>0.5</v>
      </c>
      <c r="N306" t="s">
        <v>195</v>
      </c>
      <c r="O306" t="s">
        <v>195</v>
      </c>
      <c r="P306" t="s">
        <v>195</v>
      </c>
      <c r="R306" t="s">
        <v>2185</v>
      </c>
      <c r="S306" s="125" t="s">
        <v>510</v>
      </c>
      <c r="T306" s="49">
        <v>42248</v>
      </c>
      <c r="U306" s="49">
        <v>42644</v>
      </c>
      <c r="V306" t="s">
        <v>509</v>
      </c>
      <c r="X306" t="s">
        <v>24</v>
      </c>
      <c r="Y306">
        <v>32</v>
      </c>
      <c r="Z306" t="s">
        <v>514</v>
      </c>
      <c r="AA306" t="s">
        <v>24</v>
      </c>
      <c r="AB306" t="s">
        <v>24</v>
      </c>
      <c r="AE306" t="s">
        <v>512</v>
      </c>
      <c r="AF306" t="s">
        <v>513</v>
      </c>
    </row>
    <row r="307" spans="1:38" x14ac:dyDescent="0.2">
      <c r="C307" t="s">
        <v>2225</v>
      </c>
      <c r="D307" s="11" t="s">
        <v>89</v>
      </c>
      <c r="E307" s="12" t="s">
        <v>90</v>
      </c>
      <c r="F307" t="s">
        <v>196</v>
      </c>
      <c r="G307">
        <v>7</v>
      </c>
      <c r="H307">
        <v>33</v>
      </c>
      <c r="I307">
        <v>10</v>
      </c>
      <c r="J307" t="s">
        <v>195</v>
      </c>
      <c r="K307">
        <v>1.4</v>
      </c>
      <c r="M307">
        <v>0</v>
      </c>
      <c r="N307" t="s">
        <v>195</v>
      </c>
      <c r="O307" t="s">
        <v>195</v>
      </c>
      <c r="P307" t="s">
        <v>195</v>
      </c>
      <c r="R307" t="s">
        <v>2185</v>
      </c>
      <c r="S307" s="125" t="s">
        <v>511</v>
      </c>
      <c r="T307" s="49">
        <v>42248</v>
      </c>
      <c r="U307" s="49">
        <v>42644</v>
      </c>
      <c r="V307" t="s">
        <v>509</v>
      </c>
      <c r="X307" t="s">
        <v>24</v>
      </c>
      <c r="Y307">
        <v>21.2</v>
      </c>
      <c r="Z307" t="s">
        <v>514</v>
      </c>
      <c r="AA307" t="s">
        <v>24</v>
      </c>
      <c r="AB307" t="s">
        <v>24</v>
      </c>
      <c r="AE307" t="s">
        <v>512</v>
      </c>
      <c r="AF307" t="s">
        <v>513</v>
      </c>
    </row>
    <row r="308" spans="1:38" x14ac:dyDescent="0.2">
      <c r="C308" t="s">
        <v>2225</v>
      </c>
      <c r="D308" s="11" t="s">
        <v>89</v>
      </c>
      <c r="E308" s="12" t="s">
        <v>90</v>
      </c>
      <c r="F308" t="s">
        <v>196</v>
      </c>
      <c r="G308">
        <v>7</v>
      </c>
      <c r="H308">
        <v>10</v>
      </c>
      <c r="I308">
        <v>22</v>
      </c>
      <c r="J308" t="s">
        <v>195</v>
      </c>
      <c r="K308">
        <v>3.1</v>
      </c>
      <c r="M308">
        <v>1.1000000000000001</v>
      </c>
      <c r="N308" t="s">
        <v>195</v>
      </c>
      <c r="O308" t="s">
        <v>195</v>
      </c>
      <c r="P308" t="s">
        <v>195</v>
      </c>
      <c r="R308" t="s">
        <v>2185</v>
      </c>
      <c r="S308" s="125" t="s">
        <v>336</v>
      </c>
      <c r="T308" s="49">
        <v>42248</v>
      </c>
      <c r="U308" s="49">
        <v>42644</v>
      </c>
      <c r="V308" t="s">
        <v>509</v>
      </c>
      <c r="X308" t="s">
        <v>24</v>
      </c>
      <c r="Y308">
        <v>70</v>
      </c>
      <c r="Z308" t="s">
        <v>514</v>
      </c>
      <c r="AA308" t="s">
        <v>24</v>
      </c>
      <c r="AB308" t="s">
        <v>24</v>
      </c>
      <c r="AE308" t="s">
        <v>512</v>
      </c>
      <c r="AF308" t="s">
        <v>513</v>
      </c>
    </row>
    <row r="309" spans="1:38" x14ac:dyDescent="0.2">
      <c r="C309" t="s">
        <v>2225</v>
      </c>
      <c r="D309" s="11" t="s">
        <v>91</v>
      </c>
      <c r="E309" s="12" t="s">
        <v>92</v>
      </c>
      <c r="F309" t="s">
        <v>196</v>
      </c>
      <c r="G309">
        <v>6</v>
      </c>
      <c r="H309">
        <v>26</v>
      </c>
      <c r="I309">
        <v>9</v>
      </c>
      <c r="J309" t="s">
        <v>195</v>
      </c>
      <c r="K309">
        <v>1.5</v>
      </c>
      <c r="M309">
        <v>0.2</v>
      </c>
      <c r="N309" t="s">
        <v>195</v>
      </c>
      <c r="O309" t="s">
        <v>195</v>
      </c>
      <c r="P309" t="s">
        <v>195</v>
      </c>
      <c r="R309" t="s">
        <v>2185</v>
      </c>
      <c r="S309" s="125" t="s">
        <v>510</v>
      </c>
      <c r="T309" s="49">
        <v>42248</v>
      </c>
      <c r="U309" s="49">
        <v>42644</v>
      </c>
      <c r="V309" t="s">
        <v>509</v>
      </c>
      <c r="X309" t="s">
        <v>24</v>
      </c>
      <c r="Y309">
        <v>23.1</v>
      </c>
      <c r="Z309" t="s">
        <v>514</v>
      </c>
      <c r="AA309" t="s">
        <v>24</v>
      </c>
      <c r="AB309" t="s">
        <v>24</v>
      </c>
      <c r="AE309" t="s">
        <v>512</v>
      </c>
      <c r="AF309" t="s">
        <v>513</v>
      </c>
    </row>
    <row r="310" spans="1:38" x14ac:dyDescent="0.2">
      <c r="C310" t="s">
        <v>2225</v>
      </c>
      <c r="D310" s="11" t="s">
        <v>91</v>
      </c>
      <c r="E310" s="12" t="s">
        <v>92</v>
      </c>
      <c r="F310" t="s">
        <v>196</v>
      </c>
      <c r="G310">
        <v>2</v>
      </c>
      <c r="H310">
        <v>10</v>
      </c>
      <c r="I310">
        <v>2</v>
      </c>
      <c r="J310">
        <v>2</v>
      </c>
      <c r="K310" s="52">
        <v>0.2</v>
      </c>
      <c r="L310" s="52"/>
      <c r="M310">
        <v>0.06</v>
      </c>
      <c r="N310" t="s">
        <v>195</v>
      </c>
      <c r="O310" t="s">
        <v>195</v>
      </c>
      <c r="P310" t="s">
        <v>195</v>
      </c>
      <c r="R310" t="s">
        <v>2184</v>
      </c>
      <c r="S310" s="125" t="s">
        <v>518</v>
      </c>
      <c r="T310" s="49">
        <v>43586</v>
      </c>
      <c r="U310" s="49">
        <v>43586</v>
      </c>
      <c r="V310" t="s">
        <v>515</v>
      </c>
      <c r="X310" t="s">
        <v>25</v>
      </c>
      <c r="Y310">
        <v>20</v>
      </c>
      <c r="Z310" t="s">
        <v>211</v>
      </c>
      <c r="AA310" t="s">
        <v>24</v>
      </c>
      <c r="AB310" t="s">
        <v>195</v>
      </c>
      <c r="AE310" t="s">
        <v>517</v>
      </c>
      <c r="AF310" t="s">
        <v>513</v>
      </c>
    </row>
    <row r="311" spans="1:38" x14ac:dyDescent="0.2">
      <c r="C311" t="s">
        <v>2225</v>
      </c>
      <c r="D311" s="11" t="s">
        <v>91</v>
      </c>
      <c r="E311" s="12" t="s">
        <v>92</v>
      </c>
      <c r="F311" t="s">
        <v>196</v>
      </c>
      <c r="G311">
        <v>0</v>
      </c>
      <c r="H311">
        <v>9</v>
      </c>
      <c r="I311" t="s">
        <v>230</v>
      </c>
      <c r="J311" t="s">
        <v>230</v>
      </c>
      <c r="K311" t="s">
        <v>230</v>
      </c>
      <c r="M311" t="s">
        <v>230</v>
      </c>
      <c r="N311" t="s">
        <v>230</v>
      </c>
      <c r="O311" t="s">
        <v>230</v>
      </c>
      <c r="P311" t="s">
        <v>230</v>
      </c>
      <c r="R311" s="229" t="s">
        <v>2191</v>
      </c>
      <c r="S311" s="125" t="s">
        <v>521</v>
      </c>
      <c r="T311" s="49">
        <v>41852</v>
      </c>
      <c r="U311" s="49">
        <v>41944</v>
      </c>
      <c r="V311" t="s">
        <v>516</v>
      </c>
      <c r="X311" t="s">
        <v>24</v>
      </c>
      <c r="Y311">
        <v>0</v>
      </c>
      <c r="Z311" t="s">
        <v>230</v>
      </c>
      <c r="AA311" t="s">
        <v>230</v>
      </c>
      <c r="AB311" t="s">
        <v>230</v>
      </c>
      <c r="AD311" t="s">
        <v>522</v>
      </c>
      <c r="AE311" t="s">
        <v>520</v>
      </c>
    </row>
    <row r="312" spans="1:38" x14ac:dyDescent="0.2">
      <c r="C312" t="s">
        <v>2225</v>
      </c>
      <c r="D312" s="11" t="s">
        <v>91</v>
      </c>
      <c r="E312" s="12" t="s">
        <v>92</v>
      </c>
      <c r="F312" t="s">
        <v>196</v>
      </c>
      <c r="G312" s="52">
        <v>1</v>
      </c>
      <c r="H312">
        <v>203</v>
      </c>
      <c r="I312" t="s">
        <v>195</v>
      </c>
      <c r="J312" t="s">
        <v>195</v>
      </c>
      <c r="K312" t="s">
        <v>195</v>
      </c>
      <c r="M312" t="s">
        <v>195</v>
      </c>
      <c r="N312" t="s">
        <v>195</v>
      </c>
      <c r="O312" t="s">
        <v>195</v>
      </c>
      <c r="P312" t="s">
        <v>195</v>
      </c>
      <c r="R312" t="s">
        <v>2188</v>
      </c>
      <c r="S312" s="125" t="s">
        <v>456</v>
      </c>
      <c r="T312" s="100">
        <v>40544</v>
      </c>
      <c r="U312" s="49">
        <v>42826</v>
      </c>
      <c r="V312" t="s">
        <v>454</v>
      </c>
      <c r="X312" t="s">
        <v>25</v>
      </c>
      <c r="Y312">
        <v>0.75</v>
      </c>
      <c r="Z312" t="s">
        <v>230</v>
      </c>
      <c r="AA312" t="s">
        <v>195</v>
      </c>
      <c r="AB312" t="s">
        <v>24</v>
      </c>
      <c r="AE312" t="s">
        <v>455</v>
      </c>
    </row>
    <row r="313" spans="1:38" x14ac:dyDescent="0.2">
      <c r="C313" t="s">
        <v>2225</v>
      </c>
      <c r="D313" s="11" t="s">
        <v>91</v>
      </c>
      <c r="E313" s="12" t="s">
        <v>92</v>
      </c>
      <c r="F313" t="s">
        <v>196</v>
      </c>
      <c r="G313">
        <v>0</v>
      </c>
      <c r="H313">
        <v>1</v>
      </c>
      <c r="I313" t="s">
        <v>230</v>
      </c>
      <c r="J313" t="s">
        <v>230</v>
      </c>
      <c r="K313" t="s">
        <v>230</v>
      </c>
      <c r="M313" t="s">
        <v>230</v>
      </c>
      <c r="N313" t="s">
        <v>230</v>
      </c>
      <c r="O313" t="s">
        <v>230</v>
      </c>
      <c r="P313" t="s">
        <v>230</v>
      </c>
      <c r="R313" t="s">
        <v>2184</v>
      </c>
      <c r="S313" t="s">
        <v>524</v>
      </c>
      <c r="T313" s="49">
        <v>40179</v>
      </c>
      <c r="U313" s="49">
        <v>42339</v>
      </c>
      <c r="V313" t="s">
        <v>519</v>
      </c>
      <c r="X313" t="s">
        <v>24</v>
      </c>
      <c r="Y313">
        <v>0</v>
      </c>
      <c r="Z313" t="s">
        <v>230</v>
      </c>
      <c r="AA313" t="s">
        <v>230</v>
      </c>
      <c r="AB313" t="s">
        <v>230</v>
      </c>
      <c r="AE313" t="s">
        <v>523</v>
      </c>
    </row>
    <row r="314" spans="1:38" x14ac:dyDescent="0.2">
      <c r="C314" t="s">
        <v>2225</v>
      </c>
      <c r="D314" s="11" t="s">
        <v>91</v>
      </c>
      <c r="E314" s="12" t="s">
        <v>92</v>
      </c>
      <c r="F314" t="s">
        <v>196</v>
      </c>
      <c r="G314">
        <v>0</v>
      </c>
      <c r="H314">
        <v>29</v>
      </c>
      <c r="I314" t="s">
        <v>230</v>
      </c>
      <c r="J314" t="s">
        <v>230</v>
      </c>
      <c r="K314" t="s">
        <v>230</v>
      </c>
      <c r="M314" t="s">
        <v>230</v>
      </c>
      <c r="N314" t="s">
        <v>230</v>
      </c>
      <c r="O314" t="s">
        <v>230</v>
      </c>
      <c r="P314" t="s">
        <v>230</v>
      </c>
      <c r="R314" t="s">
        <v>2186</v>
      </c>
      <c r="S314" t="s">
        <v>444</v>
      </c>
      <c r="T314" s="49">
        <v>39083</v>
      </c>
      <c r="U314" s="49">
        <v>41244</v>
      </c>
      <c r="V314" t="s">
        <v>443</v>
      </c>
      <c r="X314" t="s">
        <v>24</v>
      </c>
      <c r="Y314">
        <v>0</v>
      </c>
      <c r="Z314" t="s">
        <v>230</v>
      </c>
      <c r="AA314" t="s">
        <v>230</v>
      </c>
      <c r="AB314" t="s">
        <v>230</v>
      </c>
      <c r="AE314" t="s">
        <v>446</v>
      </c>
    </row>
    <row r="315" spans="1:38" x14ac:dyDescent="0.2">
      <c r="C315" t="s">
        <v>2224</v>
      </c>
      <c r="D315" s="18" t="s">
        <v>93</v>
      </c>
      <c r="E315" s="75" t="s">
        <v>104</v>
      </c>
      <c r="F315" t="s">
        <v>196</v>
      </c>
      <c r="G315">
        <v>1</v>
      </c>
      <c r="H315">
        <v>1</v>
      </c>
      <c r="I315">
        <v>20</v>
      </c>
      <c r="J315" t="s">
        <v>195</v>
      </c>
      <c r="K315" t="s">
        <v>195</v>
      </c>
      <c r="M315" t="s">
        <v>195</v>
      </c>
      <c r="N315" t="s">
        <v>195</v>
      </c>
      <c r="O315" t="s">
        <v>195</v>
      </c>
      <c r="P315" t="s">
        <v>195</v>
      </c>
      <c r="R315" s="125" t="s">
        <v>2187</v>
      </c>
      <c r="S315" s="142" t="s">
        <v>530</v>
      </c>
      <c r="T315" s="54">
        <v>38167</v>
      </c>
      <c r="U315" s="54">
        <v>38215</v>
      </c>
      <c r="V315" t="s">
        <v>527</v>
      </c>
      <c r="X315" t="s">
        <v>24</v>
      </c>
      <c r="Y315">
        <v>100</v>
      </c>
      <c r="Z315" t="s">
        <v>195</v>
      </c>
      <c r="AA315" t="s">
        <v>25</v>
      </c>
      <c r="AB315" t="s">
        <v>24</v>
      </c>
      <c r="AE315" t="s">
        <v>532</v>
      </c>
      <c r="AF315" t="s">
        <v>531</v>
      </c>
    </row>
    <row r="316" spans="1:38" x14ac:dyDescent="0.2">
      <c r="C316" t="s">
        <v>2224</v>
      </c>
      <c r="D316" s="18" t="s">
        <v>93</v>
      </c>
      <c r="E316" s="75" t="s">
        <v>104</v>
      </c>
      <c r="F316" t="s">
        <v>196</v>
      </c>
      <c r="G316">
        <v>3</v>
      </c>
      <c r="H316">
        <v>9</v>
      </c>
      <c r="I316" t="s">
        <v>195</v>
      </c>
      <c r="J316" t="s">
        <v>195</v>
      </c>
      <c r="K316" t="s">
        <v>195</v>
      </c>
      <c r="M316" t="s">
        <v>195</v>
      </c>
      <c r="N316" t="s">
        <v>195</v>
      </c>
      <c r="O316" t="s">
        <v>195</v>
      </c>
      <c r="P316" t="s">
        <v>195</v>
      </c>
      <c r="R316" t="s">
        <v>2188</v>
      </c>
      <c r="S316" s="125" t="s">
        <v>534</v>
      </c>
      <c r="T316" s="49">
        <v>31413</v>
      </c>
      <c r="U316" s="54">
        <v>32112</v>
      </c>
      <c r="V316" t="s">
        <v>525</v>
      </c>
      <c r="X316" t="s">
        <v>24</v>
      </c>
      <c r="Y316">
        <v>33.33</v>
      </c>
      <c r="Z316" t="s">
        <v>195</v>
      </c>
      <c r="AA316" t="s">
        <v>195</v>
      </c>
      <c r="AB316" t="s">
        <v>24</v>
      </c>
      <c r="AD316" t="s">
        <v>536</v>
      </c>
      <c r="AE316" t="s">
        <v>533</v>
      </c>
      <c r="AF316" t="s">
        <v>535</v>
      </c>
    </row>
    <row r="317" spans="1:38" x14ac:dyDescent="0.2">
      <c r="C317" t="s">
        <v>2224</v>
      </c>
      <c r="D317" s="18" t="s">
        <v>93</v>
      </c>
      <c r="E317" s="75" t="s">
        <v>104</v>
      </c>
      <c r="F317" t="s">
        <v>196</v>
      </c>
      <c r="G317">
        <v>9</v>
      </c>
      <c r="H317">
        <v>20</v>
      </c>
      <c r="I317" t="s">
        <v>195</v>
      </c>
      <c r="J317" t="s">
        <v>195</v>
      </c>
      <c r="K317" t="s">
        <v>195</v>
      </c>
      <c r="M317" t="s">
        <v>195</v>
      </c>
      <c r="N317" t="s">
        <v>195</v>
      </c>
      <c r="O317" t="s">
        <v>195</v>
      </c>
      <c r="P317" t="s">
        <v>195</v>
      </c>
      <c r="R317" t="s">
        <v>2188</v>
      </c>
      <c r="S317" s="125" t="s">
        <v>537</v>
      </c>
      <c r="T317" s="49">
        <v>39661</v>
      </c>
      <c r="U317" s="49">
        <v>39995</v>
      </c>
      <c r="V317" t="s">
        <v>526</v>
      </c>
      <c r="X317" t="s">
        <v>24</v>
      </c>
      <c r="Y317">
        <v>45</v>
      </c>
      <c r="Z317" t="s">
        <v>195</v>
      </c>
      <c r="AA317" t="s">
        <v>24</v>
      </c>
      <c r="AB317" t="s">
        <v>24</v>
      </c>
      <c r="AD317" t="s">
        <v>538</v>
      </c>
      <c r="AE317" t="s">
        <v>539</v>
      </c>
    </row>
    <row r="318" spans="1:38" x14ac:dyDescent="0.2">
      <c r="C318" t="s">
        <v>2224</v>
      </c>
      <c r="D318" s="18" t="s">
        <v>93</v>
      </c>
      <c r="E318" s="75" t="s">
        <v>104</v>
      </c>
      <c r="F318" t="s">
        <v>196</v>
      </c>
      <c r="G318">
        <v>2</v>
      </c>
      <c r="H318">
        <v>2</v>
      </c>
      <c r="I318">
        <v>20</v>
      </c>
      <c r="J318" t="s">
        <v>195</v>
      </c>
      <c r="K318" t="s">
        <v>195</v>
      </c>
      <c r="M318" t="s">
        <v>195</v>
      </c>
      <c r="N318" t="s">
        <v>195</v>
      </c>
      <c r="O318" t="s">
        <v>195</v>
      </c>
      <c r="P318" t="s">
        <v>195</v>
      </c>
      <c r="R318" t="s">
        <v>2185</v>
      </c>
      <c r="S318" s="125" t="s">
        <v>541</v>
      </c>
      <c r="T318" s="49">
        <v>42736</v>
      </c>
      <c r="U318" s="49">
        <v>42979</v>
      </c>
      <c r="V318" t="s">
        <v>528</v>
      </c>
      <c r="X318" t="s">
        <v>24</v>
      </c>
      <c r="Z318" t="s">
        <v>543</v>
      </c>
      <c r="AA318" t="s">
        <v>24</v>
      </c>
      <c r="AB318" t="s">
        <v>24</v>
      </c>
      <c r="AC318" t="s">
        <v>544</v>
      </c>
      <c r="AD318" t="s">
        <v>542</v>
      </c>
      <c r="AE318" t="s">
        <v>540</v>
      </c>
      <c r="AF318" t="s">
        <v>545</v>
      </c>
    </row>
    <row r="319" spans="1:38" s="125" customFormat="1" x14ac:dyDescent="0.2">
      <c r="A319"/>
      <c r="B319"/>
      <c r="C319" t="s">
        <v>2224</v>
      </c>
      <c r="D319" s="18" t="s">
        <v>93</v>
      </c>
      <c r="E319" s="75" t="s">
        <v>104</v>
      </c>
      <c r="F319" t="s">
        <v>196</v>
      </c>
      <c r="G319">
        <v>56</v>
      </c>
      <c r="H319">
        <v>80</v>
      </c>
      <c r="I319">
        <v>3737</v>
      </c>
      <c r="J319">
        <v>151.80000000000001</v>
      </c>
      <c r="K319" t="s">
        <v>195</v>
      </c>
      <c r="L319"/>
      <c r="M319" t="s">
        <v>195</v>
      </c>
      <c r="N319" t="s">
        <v>195</v>
      </c>
      <c r="O319" t="s">
        <v>195</v>
      </c>
      <c r="P319" t="s">
        <v>195</v>
      </c>
      <c r="Q319"/>
      <c r="R319" t="s">
        <v>2187</v>
      </c>
      <c r="S319" s="125" t="s">
        <v>661</v>
      </c>
      <c r="T319" s="49">
        <v>38139</v>
      </c>
      <c r="U319" s="49">
        <v>39264</v>
      </c>
      <c r="V319" t="s">
        <v>529</v>
      </c>
      <c r="W319"/>
      <c r="X319" t="s">
        <v>24</v>
      </c>
      <c r="Y319">
        <v>69.7</v>
      </c>
      <c r="Z319" t="s">
        <v>195</v>
      </c>
      <c r="AA319" t="s">
        <v>24</v>
      </c>
      <c r="AB319" t="s">
        <v>24</v>
      </c>
      <c r="AC319" t="s">
        <v>548</v>
      </c>
      <c r="AD319" t="s">
        <v>547</v>
      </c>
      <c r="AE319" s="57" t="s">
        <v>546</v>
      </c>
      <c r="AF319" t="s">
        <v>535</v>
      </c>
      <c r="AG319"/>
      <c r="AH319"/>
      <c r="AI319"/>
      <c r="AJ319"/>
      <c r="AK319"/>
      <c r="AL319"/>
    </row>
    <row r="320" spans="1:38" x14ac:dyDescent="0.2">
      <c r="C320" t="s">
        <v>2224</v>
      </c>
      <c r="D320" s="18" t="s">
        <v>93</v>
      </c>
      <c r="E320" s="75" t="s">
        <v>104</v>
      </c>
      <c r="F320" t="s">
        <v>196</v>
      </c>
      <c r="G320">
        <v>12</v>
      </c>
      <c r="H320">
        <v>150</v>
      </c>
      <c r="I320" t="s">
        <v>195</v>
      </c>
      <c r="J320" t="s">
        <v>195</v>
      </c>
      <c r="K320" t="s">
        <v>195</v>
      </c>
      <c r="M320" t="s">
        <v>195</v>
      </c>
      <c r="N320" t="s">
        <v>195</v>
      </c>
      <c r="O320" t="s">
        <v>195</v>
      </c>
      <c r="P320" t="s">
        <v>195</v>
      </c>
      <c r="R320" t="s">
        <v>2186</v>
      </c>
      <c r="S320" s="125" t="s">
        <v>557</v>
      </c>
      <c r="T320" s="49">
        <v>34851</v>
      </c>
      <c r="U320" s="49">
        <v>36434</v>
      </c>
      <c r="V320" t="s">
        <v>550</v>
      </c>
      <c r="Y320">
        <v>8</v>
      </c>
      <c r="Z320" t="s">
        <v>195</v>
      </c>
      <c r="AA320" t="s">
        <v>24</v>
      </c>
      <c r="AB320" t="s">
        <v>24</v>
      </c>
      <c r="AD320" t="s">
        <v>558</v>
      </c>
      <c r="AE320" t="s">
        <v>556</v>
      </c>
      <c r="AF320" t="s">
        <v>559</v>
      </c>
    </row>
    <row r="321" spans="1:38" x14ac:dyDescent="0.2">
      <c r="C321" t="s">
        <v>2224</v>
      </c>
      <c r="D321" s="18" t="s">
        <v>93</v>
      </c>
      <c r="E321" s="75" t="s">
        <v>104</v>
      </c>
      <c r="F321" t="s">
        <v>196</v>
      </c>
      <c r="G321">
        <v>53</v>
      </c>
      <c r="H321">
        <v>62</v>
      </c>
      <c r="I321">
        <v>607</v>
      </c>
      <c r="J321" t="s">
        <v>195</v>
      </c>
      <c r="K321">
        <v>11.5</v>
      </c>
      <c r="M321">
        <v>1.7</v>
      </c>
      <c r="N321" t="s">
        <v>195</v>
      </c>
      <c r="O321" t="s">
        <v>195</v>
      </c>
      <c r="P321" t="s">
        <v>195</v>
      </c>
      <c r="R321" t="s">
        <v>2187</v>
      </c>
      <c r="S321" s="125" t="s">
        <v>561</v>
      </c>
      <c r="T321" s="49">
        <v>39448</v>
      </c>
      <c r="U321" s="49">
        <v>40878</v>
      </c>
      <c r="V321" t="s">
        <v>551</v>
      </c>
      <c r="Y321">
        <v>85.5</v>
      </c>
      <c r="Z321" t="s">
        <v>195</v>
      </c>
      <c r="AA321" t="s">
        <v>195</v>
      </c>
      <c r="AB321" t="s">
        <v>195</v>
      </c>
      <c r="AE321" s="57" t="s">
        <v>560</v>
      </c>
      <c r="AF321" t="s">
        <v>562</v>
      </c>
    </row>
    <row r="322" spans="1:38" x14ac:dyDescent="0.2">
      <c r="C322" t="s">
        <v>2224</v>
      </c>
      <c r="D322" s="18" t="s">
        <v>93</v>
      </c>
      <c r="E322" s="75" t="s">
        <v>104</v>
      </c>
      <c r="F322" t="s">
        <v>196</v>
      </c>
      <c r="G322">
        <v>46</v>
      </c>
      <c r="H322">
        <v>62</v>
      </c>
      <c r="I322">
        <v>275</v>
      </c>
      <c r="J322" t="s">
        <v>195</v>
      </c>
      <c r="K322">
        <v>6</v>
      </c>
      <c r="M322">
        <v>0.9</v>
      </c>
      <c r="N322" t="s">
        <v>195</v>
      </c>
      <c r="O322" t="s">
        <v>195</v>
      </c>
      <c r="P322" t="s">
        <v>195</v>
      </c>
      <c r="R322" t="s">
        <v>2187</v>
      </c>
      <c r="S322" t="s">
        <v>561</v>
      </c>
      <c r="T322" s="49">
        <v>39448</v>
      </c>
      <c r="U322" s="49">
        <v>40878</v>
      </c>
      <c r="V322" t="s">
        <v>551</v>
      </c>
      <c r="Y322">
        <v>74.2</v>
      </c>
      <c r="Z322" t="s">
        <v>195</v>
      </c>
      <c r="AA322" t="s">
        <v>195</v>
      </c>
      <c r="AB322" t="s">
        <v>195</v>
      </c>
      <c r="AE322" s="57" t="s">
        <v>560</v>
      </c>
      <c r="AF322" t="s">
        <v>563</v>
      </c>
    </row>
    <row r="323" spans="1:38" x14ac:dyDescent="0.2">
      <c r="C323" t="s">
        <v>2224</v>
      </c>
      <c r="D323" s="18" t="s">
        <v>93</v>
      </c>
      <c r="E323" s="75" t="s">
        <v>104</v>
      </c>
      <c r="F323" t="s">
        <v>196</v>
      </c>
      <c r="G323">
        <v>37</v>
      </c>
      <c r="H323">
        <v>62</v>
      </c>
      <c r="I323">
        <v>819</v>
      </c>
      <c r="J323" t="s">
        <v>195</v>
      </c>
      <c r="K323">
        <v>22.1</v>
      </c>
      <c r="M323">
        <v>11.5</v>
      </c>
      <c r="N323" t="s">
        <v>195</v>
      </c>
      <c r="O323" t="s">
        <v>195</v>
      </c>
      <c r="P323" t="s">
        <v>195</v>
      </c>
      <c r="R323" t="s">
        <v>2187</v>
      </c>
      <c r="S323" t="s">
        <v>561</v>
      </c>
      <c r="T323" s="49">
        <v>39448</v>
      </c>
      <c r="U323" s="49">
        <v>40878</v>
      </c>
      <c r="V323" t="s">
        <v>551</v>
      </c>
      <c r="Y323">
        <v>59.7</v>
      </c>
      <c r="Z323" t="s">
        <v>195</v>
      </c>
      <c r="AA323" t="s">
        <v>195</v>
      </c>
      <c r="AB323" t="s">
        <v>195</v>
      </c>
      <c r="AE323" s="57" t="s">
        <v>560</v>
      </c>
      <c r="AF323" t="s">
        <v>564</v>
      </c>
    </row>
    <row r="324" spans="1:38" x14ac:dyDescent="0.2">
      <c r="C324" t="s">
        <v>2224</v>
      </c>
      <c r="D324" s="18" t="s">
        <v>93</v>
      </c>
      <c r="E324" s="75" t="s">
        <v>104</v>
      </c>
      <c r="F324" t="s">
        <v>196</v>
      </c>
      <c r="G324">
        <v>23</v>
      </c>
      <c r="H324">
        <v>62</v>
      </c>
      <c r="I324">
        <v>24</v>
      </c>
      <c r="J324" t="s">
        <v>195</v>
      </c>
      <c r="K324">
        <v>2</v>
      </c>
      <c r="M324">
        <v>0.2</v>
      </c>
      <c r="N324" t="s">
        <v>195</v>
      </c>
      <c r="O324" t="s">
        <v>195</v>
      </c>
      <c r="P324" t="s">
        <v>195</v>
      </c>
      <c r="R324" t="s">
        <v>2187</v>
      </c>
      <c r="S324" t="s">
        <v>561</v>
      </c>
      <c r="T324" s="49">
        <v>39448</v>
      </c>
      <c r="U324" s="49">
        <v>40878</v>
      </c>
      <c r="V324" t="s">
        <v>551</v>
      </c>
      <c r="Y324">
        <v>37.1</v>
      </c>
      <c r="Z324" t="s">
        <v>473</v>
      </c>
      <c r="AA324" t="s">
        <v>195</v>
      </c>
      <c r="AB324" t="s">
        <v>195</v>
      </c>
      <c r="AE324" s="57" t="s">
        <v>560</v>
      </c>
      <c r="AF324" t="s">
        <v>565</v>
      </c>
    </row>
    <row r="325" spans="1:38" x14ac:dyDescent="0.2">
      <c r="A325" s="52"/>
      <c r="B325" s="52"/>
      <c r="C325" t="s">
        <v>2224</v>
      </c>
      <c r="D325" s="104" t="s">
        <v>93</v>
      </c>
      <c r="E325" s="105" t="s">
        <v>104</v>
      </c>
      <c r="F325" t="s">
        <v>196</v>
      </c>
      <c r="G325" s="52">
        <v>17</v>
      </c>
      <c r="H325" s="52">
        <v>62</v>
      </c>
      <c r="I325" s="52">
        <v>46</v>
      </c>
      <c r="J325" t="s">
        <v>195</v>
      </c>
      <c r="K325">
        <v>1.4</v>
      </c>
      <c r="M325">
        <v>0.1</v>
      </c>
      <c r="N325" t="s">
        <v>195</v>
      </c>
      <c r="O325" t="s">
        <v>195</v>
      </c>
      <c r="P325" t="s">
        <v>195</v>
      </c>
      <c r="R325" t="s">
        <v>2187</v>
      </c>
      <c r="S325" s="52" t="s">
        <v>561</v>
      </c>
      <c r="T325" s="61">
        <v>39448</v>
      </c>
      <c r="U325" s="61">
        <v>40878</v>
      </c>
      <c r="V325" s="52" t="s">
        <v>551</v>
      </c>
      <c r="W325" s="52"/>
      <c r="X325" s="52"/>
      <c r="Y325" s="52">
        <v>27.4</v>
      </c>
      <c r="Z325" t="s">
        <v>195</v>
      </c>
      <c r="AA325" t="s">
        <v>195</v>
      </c>
      <c r="AB325" t="s">
        <v>195</v>
      </c>
      <c r="AC325" s="52"/>
      <c r="AD325" s="52"/>
      <c r="AE325" s="106" t="s">
        <v>560</v>
      </c>
      <c r="AF325" s="52" t="s">
        <v>566</v>
      </c>
      <c r="AG325" s="52"/>
      <c r="AH325" s="52"/>
      <c r="AI325" s="52"/>
      <c r="AJ325" s="52"/>
      <c r="AK325" s="52"/>
      <c r="AL325" s="52"/>
    </row>
    <row r="326" spans="1:38" x14ac:dyDescent="0.2">
      <c r="C326" t="s">
        <v>2224</v>
      </c>
      <c r="D326" s="18" t="s">
        <v>93</v>
      </c>
      <c r="E326" s="75" t="s">
        <v>104</v>
      </c>
      <c r="F326" t="s">
        <v>196</v>
      </c>
      <c r="G326">
        <v>9</v>
      </c>
      <c r="H326">
        <v>62</v>
      </c>
      <c r="I326">
        <v>13</v>
      </c>
      <c r="J326" t="s">
        <v>195</v>
      </c>
      <c r="K326">
        <v>1.4</v>
      </c>
      <c r="M326">
        <v>0.1</v>
      </c>
      <c r="N326" t="s">
        <v>195</v>
      </c>
      <c r="O326" t="s">
        <v>195</v>
      </c>
      <c r="P326" t="s">
        <v>195</v>
      </c>
      <c r="R326" t="s">
        <v>2187</v>
      </c>
      <c r="S326" t="s">
        <v>561</v>
      </c>
      <c r="T326" s="49">
        <v>39448</v>
      </c>
      <c r="U326" s="49">
        <v>40878</v>
      </c>
      <c r="V326" t="s">
        <v>551</v>
      </c>
      <c r="Y326">
        <v>14.5</v>
      </c>
      <c r="Z326" t="s">
        <v>195</v>
      </c>
      <c r="AA326" t="s">
        <v>195</v>
      </c>
      <c r="AB326" t="s">
        <v>195</v>
      </c>
      <c r="AE326" s="57" t="s">
        <v>560</v>
      </c>
      <c r="AF326" t="s">
        <v>367</v>
      </c>
    </row>
    <row r="327" spans="1:38" x14ac:dyDescent="0.2">
      <c r="C327" t="s">
        <v>2224</v>
      </c>
      <c r="D327" s="18" t="s">
        <v>93</v>
      </c>
      <c r="E327" s="75" t="s">
        <v>104</v>
      </c>
      <c r="F327" t="s">
        <v>196</v>
      </c>
      <c r="G327">
        <v>4</v>
      </c>
      <c r="H327">
        <v>62</v>
      </c>
      <c r="I327">
        <v>3</v>
      </c>
      <c r="J327" t="s">
        <v>195</v>
      </c>
      <c r="K327">
        <v>2.8</v>
      </c>
      <c r="M327">
        <v>0.2</v>
      </c>
      <c r="N327" t="s">
        <v>195</v>
      </c>
      <c r="O327" t="s">
        <v>195</v>
      </c>
      <c r="P327" t="s">
        <v>195</v>
      </c>
      <c r="R327" t="s">
        <v>2187</v>
      </c>
      <c r="S327" t="s">
        <v>561</v>
      </c>
      <c r="T327" s="49">
        <v>39448</v>
      </c>
      <c r="U327" s="49">
        <v>40878</v>
      </c>
      <c r="V327" t="s">
        <v>551</v>
      </c>
      <c r="Y327">
        <v>6.5</v>
      </c>
      <c r="Z327" t="s">
        <v>195</v>
      </c>
      <c r="AA327" t="s">
        <v>195</v>
      </c>
      <c r="AB327" t="s">
        <v>195</v>
      </c>
      <c r="AE327" s="57" t="s">
        <v>560</v>
      </c>
      <c r="AF327" t="s">
        <v>567</v>
      </c>
    </row>
    <row r="328" spans="1:38" x14ac:dyDescent="0.2">
      <c r="C328" t="s">
        <v>2224</v>
      </c>
      <c r="D328" s="18" t="s">
        <v>93</v>
      </c>
      <c r="E328" s="75" t="s">
        <v>104</v>
      </c>
      <c r="F328" t="s">
        <v>196</v>
      </c>
      <c r="G328">
        <v>3</v>
      </c>
      <c r="H328">
        <v>62</v>
      </c>
      <c r="I328">
        <v>11</v>
      </c>
      <c r="J328" t="s">
        <v>195</v>
      </c>
      <c r="K328">
        <v>1</v>
      </c>
      <c r="M328">
        <v>0</v>
      </c>
      <c r="N328" t="s">
        <v>195</v>
      </c>
      <c r="O328" t="s">
        <v>195</v>
      </c>
      <c r="P328" t="s">
        <v>195</v>
      </c>
      <c r="R328" t="s">
        <v>2187</v>
      </c>
      <c r="S328" t="s">
        <v>561</v>
      </c>
      <c r="T328" s="49">
        <v>39448</v>
      </c>
      <c r="U328" s="49">
        <v>40878</v>
      </c>
      <c r="V328" t="s">
        <v>551</v>
      </c>
      <c r="Y328">
        <v>4.8</v>
      </c>
      <c r="Z328" t="s">
        <v>195</v>
      </c>
      <c r="AA328" t="s">
        <v>195</v>
      </c>
      <c r="AB328" t="s">
        <v>195</v>
      </c>
      <c r="AE328" s="57" t="s">
        <v>560</v>
      </c>
      <c r="AF328" t="s">
        <v>568</v>
      </c>
    </row>
    <row r="329" spans="1:38" x14ac:dyDescent="0.2">
      <c r="C329" t="s">
        <v>2224</v>
      </c>
      <c r="D329" s="18" t="s">
        <v>93</v>
      </c>
      <c r="E329" s="75" t="s">
        <v>104</v>
      </c>
      <c r="F329" t="s">
        <v>196</v>
      </c>
      <c r="G329">
        <v>38</v>
      </c>
      <c r="H329">
        <v>56</v>
      </c>
      <c r="I329" t="s">
        <v>195</v>
      </c>
      <c r="J329" t="s">
        <v>195</v>
      </c>
      <c r="K329">
        <v>7.48</v>
      </c>
      <c r="M329" s="52" t="s">
        <v>580</v>
      </c>
      <c r="N329">
        <v>0.53</v>
      </c>
      <c r="O329" t="s">
        <v>195</v>
      </c>
      <c r="P329" s="52">
        <v>0.83</v>
      </c>
      <c r="Q329">
        <v>23</v>
      </c>
      <c r="R329" t="s">
        <v>2187</v>
      </c>
      <c r="S329" s="125" t="s">
        <v>570</v>
      </c>
      <c r="T329" s="49">
        <v>35643</v>
      </c>
      <c r="U329" s="49">
        <v>35977</v>
      </c>
      <c r="V329" t="s">
        <v>552</v>
      </c>
      <c r="Y329">
        <v>60.5</v>
      </c>
      <c r="Z329" t="s">
        <v>195</v>
      </c>
      <c r="AA329" t="s">
        <v>195</v>
      </c>
      <c r="AB329" t="s">
        <v>195</v>
      </c>
      <c r="AD329" t="s">
        <v>573</v>
      </c>
      <c r="AE329" s="57" t="s">
        <v>569</v>
      </c>
      <c r="AF329" t="s">
        <v>295</v>
      </c>
    </row>
    <row r="330" spans="1:38" x14ac:dyDescent="0.2">
      <c r="C330" t="s">
        <v>2224</v>
      </c>
      <c r="D330" s="18" t="s">
        <v>93</v>
      </c>
      <c r="E330" s="75" t="s">
        <v>104</v>
      </c>
      <c r="F330" t="s">
        <v>196</v>
      </c>
      <c r="G330">
        <v>17</v>
      </c>
      <c r="H330">
        <v>43</v>
      </c>
      <c r="I330" t="s">
        <v>195</v>
      </c>
      <c r="J330" t="s">
        <v>195</v>
      </c>
      <c r="K330" t="s">
        <v>195</v>
      </c>
      <c r="M330" t="s">
        <v>195</v>
      </c>
      <c r="N330" t="s">
        <v>195</v>
      </c>
      <c r="O330" t="s">
        <v>195</v>
      </c>
      <c r="P330" t="s">
        <v>195</v>
      </c>
      <c r="Q330" t="s">
        <v>195</v>
      </c>
      <c r="R330" t="s">
        <v>2188</v>
      </c>
      <c r="S330" s="125" t="s">
        <v>575</v>
      </c>
      <c r="T330" s="49">
        <v>32143</v>
      </c>
      <c r="U330" t="s">
        <v>195</v>
      </c>
      <c r="V330" t="s">
        <v>553</v>
      </c>
      <c r="Y330">
        <v>25</v>
      </c>
      <c r="Z330" t="s">
        <v>195</v>
      </c>
      <c r="AA330" t="s">
        <v>195</v>
      </c>
      <c r="AB330" t="s">
        <v>195</v>
      </c>
      <c r="AD330" t="s">
        <v>576</v>
      </c>
      <c r="AE330" s="57" t="s">
        <v>574</v>
      </c>
    </row>
    <row r="331" spans="1:38" x14ac:dyDescent="0.2">
      <c r="C331" t="s">
        <v>2224</v>
      </c>
      <c r="D331" s="18" t="s">
        <v>93</v>
      </c>
      <c r="E331" s="75" t="s">
        <v>104</v>
      </c>
      <c r="F331" t="s">
        <v>196</v>
      </c>
      <c r="G331">
        <v>1</v>
      </c>
      <c r="H331">
        <v>1</v>
      </c>
      <c r="I331">
        <v>3593</v>
      </c>
      <c r="J331">
        <v>269.60000000000002</v>
      </c>
      <c r="K331">
        <v>3593</v>
      </c>
      <c r="L331" t="s">
        <v>230</v>
      </c>
      <c r="M331" t="s">
        <v>230</v>
      </c>
      <c r="N331">
        <v>269.60000000000002</v>
      </c>
      <c r="O331" t="s">
        <v>230</v>
      </c>
      <c r="P331" t="s">
        <v>230</v>
      </c>
      <c r="Q331" t="s">
        <v>230</v>
      </c>
      <c r="R331" t="s">
        <v>2187</v>
      </c>
      <c r="S331" s="125" t="s">
        <v>578</v>
      </c>
      <c r="T331" s="107">
        <v>40377</v>
      </c>
      <c r="U331" s="107">
        <v>40377</v>
      </c>
      <c r="V331" t="s">
        <v>554</v>
      </c>
      <c r="Y331" s="52" t="s">
        <v>195</v>
      </c>
      <c r="Z331" t="s">
        <v>195</v>
      </c>
      <c r="AA331" t="s">
        <v>195</v>
      </c>
      <c r="AB331" t="s">
        <v>24</v>
      </c>
      <c r="AD331" t="s">
        <v>579</v>
      </c>
      <c r="AE331" t="s">
        <v>577</v>
      </c>
    </row>
    <row r="332" spans="1:38" s="52" customFormat="1" x14ac:dyDescent="0.2">
      <c r="A332"/>
      <c r="B332"/>
      <c r="C332" t="s">
        <v>2224</v>
      </c>
      <c r="D332" s="18" t="s">
        <v>93</v>
      </c>
      <c r="E332" s="75" t="s">
        <v>104</v>
      </c>
      <c r="F332" t="s">
        <v>196</v>
      </c>
      <c r="G332">
        <v>16</v>
      </c>
      <c r="H332" t="s">
        <v>195</v>
      </c>
      <c r="I332" t="s">
        <v>195</v>
      </c>
      <c r="J332" t="s">
        <v>195</v>
      </c>
      <c r="K332">
        <v>203.27</v>
      </c>
      <c r="L332" t="s">
        <v>195</v>
      </c>
      <c r="M332" s="108" t="s">
        <v>582</v>
      </c>
      <c r="N332" s="62" t="s">
        <v>195</v>
      </c>
      <c r="O332" s="62" t="s">
        <v>195</v>
      </c>
      <c r="P332" s="62" t="s">
        <v>195</v>
      </c>
      <c r="Q332" s="62" t="s">
        <v>195</v>
      </c>
      <c r="R332" t="s">
        <v>2187</v>
      </c>
      <c r="S332" s="125" t="s">
        <v>578</v>
      </c>
      <c r="T332" s="107">
        <v>40377</v>
      </c>
      <c r="U332" s="107">
        <v>40377</v>
      </c>
      <c r="V332" t="s">
        <v>554</v>
      </c>
      <c r="W332"/>
      <c r="X332"/>
      <c r="Y332" t="s">
        <v>195</v>
      </c>
      <c r="Z332" t="s">
        <v>195</v>
      </c>
      <c r="AA332" t="s">
        <v>195</v>
      </c>
      <c r="AB332" t="s">
        <v>24</v>
      </c>
      <c r="AC332"/>
      <c r="AD332" t="s">
        <v>579</v>
      </c>
      <c r="AE332" t="s">
        <v>577</v>
      </c>
      <c r="AF332"/>
      <c r="AG332"/>
      <c r="AH332"/>
      <c r="AI332"/>
      <c r="AJ332"/>
      <c r="AK332"/>
      <c r="AL332"/>
    </row>
    <row r="333" spans="1:38" x14ac:dyDescent="0.2">
      <c r="C333" t="s">
        <v>2224</v>
      </c>
      <c r="D333" s="18" t="s">
        <v>93</v>
      </c>
      <c r="E333" s="75" t="s">
        <v>104</v>
      </c>
      <c r="F333" t="s">
        <v>196</v>
      </c>
      <c r="G333">
        <v>1</v>
      </c>
      <c r="H333">
        <v>20</v>
      </c>
      <c r="I333" t="s">
        <v>195</v>
      </c>
      <c r="J333" t="s">
        <v>195</v>
      </c>
      <c r="K333" t="s">
        <v>195</v>
      </c>
      <c r="L333" t="s">
        <v>195</v>
      </c>
      <c r="M333" t="s">
        <v>195</v>
      </c>
      <c r="N333" t="s">
        <v>195</v>
      </c>
      <c r="O333" t="s">
        <v>195</v>
      </c>
      <c r="P333" t="s">
        <v>195</v>
      </c>
      <c r="Q333" t="s">
        <v>195</v>
      </c>
      <c r="R333" t="s">
        <v>2185</v>
      </c>
      <c r="S333" s="217" t="s">
        <v>584</v>
      </c>
      <c r="T333" s="49">
        <v>40153</v>
      </c>
      <c r="U333" s="107">
        <v>40334</v>
      </c>
      <c r="V333" t="s">
        <v>555</v>
      </c>
      <c r="Y333">
        <v>5</v>
      </c>
      <c r="Z333" t="s">
        <v>195</v>
      </c>
      <c r="AA333" t="s">
        <v>195</v>
      </c>
      <c r="AB333" t="s">
        <v>195</v>
      </c>
      <c r="AE333" t="s">
        <v>583</v>
      </c>
    </row>
    <row r="334" spans="1:38" s="52" customFormat="1" x14ac:dyDescent="0.2">
      <c r="A334"/>
      <c r="B334"/>
      <c r="C334" t="s">
        <v>2224</v>
      </c>
      <c r="D334" s="18" t="s">
        <v>93</v>
      </c>
      <c r="E334" s="75" t="s">
        <v>104</v>
      </c>
      <c r="F334" t="s">
        <v>196</v>
      </c>
      <c r="G334" t="s">
        <v>195</v>
      </c>
      <c r="H334" t="s">
        <v>195</v>
      </c>
      <c r="I334" t="s">
        <v>195</v>
      </c>
      <c r="J334" t="s">
        <v>195</v>
      </c>
      <c r="K334" t="s">
        <v>195</v>
      </c>
      <c r="L334" t="s">
        <v>195</v>
      </c>
      <c r="M334" t="s">
        <v>195</v>
      </c>
      <c r="N334" t="s">
        <v>195</v>
      </c>
      <c r="O334" t="s">
        <v>195</v>
      </c>
      <c r="P334" t="s">
        <v>195</v>
      </c>
      <c r="Q334" t="s">
        <v>195</v>
      </c>
      <c r="R334" t="s">
        <v>2188</v>
      </c>
      <c r="S334" t="s">
        <v>587</v>
      </c>
      <c r="T334" s="49">
        <v>29221</v>
      </c>
      <c r="U334" s="49">
        <v>35065</v>
      </c>
      <c r="V334" t="s">
        <v>631</v>
      </c>
      <c r="W334"/>
      <c r="X334"/>
      <c r="Y334" t="s">
        <v>195</v>
      </c>
      <c r="Z334" t="s">
        <v>195</v>
      </c>
      <c r="AA334" t="s">
        <v>195</v>
      </c>
      <c r="AB334" t="s">
        <v>195</v>
      </c>
      <c r="AC334"/>
      <c r="AD334"/>
      <c r="AE334" s="57" t="s">
        <v>588</v>
      </c>
      <c r="AF334"/>
      <c r="AG334"/>
      <c r="AH334"/>
      <c r="AI334"/>
      <c r="AJ334"/>
      <c r="AK334"/>
      <c r="AL334"/>
    </row>
    <row r="335" spans="1:38" x14ac:dyDescent="0.2">
      <c r="C335" t="s">
        <v>2224</v>
      </c>
      <c r="D335" s="18" t="s">
        <v>93</v>
      </c>
      <c r="E335" s="75" t="s">
        <v>104</v>
      </c>
      <c r="F335" t="s">
        <v>196</v>
      </c>
      <c r="G335">
        <v>12</v>
      </c>
      <c r="H335">
        <v>35</v>
      </c>
      <c r="I335">
        <v>791</v>
      </c>
      <c r="J335" t="s">
        <v>195</v>
      </c>
      <c r="K335">
        <v>65.900000000000006</v>
      </c>
      <c r="M335">
        <v>37</v>
      </c>
      <c r="N335" t="s">
        <v>195</v>
      </c>
      <c r="O335" t="s">
        <v>195</v>
      </c>
      <c r="P335" t="s">
        <v>195</v>
      </c>
      <c r="Q335">
        <v>35</v>
      </c>
      <c r="R335" t="s">
        <v>2185</v>
      </c>
      <c r="S335" t="s">
        <v>591</v>
      </c>
      <c r="T335" s="49">
        <v>39083</v>
      </c>
      <c r="U335" s="49">
        <v>41609</v>
      </c>
      <c r="V335" t="s">
        <v>585</v>
      </c>
      <c r="Y335" t="s">
        <v>195</v>
      </c>
      <c r="Z335" t="s">
        <v>195</v>
      </c>
      <c r="AA335" t="s">
        <v>24</v>
      </c>
      <c r="AB335" t="s">
        <v>24</v>
      </c>
      <c r="AE335" t="s">
        <v>590</v>
      </c>
      <c r="AF335" t="s">
        <v>593</v>
      </c>
    </row>
    <row r="336" spans="1:38" x14ac:dyDescent="0.2">
      <c r="C336" t="s">
        <v>2224</v>
      </c>
      <c r="D336" s="18" t="s">
        <v>93</v>
      </c>
      <c r="E336" s="75" t="s">
        <v>104</v>
      </c>
      <c r="F336" s="16" t="s">
        <v>196</v>
      </c>
      <c r="G336">
        <v>7</v>
      </c>
      <c r="H336">
        <v>12</v>
      </c>
      <c r="I336" t="s">
        <v>195</v>
      </c>
      <c r="J336" t="s">
        <v>195</v>
      </c>
      <c r="K336">
        <v>5.35</v>
      </c>
      <c r="L336" t="s">
        <v>195</v>
      </c>
      <c r="M336">
        <v>3.69</v>
      </c>
      <c r="N336">
        <v>0.76</v>
      </c>
      <c r="O336" t="s">
        <v>195</v>
      </c>
      <c r="P336">
        <v>0.69</v>
      </c>
      <c r="Q336" t="s">
        <v>195</v>
      </c>
      <c r="R336" t="s">
        <v>2187</v>
      </c>
      <c r="S336" s="125" t="s">
        <v>678</v>
      </c>
      <c r="T336" t="s">
        <v>195</v>
      </c>
      <c r="U336" t="s">
        <v>195</v>
      </c>
      <c r="V336" t="s">
        <v>652</v>
      </c>
      <c r="Y336">
        <v>60</v>
      </c>
      <c r="AA336" t="s">
        <v>195</v>
      </c>
      <c r="AB336" t="s">
        <v>24</v>
      </c>
      <c r="AD336" t="s">
        <v>679</v>
      </c>
      <c r="AE336" t="s">
        <v>676</v>
      </c>
      <c r="AF336" t="s">
        <v>593</v>
      </c>
    </row>
    <row r="337" spans="1:38" x14ac:dyDescent="0.2">
      <c r="C337" t="s">
        <v>2224</v>
      </c>
      <c r="D337" s="18" t="s">
        <v>93</v>
      </c>
      <c r="E337" s="75" t="s">
        <v>104</v>
      </c>
      <c r="F337" s="16" t="s">
        <v>196</v>
      </c>
      <c r="G337">
        <v>13</v>
      </c>
      <c r="H337">
        <v>371</v>
      </c>
      <c r="I337" t="s">
        <v>195</v>
      </c>
      <c r="J337" t="s">
        <v>195</v>
      </c>
      <c r="K337" t="s">
        <v>195</v>
      </c>
      <c r="L337" t="s">
        <v>195</v>
      </c>
      <c r="M337" t="s">
        <v>195</v>
      </c>
      <c r="N337" t="s">
        <v>195</v>
      </c>
      <c r="O337" t="s">
        <v>195</v>
      </c>
      <c r="P337" t="s">
        <v>195</v>
      </c>
      <c r="Q337" t="s">
        <v>195</v>
      </c>
      <c r="R337" t="s">
        <v>2188</v>
      </c>
      <c r="S337" t="s">
        <v>912</v>
      </c>
      <c r="T337" s="49">
        <v>32509</v>
      </c>
      <c r="U337" s="49">
        <v>35765</v>
      </c>
      <c r="V337" t="s">
        <v>761</v>
      </c>
      <c r="Y337">
        <v>3.5</v>
      </c>
      <c r="Z337" t="s">
        <v>195</v>
      </c>
      <c r="AA337" t="s">
        <v>195</v>
      </c>
      <c r="AB337" t="s">
        <v>195</v>
      </c>
      <c r="AC337" t="s">
        <v>913</v>
      </c>
      <c r="AE337" s="57" t="s">
        <v>911</v>
      </c>
    </row>
    <row r="338" spans="1:38" s="52" customFormat="1" x14ac:dyDescent="0.2">
      <c r="A338"/>
      <c r="B338"/>
      <c r="C338" t="s">
        <v>2224</v>
      </c>
      <c r="D338" s="18" t="s">
        <v>93</v>
      </c>
      <c r="E338" s="75" t="s">
        <v>104</v>
      </c>
      <c r="F338" s="16" t="s">
        <v>196</v>
      </c>
      <c r="G338">
        <v>1</v>
      </c>
      <c r="H338" t="s">
        <v>733</v>
      </c>
      <c r="I338">
        <v>2</v>
      </c>
      <c r="J338" t="s">
        <v>195</v>
      </c>
      <c r="K338" t="s">
        <v>195</v>
      </c>
      <c r="L338" t="s">
        <v>195</v>
      </c>
      <c r="M338" t="s">
        <v>195</v>
      </c>
      <c r="N338" t="s">
        <v>195</v>
      </c>
      <c r="O338" t="s">
        <v>195</v>
      </c>
      <c r="P338" t="s">
        <v>195</v>
      </c>
      <c r="Q338" t="s">
        <v>195</v>
      </c>
      <c r="R338" t="s">
        <v>2186</v>
      </c>
      <c r="S338" t="s">
        <v>920</v>
      </c>
      <c r="T338" s="49">
        <v>28795</v>
      </c>
      <c r="U338" s="49">
        <v>28795</v>
      </c>
      <c r="V338" t="s">
        <v>765</v>
      </c>
      <c r="W338"/>
      <c r="X338"/>
      <c r="Y338" t="s">
        <v>709</v>
      </c>
      <c r="Z338" t="s">
        <v>921</v>
      </c>
      <c r="AA338"/>
      <c r="AB338"/>
      <c r="AC338"/>
      <c r="AD338"/>
      <c r="AE338" t="s">
        <v>918</v>
      </c>
      <c r="AF338" t="s">
        <v>295</v>
      </c>
      <c r="AG338"/>
      <c r="AH338"/>
      <c r="AI338"/>
      <c r="AJ338"/>
      <c r="AK338"/>
      <c r="AL338"/>
    </row>
    <row r="339" spans="1:38" s="52" customFormat="1" x14ac:dyDescent="0.2">
      <c r="A339"/>
      <c r="B339"/>
      <c r="C339" t="s">
        <v>2224</v>
      </c>
      <c r="D339" s="18" t="s">
        <v>93</v>
      </c>
      <c r="E339" s="75" t="s">
        <v>104</v>
      </c>
      <c r="F339" s="16" t="s">
        <v>196</v>
      </c>
      <c r="G339">
        <v>1</v>
      </c>
      <c r="H339">
        <v>2</v>
      </c>
      <c r="I339" s="62" t="s">
        <v>195</v>
      </c>
      <c r="J339" s="62" t="s">
        <v>195</v>
      </c>
      <c r="K339" t="s">
        <v>195</v>
      </c>
      <c r="L339" t="s">
        <v>195</v>
      </c>
      <c r="M339" t="s">
        <v>195</v>
      </c>
      <c r="N339" t="s">
        <v>195</v>
      </c>
      <c r="O339" t="s">
        <v>195</v>
      </c>
      <c r="P339" t="s">
        <v>195</v>
      </c>
      <c r="Q339" t="s">
        <v>195</v>
      </c>
      <c r="R339" s="62" t="s">
        <v>2185</v>
      </c>
      <c r="S339" t="s">
        <v>933</v>
      </c>
      <c r="T339" s="49">
        <v>29882</v>
      </c>
      <c r="U339" s="49">
        <v>29882</v>
      </c>
      <c r="V339" t="s">
        <v>917</v>
      </c>
      <c r="W339"/>
      <c r="X339"/>
      <c r="Y339">
        <v>50</v>
      </c>
      <c r="Z339" t="s">
        <v>195</v>
      </c>
      <c r="AA339" t="s">
        <v>25</v>
      </c>
      <c r="AB339" t="s">
        <v>24</v>
      </c>
      <c r="AC339"/>
      <c r="AD339"/>
      <c r="AE339" t="s">
        <v>916</v>
      </c>
      <c r="AF339" t="s">
        <v>592</v>
      </c>
      <c r="AG339"/>
      <c r="AH339"/>
      <c r="AI339"/>
      <c r="AJ339"/>
      <c r="AK339"/>
      <c r="AL339"/>
    </row>
    <row r="340" spans="1:38" s="52" customFormat="1" x14ac:dyDescent="0.2">
      <c r="A340"/>
      <c r="B340"/>
      <c r="C340" t="s">
        <v>2224</v>
      </c>
      <c r="D340" s="18" t="s">
        <v>93</v>
      </c>
      <c r="E340" s="75" t="s">
        <v>104</v>
      </c>
      <c r="F340" s="16" t="s">
        <v>196</v>
      </c>
      <c r="G340">
        <v>1</v>
      </c>
      <c r="H340" t="s">
        <v>733</v>
      </c>
      <c r="I340" t="s">
        <v>195</v>
      </c>
      <c r="J340" t="s">
        <v>195</v>
      </c>
      <c r="K340" t="s">
        <v>195</v>
      </c>
      <c r="L340" t="s">
        <v>195</v>
      </c>
      <c r="M340" t="s">
        <v>195</v>
      </c>
      <c r="N340" t="s">
        <v>195</v>
      </c>
      <c r="O340" t="s">
        <v>195</v>
      </c>
      <c r="P340" t="s">
        <v>195</v>
      </c>
      <c r="Q340" t="s">
        <v>195</v>
      </c>
      <c r="R340" s="62" t="s">
        <v>2188</v>
      </c>
      <c r="S340" t="s">
        <v>922</v>
      </c>
      <c r="T340" s="49">
        <v>21885</v>
      </c>
      <c r="U340" s="49">
        <v>21885</v>
      </c>
      <c r="V340" t="s">
        <v>766</v>
      </c>
      <c r="W340"/>
      <c r="X340"/>
      <c r="Y340" t="s">
        <v>709</v>
      </c>
      <c r="Z340" t="s">
        <v>195</v>
      </c>
      <c r="AA340" t="s">
        <v>195</v>
      </c>
      <c r="AB340" t="s">
        <v>24</v>
      </c>
      <c r="AC340"/>
      <c r="AD340"/>
      <c r="AE340"/>
      <c r="AF340" t="s">
        <v>295</v>
      </c>
      <c r="AG340"/>
      <c r="AH340"/>
      <c r="AI340"/>
      <c r="AJ340"/>
      <c r="AK340"/>
      <c r="AL340"/>
    </row>
    <row r="341" spans="1:38" s="52" customFormat="1" x14ac:dyDescent="0.2">
      <c r="A341"/>
      <c r="B341"/>
      <c r="C341" t="s">
        <v>2224</v>
      </c>
      <c r="D341" s="18" t="s">
        <v>93</v>
      </c>
      <c r="E341" s="75" t="s">
        <v>104</v>
      </c>
      <c r="F341" s="16" t="s">
        <v>196</v>
      </c>
      <c r="G341">
        <v>1</v>
      </c>
      <c r="H341" t="s">
        <v>733</v>
      </c>
      <c r="I341" t="s">
        <v>195</v>
      </c>
      <c r="J341" t="s">
        <v>195</v>
      </c>
      <c r="K341" t="s">
        <v>195</v>
      </c>
      <c r="L341" t="s">
        <v>195</v>
      </c>
      <c r="M341" t="s">
        <v>195</v>
      </c>
      <c r="N341" t="s">
        <v>195</v>
      </c>
      <c r="O341" t="s">
        <v>195</v>
      </c>
      <c r="P341" t="s">
        <v>195</v>
      </c>
      <c r="Q341" t="s">
        <v>195</v>
      </c>
      <c r="R341" s="62" t="s">
        <v>2185</v>
      </c>
      <c r="S341" t="s">
        <v>927</v>
      </c>
      <c r="T341" s="49">
        <v>29373</v>
      </c>
      <c r="U341" s="49">
        <v>29373</v>
      </c>
      <c r="V341" t="s">
        <v>766</v>
      </c>
      <c r="W341"/>
      <c r="X341"/>
      <c r="Y341" t="s">
        <v>709</v>
      </c>
      <c r="Z341" t="s">
        <v>195</v>
      </c>
      <c r="AA341" t="s">
        <v>230</v>
      </c>
      <c r="AB341" t="s">
        <v>24</v>
      </c>
      <c r="AC341"/>
      <c r="AD341"/>
      <c r="AE341"/>
      <c r="AF341" t="s">
        <v>424</v>
      </c>
      <c r="AG341"/>
      <c r="AH341"/>
      <c r="AI341"/>
      <c r="AJ341"/>
      <c r="AK341"/>
      <c r="AL341"/>
    </row>
    <row r="342" spans="1:38" s="52" customFormat="1" x14ac:dyDescent="0.2">
      <c r="A342"/>
      <c r="B342"/>
      <c r="C342" t="s">
        <v>2224</v>
      </c>
      <c r="D342" s="18" t="s">
        <v>93</v>
      </c>
      <c r="E342" s="75" t="s">
        <v>104</v>
      </c>
      <c r="F342" s="16" t="s">
        <v>196</v>
      </c>
      <c r="G342">
        <v>1</v>
      </c>
      <c r="H342" t="s">
        <v>195</v>
      </c>
      <c r="I342" t="s">
        <v>195</v>
      </c>
      <c r="J342" t="s">
        <v>195</v>
      </c>
      <c r="K342" t="s">
        <v>195</v>
      </c>
      <c r="L342" t="s">
        <v>195</v>
      </c>
      <c r="M342" t="s">
        <v>195</v>
      </c>
      <c r="N342" t="s">
        <v>195</v>
      </c>
      <c r="O342" t="s">
        <v>195</v>
      </c>
      <c r="P342" t="s">
        <v>195</v>
      </c>
      <c r="Q342" t="s">
        <v>195</v>
      </c>
      <c r="R342" s="62" t="s">
        <v>2186</v>
      </c>
      <c r="S342" t="s">
        <v>929</v>
      </c>
      <c r="T342" s="49">
        <v>26390</v>
      </c>
      <c r="U342" s="49">
        <v>26390</v>
      </c>
      <c r="V342" t="s">
        <v>766</v>
      </c>
      <c r="W342"/>
      <c r="X342"/>
      <c r="Y342" t="s">
        <v>709</v>
      </c>
      <c r="Z342" t="s">
        <v>928</v>
      </c>
      <c r="AA342" t="s">
        <v>230</v>
      </c>
      <c r="AB342" t="s">
        <v>24</v>
      </c>
      <c r="AC342"/>
      <c r="AD342"/>
      <c r="AE342"/>
      <c r="AF342" t="s">
        <v>592</v>
      </c>
      <c r="AG342"/>
      <c r="AH342"/>
      <c r="AI342"/>
      <c r="AJ342"/>
      <c r="AK342"/>
      <c r="AL342"/>
    </row>
    <row r="343" spans="1:38" s="52" customFormat="1" x14ac:dyDescent="0.2">
      <c r="A343"/>
      <c r="B343"/>
      <c r="C343" t="s">
        <v>2224</v>
      </c>
      <c r="D343" s="18" t="s">
        <v>93</v>
      </c>
      <c r="E343" s="75" t="s">
        <v>104</v>
      </c>
      <c r="F343" s="16" t="s">
        <v>196</v>
      </c>
      <c r="G343">
        <v>1</v>
      </c>
      <c r="H343" t="s">
        <v>733</v>
      </c>
      <c r="I343" t="s">
        <v>195</v>
      </c>
      <c r="J343" t="s">
        <v>195</v>
      </c>
      <c r="K343" t="s">
        <v>195</v>
      </c>
      <c r="L343" t="s">
        <v>195</v>
      </c>
      <c r="M343" t="s">
        <v>195</v>
      </c>
      <c r="N343" t="s">
        <v>195</v>
      </c>
      <c r="O343" t="s">
        <v>195</v>
      </c>
      <c r="P343" t="s">
        <v>195</v>
      </c>
      <c r="Q343" t="s">
        <v>195</v>
      </c>
      <c r="R343" s="62" t="s">
        <v>2186</v>
      </c>
      <c r="S343" t="s">
        <v>930</v>
      </c>
      <c r="T343" s="49">
        <v>30445</v>
      </c>
      <c r="U343" s="49">
        <v>30445</v>
      </c>
      <c r="V343" t="s">
        <v>766</v>
      </c>
      <c r="W343"/>
      <c r="X343"/>
      <c r="Y343" t="s">
        <v>709</v>
      </c>
      <c r="Z343" t="s">
        <v>195</v>
      </c>
      <c r="AA343" t="s">
        <v>24</v>
      </c>
      <c r="AB343" t="s">
        <v>24</v>
      </c>
      <c r="AC343"/>
      <c r="AD343"/>
      <c r="AE343"/>
      <c r="AF343" t="s">
        <v>424</v>
      </c>
      <c r="AG343"/>
      <c r="AH343"/>
      <c r="AI343"/>
      <c r="AJ343"/>
      <c r="AK343"/>
      <c r="AL343"/>
    </row>
    <row r="344" spans="1:38" x14ac:dyDescent="0.2">
      <c r="C344" t="s">
        <v>2224</v>
      </c>
      <c r="D344" s="18" t="s">
        <v>93</v>
      </c>
      <c r="E344" s="75" t="s">
        <v>104</v>
      </c>
      <c r="F344" s="16" t="s">
        <v>196</v>
      </c>
      <c r="G344">
        <v>1</v>
      </c>
      <c r="H344" t="s">
        <v>733</v>
      </c>
      <c r="I344" t="s">
        <v>195</v>
      </c>
      <c r="J344" t="s">
        <v>195</v>
      </c>
      <c r="K344" t="s">
        <v>195</v>
      </c>
      <c r="L344" t="s">
        <v>195</v>
      </c>
      <c r="M344" t="s">
        <v>195</v>
      </c>
      <c r="N344" t="s">
        <v>195</v>
      </c>
      <c r="O344" t="s">
        <v>195</v>
      </c>
      <c r="P344" t="s">
        <v>195</v>
      </c>
      <c r="Q344" t="s">
        <v>195</v>
      </c>
      <c r="R344" t="s">
        <v>2186</v>
      </c>
      <c r="S344" t="s">
        <v>934</v>
      </c>
      <c r="T344" s="49">
        <v>27395</v>
      </c>
      <c r="U344" s="49">
        <v>27395</v>
      </c>
      <c r="V344" t="s">
        <v>766</v>
      </c>
      <c r="Y344" t="s">
        <v>709</v>
      </c>
      <c r="Z344" t="s">
        <v>195</v>
      </c>
      <c r="AA344" t="s">
        <v>195</v>
      </c>
      <c r="AB344" t="s">
        <v>24</v>
      </c>
      <c r="AF344" t="s">
        <v>563</v>
      </c>
    </row>
    <row r="345" spans="1:38" x14ac:dyDescent="0.2">
      <c r="A345" s="125"/>
      <c r="B345" s="125"/>
      <c r="C345" t="s">
        <v>2224</v>
      </c>
      <c r="D345" s="126" t="s">
        <v>93</v>
      </c>
      <c r="E345" s="127" t="s">
        <v>104</v>
      </c>
      <c r="F345" s="133" t="s">
        <v>196</v>
      </c>
      <c r="G345" s="125">
        <v>89</v>
      </c>
      <c r="H345" s="125" t="s">
        <v>195</v>
      </c>
      <c r="I345" s="125" t="s">
        <v>195</v>
      </c>
      <c r="J345" s="125" t="s">
        <v>195</v>
      </c>
      <c r="K345" s="125" t="s">
        <v>195</v>
      </c>
      <c r="L345" s="125" t="s">
        <v>195</v>
      </c>
      <c r="M345" s="125" t="s">
        <v>195</v>
      </c>
      <c r="N345" s="125" t="s">
        <v>195</v>
      </c>
      <c r="O345" s="125" t="s">
        <v>195</v>
      </c>
      <c r="P345" s="125" t="s">
        <v>195</v>
      </c>
      <c r="Q345" s="125" t="s">
        <v>195</v>
      </c>
      <c r="R345" s="125" t="s">
        <v>2191</v>
      </c>
      <c r="S345" s="210" t="s">
        <v>946</v>
      </c>
      <c r="T345" s="50">
        <v>32509</v>
      </c>
      <c r="U345" s="50">
        <v>39783</v>
      </c>
      <c r="V345" s="125" t="s">
        <v>774</v>
      </c>
      <c r="W345" s="125"/>
      <c r="X345" s="125"/>
      <c r="Y345" s="125" t="s">
        <v>195</v>
      </c>
      <c r="Z345" s="125" t="s">
        <v>195</v>
      </c>
      <c r="AA345" s="125" t="s">
        <v>195</v>
      </c>
      <c r="AB345" s="125" t="s">
        <v>24</v>
      </c>
      <c r="AC345" s="125"/>
      <c r="AD345" s="125"/>
      <c r="AE345" s="125" t="s">
        <v>950</v>
      </c>
      <c r="AF345" s="125" t="s">
        <v>2178</v>
      </c>
      <c r="AG345" s="125"/>
      <c r="AH345" s="125"/>
      <c r="AI345" s="125"/>
      <c r="AJ345" s="125"/>
      <c r="AK345" s="125"/>
      <c r="AL345" s="125"/>
    </row>
    <row r="346" spans="1:38" x14ac:dyDescent="0.2">
      <c r="C346" t="s">
        <v>2224</v>
      </c>
      <c r="D346" s="18" t="s">
        <v>93</v>
      </c>
      <c r="E346" s="75" t="s">
        <v>104</v>
      </c>
      <c r="F346" s="16" t="s">
        <v>196</v>
      </c>
      <c r="G346">
        <v>1</v>
      </c>
      <c r="H346" t="s">
        <v>195</v>
      </c>
      <c r="I346">
        <v>1</v>
      </c>
      <c r="J346" t="s">
        <v>195</v>
      </c>
      <c r="K346" t="s">
        <v>195</v>
      </c>
      <c r="L346" t="s">
        <v>195</v>
      </c>
      <c r="M346" t="s">
        <v>195</v>
      </c>
      <c r="N346" t="s">
        <v>195</v>
      </c>
      <c r="O346" t="s">
        <v>195</v>
      </c>
      <c r="P346" t="s">
        <v>195</v>
      </c>
      <c r="Q346" t="s">
        <v>195</v>
      </c>
      <c r="R346" t="s">
        <v>2185</v>
      </c>
      <c r="S346" t="s">
        <v>931</v>
      </c>
      <c r="T346" s="49">
        <v>25447</v>
      </c>
      <c r="U346" s="49">
        <v>25447</v>
      </c>
      <c r="V346" t="s">
        <v>791</v>
      </c>
      <c r="Y346" t="s">
        <v>195</v>
      </c>
      <c r="Z346" t="s">
        <v>195</v>
      </c>
      <c r="AA346" t="s">
        <v>25</v>
      </c>
      <c r="AB346" t="s">
        <v>24</v>
      </c>
      <c r="AE346" t="s">
        <v>932</v>
      </c>
    </row>
    <row r="347" spans="1:38" x14ac:dyDescent="0.2">
      <c r="A347" s="125"/>
      <c r="B347" s="125"/>
      <c r="C347" t="s">
        <v>2224</v>
      </c>
      <c r="D347" s="126" t="s">
        <v>93</v>
      </c>
      <c r="E347" s="127" t="s">
        <v>104</v>
      </c>
      <c r="F347" s="128" t="s">
        <v>196</v>
      </c>
      <c r="G347" s="125">
        <v>4</v>
      </c>
      <c r="H347" s="125">
        <v>11</v>
      </c>
      <c r="I347" s="125" t="s">
        <v>195</v>
      </c>
      <c r="J347" s="125" t="s">
        <v>195</v>
      </c>
      <c r="K347" s="125" t="s">
        <v>195</v>
      </c>
      <c r="L347" s="125" t="s">
        <v>195</v>
      </c>
      <c r="M347" s="125" t="s">
        <v>195</v>
      </c>
      <c r="N347" s="125" t="s">
        <v>195</v>
      </c>
      <c r="O347" s="125" t="s">
        <v>195</v>
      </c>
      <c r="P347" s="125" t="s">
        <v>195</v>
      </c>
      <c r="Q347" s="125" t="s">
        <v>195</v>
      </c>
      <c r="R347" t="s">
        <v>2188</v>
      </c>
      <c r="S347" t="s">
        <v>987</v>
      </c>
      <c r="T347" s="50">
        <v>27942</v>
      </c>
      <c r="U347" s="50">
        <v>28369</v>
      </c>
      <c r="V347" s="125" t="s">
        <v>793</v>
      </c>
      <c r="W347" s="125"/>
      <c r="X347" s="125"/>
      <c r="Y347" s="125">
        <v>36.36</v>
      </c>
      <c r="Z347" s="125" t="s">
        <v>195</v>
      </c>
      <c r="AA347" s="125" t="s">
        <v>195</v>
      </c>
      <c r="AB347" s="125" t="s">
        <v>195</v>
      </c>
      <c r="AC347" s="125"/>
      <c r="AD347" s="125"/>
      <c r="AE347" s="125" t="s">
        <v>986</v>
      </c>
      <c r="AF347" s="125" t="s">
        <v>195</v>
      </c>
      <c r="AG347" s="125"/>
      <c r="AH347" s="125"/>
      <c r="AI347" s="125"/>
      <c r="AJ347" s="125"/>
      <c r="AK347" s="125"/>
      <c r="AL347" s="125"/>
    </row>
    <row r="348" spans="1:38" x14ac:dyDescent="0.2">
      <c r="C348" t="s">
        <v>2224</v>
      </c>
      <c r="D348" s="18" t="s">
        <v>93</v>
      </c>
      <c r="E348" s="75" t="s">
        <v>104</v>
      </c>
      <c r="F348" s="25" t="s">
        <v>196</v>
      </c>
      <c r="G348">
        <v>2</v>
      </c>
      <c r="H348">
        <v>2</v>
      </c>
      <c r="I348" t="s">
        <v>195</v>
      </c>
      <c r="J348" t="s">
        <v>195</v>
      </c>
      <c r="K348" t="s">
        <v>195</v>
      </c>
      <c r="L348" t="s">
        <v>195</v>
      </c>
      <c r="M348" t="s">
        <v>195</v>
      </c>
      <c r="N348" t="s">
        <v>195</v>
      </c>
      <c r="O348" t="s">
        <v>195</v>
      </c>
      <c r="P348" t="s">
        <v>195</v>
      </c>
      <c r="Q348" t="s">
        <v>195</v>
      </c>
      <c r="R348" t="s">
        <v>2188</v>
      </c>
      <c r="S348" t="s">
        <v>1010</v>
      </c>
      <c r="T348" s="107">
        <v>31413</v>
      </c>
      <c r="U348" s="107">
        <v>32081</v>
      </c>
      <c r="V348" t="s">
        <v>825</v>
      </c>
      <c r="Y348">
        <v>100</v>
      </c>
      <c r="Z348" t="s">
        <v>230</v>
      </c>
      <c r="AA348" t="s">
        <v>230</v>
      </c>
      <c r="AB348" t="s">
        <v>24</v>
      </c>
      <c r="AE348" t="s">
        <v>1011</v>
      </c>
    </row>
    <row r="349" spans="1:38" x14ac:dyDescent="0.2">
      <c r="C349" t="s">
        <v>2224</v>
      </c>
      <c r="D349" s="18" t="s">
        <v>93</v>
      </c>
      <c r="E349" s="75" t="s">
        <v>104</v>
      </c>
      <c r="F349" s="16" t="s">
        <v>196</v>
      </c>
      <c r="G349">
        <v>30</v>
      </c>
      <c r="H349" s="125">
        <v>178</v>
      </c>
      <c r="I349" s="125" t="s">
        <v>195</v>
      </c>
      <c r="J349" s="125" t="s">
        <v>195</v>
      </c>
      <c r="K349" s="125" t="s">
        <v>195</v>
      </c>
      <c r="L349" s="125" t="s">
        <v>195</v>
      </c>
      <c r="M349" s="125" t="s">
        <v>195</v>
      </c>
      <c r="N349" s="125" t="s">
        <v>195</v>
      </c>
      <c r="O349" s="125" t="s">
        <v>195</v>
      </c>
      <c r="P349" s="125" t="s">
        <v>195</v>
      </c>
      <c r="Q349" s="125" t="s">
        <v>195</v>
      </c>
      <c r="R349" s="125" t="s">
        <v>2188</v>
      </c>
      <c r="S349" s="125" t="s">
        <v>1036</v>
      </c>
      <c r="T349" s="50">
        <v>29221</v>
      </c>
      <c r="U349" s="50">
        <v>33939</v>
      </c>
      <c r="V349" t="s">
        <v>1034</v>
      </c>
      <c r="Y349">
        <v>17</v>
      </c>
      <c r="Z349" s="125" t="s">
        <v>195</v>
      </c>
      <c r="AA349" s="125" t="s">
        <v>195</v>
      </c>
      <c r="AB349" s="125" t="s">
        <v>195</v>
      </c>
      <c r="AE349" s="139" t="s">
        <v>1044</v>
      </c>
    </row>
    <row r="350" spans="1:38" x14ac:dyDescent="0.2">
      <c r="C350" t="s">
        <v>2224</v>
      </c>
      <c r="D350" s="18" t="s">
        <v>93</v>
      </c>
      <c r="E350" s="75" t="s">
        <v>104</v>
      </c>
      <c r="F350" s="16" t="s">
        <v>196</v>
      </c>
      <c r="G350">
        <v>2</v>
      </c>
      <c r="H350" s="125">
        <v>14</v>
      </c>
      <c r="I350" s="125" t="s">
        <v>195</v>
      </c>
      <c r="J350" s="125" t="s">
        <v>195</v>
      </c>
      <c r="K350" s="125" t="s">
        <v>195</v>
      </c>
      <c r="L350" s="125" t="s">
        <v>195</v>
      </c>
      <c r="M350" s="125" t="s">
        <v>195</v>
      </c>
      <c r="N350" s="125" t="s">
        <v>195</v>
      </c>
      <c r="O350" s="125" t="s">
        <v>195</v>
      </c>
      <c r="P350" s="125" t="s">
        <v>195</v>
      </c>
      <c r="Q350" s="125" t="s">
        <v>195</v>
      </c>
      <c r="R350" s="125" t="s">
        <v>2188</v>
      </c>
      <c r="S350" s="125" t="s">
        <v>1037</v>
      </c>
      <c r="T350" s="50">
        <v>29221</v>
      </c>
      <c r="U350" s="50">
        <v>33939</v>
      </c>
      <c r="V350" t="s">
        <v>1034</v>
      </c>
      <c r="Y350">
        <v>15</v>
      </c>
      <c r="Z350" s="125" t="s">
        <v>195</v>
      </c>
      <c r="AA350" s="125" t="s">
        <v>195</v>
      </c>
      <c r="AB350" s="125" t="s">
        <v>195</v>
      </c>
      <c r="AE350" s="139" t="s">
        <v>1045</v>
      </c>
    </row>
    <row r="351" spans="1:38" x14ac:dyDescent="0.2">
      <c r="C351" t="s">
        <v>2224</v>
      </c>
      <c r="D351" s="18" t="s">
        <v>93</v>
      </c>
      <c r="E351" s="75" t="s">
        <v>104</v>
      </c>
      <c r="F351" s="16" t="s">
        <v>196</v>
      </c>
      <c r="G351">
        <v>0</v>
      </c>
      <c r="H351" s="125">
        <v>16</v>
      </c>
      <c r="I351" s="125" t="s">
        <v>195</v>
      </c>
      <c r="J351" s="125" t="s">
        <v>195</v>
      </c>
      <c r="K351" s="125" t="s">
        <v>195</v>
      </c>
      <c r="L351" s="125" t="s">
        <v>195</v>
      </c>
      <c r="M351" s="125" t="s">
        <v>195</v>
      </c>
      <c r="N351" s="125" t="s">
        <v>195</v>
      </c>
      <c r="O351" s="125" t="s">
        <v>195</v>
      </c>
      <c r="P351" s="125" t="s">
        <v>195</v>
      </c>
      <c r="Q351" s="125" t="s">
        <v>195</v>
      </c>
      <c r="R351" s="125" t="s">
        <v>2188</v>
      </c>
      <c r="S351" s="125" t="s">
        <v>1038</v>
      </c>
      <c r="T351" s="50">
        <v>29221</v>
      </c>
      <c r="U351" s="50">
        <v>33939</v>
      </c>
      <c r="V351" t="s">
        <v>1034</v>
      </c>
      <c r="Y351">
        <v>0</v>
      </c>
      <c r="Z351" s="125" t="s">
        <v>195</v>
      </c>
      <c r="AA351" s="125" t="s">
        <v>195</v>
      </c>
      <c r="AB351" s="125" t="s">
        <v>195</v>
      </c>
      <c r="AE351" s="139" t="s">
        <v>1046</v>
      </c>
    </row>
    <row r="352" spans="1:38" x14ac:dyDescent="0.2">
      <c r="C352" t="s">
        <v>2224</v>
      </c>
      <c r="D352" s="18" t="s">
        <v>93</v>
      </c>
      <c r="E352" s="75" t="s">
        <v>104</v>
      </c>
      <c r="F352" s="16" t="s">
        <v>196</v>
      </c>
      <c r="G352">
        <v>18</v>
      </c>
      <c r="H352">
        <v>22</v>
      </c>
      <c r="I352" s="125" t="s">
        <v>195</v>
      </c>
      <c r="J352" s="125" t="s">
        <v>195</v>
      </c>
      <c r="K352">
        <v>13</v>
      </c>
      <c r="L352" s="125" t="s">
        <v>195</v>
      </c>
      <c r="M352">
        <v>5</v>
      </c>
      <c r="N352" s="125" t="s">
        <v>195</v>
      </c>
      <c r="O352" s="125" t="s">
        <v>195</v>
      </c>
      <c r="P352" s="125" t="s">
        <v>195</v>
      </c>
      <c r="Q352">
        <v>22</v>
      </c>
      <c r="R352" t="s">
        <v>2184</v>
      </c>
      <c r="S352" t="s">
        <v>1062</v>
      </c>
      <c r="T352" s="49">
        <v>42005</v>
      </c>
      <c r="U352" s="49">
        <v>43800</v>
      </c>
      <c r="V352" t="s">
        <v>805</v>
      </c>
      <c r="Y352">
        <v>81</v>
      </c>
      <c r="Z352" s="125" t="s">
        <v>211</v>
      </c>
      <c r="AA352" s="125" t="s">
        <v>24</v>
      </c>
      <c r="AB352" s="125" t="s">
        <v>24</v>
      </c>
      <c r="AD352" s="119" t="s">
        <v>1063</v>
      </c>
      <c r="AE352" t="s">
        <v>1064</v>
      </c>
      <c r="AF352" t="s">
        <v>1065</v>
      </c>
    </row>
    <row r="353" spans="1:38" x14ac:dyDescent="0.2">
      <c r="C353" t="s">
        <v>2224</v>
      </c>
      <c r="D353" s="18" t="s">
        <v>93</v>
      </c>
      <c r="E353" s="75" t="s">
        <v>104</v>
      </c>
      <c r="F353" s="16" t="s">
        <v>196</v>
      </c>
      <c r="G353" t="s">
        <v>195</v>
      </c>
      <c r="H353" t="s">
        <v>195</v>
      </c>
      <c r="I353">
        <v>0.95199999999999996</v>
      </c>
      <c r="J353" t="s">
        <v>195</v>
      </c>
      <c r="K353" t="s">
        <v>195</v>
      </c>
      <c r="L353" t="s">
        <v>195</v>
      </c>
      <c r="M353" t="s">
        <v>195</v>
      </c>
      <c r="N353" t="s">
        <v>195</v>
      </c>
      <c r="O353" t="s">
        <v>195</v>
      </c>
      <c r="P353" t="s">
        <v>195</v>
      </c>
      <c r="Q353" t="s">
        <v>195</v>
      </c>
      <c r="R353" t="s">
        <v>2188</v>
      </c>
      <c r="S353" s="125" t="s">
        <v>1071</v>
      </c>
      <c r="T353" t="s">
        <v>195</v>
      </c>
      <c r="U353" t="s">
        <v>195</v>
      </c>
      <c r="V353" t="s">
        <v>800</v>
      </c>
      <c r="Y353" t="s">
        <v>195</v>
      </c>
      <c r="Z353" t="s">
        <v>195</v>
      </c>
      <c r="AA353" t="s">
        <v>195</v>
      </c>
      <c r="AB353" t="s">
        <v>195</v>
      </c>
      <c r="AE353" s="57" t="s">
        <v>1072</v>
      </c>
    </row>
    <row r="354" spans="1:38" x14ac:dyDescent="0.2">
      <c r="C354" t="s">
        <v>2226</v>
      </c>
      <c r="D354" s="11" t="s">
        <v>105</v>
      </c>
      <c r="E354" s="80" t="s">
        <v>106</v>
      </c>
      <c r="F354" s="16" t="s">
        <v>196</v>
      </c>
      <c r="G354">
        <v>3</v>
      </c>
      <c r="H354">
        <v>3</v>
      </c>
      <c r="I354" t="s">
        <v>195</v>
      </c>
      <c r="J354" t="s">
        <v>195</v>
      </c>
      <c r="K354" t="s">
        <v>195</v>
      </c>
      <c r="L354" t="s">
        <v>195</v>
      </c>
      <c r="M354" t="s">
        <v>195</v>
      </c>
      <c r="N354" t="s">
        <v>195</v>
      </c>
      <c r="O354" t="s">
        <v>195</v>
      </c>
      <c r="P354" t="s">
        <v>195</v>
      </c>
      <c r="Q354" t="s">
        <v>195</v>
      </c>
      <c r="R354" s="125" t="s">
        <v>2187</v>
      </c>
      <c r="S354" s="125" t="s">
        <v>1069</v>
      </c>
      <c r="T354" s="49">
        <v>39814</v>
      </c>
      <c r="U354" s="49">
        <v>41244</v>
      </c>
      <c r="V354" t="s">
        <v>803</v>
      </c>
      <c r="Y354">
        <v>83.33</v>
      </c>
      <c r="Z354" s="125" t="s">
        <v>473</v>
      </c>
      <c r="AA354" s="125" t="s">
        <v>195</v>
      </c>
      <c r="AB354" s="125" t="s">
        <v>24</v>
      </c>
      <c r="AE354" s="57" t="s">
        <v>1068</v>
      </c>
      <c r="AF354" t="s">
        <v>1070</v>
      </c>
    </row>
    <row r="355" spans="1:38" x14ac:dyDescent="0.2">
      <c r="C355" t="s">
        <v>2226</v>
      </c>
      <c r="D355" s="11" t="s">
        <v>105</v>
      </c>
      <c r="E355" s="80" t="s">
        <v>106</v>
      </c>
      <c r="F355" s="16" t="s">
        <v>196</v>
      </c>
      <c r="G355">
        <v>20</v>
      </c>
      <c r="H355">
        <v>36</v>
      </c>
      <c r="I355" t="s">
        <v>195</v>
      </c>
      <c r="J355" t="s">
        <v>195</v>
      </c>
      <c r="K355" t="s">
        <v>195</v>
      </c>
      <c r="L355" t="s">
        <v>195</v>
      </c>
      <c r="M355" t="s">
        <v>195</v>
      </c>
      <c r="N355" t="s">
        <v>195</v>
      </c>
      <c r="O355" t="s">
        <v>195</v>
      </c>
      <c r="P355" t="s">
        <v>195</v>
      </c>
      <c r="Q355" t="s">
        <v>195</v>
      </c>
      <c r="R355" s="125" t="s">
        <v>2187</v>
      </c>
      <c r="S355" t="s">
        <v>960</v>
      </c>
      <c r="T355" s="49">
        <v>38718</v>
      </c>
      <c r="U355" s="49">
        <v>39356</v>
      </c>
      <c r="V355" t="s">
        <v>778</v>
      </c>
      <c r="Y355">
        <v>55.56</v>
      </c>
      <c r="Z355" t="s">
        <v>473</v>
      </c>
      <c r="AA355" t="s">
        <v>195</v>
      </c>
      <c r="AB355" t="s">
        <v>24</v>
      </c>
      <c r="AE355" t="s">
        <v>959</v>
      </c>
      <c r="AF355" t="s">
        <v>1070</v>
      </c>
    </row>
    <row r="356" spans="1:38" x14ac:dyDescent="0.2">
      <c r="C356" t="s">
        <v>2226</v>
      </c>
      <c r="D356" s="11" t="s">
        <v>105</v>
      </c>
      <c r="E356" s="80" t="s">
        <v>106</v>
      </c>
      <c r="F356" s="26" t="s">
        <v>196</v>
      </c>
      <c r="G356">
        <v>1</v>
      </c>
      <c r="H356" t="s">
        <v>733</v>
      </c>
      <c r="I356" t="s">
        <v>195</v>
      </c>
      <c r="J356" t="s">
        <v>195</v>
      </c>
      <c r="K356" t="s">
        <v>195</v>
      </c>
      <c r="L356" t="s">
        <v>195</v>
      </c>
      <c r="M356" t="s">
        <v>195</v>
      </c>
      <c r="N356" t="s">
        <v>195</v>
      </c>
      <c r="O356" t="s">
        <v>195</v>
      </c>
      <c r="P356" t="s">
        <v>195</v>
      </c>
      <c r="Q356" t="s">
        <v>195</v>
      </c>
      <c r="R356" t="s">
        <v>2188</v>
      </c>
      <c r="S356" t="s">
        <v>1193</v>
      </c>
      <c r="T356" s="49">
        <v>31413</v>
      </c>
      <c r="U356" s="49">
        <v>32112</v>
      </c>
      <c r="V356" t="s">
        <v>525</v>
      </c>
      <c r="Y356" t="s">
        <v>709</v>
      </c>
      <c r="Z356" t="s">
        <v>195</v>
      </c>
      <c r="AA356" t="s">
        <v>195</v>
      </c>
      <c r="AB356" t="s">
        <v>24</v>
      </c>
      <c r="AD356" t="s">
        <v>1198</v>
      </c>
      <c r="AE356" t="s">
        <v>1196</v>
      </c>
      <c r="AF356" t="s">
        <v>1197</v>
      </c>
    </row>
    <row r="357" spans="1:38" x14ac:dyDescent="0.2">
      <c r="A357" s="52"/>
      <c r="B357" s="52"/>
      <c r="C357" t="s">
        <v>2226</v>
      </c>
      <c r="D357" s="11" t="s">
        <v>105</v>
      </c>
      <c r="E357" s="80" t="s">
        <v>106</v>
      </c>
      <c r="F357" s="153" t="s">
        <v>196</v>
      </c>
      <c r="G357" s="52">
        <v>7</v>
      </c>
      <c r="H357" s="52">
        <v>12</v>
      </c>
      <c r="I357" s="154" t="s">
        <v>195</v>
      </c>
      <c r="J357" s="154" t="s">
        <v>195</v>
      </c>
      <c r="K357" s="154" t="s">
        <v>195</v>
      </c>
      <c r="L357" s="154" t="s">
        <v>195</v>
      </c>
      <c r="M357" s="154" t="s">
        <v>195</v>
      </c>
      <c r="N357" s="154" t="s">
        <v>195</v>
      </c>
      <c r="O357" s="154" t="s">
        <v>195</v>
      </c>
      <c r="P357" s="154" t="s">
        <v>195</v>
      </c>
      <c r="Q357" s="154" t="s">
        <v>195</v>
      </c>
      <c r="R357" s="154" t="s">
        <v>2188</v>
      </c>
      <c r="S357" s="154" t="s">
        <v>1035</v>
      </c>
      <c r="T357" s="155">
        <v>29221</v>
      </c>
      <c r="U357" s="155">
        <v>33939</v>
      </c>
      <c r="V357" s="52" t="s">
        <v>1034</v>
      </c>
      <c r="W357" s="52"/>
      <c r="X357" s="52"/>
      <c r="Y357" s="154">
        <v>58.33</v>
      </c>
      <c r="Z357" s="154" t="s">
        <v>195</v>
      </c>
      <c r="AA357" s="154" t="s">
        <v>195</v>
      </c>
      <c r="AB357" s="154" t="s">
        <v>195</v>
      </c>
      <c r="AC357" s="52"/>
      <c r="AD357" s="52"/>
      <c r="AE357" s="139" t="s">
        <v>1039</v>
      </c>
      <c r="AF357" s="52"/>
      <c r="AG357" s="52"/>
      <c r="AH357" s="52"/>
      <c r="AI357" s="52"/>
      <c r="AJ357" s="52"/>
      <c r="AK357" s="52"/>
      <c r="AL357" s="52"/>
    </row>
    <row r="358" spans="1:38" x14ac:dyDescent="0.2">
      <c r="A358" s="52"/>
      <c r="B358" s="52"/>
      <c r="C358" t="s">
        <v>2226</v>
      </c>
      <c r="D358" s="11" t="s">
        <v>105</v>
      </c>
      <c r="E358" s="80" t="s">
        <v>106</v>
      </c>
      <c r="F358" s="153" t="s">
        <v>196</v>
      </c>
      <c r="G358" s="52">
        <v>2</v>
      </c>
      <c r="H358" s="52">
        <v>6</v>
      </c>
      <c r="I358" s="154" t="s">
        <v>195</v>
      </c>
      <c r="J358" s="154" t="s">
        <v>195</v>
      </c>
      <c r="K358" s="154" t="s">
        <v>195</v>
      </c>
      <c r="L358" s="154" t="s">
        <v>195</v>
      </c>
      <c r="M358" s="154" t="s">
        <v>195</v>
      </c>
      <c r="N358" s="154" t="s">
        <v>195</v>
      </c>
      <c r="O358" s="154" t="s">
        <v>195</v>
      </c>
      <c r="P358" s="154" t="s">
        <v>195</v>
      </c>
      <c r="Q358" s="154" t="s">
        <v>195</v>
      </c>
      <c r="R358" s="154" t="s">
        <v>2188</v>
      </c>
      <c r="S358" s="154" t="s">
        <v>1036</v>
      </c>
      <c r="T358" s="155">
        <v>29221</v>
      </c>
      <c r="U358" s="155">
        <v>33939</v>
      </c>
      <c r="V358" s="52" t="s">
        <v>1034</v>
      </c>
      <c r="W358" s="52"/>
      <c r="X358" s="52"/>
      <c r="Y358" s="154">
        <v>33.33</v>
      </c>
      <c r="Z358" s="154" t="s">
        <v>195</v>
      </c>
      <c r="AA358" s="154" t="s">
        <v>195</v>
      </c>
      <c r="AB358" s="154" t="s">
        <v>195</v>
      </c>
      <c r="AC358" s="52"/>
      <c r="AD358" s="52"/>
      <c r="AE358" s="139" t="s">
        <v>1039</v>
      </c>
      <c r="AF358" s="52"/>
      <c r="AG358" s="52"/>
      <c r="AH358" s="52"/>
      <c r="AI358" s="52"/>
      <c r="AJ358" s="52"/>
      <c r="AK358" s="52"/>
      <c r="AL358" s="52"/>
    </row>
    <row r="359" spans="1:38" x14ac:dyDescent="0.2">
      <c r="C359" t="s">
        <v>2226</v>
      </c>
      <c r="D359" s="11" t="s">
        <v>105</v>
      </c>
      <c r="E359" s="80" t="s">
        <v>106</v>
      </c>
      <c r="F359" s="16" t="s">
        <v>196</v>
      </c>
      <c r="G359">
        <v>0</v>
      </c>
      <c r="H359">
        <v>13</v>
      </c>
      <c r="I359" s="125" t="s">
        <v>195</v>
      </c>
      <c r="J359" s="125" t="s">
        <v>195</v>
      </c>
      <c r="K359" s="125" t="s">
        <v>195</v>
      </c>
      <c r="L359" s="125" t="s">
        <v>195</v>
      </c>
      <c r="M359" s="125" t="s">
        <v>195</v>
      </c>
      <c r="N359" s="125" t="s">
        <v>195</v>
      </c>
      <c r="O359" s="125" t="s">
        <v>195</v>
      </c>
      <c r="P359" s="125" t="s">
        <v>195</v>
      </c>
      <c r="Q359" s="125" t="s">
        <v>195</v>
      </c>
      <c r="R359" s="214" t="s">
        <v>2188</v>
      </c>
      <c r="S359" s="125" t="s">
        <v>1038</v>
      </c>
      <c r="T359" s="50">
        <v>29221</v>
      </c>
      <c r="U359" s="50">
        <v>33939</v>
      </c>
      <c r="V359" t="s">
        <v>1034</v>
      </c>
      <c r="Y359" s="125">
        <v>0</v>
      </c>
      <c r="Z359" s="125" t="s">
        <v>195</v>
      </c>
      <c r="AA359" s="125" t="s">
        <v>195</v>
      </c>
      <c r="AB359" s="125" t="s">
        <v>195</v>
      </c>
      <c r="AE359" s="139" t="s">
        <v>1039</v>
      </c>
    </row>
    <row r="360" spans="1:38" x14ac:dyDescent="0.2">
      <c r="C360" t="s">
        <v>2226</v>
      </c>
      <c r="D360" s="11" t="s">
        <v>105</v>
      </c>
      <c r="E360" s="80" t="s">
        <v>106</v>
      </c>
      <c r="F360" s="133" t="s">
        <v>196</v>
      </c>
      <c r="G360">
        <v>0</v>
      </c>
      <c r="H360">
        <v>5</v>
      </c>
      <c r="I360" s="125" t="s">
        <v>230</v>
      </c>
      <c r="J360" s="125" t="s">
        <v>230</v>
      </c>
      <c r="K360" s="125" t="s">
        <v>230</v>
      </c>
      <c r="L360" s="125" t="s">
        <v>230</v>
      </c>
      <c r="M360" s="125" t="s">
        <v>230</v>
      </c>
      <c r="N360" s="125" t="s">
        <v>230</v>
      </c>
      <c r="O360" s="125" t="s">
        <v>230</v>
      </c>
      <c r="P360" s="125" t="s">
        <v>230</v>
      </c>
      <c r="Q360" s="125" t="s">
        <v>230</v>
      </c>
      <c r="R360" s="125" t="s">
        <v>2185</v>
      </c>
      <c r="S360" s="125" t="s">
        <v>1061</v>
      </c>
      <c r="T360" s="49">
        <v>33970</v>
      </c>
      <c r="U360" s="49">
        <v>43800</v>
      </c>
      <c r="V360" t="s">
        <v>805</v>
      </c>
      <c r="Y360">
        <v>0</v>
      </c>
      <c r="Z360" s="125" t="s">
        <v>230</v>
      </c>
      <c r="AA360" s="125" t="s">
        <v>230</v>
      </c>
      <c r="AB360" s="125" t="s">
        <v>230</v>
      </c>
      <c r="AD360" s="119" t="s">
        <v>1063</v>
      </c>
      <c r="AE360" t="s">
        <v>1064</v>
      </c>
    </row>
    <row r="361" spans="1:38" x14ac:dyDescent="0.2">
      <c r="C361" t="s">
        <v>2226</v>
      </c>
      <c r="D361" s="11" t="s">
        <v>105</v>
      </c>
      <c r="E361" s="80" t="s">
        <v>106</v>
      </c>
      <c r="F361" s="16" t="s">
        <v>196</v>
      </c>
      <c r="G361" s="119" t="s">
        <v>195</v>
      </c>
      <c r="H361" s="119" t="s">
        <v>195</v>
      </c>
      <c r="I361" s="119" t="s">
        <v>230</v>
      </c>
      <c r="J361" s="119" t="s">
        <v>230</v>
      </c>
      <c r="K361" s="119" t="s">
        <v>230</v>
      </c>
      <c r="L361" s="119" t="s">
        <v>230</v>
      </c>
      <c r="M361" s="119" t="s">
        <v>230</v>
      </c>
      <c r="N361" s="119" t="s">
        <v>230</v>
      </c>
      <c r="O361" s="119" t="s">
        <v>230</v>
      </c>
      <c r="P361" s="119" t="s">
        <v>230</v>
      </c>
      <c r="Q361" s="119" t="s">
        <v>230</v>
      </c>
      <c r="R361" s="119" t="s">
        <v>2188</v>
      </c>
      <c r="S361" t="s">
        <v>1269</v>
      </c>
      <c r="T361" s="119" t="s">
        <v>195</v>
      </c>
      <c r="U361" s="119" t="s">
        <v>195</v>
      </c>
      <c r="V361" s="119" t="s">
        <v>790</v>
      </c>
      <c r="W361" s="119"/>
      <c r="X361" s="119"/>
      <c r="Y361" s="119" t="s">
        <v>230</v>
      </c>
      <c r="Z361" s="119" t="s">
        <v>230</v>
      </c>
      <c r="AA361" s="119" t="s">
        <v>230</v>
      </c>
      <c r="AB361" s="119" t="s">
        <v>230</v>
      </c>
      <c r="AC361" s="119"/>
      <c r="AD361" s="119" t="s">
        <v>1268</v>
      </c>
      <c r="AE361" s="119" t="s">
        <v>1261</v>
      </c>
      <c r="AF361" s="119"/>
      <c r="AG361" s="119"/>
      <c r="AH361" s="119"/>
      <c r="AI361" s="119"/>
    </row>
    <row r="362" spans="1:38" ht="17" x14ac:dyDescent="0.2">
      <c r="A362" s="119"/>
      <c r="B362" s="119"/>
      <c r="C362" t="s">
        <v>2226</v>
      </c>
      <c r="D362" s="146" t="s">
        <v>105</v>
      </c>
      <c r="E362" s="158" t="s">
        <v>106</v>
      </c>
      <c r="F362" s="122" t="s">
        <v>196</v>
      </c>
      <c r="G362" s="119"/>
      <c r="H362" s="119"/>
      <c r="I362" s="119"/>
      <c r="J362" s="119"/>
      <c r="K362" s="119"/>
      <c r="L362" s="119"/>
      <c r="M362" s="119"/>
      <c r="N362" s="119"/>
      <c r="O362" s="119"/>
      <c r="P362" s="119"/>
      <c r="Q362" s="119"/>
      <c r="R362" s="119"/>
      <c r="S362" s="119"/>
      <c r="T362" s="119"/>
      <c r="U362" s="119"/>
      <c r="V362" s="119" t="s">
        <v>1100</v>
      </c>
      <c r="W362" s="119"/>
      <c r="X362" s="119"/>
      <c r="Y362" s="119"/>
      <c r="Z362" s="119"/>
      <c r="AA362" s="119"/>
      <c r="AB362" s="119"/>
      <c r="AC362" s="119"/>
      <c r="AD362" s="119"/>
      <c r="AE362" s="119"/>
      <c r="AF362" s="119"/>
      <c r="AG362" s="119"/>
      <c r="AH362" s="119"/>
      <c r="AI362" s="119"/>
      <c r="AJ362" s="119"/>
      <c r="AK362" s="119"/>
      <c r="AL362" s="119"/>
    </row>
    <row r="363" spans="1:38" x14ac:dyDescent="0.2">
      <c r="C363" t="s">
        <v>2223</v>
      </c>
      <c r="D363" s="11" t="s">
        <v>115</v>
      </c>
      <c r="E363" s="80" t="s">
        <v>121</v>
      </c>
      <c r="F363" s="1" t="s">
        <v>196</v>
      </c>
      <c r="G363">
        <v>1</v>
      </c>
      <c r="H363">
        <v>4</v>
      </c>
      <c r="I363" t="s">
        <v>195</v>
      </c>
      <c r="J363" t="s">
        <v>195</v>
      </c>
      <c r="K363" t="s">
        <v>195</v>
      </c>
      <c r="L363" t="s">
        <v>195</v>
      </c>
      <c r="M363" t="s">
        <v>195</v>
      </c>
      <c r="N363" t="s">
        <v>195</v>
      </c>
      <c r="O363" t="s">
        <v>195</v>
      </c>
      <c r="P363" t="s">
        <v>195</v>
      </c>
      <c r="Q363" t="s">
        <v>195</v>
      </c>
      <c r="R363" s="125" t="s">
        <v>2188</v>
      </c>
      <c r="S363" s="125" t="s">
        <v>1270</v>
      </c>
      <c r="T363">
        <v>1979</v>
      </c>
      <c r="U363">
        <v>1979</v>
      </c>
      <c r="V363" t="s">
        <v>780</v>
      </c>
      <c r="Y363">
        <v>25</v>
      </c>
      <c r="Z363" t="s">
        <v>195</v>
      </c>
      <c r="AA363" t="s">
        <v>195</v>
      </c>
      <c r="AB363" t="s">
        <v>24</v>
      </c>
      <c r="AC363" s="119" t="s">
        <v>967</v>
      </c>
      <c r="AD363" t="s">
        <v>966</v>
      </c>
      <c r="AE363" s="57" t="s">
        <v>965</v>
      </c>
      <c r="AF363" t="s">
        <v>295</v>
      </c>
    </row>
    <row r="364" spans="1:38" x14ac:dyDescent="0.2">
      <c r="C364" t="s">
        <v>2223</v>
      </c>
      <c r="D364" s="11" t="s">
        <v>115</v>
      </c>
      <c r="E364" s="80" t="s">
        <v>121</v>
      </c>
      <c r="F364" s="1" t="s">
        <v>196</v>
      </c>
      <c r="G364">
        <v>5</v>
      </c>
      <c r="H364">
        <v>12</v>
      </c>
      <c r="I364">
        <v>11</v>
      </c>
      <c r="J364" t="s">
        <v>195</v>
      </c>
      <c r="K364" t="s">
        <v>195</v>
      </c>
      <c r="L364" t="s">
        <v>195</v>
      </c>
      <c r="M364" t="s">
        <v>195</v>
      </c>
      <c r="N364" t="s">
        <v>195</v>
      </c>
      <c r="O364" t="s">
        <v>195</v>
      </c>
      <c r="P364" t="s">
        <v>195</v>
      </c>
      <c r="Q364" t="s">
        <v>195</v>
      </c>
      <c r="R364" s="125" t="s">
        <v>2188</v>
      </c>
      <c r="S364" s="125" t="s">
        <v>964</v>
      </c>
      <c r="T364" s="49">
        <v>27030</v>
      </c>
      <c r="U364" s="49">
        <v>29129</v>
      </c>
      <c r="V364" t="s">
        <v>779</v>
      </c>
      <c r="Y364">
        <v>41.47</v>
      </c>
      <c r="Z364" t="s">
        <v>195</v>
      </c>
      <c r="AA364" t="s">
        <v>195</v>
      </c>
      <c r="AB364" t="s">
        <v>24</v>
      </c>
      <c r="AC364" s="119" t="s">
        <v>968</v>
      </c>
      <c r="AD364" t="s">
        <v>963</v>
      </c>
      <c r="AE364" t="s">
        <v>962</v>
      </c>
      <c r="AF364" t="s">
        <v>295</v>
      </c>
    </row>
    <row r="365" spans="1:38" x14ac:dyDescent="0.2">
      <c r="C365" t="s">
        <v>2223</v>
      </c>
      <c r="D365" s="11" t="s">
        <v>115</v>
      </c>
      <c r="E365" s="80" t="s">
        <v>121</v>
      </c>
      <c r="F365" s="1" t="s">
        <v>196</v>
      </c>
      <c r="G365">
        <v>12</v>
      </c>
      <c r="H365" t="s">
        <v>195</v>
      </c>
      <c r="I365" t="s">
        <v>195</v>
      </c>
      <c r="J365" t="s">
        <v>195</v>
      </c>
      <c r="K365" t="s">
        <v>195</v>
      </c>
      <c r="L365" t="s">
        <v>195</v>
      </c>
      <c r="M365" t="s">
        <v>195</v>
      </c>
      <c r="N365" t="s">
        <v>195</v>
      </c>
      <c r="O365" t="s">
        <v>195</v>
      </c>
      <c r="P365" t="s">
        <v>195</v>
      </c>
      <c r="Q365" t="s">
        <v>195</v>
      </c>
      <c r="R365" t="s">
        <v>2188</v>
      </c>
      <c r="S365" s="125" t="s">
        <v>587</v>
      </c>
      <c r="T365" s="49">
        <v>29221</v>
      </c>
      <c r="U365" s="49">
        <v>35065</v>
      </c>
      <c r="V365" t="s">
        <v>586</v>
      </c>
      <c r="Y365" t="s">
        <v>195</v>
      </c>
      <c r="Z365" t="s">
        <v>195</v>
      </c>
      <c r="AA365" t="s">
        <v>195</v>
      </c>
      <c r="AB365" t="s">
        <v>195</v>
      </c>
      <c r="AD365" t="s">
        <v>589</v>
      </c>
      <c r="AE365" s="57" t="s">
        <v>588</v>
      </c>
    </row>
    <row r="366" spans="1:38" x14ac:dyDescent="0.2">
      <c r="C366" t="s">
        <v>2223</v>
      </c>
      <c r="D366" s="11" t="s">
        <v>115</v>
      </c>
      <c r="E366" s="80" t="s">
        <v>121</v>
      </c>
      <c r="F366" s="24" t="s">
        <v>196</v>
      </c>
      <c r="G366">
        <v>0</v>
      </c>
      <c r="H366">
        <v>2</v>
      </c>
      <c r="I366" s="125" t="s">
        <v>230</v>
      </c>
      <c r="J366" s="125" t="s">
        <v>230</v>
      </c>
      <c r="K366" s="125" t="s">
        <v>230</v>
      </c>
      <c r="L366" s="125" t="s">
        <v>230</v>
      </c>
      <c r="M366" s="125" t="s">
        <v>230</v>
      </c>
      <c r="N366" s="125" t="s">
        <v>230</v>
      </c>
      <c r="O366" s="125" t="s">
        <v>230</v>
      </c>
      <c r="P366" s="125" t="s">
        <v>230</v>
      </c>
      <c r="Q366" s="125" t="s">
        <v>230</v>
      </c>
      <c r="R366" s="125" t="s">
        <v>2186</v>
      </c>
      <c r="S366" s="125" t="s">
        <v>1199</v>
      </c>
      <c r="T366" s="54">
        <v>42736</v>
      </c>
      <c r="U366" t="s">
        <v>1200</v>
      </c>
      <c r="V366" t="s">
        <v>597</v>
      </c>
      <c r="Y366" s="125">
        <v>0</v>
      </c>
      <c r="Z366" s="125" t="s">
        <v>230</v>
      </c>
      <c r="AA366" s="125" t="s">
        <v>230</v>
      </c>
      <c r="AB366" s="125" t="s">
        <v>230</v>
      </c>
      <c r="AE366" t="s">
        <v>610</v>
      </c>
    </row>
    <row r="367" spans="1:38" x14ac:dyDescent="0.2">
      <c r="C367" t="s">
        <v>2223</v>
      </c>
      <c r="D367" s="11" t="s">
        <v>115</v>
      </c>
      <c r="E367" s="80" t="s">
        <v>121</v>
      </c>
      <c r="F367" s="157" t="s">
        <v>196</v>
      </c>
      <c r="G367" s="125">
        <v>1</v>
      </c>
      <c r="H367" t="s">
        <v>733</v>
      </c>
      <c r="I367" t="s">
        <v>195</v>
      </c>
      <c r="J367" t="s">
        <v>195</v>
      </c>
      <c r="K367" t="s">
        <v>195</v>
      </c>
      <c r="L367" t="s">
        <v>195</v>
      </c>
      <c r="M367" t="s">
        <v>195</v>
      </c>
      <c r="N367" t="s">
        <v>195</v>
      </c>
      <c r="O367" t="s">
        <v>195</v>
      </c>
      <c r="P367" t="s">
        <v>195</v>
      </c>
      <c r="Q367" t="s">
        <v>195</v>
      </c>
      <c r="R367" s="125" t="s">
        <v>2188</v>
      </c>
      <c r="S367" t="s">
        <v>1248</v>
      </c>
      <c r="T367" s="54">
        <v>30606</v>
      </c>
      <c r="U367" s="54">
        <v>30606</v>
      </c>
      <c r="V367" t="s">
        <v>766</v>
      </c>
      <c r="Y367" t="s">
        <v>709</v>
      </c>
      <c r="Z367" t="s">
        <v>195</v>
      </c>
      <c r="AA367" t="s">
        <v>195</v>
      </c>
      <c r="AB367" t="s">
        <v>24</v>
      </c>
      <c r="AD367" t="s">
        <v>1247</v>
      </c>
      <c r="AE367" t="s">
        <v>1243</v>
      </c>
      <c r="AF367" t="s">
        <v>592</v>
      </c>
    </row>
    <row r="368" spans="1:38" x14ac:dyDescent="0.2">
      <c r="C368" t="s">
        <v>2223</v>
      </c>
      <c r="D368" s="11" t="s">
        <v>115</v>
      </c>
      <c r="E368" s="80" t="s">
        <v>121</v>
      </c>
      <c r="F368" s="29" t="s">
        <v>196</v>
      </c>
      <c r="G368">
        <v>1</v>
      </c>
      <c r="H368" t="s">
        <v>1228</v>
      </c>
      <c r="I368" s="125" t="s">
        <v>195</v>
      </c>
      <c r="J368" s="125" t="s">
        <v>195</v>
      </c>
      <c r="K368" s="125" t="s">
        <v>195</v>
      </c>
      <c r="L368" s="125" t="s">
        <v>195</v>
      </c>
      <c r="M368" s="125" t="s">
        <v>195</v>
      </c>
      <c r="N368" s="125" t="s">
        <v>195</v>
      </c>
      <c r="O368" s="125" t="s">
        <v>195</v>
      </c>
      <c r="P368" s="125" t="s">
        <v>195</v>
      </c>
      <c r="Q368" s="125" t="s">
        <v>195</v>
      </c>
      <c r="R368" s="125" t="s">
        <v>2186</v>
      </c>
      <c r="S368" t="s">
        <v>1225</v>
      </c>
      <c r="T368" s="49">
        <v>40544</v>
      </c>
      <c r="U368" s="49">
        <v>43435</v>
      </c>
      <c r="V368" t="s">
        <v>763</v>
      </c>
      <c r="Y368" t="s">
        <v>1231</v>
      </c>
      <c r="Z368" s="125" t="s">
        <v>195</v>
      </c>
      <c r="AA368" s="125" t="s">
        <v>195</v>
      </c>
      <c r="AB368" s="125" t="s">
        <v>24</v>
      </c>
      <c r="AD368" s="88" t="s">
        <v>1230</v>
      </c>
      <c r="AE368" t="s">
        <v>1028</v>
      </c>
    </row>
    <row r="369" spans="1:38" x14ac:dyDescent="0.2">
      <c r="C369" t="s">
        <v>2223</v>
      </c>
      <c r="D369" s="11" t="s">
        <v>115</v>
      </c>
      <c r="E369" s="80" t="s">
        <v>121</v>
      </c>
      <c r="F369" s="31" t="s">
        <v>196</v>
      </c>
      <c r="G369">
        <v>1</v>
      </c>
      <c r="H369" t="s">
        <v>733</v>
      </c>
      <c r="I369">
        <v>41</v>
      </c>
      <c r="J369">
        <v>0.3</v>
      </c>
      <c r="K369" s="161" t="s">
        <v>230</v>
      </c>
      <c r="L369" s="125" t="s">
        <v>230</v>
      </c>
      <c r="M369" s="125" t="s">
        <v>230</v>
      </c>
      <c r="N369" s="125" t="s">
        <v>230</v>
      </c>
      <c r="O369" s="125" t="s">
        <v>230</v>
      </c>
      <c r="P369" s="125" t="s">
        <v>230</v>
      </c>
      <c r="Q369" s="125" t="s">
        <v>230</v>
      </c>
      <c r="R369" s="125" t="s">
        <v>2186</v>
      </c>
      <c r="S369" s="125" t="s">
        <v>1274</v>
      </c>
      <c r="T369" s="49">
        <v>42036</v>
      </c>
      <c r="U369" s="49">
        <v>42036</v>
      </c>
      <c r="V369" t="s">
        <v>1106</v>
      </c>
      <c r="Y369" t="s">
        <v>709</v>
      </c>
      <c r="Z369" s="125" t="s">
        <v>230</v>
      </c>
      <c r="AA369" s="125" t="s">
        <v>24</v>
      </c>
      <c r="AB369" s="125" t="s">
        <v>24</v>
      </c>
      <c r="AE369" t="s">
        <v>1273</v>
      </c>
    </row>
    <row r="370" spans="1:38" s="119" customFormat="1" x14ac:dyDescent="0.2">
      <c r="A370"/>
      <c r="B370"/>
      <c r="C370" t="s">
        <v>2223</v>
      </c>
      <c r="D370" s="11" t="s">
        <v>115</v>
      </c>
      <c r="E370" s="80" t="s">
        <v>121</v>
      </c>
      <c r="F370" s="31" t="s">
        <v>196</v>
      </c>
      <c r="G370">
        <v>1</v>
      </c>
      <c r="H370" t="s">
        <v>733</v>
      </c>
      <c r="I370" t="s">
        <v>195</v>
      </c>
      <c r="J370" t="s">
        <v>195</v>
      </c>
      <c r="K370" t="s">
        <v>195</v>
      </c>
      <c r="L370" t="s">
        <v>195</v>
      </c>
      <c r="M370" t="s">
        <v>195</v>
      </c>
      <c r="N370" t="s">
        <v>195</v>
      </c>
      <c r="O370" t="s">
        <v>195</v>
      </c>
      <c r="P370" t="s">
        <v>195</v>
      </c>
      <c r="Q370" t="s">
        <v>195</v>
      </c>
      <c r="R370" t="s">
        <v>2186</v>
      </c>
      <c r="S370" t="s">
        <v>1368</v>
      </c>
      <c r="T370" s="54">
        <v>41495</v>
      </c>
      <c r="U370" s="54">
        <v>41495</v>
      </c>
      <c r="V370" t="s">
        <v>1107</v>
      </c>
      <c r="W370"/>
      <c r="X370"/>
      <c r="Y370" t="s">
        <v>709</v>
      </c>
      <c r="Z370" s="125" t="s">
        <v>195</v>
      </c>
      <c r="AA370" s="125" t="s">
        <v>195</v>
      </c>
      <c r="AB370" s="125" t="s">
        <v>24</v>
      </c>
      <c r="AC370"/>
      <c r="AD370" t="s">
        <v>1369</v>
      </c>
      <c r="AE370" s="57" t="s">
        <v>1367</v>
      </c>
      <c r="AF370" t="s">
        <v>592</v>
      </c>
      <c r="AG370"/>
      <c r="AH370"/>
      <c r="AI370"/>
      <c r="AJ370"/>
      <c r="AK370"/>
      <c r="AL370"/>
    </row>
    <row r="371" spans="1:38" x14ac:dyDescent="0.2">
      <c r="C371" t="s">
        <v>2223</v>
      </c>
      <c r="D371" s="11" t="s">
        <v>115</v>
      </c>
      <c r="E371" s="80" t="s">
        <v>121</v>
      </c>
      <c r="F371" s="31" t="s">
        <v>196</v>
      </c>
      <c r="G371">
        <v>1</v>
      </c>
      <c r="H371" t="s">
        <v>733</v>
      </c>
      <c r="I371" t="s">
        <v>195</v>
      </c>
      <c r="J371" t="s">
        <v>195</v>
      </c>
      <c r="K371" t="s">
        <v>195</v>
      </c>
      <c r="L371" t="s">
        <v>195</v>
      </c>
      <c r="M371" t="s">
        <v>195</v>
      </c>
      <c r="N371" t="s">
        <v>195</v>
      </c>
      <c r="O371" t="s">
        <v>195</v>
      </c>
      <c r="P371" t="s">
        <v>195</v>
      </c>
      <c r="Q371" t="s">
        <v>195</v>
      </c>
      <c r="R371" t="s">
        <v>2186</v>
      </c>
      <c r="S371" s="125" t="s">
        <v>1372</v>
      </c>
      <c r="T371" t="s">
        <v>1371</v>
      </c>
      <c r="U371" t="s">
        <v>1371</v>
      </c>
      <c r="V371" t="s">
        <v>1108</v>
      </c>
      <c r="Y371" t="s">
        <v>709</v>
      </c>
      <c r="Z371" s="125" t="s">
        <v>195</v>
      </c>
      <c r="AA371" s="125" t="s">
        <v>195</v>
      </c>
      <c r="AB371" s="125" t="s">
        <v>24</v>
      </c>
      <c r="AE371" s="57" t="s">
        <v>1370</v>
      </c>
      <c r="AF371" t="s">
        <v>295</v>
      </c>
    </row>
    <row r="372" spans="1:38" x14ac:dyDescent="0.2">
      <c r="C372" t="s">
        <v>2223</v>
      </c>
      <c r="D372" s="11" t="s">
        <v>115</v>
      </c>
      <c r="E372" s="80" t="s">
        <v>121</v>
      </c>
      <c r="F372" s="29" t="s">
        <v>196</v>
      </c>
      <c r="G372">
        <v>1</v>
      </c>
      <c r="H372">
        <v>3</v>
      </c>
      <c r="I372" t="s">
        <v>195</v>
      </c>
      <c r="J372" t="s">
        <v>195</v>
      </c>
      <c r="K372" t="s">
        <v>195</v>
      </c>
      <c r="L372" t="s">
        <v>195</v>
      </c>
      <c r="M372" t="s">
        <v>195</v>
      </c>
      <c r="N372" t="s">
        <v>195</v>
      </c>
      <c r="O372" t="s">
        <v>195</v>
      </c>
      <c r="P372" t="s">
        <v>195</v>
      </c>
      <c r="Q372" t="s">
        <v>195</v>
      </c>
      <c r="R372" t="s">
        <v>2189</v>
      </c>
      <c r="S372" t="s">
        <v>1382</v>
      </c>
      <c r="T372" s="54">
        <v>39966</v>
      </c>
      <c r="U372" s="54">
        <v>41915</v>
      </c>
      <c r="V372" t="s">
        <v>1115</v>
      </c>
      <c r="Y372" t="s">
        <v>709</v>
      </c>
      <c r="Z372" s="125" t="s">
        <v>195</v>
      </c>
      <c r="AA372" s="125" t="s">
        <v>195</v>
      </c>
      <c r="AB372" s="125" t="s">
        <v>24</v>
      </c>
      <c r="AD372" t="s">
        <v>799</v>
      </c>
      <c r="AE372" t="s">
        <v>1381</v>
      </c>
    </row>
    <row r="373" spans="1:38" x14ac:dyDescent="0.2">
      <c r="C373" t="s">
        <v>2223</v>
      </c>
      <c r="D373" s="11" t="s">
        <v>115</v>
      </c>
      <c r="E373" s="80" t="s">
        <v>121</v>
      </c>
      <c r="F373" s="29" t="s">
        <v>196</v>
      </c>
      <c r="G373">
        <v>6</v>
      </c>
      <c r="H373">
        <v>28</v>
      </c>
      <c r="I373" t="s">
        <v>230</v>
      </c>
      <c r="J373" t="s">
        <v>230</v>
      </c>
      <c r="K373" t="s">
        <v>230</v>
      </c>
      <c r="L373" t="s">
        <v>230</v>
      </c>
      <c r="M373" t="s">
        <v>230</v>
      </c>
      <c r="N373" t="s">
        <v>230</v>
      </c>
      <c r="O373" t="s">
        <v>230</v>
      </c>
      <c r="P373" t="s">
        <v>230</v>
      </c>
      <c r="Q373" t="s">
        <v>230</v>
      </c>
      <c r="R373" t="s">
        <v>2188</v>
      </c>
      <c r="S373" t="s">
        <v>1384</v>
      </c>
      <c r="T373" s="49">
        <v>33604</v>
      </c>
      <c r="U373" s="49">
        <v>35400</v>
      </c>
      <c r="V373" t="s">
        <v>1116</v>
      </c>
      <c r="Y373">
        <v>25</v>
      </c>
      <c r="Z373" s="125" t="s">
        <v>195</v>
      </c>
      <c r="AA373" s="125" t="s">
        <v>195</v>
      </c>
      <c r="AB373" s="125" t="s">
        <v>24</v>
      </c>
      <c r="AC373" s="125" t="s">
        <v>1386</v>
      </c>
      <c r="AD373" t="s">
        <v>1385</v>
      </c>
      <c r="AE373" t="s">
        <v>1383</v>
      </c>
    </row>
    <row r="374" spans="1:38" x14ac:dyDescent="0.2">
      <c r="A374" s="119"/>
      <c r="B374" s="119"/>
      <c r="C374" t="s">
        <v>2223</v>
      </c>
      <c r="D374" s="146" t="s">
        <v>115</v>
      </c>
      <c r="E374" s="158" t="s">
        <v>121</v>
      </c>
      <c r="F374" s="143" t="s">
        <v>196</v>
      </c>
      <c r="G374" s="119">
        <v>3</v>
      </c>
      <c r="H374" s="119">
        <v>13</v>
      </c>
      <c r="I374" s="119" t="s">
        <v>195</v>
      </c>
      <c r="J374" s="119" t="s">
        <v>195</v>
      </c>
      <c r="K374" s="119" t="s">
        <v>195</v>
      </c>
      <c r="L374" s="119" t="s">
        <v>195</v>
      </c>
      <c r="M374" s="119" t="s">
        <v>195</v>
      </c>
      <c r="N374" s="119" t="s">
        <v>195</v>
      </c>
      <c r="O374" s="119" t="s">
        <v>195</v>
      </c>
      <c r="P374" s="119" t="s">
        <v>195</v>
      </c>
      <c r="Q374" s="119" t="s">
        <v>195</v>
      </c>
      <c r="R374" s="119" t="s">
        <v>2188</v>
      </c>
      <c r="S374" s="125" t="s">
        <v>1387</v>
      </c>
      <c r="T374" s="164">
        <v>35796</v>
      </c>
      <c r="U374" s="164">
        <v>43070</v>
      </c>
      <c r="V374" s="119" t="s">
        <v>1118</v>
      </c>
      <c r="W374" s="119"/>
      <c r="X374" s="119"/>
      <c r="Y374" s="119">
        <v>23.08</v>
      </c>
      <c r="Z374" s="119" t="s">
        <v>195</v>
      </c>
      <c r="AA374" s="119" t="s">
        <v>195</v>
      </c>
      <c r="AB374" s="119" t="s">
        <v>24</v>
      </c>
      <c r="AC374" s="119"/>
      <c r="AD374" s="119" t="s">
        <v>1391</v>
      </c>
      <c r="AE374" s="119" t="s">
        <v>1388</v>
      </c>
      <c r="AF374" s="119"/>
      <c r="AG374" s="119"/>
      <c r="AH374" s="119"/>
      <c r="AI374" s="119"/>
      <c r="AJ374" s="119"/>
      <c r="AK374" s="119"/>
      <c r="AL374" s="119" t="s">
        <v>1389</v>
      </c>
    </row>
    <row r="375" spans="1:38" x14ac:dyDescent="0.2">
      <c r="C375" t="s">
        <v>2223</v>
      </c>
      <c r="D375" s="11" t="s">
        <v>115</v>
      </c>
      <c r="E375" s="80" t="s">
        <v>121</v>
      </c>
      <c r="F375" s="29" t="s">
        <v>196</v>
      </c>
      <c r="G375">
        <v>1</v>
      </c>
      <c r="H375">
        <v>20</v>
      </c>
      <c r="I375" t="s">
        <v>195</v>
      </c>
      <c r="J375" t="s">
        <v>195</v>
      </c>
      <c r="K375" t="s">
        <v>195</v>
      </c>
      <c r="L375" t="s">
        <v>195</v>
      </c>
      <c r="M375" t="s">
        <v>195</v>
      </c>
      <c r="N375" t="s">
        <v>195</v>
      </c>
      <c r="O375" t="s">
        <v>195</v>
      </c>
      <c r="P375" t="s">
        <v>195</v>
      </c>
      <c r="Q375" t="s">
        <v>195</v>
      </c>
      <c r="R375" t="s">
        <v>2189</v>
      </c>
      <c r="S375" t="s">
        <v>1398</v>
      </c>
      <c r="T375" s="49">
        <v>29587</v>
      </c>
      <c r="U375" s="49">
        <v>36861</v>
      </c>
      <c r="V375" t="s">
        <v>1122</v>
      </c>
      <c r="Y375">
        <v>5</v>
      </c>
      <c r="Z375" t="s">
        <v>195</v>
      </c>
      <c r="AA375" s="125" t="s">
        <v>195</v>
      </c>
      <c r="AB375" s="125" t="s">
        <v>24</v>
      </c>
      <c r="AD375" t="s">
        <v>1399</v>
      </c>
      <c r="AE375" t="s">
        <v>1397</v>
      </c>
      <c r="AF375" t="s">
        <v>295</v>
      </c>
    </row>
    <row r="376" spans="1:38" x14ac:dyDescent="0.2">
      <c r="C376" t="s">
        <v>2223</v>
      </c>
      <c r="D376" s="11" t="s">
        <v>115</v>
      </c>
      <c r="E376" s="80" t="s">
        <v>121</v>
      </c>
      <c r="F376" s="30" t="s">
        <v>196</v>
      </c>
      <c r="G376">
        <v>1</v>
      </c>
      <c r="H376" t="s">
        <v>1402</v>
      </c>
      <c r="I376" t="s">
        <v>195</v>
      </c>
      <c r="J376">
        <v>170</v>
      </c>
      <c r="K376" t="s">
        <v>195</v>
      </c>
      <c r="L376" t="s">
        <v>195</v>
      </c>
      <c r="M376" t="s">
        <v>195</v>
      </c>
      <c r="N376" t="s">
        <v>195</v>
      </c>
      <c r="O376" t="s">
        <v>195</v>
      </c>
      <c r="P376" t="s">
        <v>195</v>
      </c>
      <c r="Q376" t="s">
        <v>195</v>
      </c>
      <c r="R376" t="s">
        <v>2189</v>
      </c>
      <c r="S376" t="s">
        <v>1401</v>
      </c>
      <c r="T376" s="49">
        <v>40940</v>
      </c>
      <c r="U376" s="49">
        <v>40906</v>
      </c>
      <c r="V376" t="s">
        <v>1123</v>
      </c>
      <c r="Y376">
        <v>11.11</v>
      </c>
      <c r="Z376" t="s">
        <v>195</v>
      </c>
      <c r="AA376" s="125" t="s">
        <v>195</v>
      </c>
      <c r="AB376" s="125" t="s">
        <v>24</v>
      </c>
      <c r="AE376" t="s">
        <v>1400</v>
      </c>
    </row>
    <row r="377" spans="1:38" x14ac:dyDescent="0.2">
      <c r="A377" s="119"/>
      <c r="B377" s="119"/>
      <c r="C377" t="s">
        <v>2223</v>
      </c>
      <c r="D377" s="146" t="s">
        <v>115</v>
      </c>
      <c r="E377" s="158" t="s">
        <v>121</v>
      </c>
      <c r="F377" s="166" t="s">
        <v>196</v>
      </c>
      <c r="G377" s="119"/>
      <c r="H377" s="119" t="s">
        <v>194</v>
      </c>
      <c r="I377" s="119"/>
      <c r="J377" s="119"/>
      <c r="K377" s="119"/>
      <c r="L377" s="119"/>
      <c r="M377" s="119"/>
      <c r="N377" s="119"/>
      <c r="O377" s="119"/>
      <c r="P377" s="119"/>
      <c r="Q377" s="119"/>
      <c r="R377" s="119"/>
      <c r="S377" s="119"/>
      <c r="T377" s="119"/>
      <c r="U377" s="119"/>
      <c r="V377" s="119" t="s">
        <v>1129</v>
      </c>
      <c r="W377" s="119"/>
      <c r="X377" s="119"/>
      <c r="Y377" s="119"/>
      <c r="Z377" s="119"/>
      <c r="AA377" s="119"/>
      <c r="AB377" s="119"/>
      <c r="AC377" s="119"/>
      <c r="AD377" s="119"/>
      <c r="AE377" s="119" t="s">
        <v>1439</v>
      </c>
      <c r="AF377" s="119"/>
      <c r="AG377" s="119"/>
      <c r="AH377" s="119"/>
      <c r="AI377" s="119"/>
      <c r="AJ377" s="119"/>
      <c r="AK377" s="119"/>
      <c r="AL377" s="119"/>
    </row>
    <row r="378" spans="1:38" s="125" customFormat="1" x14ac:dyDescent="0.2">
      <c r="A378"/>
      <c r="B378"/>
      <c r="C378" t="s">
        <v>2223</v>
      </c>
      <c r="D378" s="11" t="s">
        <v>115</v>
      </c>
      <c r="E378" s="80" t="s">
        <v>121</v>
      </c>
      <c r="F378" s="30" t="s">
        <v>196</v>
      </c>
      <c r="G378">
        <v>1</v>
      </c>
      <c r="H378" t="s">
        <v>733</v>
      </c>
      <c r="I378" t="s">
        <v>195</v>
      </c>
      <c r="J378" t="s">
        <v>195</v>
      </c>
      <c r="K378" t="s">
        <v>195</v>
      </c>
      <c r="L378" t="s">
        <v>195</v>
      </c>
      <c r="M378" t="s">
        <v>195</v>
      </c>
      <c r="N378" t="s">
        <v>195</v>
      </c>
      <c r="O378" t="s">
        <v>195</v>
      </c>
      <c r="P378" t="s">
        <v>195</v>
      </c>
      <c r="Q378" t="s">
        <v>195</v>
      </c>
      <c r="R378" t="s">
        <v>2188</v>
      </c>
      <c r="S378" s="125" t="s">
        <v>1441</v>
      </c>
      <c r="T378" s="49">
        <v>39873</v>
      </c>
      <c r="U378" s="49">
        <v>40026</v>
      </c>
      <c r="V378" t="s">
        <v>1130</v>
      </c>
      <c r="W378"/>
      <c r="X378"/>
      <c r="Y378" t="s">
        <v>709</v>
      </c>
      <c r="Z378" t="s">
        <v>195</v>
      </c>
      <c r="AA378" s="125" t="s">
        <v>195</v>
      </c>
      <c r="AB378" s="125" t="s">
        <v>24</v>
      </c>
      <c r="AC378"/>
      <c r="AD378"/>
      <c r="AE378" t="s">
        <v>1440</v>
      </c>
      <c r="AF378" t="s">
        <v>1442</v>
      </c>
      <c r="AG378"/>
      <c r="AH378"/>
      <c r="AI378"/>
      <c r="AJ378"/>
      <c r="AK378"/>
      <c r="AL378"/>
    </row>
    <row r="379" spans="1:38" s="125" customFormat="1" x14ac:dyDescent="0.2">
      <c r="A379" s="88"/>
      <c r="B379" s="88"/>
      <c r="C379" t="s">
        <v>2223</v>
      </c>
      <c r="D379" s="167" t="s">
        <v>115</v>
      </c>
      <c r="E379" s="168" t="s">
        <v>121</v>
      </c>
      <c r="F379" s="169" t="s">
        <v>196</v>
      </c>
      <c r="G379" s="88" t="s">
        <v>24</v>
      </c>
      <c r="H379" s="88" t="s">
        <v>195</v>
      </c>
      <c r="I379" s="88" t="s">
        <v>195</v>
      </c>
      <c r="J379" s="88" t="s">
        <v>195</v>
      </c>
      <c r="K379" s="88" t="s">
        <v>195</v>
      </c>
      <c r="L379" s="88" t="s">
        <v>195</v>
      </c>
      <c r="M379" s="88" t="s">
        <v>195</v>
      </c>
      <c r="N379" s="88" t="s">
        <v>195</v>
      </c>
      <c r="O379" s="88" t="s">
        <v>195</v>
      </c>
      <c r="P379" s="88" t="s">
        <v>195</v>
      </c>
      <c r="Q379" s="88" t="s">
        <v>195</v>
      </c>
      <c r="R379" s="88"/>
      <c r="S379" s="88" t="s">
        <v>195</v>
      </c>
      <c r="T379" s="88" t="s">
        <v>195</v>
      </c>
      <c r="U379" s="88" t="s">
        <v>195</v>
      </c>
      <c r="V379" s="88" t="s">
        <v>1131</v>
      </c>
      <c r="W379" s="88"/>
      <c r="X379" s="88"/>
      <c r="Y379" s="88"/>
      <c r="Z379" s="88" t="s">
        <v>195</v>
      </c>
      <c r="AA379" s="88" t="s">
        <v>195</v>
      </c>
      <c r="AB379" s="88" t="s">
        <v>24</v>
      </c>
      <c r="AC379" s="88"/>
      <c r="AD379" s="88"/>
      <c r="AE379" s="88" t="s">
        <v>1443</v>
      </c>
      <c r="AF379" s="88"/>
      <c r="AG379" s="88"/>
      <c r="AH379" s="88"/>
      <c r="AI379" s="88"/>
      <c r="AJ379" s="88"/>
      <c r="AK379" s="88"/>
      <c r="AL379" s="88"/>
    </row>
    <row r="380" spans="1:38" ht="19" x14ac:dyDescent="0.2">
      <c r="C380" t="s">
        <v>2223</v>
      </c>
      <c r="D380" s="11" t="s">
        <v>115</v>
      </c>
      <c r="E380" s="80" t="s">
        <v>121</v>
      </c>
      <c r="F380" s="32" t="s">
        <v>196</v>
      </c>
      <c r="G380">
        <v>2</v>
      </c>
      <c r="H380">
        <v>3</v>
      </c>
      <c r="I380" t="s">
        <v>195</v>
      </c>
      <c r="J380" t="s">
        <v>195</v>
      </c>
      <c r="K380" t="s">
        <v>195</v>
      </c>
      <c r="L380" t="s">
        <v>195</v>
      </c>
      <c r="M380" t="s">
        <v>195</v>
      </c>
      <c r="N380" t="s">
        <v>195</v>
      </c>
      <c r="O380" t="s">
        <v>195</v>
      </c>
      <c r="P380" t="s">
        <v>195</v>
      </c>
      <c r="Q380" t="s">
        <v>195</v>
      </c>
      <c r="R380" t="s">
        <v>2189</v>
      </c>
      <c r="S380" t="s">
        <v>1447</v>
      </c>
      <c r="T380" s="54">
        <v>40590</v>
      </c>
      <c r="U380" s="54">
        <v>42586</v>
      </c>
      <c r="V380" t="s">
        <v>1134</v>
      </c>
      <c r="Y380">
        <v>66.67</v>
      </c>
      <c r="Z380" t="s">
        <v>195</v>
      </c>
      <c r="AA380" s="125" t="s">
        <v>195</v>
      </c>
      <c r="AB380" s="125" t="s">
        <v>24</v>
      </c>
      <c r="AE380" t="s">
        <v>1446</v>
      </c>
      <c r="AF380" t="s">
        <v>1448</v>
      </c>
    </row>
    <row r="381" spans="1:38" x14ac:dyDescent="0.2">
      <c r="C381" t="s">
        <v>2223</v>
      </c>
      <c r="D381" s="11" t="s">
        <v>115</v>
      </c>
      <c r="E381" s="80" t="s">
        <v>121</v>
      </c>
      <c r="F381" s="34" t="s">
        <v>196</v>
      </c>
      <c r="G381">
        <v>1</v>
      </c>
      <c r="H381" t="s">
        <v>733</v>
      </c>
      <c r="I381" t="s">
        <v>195</v>
      </c>
      <c r="J381" t="s">
        <v>195</v>
      </c>
      <c r="K381" t="s">
        <v>195</v>
      </c>
      <c r="L381" t="s">
        <v>195</v>
      </c>
      <c r="M381" t="s">
        <v>195</v>
      </c>
      <c r="N381" t="s">
        <v>195</v>
      </c>
      <c r="O381" t="s">
        <v>195</v>
      </c>
      <c r="P381" t="s">
        <v>195</v>
      </c>
      <c r="Q381" t="s">
        <v>195</v>
      </c>
      <c r="R381" t="s">
        <v>2186</v>
      </c>
      <c r="S381" t="s">
        <v>1458</v>
      </c>
      <c r="T381" t="s">
        <v>195</v>
      </c>
      <c r="U381" t="s">
        <v>195</v>
      </c>
      <c r="V381" t="s">
        <v>1141</v>
      </c>
      <c r="Y381" t="s">
        <v>709</v>
      </c>
      <c r="Z381" t="s">
        <v>195</v>
      </c>
      <c r="AA381" t="s">
        <v>195</v>
      </c>
      <c r="AB381" t="s">
        <v>24</v>
      </c>
      <c r="AE381" t="s">
        <v>1457</v>
      </c>
      <c r="AF381" t="s">
        <v>592</v>
      </c>
    </row>
    <row r="382" spans="1:38" x14ac:dyDescent="0.2">
      <c r="C382" t="s">
        <v>2223</v>
      </c>
      <c r="D382" s="11" t="s">
        <v>115</v>
      </c>
      <c r="E382" s="80" t="s">
        <v>121</v>
      </c>
      <c r="F382" s="34" t="s">
        <v>196</v>
      </c>
      <c r="G382">
        <v>1</v>
      </c>
      <c r="H382">
        <v>6</v>
      </c>
      <c r="I382" t="s">
        <v>195</v>
      </c>
      <c r="J382" t="s">
        <v>195</v>
      </c>
      <c r="K382" t="s">
        <v>195</v>
      </c>
      <c r="L382" t="s">
        <v>195</v>
      </c>
      <c r="M382" t="s">
        <v>195</v>
      </c>
      <c r="N382" t="s">
        <v>195</v>
      </c>
      <c r="O382" t="s">
        <v>195</v>
      </c>
      <c r="P382" t="s">
        <v>195</v>
      </c>
      <c r="Q382" t="s">
        <v>195</v>
      </c>
      <c r="R382" t="s">
        <v>2185</v>
      </c>
      <c r="S382" t="s">
        <v>1468</v>
      </c>
      <c r="T382" s="49">
        <v>29007</v>
      </c>
      <c r="U382" s="49">
        <v>29465</v>
      </c>
      <c r="V382" t="s">
        <v>1147</v>
      </c>
      <c r="Z382" t="s">
        <v>1469</v>
      </c>
      <c r="AE382" t="s">
        <v>1467</v>
      </c>
      <c r="AF382" t="s">
        <v>295</v>
      </c>
    </row>
    <row r="383" spans="1:38" x14ac:dyDescent="0.2">
      <c r="C383" t="s">
        <v>2223</v>
      </c>
      <c r="D383" s="11" t="s">
        <v>115</v>
      </c>
      <c r="E383" s="158" t="s">
        <v>121</v>
      </c>
      <c r="F383" s="170" t="s">
        <v>196</v>
      </c>
      <c r="G383" s="119">
        <v>3</v>
      </c>
      <c r="H383" s="119" t="s">
        <v>195</v>
      </c>
      <c r="I383" s="119" t="s">
        <v>195</v>
      </c>
      <c r="J383" s="119" t="s">
        <v>195</v>
      </c>
      <c r="K383" s="119" t="s">
        <v>195</v>
      </c>
      <c r="L383" s="119" t="s">
        <v>195</v>
      </c>
      <c r="M383" s="119" t="s">
        <v>195</v>
      </c>
      <c r="N383" s="119" t="s">
        <v>195</v>
      </c>
      <c r="O383" s="119" t="s">
        <v>195</v>
      </c>
      <c r="P383" s="119" t="s">
        <v>195</v>
      </c>
      <c r="Q383" s="119" t="s">
        <v>195</v>
      </c>
      <c r="R383" s="119" t="s">
        <v>2192</v>
      </c>
      <c r="S383" t="s">
        <v>946</v>
      </c>
      <c r="T383" s="49">
        <v>32509</v>
      </c>
      <c r="U383" s="49">
        <v>39783</v>
      </c>
      <c r="V383" t="s">
        <v>774</v>
      </c>
      <c r="Y383" t="s">
        <v>195</v>
      </c>
      <c r="Z383" t="s">
        <v>195</v>
      </c>
      <c r="AA383" t="s">
        <v>195</v>
      </c>
      <c r="AB383" s="125" t="s">
        <v>24</v>
      </c>
      <c r="AE383" s="125" t="s">
        <v>950</v>
      </c>
      <c r="AF383" s="125" t="s">
        <v>295</v>
      </c>
    </row>
    <row r="384" spans="1:38" x14ac:dyDescent="0.2">
      <c r="A384" s="125"/>
      <c r="B384" s="125"/>
      <c r="C384" t="s">
        <v>2223</v>
      </c>
      <c r="D384" s="147" t="s">
        <v>115</v>
      </c>
      <c r="E384" s="148" t="s">
        <v>121</v>
      </c>
      <c r="F384" s="239" t="s">
        <v>196</v>
      </c>
      <c r="G384" s="125">
        <v>1</v>
      </c>
      <c r="H384" s="125">
        <v>3</v>
      </c>
      <c r="I384" s="125" t="s">
        <v>195</v>
      </c>
      <c r="J384" s="125" t="s">
        <v>195</v>
      </c>
      <c r="K384" s="125" t="s">
        <v>195</v>
      </c>
      <c r="L384" s="125" t="s">
        <v>195</v>
      </c>
      <c r="M384" s="125" t="s">
        <v>195</v>
      </c>
      <c r="N384" s="125" t="s">
        <v>195</v>
      </c>
      <c r="O384" s="125" t="s">
        <v>195</v>
      </c>
      <c r="P384" s="125" t="s">
        <v>195</v>
      </c>
      <c r="Q384" s="125" t="s">
        <v>195</v>
      </c>
      <c r="R384" s="125" t="s">
        <v>2188</v>
      </c>
      <c r="S384" s="125" t="s">
        <v>2204</v>
      </c>
      <c r="T384" s="50">
        <v>28126</v>
      </c>
      <c r="U384" s="50">
        <v>28491</v>
      </c>
      <c r="V384" s="125" t="s">
        <v>779</v>
      </c>
      <c r="W384" s="125"/>
      <c r="X384" s="125"/>
      <c r="Y384" s="125">
        <v>33.33</v>
      </c>
      <c r="Z384" s="125" t="s">
        <v>195</v>
      </c>
      <c r="AA384" s="125" t="s">
        <v>195</v>
      </c>
      <c r="AB384" s="125" t="s">
        <v>24</v>
      </c>
      <c r="AC384" s="125"/>
      <c r="AD384" s="125"/>
      <c r="AE384" s="139" t="s">
        <v>2203</v>
      </c>
      <c r="AF384" s="125" t="s">
        <v>295</v>
      </c>
      <c r="AG384" s="125"/>
      <c r="AH384" s="125"/>
      <c r="AI384" s="125"/>
      <c r="AJ384" s="125"/>
      <c r="AK384" s="125"/>
      <c r="AL384" s="125"/>
    </row>
    <row r="385" spans="1:38" x14ac:dyDescent="0.2">
      <c r="A385" s="159"/>
      <c r="B385" s="159"/>
      <c r="C385" t="s">
        <v>2223</v>
      </c>
      <c r="D385" s="220" t="s">
        <v>115</v>
      </c>
      <c r="E385" s="221" t="s">
        <v>121</v>
      </c>
      <c r="F385" s="222" t="s">
        <v>196</v>
      </c>
      <c r="G385" s="159">
        <v>2</v>
      </c>
      <c r="H385" s="159">
        <v>3</v>
      </c>
      <c r="I385" s="159" t="s">
        <v>195</v>
      </c>
      <c r="J385" s="159" t="s">
        <v>195</v>
      </c>
      <c r="K385" s="159" t="s">
        <v>195</v>
      </c>
      <c r="L385" s="159" t="s">
        <v>195</v>
      </c>
      <c r="M385" s="159" t="s">
        <v>195</v>
      </c>
      <c r="N385" s="159" t="s">
        <v>195</v>
      </c>
      <c r="O385" s="159" t="s">
        <v>195</v>
      </c>
      <c r="P385" s="159" t="s">
        <v>195</v>
      </c>
      <c r="Q385" s="159" t="s">
        <v>195</v>
      </c>
      <c r="R385" s="125" t="s">
        <v>2188</v>
      </c>
      <c r="S385" s="125" t="s">
        <v>2204</v>
      </c>
      <c r="T385" s="193">
        <v>29587</v>
      </c>
      <c r="U385" s="193">
        <v>29921</v>
      </c>
      <c r="V385" s="159" t="s">
        <v>1150</v>
      </c>
      <c r="W385" s="159"/>
      <c r="X385" s="159"/>
      <c r="Y385" s="159"/>
      <c r="Z385" s="159"/>
      <c r="AA385" s="159"/>
      <c r="AB385" s="159"/>
      <c r="AC385" s="159"/>
      <c r="AD385" s="159"/>
      <c r="AE385" s="159" t="s">
        <v>2207</v>
      </c>
      <c r="AF385" s="159"/>
      <c r="AG385" s="159"/>
      <c r="AH385" s="159"/>
      <c r="AI385" s="159"/>
      <c r="AJ385" s="159"/>
      <c r="AK385" s="159"/>
      <c r="AL385" s="159"/>
    </row>
    <row r="386" spans="1:38" x14ac:dyDescent="0.2">
      <c r="A386" s="119"/>
      <c r="B386" s="119"/>
      <c r="C386" t="s">
        <v>2223</v>
      </c>
      <c r="D386" s="146" t="s">
        <v>115</v>
      </c>
      <c r="E386" s="158" t="s">
        <v>121</v>
      </c>
      <c r="F386" s="170" t="s">
        <v>196</v>
      </c>
      <c r="G386" s="119"/>
      <c r="H386" s="119"/>
      <c r="I386" s="119"/>
      <c r="J386" s="119"/>
      <c r="K386" s="119"/>
      <c r="L386" s="119"/>
      <c r="M386" s="119"/>
      <c r="N386" s="119"/>
      <c r="O386" s="119"/>
      <c r="P386" s="119"/>
      <c r="Q386" s="119"/>
      <c r="R386" s="119"/>
      <c r="S386" s="119"/>
      <c r="T386" s="119"/>
      <c r="U386" s="119"/>
      <c r="V386" s="119" t="s">
        <v>1152</v>
      </c>
      <c r="W386" s="119"/>
      <c r="X386" s="119"/>
      <c r="Y386" s="119"/>
      <c r="Z386" s="119"/>
      <c r="AA386" s="119"/>
      <c r="AB386" s="119"/>
      <c r="AC386" s="119"/>
      <c r="AD386" s="119"/>
      <c r="AE386" s="119"/>
      <c r="AF386" s="119"/>
      <c r="AG386" s="119"/>
      <c r="AH386" s="119"/>
      <c r="AI386" s="119"/>
      <c r="AJ386" s="119"/>
      <c r="AK386" s="119"/>
      <c r="AL386" s="119"/>
    </row>
    <row r="387" spans="1:38" x14ac:dyDescent="0.2">
      <c r="C387" t="s">
        <v>2223</v>
      </c>
      <c r="D387" s="11" t="s">
        <v>115</v>
      </c>
      <c r="E387" s="80" t="s">
        <v>121</v>
      </c>
      <c r="F387" s="34" t="s">
        <v>196</v>
      </c>
      <c r="G387">
        <v>1</v>
      </c>
      <c r="H387" t="s">
        <v>195</v>
      </c>
      <c r="I387" t="s">
        <v>195</v>
      </c>
      <c r="J387" t="s">
        <v>195</v>
      </c>
      <c r="K387" t="s">
        <v>195</v>
      </c>
      <c r="L387" t="s">
        <v>195</v>
      </c>
      <c r="M387" t="s">
        <v>195</v>
      </c>
      <c r="N387" t="s">
        <v>195</v>
      </c>
      <c r="O387" t="s">
        <v>195</v>
      </c>
      <c r="P387" t="s">
        <v>195</v>
      </c>
      <c r="Q387" t="s">
        <v>195</v>
      </c>
      <c r="R387" t="s">
        <v>2188</v>
      </c>
      <c r="S387" s="125" t="s">
        <v>1476</v>
      </c>
      <c r="T387" s="49">
        <v>39083</v>
      </c>
      <c r="U387" s="49">
        <v>39783</v>
      </c>
      <c r="V387" t="s">
        <v>1155</v>
      </c>
      <c r="Z387" t="s">
        <v>195</v>
      </c>
      <c r="AA387" t="s">
        <v>195</v>
      </c>
      <c r="AB387" t="s">
        <v>24</v>
      </c>
      <c r="AG387" t="s">
        <v>1475</v>
      </c>
    </row>
    <row r="388" spans="1:38" x14ac:dyDescent="0.2">
      <c r="A388" s="52"/>
      <c r="B388" s="52"/>
      <c r="C388" t="s">
        <v>2223</v>
      </c>
      <c r="D388" s="69" t="s">
        <v>115</v>
      </c>
      <c r="E388" s="151" t="s">
        <v>121</v>
      </c>
      <c r="F388" s="171" t="s">
        <v>196</v>
      </c>
      <c r="G388" s="52"/>
      <c r="H388" s="52"/>
      <c r="I388" s="52"/>
      <c r="J388" s="52"/>
      <c r="K388" s="52"/>
      <c r="L388" s="52"/>
      <c r="M388" s="52"/>
      <c r="N388" s="52"/>
      <c r="O388" s="52"/>
      <c r="P388" s="52" t="s">
        <v>1478</v>
      </c>
      <c r="Q388" s="52"/>
      <c r="R388" s="52"/>
      <c r="S388" s="52"/>
      <c r="T388" s="52"/>
      <c r="U388" s="52"/>
      <c r="V388" s="52" t="s">
        <v>1156</v>
      </c>
      <c r="W388" s="52"/>
      <c r="X388" s="52"/>
      <c r="Y388" s="52"/>
      <c r="Z388" s="52"/>
      <c r="AA388" s="52"/>
      <c r="AB388" s="52"/>
      <c r="AC388" s="52"/>
      <c r="AD388" s="52"/>
      <c r="AE388" s="52"/>
      <c r="AF388" s="52"/>
      <c r="AG388" s="52" t="s">
        <v>1477</v>
      </c>
      <c r="AH388" s="52"/>
      <c r="AI388" s="52"/>
      <c r="AJ388" s="52"/>
      <c r="AK388" s="52"/>
      <c r="AL388" s="52"/>
    </row>
    <row r="389" spans="1:38" x14ac:dyDescent="0.2">
      <c r="A389" s="119"/>
      <c r="B389" s="119"/>
      <c r="C389" t="s">
        <v>2223</v>
      </c>
      <c r="D389" s="146" t="s">
        <v>115</v>
      </c>
      <c r="E389" s="158" t="s">
        <v>121</v>
      </c>
      <c r="F389" s="172" t="s">
        <v>196</v>
      </c>
      <c r="G389" s="119">
        <v>1</v>
      </c>
      <c r="H389" s="119" t="s">
        <v>733</v>
      </c>
      <c r="I389" s="119"/>
      <c r="J389" s="119"/>
      <c r="K389" s="119"/>
      <c r="L389" s="119"/>
      <c r="M389" s="119"/>
      <c r="N389" s="119"/>
      <c r="O389" s="119"/>
      <c r="P389" s="119"/>
      <c r="Q389" s="119"/>
      <c r="R389" s="119"/>
      <c r="S389" s="119"/>
      <c r="T389" s="119"/>
      <c r="U389" s="119"/>
      <c r="V389" s="119" t="s">
        <v>1162</v>
      </c>
      <c r="W389" s="119"/>
      <c r="X389" s="119"/>
      <c r="Y389" s="119"/>
      <c r="Z389" s="119"/>
      <c r="AA389" s="119"/>
      <c r="AB389" s="119"/>
      <c r="AC389" s="119"/>
      <c r="AD389" s="119"/>
      <c r="AE389" s="119"/>
      <c r="AF389" s="119"/>
      <c r="AG389" s="119"/>
      <c r="AH389" s="119"/>
      <c r="AI389" s="119"/>
      <c r="AJ389" s="119"/>
      <c r="AK389" s="119"/>
      <c r="AL389" s="119"/>
    </row>
    <row r="390" spans="1:38" x14ac:dyDescent="0.2">
      <c r="C390" t="s">
        <v>2223</v>
      </c>
      <c r="D390" s="11" t="s">
        <v>115</v>
      </c>
      <c r="E390" s="80" t="s">
        <v>121</v>
      </c>
      <c r="F390" s="131" t="s">
        <v>196</v>
      </c>
      <c r="G390">
        <v>10</v>
      </c>
      <c r="H390">
        <v>33</v>
      </c>
      <c r="I390" t="s">
        <v>195</v>
      </c>
      <c r="J390" t="s">
        <v>195</v>
      </c>
      <c r="K390" t="s">
        <v>195</v>
      </c>
      <c r="L390" t="s">
        <v>195</v>
      </c>
      <c r="M390" t="s">
        <v>195</v>
      </c>
      <c r="N390" t="s">
        <v>195</v>
      </c>
      <c r="O390" t="s">
        <v>195</v>
      </c>
      <c r="P390" t="s">
        <v>195</v>
      </c>
      <c r="Q390" t="s">
        <v>195</v>
      </c>
      <c r="R390" t="s">
        <v>2188</v>
      </c>
      <c r="S390" t="s">
        <v>1003</v>
      </c>
      <c r="T390" s="49">
        <v>28491</v>
      </c>
      <c r="U390" s="49">
        <v>32478</v>
      </c>
      <c r="V390" t="s">
        <v>826</v>
      </c>
      <c r="Y390">
        <v>30.3</v>
      </c>
      <c r="Z390" t="s">
        <v>195</v>
      </c>
      <c r="AA390" t="s">
        <v>195</v>
      </c>
      <c r="AB390" t="s">
        <v>24</v>
      </c>
      <c r="AD390" t="s">
        <v>1007</v>
      </c>
      <c r="AE390" t="s">
        <v>1006</v>
      </c>
      <c r="AF390" t="s">
        <v>295</v>
      </c>
    </row>
    <row r="391" spans="1:38" s="125" customFormat="1" x14ac:dyDescent="0.2">
      <c r="A391" s="52"/>
      <c r="B391" s="52"/>
      <c r="C391" t="s">
        <v>2223</v>
      </c>
      <c r="D391" s="69" t="s">
        <v>115</v>
      </c>
      <c r="E391" s="151" t="s">
        <v>121</v>
      </c>
      <c r="F391" s="173" t="s">
        <v>196</v>
      </c>
      <c r="G391" s="52" t="s">
        <v>195</v>
      </c>
      <c r="H391" s="52" t="s">
        <v>195</v>
      </c>
      <c r="I391" s="52" t="s">
        <v>195</v>
      </c>
      <c r="J391" s="52" t="s">
        <v>195</v>
      </c>
      <c r="K391" s="52" t="s">
        <v>195</v>
      </c>
      <c r="L391" s="52" t="s">
        <v>195</v>
      </c>
      <c r="M391" s="52" t="s">
        <v>195</v>
      </c>
      <c r="N391" s="52" t="s">
        <v>195</v>
      </c>
      <c r="O391" s="52" t="s">
        <v>195</v>
      </c>
      <c r="P391" s="52" t="s">
        <v>195</v>
      </c>
      <c r="Q391" s="52" t="s">
        <v>195</v>
      </c>
      <c r="R391" s="52" t="s">
        <v>2188</v>
      </c>
      <c r="S391" s="52" t="s">
        <v>1487</v>
      </c>
      <c r="T391" s="52" t="s">
        <v>195</v>
      </c>
      <c r="U391" s="52" t="s">
        <v>195</v>
      </c>
      <c r="V391" s="52" t="s">
        <v>1163</v>
      </c>
      <c r="W391" s="52"/>
      <c r="X391" s="52"/>
      <c r="Y391" s="52" t="s">
        <v>195</v>
      </c>
      <c r="Z391" s="52" t="s">
        <v>195</v>
      </c>
      <c r="AA391" s="52" t="s">
        <v>195</v>
      </c>
      <c r="AB391" s="52" t="s">
        <v>195</v>
      </c>
      <c r="AC391" s="52" t="s">
        <v>1488</v>
      </c>
      <c r="AD391" s="52"/>
      <c r="AE391" s="52" t="s">
        <v>1261</v>
      </c>
      <c r="AF391" s="52"/>
      <c r="AG391" s="52"/>
      <c r="AH391" s="52"/>
      <c r="AI391" s="52"/>
      <c r="AJ391" s="52"/>
      <c r="AK391" s="52"/>
      <c r="AL391" s="52"/>
    </row>
    <row r="392" spans="1:38" s="125" customFormat="1" x14ac:dyDescent="0.2">
      <c r="A392"/>
      <c r="B392"/>
      <c r="C392" t="s">
        <v>2225</v>
      </c>
      <c r="D392" s="11" t="s">
        <v>119</v>
      </c>
      <c r="E392" s="75" t="s">
        <v>120</v>
      </c>
      <c r="F392" s="30" t="s">
        <v>196</v>
      </c>
      <c r="G392">
        <v>1</v>
      </c>
      <c r="H392" t="s">
        <v>195</v>
      </c>
      <c r="I392" t="s">
        <v>195</v>
      </c>
      <c r="J392" t="s">
        <v>195</v>
      </c>
      <c r="K392" t="s">
        <v>195</v>
      </c>
      <c r="L392" t="s">
        <v>195</v>
      </c>
      <c r="M392" t="s">
        <v>195</v>
      </c>
      <c r="N392" t="s">
        <v>195</v>
      </c>
      <c r="O392" t="s">
        <v>195</v>
      </c>
      <c r="P392" t="s">
        <v>195</v>
      </c>
      <c r="Q392" t="s">
        <v>195</v>
      </c>
      <c r="R392" t="s">
        <v>2188</v>
      </c>
      <c r="S392" t="s">
        <v>1498</v>
      </c>
      <c r="T392" s="49">
        <v>39083</v>
      </c>
      <c r="U392" s="49">
        <v>39083</v>
      </c>
      <c r="V392" s="125" t="s">
        <v>1166</v>
      </c>
      <c r="X392" t="s">
        <v>25</v>
      </c>
      <c r="Y392" t="s">
        <v>195</v>
      </c>
      <c r="Z392" t="s">
        <v>195</v>
      </c>
      <c r="AA392" t="s">
        <v>195</v>
      </c>
      <c r="AB392" t="s">
        <v>24</v>
      </c>
      <c r="AC392"/>
      <c r="AD392"/>
      <c r="AE392" t="s">
        <v>1497</v>
      </c>
      <c r="AF392"/>
      <c r="AG392"/>
      <c r="AH392"/>
      <c r="AI392"/>
      <c r="AJ392"/>
      <c r="AK392"/>
      <c r="AL392"/>
    </row>
    <row r="393" spans="1:38" s="125" customFormat="1" ht="21" x14ac:dyDescent="0.25">
      <c r="A393" s="52"/>
      <c r="B393" s="52"/>
      <c r="C393" t="s">
        <v>2225</v>
      </c>
      <c r="D393" s="69" t="s">
        <v>119</v>
      </c>
      <c r="E393" s="105" t="s">
        <v>120</v>
      </c>
      <c r="F393" s="36" t="s">
        <v>196</v>
      </c>
      <c r="G393" s="52"/>
      <c r="H393" s="52"/>
      <c r="I393" s="52"/>
      <c r="J393" s="52"/>
      <c r="K393" s="52"/>
      <c r="L393" s="52"/>
      <c r="M393" s="176"/>
      <c r="N393" s="52"/>
      <c r="O393" s="52"/>
      <c r="P393" s="52"/>
      <c r="Q393" s="52"/>
      <c r="R393" s="52"/>
      <c r="S393" s="52"/>
      <c r="T393" s="52"/>
      <c r="U393" s="52"/>
      <c r="V393" s="154" t="s">
        <v>1174</v>
      </c>
      <c r="W393" s="154"/>
      <c r="X393" s="52" t="s">
        <v>25</v>
      </c>
      <c r="Y393" s="52"/>
      <c r="Z393" s="52"/>
      <c r="AA393" s="52"/>
      <c r="AB393" s="52"/>
      <c r="AC393" s="52"/>
      <c r="AD393" s="52"/>
      <c r="AE393" s="52"/>
      <c r="AF393" s="52"/>
      <c r="AG393" s="52"/>
      <c r="AH393" s="52"/>
      <c r="AI393" s="52"/>
      <c r="AJ393" s="52"/>
      <c r="AK393" s="52"/>
      <c r="AL393" s="52"/>
    </row>
    <row r="394" spans="1:38" x14ac:dyDescent="0.2">
      <c r="A394" s="52"/>
      <c r="B394" s="52"/>
      <c r="C394" t="s">
        <v>2225</v>
      </c>
      <c r="D394" s="69" t="s">
        <v>119</v>
      </c>
      <c r="E394" s="105" t="s">
        <v>120</v>
      </c>
      <c r="F394" s="36" t="s">
        <v>196</v>
      </c>
      <c r="G394" s="52">
        <v>1</v>
      </c>
      <c r="H394" s="52" t="s">
        <v>733</v>
      </c>
      <c r="I394" s="52" t="s">
        <v>195</v>
      </c>
      <c r="J394" s="52" t="s">
        <v>195</v>
      </c>
      <c r="K394" s="52" t="s">
        <v>195</v>
      </c>
      <c r="L394" s="52" t="s">
        <v>195</v>
      </c>
      <c r="M394" s="52" t="s">
        <v>195</v>
      </c>
      <c r="N394" s="52" t="s">
        <v>195</v>
      </c>
      <c r="O394" s="52" t="s">
        <v>195</v>
      </c>
      <c r="P394" s="52" t="s">
        <v>195</v>
      </c>
      <c r="Q394" s="52" t="s">
        <v>195</v>
      </c>
      <c r="R394" s="52" t="s">
        <v>2192</v>
      </c>
      <c r="S394" s="225" t="s">
        <v>1514</v>
      </c>
      <c r="T394" s="73">
        <v>39115</v>
      </c>
      <c r="U394" s="73">
        <v>39115</v>
      </c>
      <c r="V394" s="154" t="s">
        <v>1176</v>
      </c>
      <c r="W394" s="154"/>
      <c r="X394" s="52" t="s">
        <v>24</v>
      </c>
      <c r="Y394" s="52" t="s">
        <v>195</v>
      </c>
      <c r="Z394" s="52" t="s">
        <v>473</v>
      </c>
      <c r="AA394" s="52" t="s">
        <v>230</v>
      </c>
      <c r="AB394" s="52" t="s">
        <v>24</v>
      </c>
      <c r="AC394" s="52" t="s">
        <v>1515</v>
      </c>
      <c r="AD394" s="52" t="s">
        <v>1512</v>
      </c>
      <c r="AE394" s="52" t="s">
        <v>1513</v>
      </c>
      <c r="AF394" s="52" t="s">
        <v>1070</v>
      </c>
      <c r="AG394" s="52"/>
      <c r="AH394" s="52"/>
      <c r="AI394" s="52"/>
      <c r="AJ394" s="52"/>
      <c r="AK394" s="52"/>
      <c r="AL394" s="52"/>
    </row>
    <row r="395" spans="1:38" x14ac:dyDescent="0.2">
      <c r="A395" s="52"/>
      <c r="B395" s="52"/>
      <c r="C395" t="s">
        <v>2225</v>
      </c>
      <c r="D395" s="69" t="s">
        <v>119</v>
      </c>
      <c r="E395" s="105" t="s">
        <v>120</v>
      </c>
      <c r="F395" s="36" t="s">
        <v>196</v>
      </c>
      <c r="G395" s="52"/>
      <c r="H395" s="52"/>
      <c r="I395" s="52"/>
      <c r="J395" s="52"/>
      <c r="K395" s="52"/>
      <c r="L395" s="52" t="s">
        <v>1517</v>
      </c>
      <c r="M395" s="52"/>
      <c r="N395" s="52"/>
      <c r="O395" s="52"/>
      <c r="P395" s="52"/>
      <c r="Q395" s="52"/>
      <c r="R395" s="52"/>
      <c r="S395" s="52"/>
      <c r="T395" s="52"/>
      <c r="U395" s="52"/>
      <c r="V395" s="154" t="s">
        <v>1177</v>
      </c>
      <c r="W395" s="154"/>
      <c r="X395" s="52" t="s">
        <v>25</v>
      </c>
      <c r="Y395" s="52"/>
      <c r="Z395" s="52"/>
      <c r="AA395" s="52"/>
      <c r="AB395" s="52"/>
      <c r="AC395" s="52"/>
      <c r="AD395" s="52"/>
      <c r="AE395" s="106" t="s">
        <v>1516</v>
      </c>
      <c r="AF395" s="52"/>
      <c r="AG395" s="52"/>
      <c r="AH395" s="52"/>
      <c r="AI395" s="52"/>
      <c r="AJ395" s="52"/>
      <c r="AK395" s="52"/>
      <c r="AL395" s="52"/>
    </row>
    <row r="396" spans="1:38" x14ac:dyDescent="0.2">
      <c r="C396" t="s">
        <v>2225</v>
      </c>
      <c r="D396" s="11" t="s">
        <v>119</v>
      </c>
      <c r="E396" s="75" t="s">
        <v>120</v>
      </c>
      <c r="F396" s="29" t="s">
        <v>196</v>
      </c>
      <c r="G396">
        <v>2</v>
      </c>
      <c r="H396">
        <v>1404</v>
      </c>
      <c r="I396" t="s">
        <v>195</v>
      </c>
      <c r="J396" t="s">
        <v>195</v>
      </c>
      <c r="K396" t="s">
        <v>195</v>
      </c>
      <c r="L396" t="s">
        <v>195</v>
      </c>
      <c r="M396" t="s">
        <v>195</v>
      </c>
      <c r="N396" t="s">
        <v>195</v>
      </c>
      <c r="O396" t="s">
        <v>195</v>
      </c>
      <c r="P396" t="s">
        <v>195</v>
      </c>
      <c r="Q396" t="s">
        <v>195</v>
      </c>
      <c r="R396" t="s">
        <v>2188</v>
      </c>
      <c r="S396" t="s">
        <v>2136</v>
      </c>
      <c r="T396" s="49">
        <v>35431</v>
      </c>
      <c r="U396" s="49">
        <v>40148</v>
      </c>
      <c r="V396" s="1" t="s">
        <v>2137</v>
      </c>
      <c r="W396" s="1"/>
      <c r="X396" t="s">
        <v>24</v>
      </c>
      <c r="Y396">
        <v>0.14245014245014245</v>
      </c>
      <c r="Z396" t="s">
        <v>195</v>
      </c>
      <c r="AA396" t="s">
        <v>195</v>
      </c>
      <c r="AB396" t="s">
        <v>24</v>
      </c>
      <c r="AC396" t="s">
        <v>2139</v>
      </c>
      <c r="AE396" s="57" t="s">
        <v>2135</v>
      </c>
      <c r="AF396" t="s">
        <v>2138</v>
      </c>
    </row>
    <row r="397" spans="1:38" x14ac:dyDescent="0.2">
      <c r="A397" s="125"/>
      <c r="B397" s="125"/>
      <c r="C397" t="s">
        <v>2225</v>
      </c>
      <c r="D397" s="147" t="s">
        <v>119</v>
      </c>
      <c r="E397" s="127" t="s">
        <v>120</v>
      </c>
      <c r="F397" s="130" t="s">
        <v>196</v>
      </c>
      <c r="G397" s="125" t="s">
        <v>195</v>
      </c>
      <c r="H397" s="125" t="s">
        <v>195</v>
      </c>
      <c r="I397" s="125" t="s">
        <v>195</v>
      </c>
      <c r="J397" s="125" t="s">
        <v>195</v>
      </c>
      <c r="K397" s="125" t="s">
        <v>195</v>
      </c>
      <c r="L397" s="125" t="s">
        <v>195</v>
      </c>
      <c r="M397" s="125" t="s">
        <v>195</v>
      </c>
      <c r="N397" s="125" t="s">
        <v>195</v>
      </c>
      <c r="O397" s="125" t="s">
        <v>195</v>
      </c>
      <c r="P397" s="125" t="s">
        <v>195</v>
      </c>
      <c r="Q397" s="125" t="s">
        <v>195</v>
      </c>
      <c r="R397" s="125" t="s">
        <v>2188</v>
      </c>
      <c r="S397" s="125" t="s">
        <v>2144</v>
      </c>
      <c r="T397" s="125" t="s">
        <v>195</v>
      </c>
      <c r="U397" s="125" t="s">
        <v>195</v>
      </c>
      <c r="V397" s="202" t="s">
        <v>2147</v>
      </c>
      <c r="W397" s="202"/>
      <c r="X397" s="125" t="s">
        <v>24</v>
      </c>
      <c r="Y397" s="125" t="s">
        <v>195</v>
      </c>
      <c r="Z397" s="125" t="s">
        <v>230</v>
      </c>
      <c r="AA397" s="125" t="s">
        <v>230</v>
      </c>
      <c r="AB397" s="125" t="s">
        <v>24</v>
      </c>
      <c r="AC397" s="125"/>
      <c r="AD397" s="125"/>
      <c r="AE397" s="125" t="s">
        <v>1457</v>
      </c>
      <c r="AF397" s="125" t="s">
        <v>2145</v>
      </c>
      <c r="AG397" s="125"/>
      <c r="AH397" s="125"/>
      <c r="AI397" s="125"/>
      <c r="AJ397" s="125"/>
      <c r="AK397" s="125"/>
      <c r="AL397" s="125"/>
    </row>
    <row r="398" spans="1:38" x14ac:dyDescent="0.2">
      <c r="A398" s="197"/>
      <c r="B398" s="197"/>
      <c r="C398" t="s">
        <v>2225</v>
      </c>
      <c r="D398" s="194" t="s">
        <v>119</v>
      </c>
      <c r="E398" s="195" t="s">
        <v>120</v>
      </c>
      <c r="F398" s="196" t="s">
        <v>196</v>
      </c>
      <c r="G398" s="197" t="s">
        <v>2149</v>
      </c>
      <c r="H398" s="197"/>
      <c r="I398" s="197"/>
      <c r="J398" s="197" t="s">
        <v>2151</v>
      </c>
      <c r="K398" s="197"/>
      <c r="L398" s="197"/>
      <c r="M398" s="197"/>
      <c r="N398" s="197"/>
      <c r="O398" s="197"/>
      <c r="P398" s="197"/>
      <c r="Q398" s="197"/>
      <c r="R398" s="197" t="s">
        <v>2188</v>
      </c>
      <c r="S398" s="197" t="s">
        <v>2148</v>
      </c>
      <c r="T398" s="198">
        <v>38353</v>
      </c>
      <c r="U398" s="198">
        <v>40513</v>
      </c>
      <c r="V398" s="197" t="s">
        <v>2152</v>
      </c>
      <c r="W398" s="197"/>
      <c r="X398" s="197" t="s">
        <v>24</v>
      </c>
      <c r="Y398" s="197"/>
      <c r="Z398" s="197"/>
      <c r="AA398" s="197"/>
      <c r="AB398" s="197"/>
      <c r="AC398" s="197"/>
      <c r="AD398" s="197"/>
      <c r="AE398" s="252" t="s">
        <v>2150</v>
      </c>
      <c r="AF398" s="197"/>
      <c r="AG398" s="197"/>
      <c r="AH398" s="197"/>
      <c r="AI398" s="197"/>
      <c r="AJ398" s="197"/>
      <c r="AK398" s="197"/>
      <c r="AL398" s="197"/>
    </row>
    <row r="399" spans="1:38" x14ac:dyDescent="0.2">
      <c r="A399" s="125"/>
      <c r="B399" s="125"/>
      <c r="C399" t="s">
        <v>2225</v>
      </c>
      <c r="D399" s="147" t="s">
        <v>119</v>
      </c>
      <c r="E399" s="127" t="s">
        <v>120</v>
      </c>
      <c r="F399" s="130" t="s">
        <v>196</v>
      </c>
      <c r="G399" s="125">
        <v>2</v>
      </c>
      <c r="H399" s="125">
        <v>14</v>
      </c>
      <c r="I399" s="125" t="s">
        <v>195</v>
      </c>
      <c r="J399" s="125" t="s">
        <v>195</v>
      </c>
      <c r="K399" s="125" t="s">
        <v>195</v>
      </c>
      <c r="L399" s="125" t="s">
        <v>195</v>
      </c>
      <c r="M399" s="125" t="s">
        <v>195</v>
      </c>
      <c r="N399" s="125" t="s">
        <v>195</v>
      </c>
      <c r="O399" s="125" t="s">
        <v>195</v>
      </c>
      <c r="P399" s="125" t="s">
        <v>195</v>
      </c>
      <c r="Q399" s="125" t="s">
        <v>195</v>
      </c>
      <c r="R399" s="125" t="s">
        <v>2188</v>
      </c>
      <c r="S399" s="125" t="s">
        <v>2155</v>
      </c>
      <c r="T399" s="50">
        <v>33239</v>
      </c>
      <c r="U399" s="50">
        <v>34029</v>
      </c>
      <c r="V399" s="125" t="s">
        <v>2153</v>
      </c>
      <c r="W399" s="125"/>
      <c r="X399" s="125" t="s">
        <v>24</v>
      </c>
      <c r="Y399" s="125">
        <v>14.285714285714286</v>
      </c>
      <c r="Z399" s="125" t="s">
        <v>195</v>
      </c>
      <c r="AA399" s="125" t="s">
        <v>195</v>
      </c>
      <c r="AB399" s="125" t="s">
        <v>24</v>
      </c>
      <c r="AC399" s="125"/>
      <c r="AD399" s="125"/>
      <c r="AE399" s="125" t="s">
        <v>2154</v>
      </c>
      <c r="AF399" s="125" t="s">
        <v>2156</v>
      </c>
      <c r="AG399" s="125"/>
      <c r="AH399" s="125"/>
      <c r="AI399" s="125"/>
      <c r="AJ399" s="125"/>
      <c r="AK399" s="125"/>
      <c r="AL399" s="125"/>
    </row>
    <row r="400" spans="1:38" x14ac:dyDescent="0.2">
      <c r="C400" t="s">
        <v>2225</v>
      </c>
      <c r="D400" s="11" t="s">
        <v>125</v>
      </c>
      <c r="E400" s="75" t="s">
        <v>126</v>
      </c>
      <c r="F400" s="19" t="s">
        <v>196</v>
      </c>
      <c r="G400">
        <v>3</v>
      </c>
      <c r="H400">
        <v>53</v>
      </c>
      <c r="I400" t="s">
        <v>195</v>
      </c>
      <c r="J400" t="s">
        <v>195</v>
      </c>
      <c r="K400" t="s">
        <v>195</v>
      </c>
      <c r="L400" t="s">
        <v>195</v>
      </c>
      <c r="M400" t="s">
        <v>195</v>
      </c>
      <c r="N400" t="s">
        <v>195</v>
      </c>
      <c r="O400" t="s">
        <v>195</v>
      </c>
      <c r="P400" t="s">
        <v>195</v>
      </c>
      <c r="Q400" t="s">
        <v>195</v>
      </c>
      <c r="R400" t="s">
        <v>2188</v>
      </c>
      <c r="S400" s="125" t="s">
        <v>1534</v>
      </c>
      <c r="T400" s="49">
        <v>36526</v>
      </c>
      <c r="U400" s="49">
        <v>41244</v>
      </c>
      <c r="V400" t="s">
        <v>1168</v>
      </c>
      <c r="Y400">
        <v>5.66</v>
      </c>
      <c r="AC400" s="88" t="s">
        <v>1543</v>
      </c>
      <c r="AD400" t="s">
        <v>1542</v>
      </c>
      <c r="AE400" t="s">
        <v>1499</v>
      </c>
    </row>
    <row r="401" spans="1:41" x14ac:dyDescent="0.2">
      <c r="C401" t="s">
        <v>2225</v>
      </c>
      <c r="D401" s="11" t="s">
        <v>125</v>
      </c>
      <c r="E401" s="75" t="s">
        <v>126</v>
      </c>
      <c r="F401" s="13" t="s">
        <v>196</v>
      </c>
      <c r="G401">
        <v>1</v>
      </c>
      <c r="H401">
        <v>9</v>
      </c>
      <c r="I401" t="s">
        <v>195</v>
      </c>
      <c r="J401" t="s">
        <v>195</v>
      </c>
      <c r="K401" t="s">
        <v>195</v>
      </c>
      <c r="L401" t="s">
        <v>195</v>
      </c>
      <c r="M401" t="s">
        <v>195</v>
      </c>
      <c r="N401" t="s">
        <v>195</v>
      </c>
      <c r="O401" t="s">
        <v>195</v>
      </c>
      <c r="P401" t="s">
        <v>195</v>
      </c>
      <c r="Q401" t="s">
        <v>195</v>
      </c>
      <c r="R401" t="s">
        <v>2188</v>
      </c>
      <c r="S401" s="125" t="s">
        <v>1534</v>
      </c>
      <c r="T401" s="49">
        <v>38718</v>
      </c>
      <c r="U401" s="49">
        <v>41244</v>
      </c>
      <c r="V401" t="s">
        <v>1192</v>
      </c>
      <c r="Y401">
        <v>11.11</v>
      </c>
      <c r="Z401" t="s">
        <v>195</v>
      </c>
      <c r="AA401" t="s">
        <v>195</v>
      </c>
      <c r="AB401" t="s">
        <v>24</v>
      </c>
      <c r="AE401" t="s">
        <v>1537</v>
      </c>
    </row>
    <row r="402" spans="1:41" x14ac:dyDescent="0.2">
      <c r="C402" t="s">
        <v>2225</v>
      </c>
      <c r="D402" s="11" t="s">
        <v>141</v>
      </c>
      <c r="E402" s="75" t="s">
        <v>134</v>
      </c>
      <c r="F402" s="20" t="s">
        <v>196</v>
      </c>
      <c r="G402">
        <v>0</v>
      </c>
      <c r="H402">
        <v>2</v>
      </c>
      <c r="I402">
        <v>0</v>
      </c>
      <c r="J402">
        <v>0</v>
      </c>
      <c r="K402">
        <v>0</v>
      </c>
      <c r="L402">
        <v>0</v>
      </c>
      <c r="M402">
        <v>0</v>
      </c>
      <c r="N402">
        <v>0</v>
      </c>
      <c r="O402">
        <v>0</v>
      </c>
      <c r="P402">
        <v>0</v>
      </c>
      <c r="Q402">
        <v>0</v>
      </c>
      <c r="R402" t="s">
        <v>2188</v>
      </c>
      <c r="S402" t="s">
        <v>1503</v>
      </c>
      <c r="T402" s="49">
        <v>38353</v>
      </c>
      <c r="U402" s="49">
        <v>41244</v>
      </c>
      <c r="V402" t="s">
        <v>1168</v>
      </c>
      <c r="Y402">
        <v>0</v>
      </c>
      <c r="Z402" t="s">
        <v>230</v>
      </c>
      <c r="AA402" t="s">
        <v>230</v>
      </c>
      <c r="AB402" t="s">
        <v>230</v>
      </c>
      <c r="AD402" t="s">
        <v>1544</v>
      </c>
      <c r="AE402" t="s">
        <v>1499</v>
      </c>
    </row>
    <row r="403" spans="1:41" x14ac:dyDescent="0.2">
      <c r="C403" t="s">
        <v>2225</v>
      </c>
      <c r="D403" s="11" t="s">
        <v>119</v>
      </c>
      <c r="E403" s="75" t="s">
        <v>120</v>
      </c>
      <c r="F403" s="24" t="s">
        <v>196</v>
      </c>
      <c r="G403">
        <v>1</v>
      </c>
      <c r="H403" t="s">
        <v>733</v>
      </c>
      <c r="I403" t="s">
        <v>195</v>
      </c>
      <c r="J403" t="s">
        <v>195</v>
      </c>
      <c r="K403" t="s">
        <v>195</v>
      </c>
      <c r="L403" t="s">
        <v>195</v>
      </c>
      <c r="M403" t="s">
        <v>195</v>
      </c>
      <c r="N403" t="s">
        <v>195</v>
      </c>
      <c r="O403" t="s">
        <v>195</v>
      </c>
      <c r="P403" t="s">
        <v>195</v>
      </c>
      <c r="Q403" t="s">
        <v>195</v>
      </c>
      <c r="R403" s="125" t="s">
        <v>2186</v>
      </c>
      <c r="S403" s="125" t="s">
        <v>1519</v>
      </c>
      <c r="T403" s="54">
        <v>23243</v>
      </c>
      <c r="U403" s="54">
        <v>23243</v>
      </c>
      <c r="V403" t="s">
        <v>1178</v>
      </c>
      <c r="Y403" t="s">
        <v>709</v>
      </c>
      <c r="Z403" t="s">
        <v>195</v>
      </c>
      <c r="AA403" t="s">
        <v>195</v>
      </c>
      <c r="AB403" t="s">
        <v>24</v>
      </c>
      <c r="AE403" t="s">
        <v>1518</v>
      </c>
      <c r="AF403" t="s">
        <v>295</v>
      </c>
    </row>
    <row r="404" spans="1:41" x14ac:dyDescent="0.2">
      <c r="C404" t="s">
        <v>2225</v>
      </c>
      <c r="D404" s="14" t="s">
        <v>144</v>
      </c>
      <c r="E404" s="12" t="s">
        <v>145</v>
      </c>
      <c r="F404" s="163" t="s">
        <v>196</v>
      </c>
      <c r="G404">
        <v>1</v>
      </c>
      <c r="H404">
        <v>1</v>
      </c>
      <c r="J404" t="s">
        <v>195</v>
      </c>
      <c r="K404" t="s">
        <v>195</v>
      </c>
      <c r="L404" t="s">
        <v>195</v>
      </c>
      <c r="M404" t="s">
        <v>195</v>
      </c>
      <c r="N404" t="s">
        <v>195</v>
      </c>
      <c r="O404" t="s">
        <v>195</v>
      </c>
      <c r="P404" t="s">
        <v>195</v>
      </c>
      <c r="Q404" t="s">
        <v>195</v>
      </c>
      <c r="R404" t="s">
        <v>2188</v>
      </c>
      <c r="S404" s="125" t="s">
        <v>1529</v>
      </c>
      <c r="T404" s="49">
        <v>36526</v>
      </c>
      <c r="U404" s="49">
        <v>42339</v>
      </c>
      <c r="V404" s="125" t="s">
        <v>1184</v>
      </c>
      <c r="W404" s="125"/>
      <c r="X404" t="s">
        <v>24</v>
      </c>
      <c r="Y404" t="s">
        <v>195</v>
      </c>
      <c r="Z404" t="s">
        <v>195</v>
      </c>
      <c r="AA404" t="s">
        <v>195</v>
      </c>
      <c r="AB404" t="s">
        <v>24</v>
      </c>
      <c r="AC404" t="s">
        <v>1532</v>
      </c>
      <c r="AE404" t="s">
        <v>1531</v>
      </c>
      <c r="AF404" t="s">
        <v>614</v>
      </c>
    </row>
    <row r="405" spans="1:41" x14ac:dyDescent="0.2">
      <c r="C405" t="s">
        <v>2225</v>
      </c>
      <c r="D405" t="s">
        <v>148</v>
      </c>
      <c r="E405" s="75" t="s">
        <v>149</v>
      </c>
      <c r="F405" s="19" t="s">
        <v>196</v>
      </c>
      <c r="G405">
        <v>1</v>
      </c>
      <c r="H405" t="s">
        <v>195</v>
      </c>
      <c r="I405" t="s">
        <v>195</v>
      </c>
      <c r="J405" t="s">
        <v>195</v>
      </c>
      <c r="K405" t="s">
        <v>195</v>
      </c>
      <c r="L405" t="s">
        <v>195</v>
      </c>
      <c r="M405" t="s">
        <v>195</v>
      </c>
      <c r="N405" t="s">
        <v>195</v>
      </c>
      <c r="O405" t="s">
        <v>195</v>
      </c>
      <c r="P405" t="s">
        <v>195</v>
      </c>
      <c r="Q405" t="s">
        <v>195</v>
      </c>
      <c r="R405" t="s">
        <v>2185</v>
      </c>
      <c r="S405" s="125" t="s">
        <v>1975</v>
      </c>
      <c r="T405" t="s">
        <v>1976</v>
      </c>
      <c r="U405" t="s">
        <v>1977</v>
      </c>
      <c r="V405" t="s">
        <v>1346</v>
      </c>
      <c r="Y405" t="s">
        <v>195</v>
      </c>
      <c r="Z405" t="s">
        <v>195</v>
      </c>
      <c r="AA405" t="s">
        <v>195</v>
      </c>
      <c r="AB405" t="s">
        <v>24</v>
      </c>
      <c r="AD405" t="s">
        <v>1978</v>
      </c>
      <c r="AE405" t="s">
        <v>1974</v>
      </c>
    </row>
    <row r="406" spans="1:41" x14ac:dyDescent="0.2">
      <c r="C406" t="s">
        <v>2225</v>
      </c>
      <c r="D406" t="s">
        <v>150</v>
      </c>
      <c r="E406" s="75" t="s">
        <v>151</v>
      </c>
      <c r="F406" s="42" t="s">
        <v>196</v>
      </c>
      <c r="G406">
        <v>3</v>
      </c>
      <c r="H406">
        <v>13</v>
      </c>
      <c r="I406">
        <v>10</v>
      </c>
      <c r="J406" t="s">
        <v>195</v>
      </c>
      <c r="K406">
        <v>1.7</v>
      </c>
      <c r="L406">
        <v>1.2</v>
      </c>
      <c r="M406" t="s">
        <v>195</v>
      </c>
      <c r="N406">
        <v>2.58</v>
      </c>
      <c r="O406">
        <v>3.2</v>
      </c>
      <c r="P406" t="s">
        <v>195</v>
      </c>
      <c r="Q406" t="s">
        <v>2068</v>
      </c>
      <c r="R406" t="s">
        <v>2187</v>
      </c>
      <c r="S406" s="125" t="s">
        <v>2023</v>
      </c>
      <c r="T406" s="54">
        <v>43575</v>
      </c>
      <c r="U406" s="54">
        <v>44367</v>
      </c>
      <c r="V406" t="s">
        <v>1581</v>
      </c>
      <c r="Y406">
        <v>23</v>
      </c>
      <c r="AA406" t="s">
        <v>24</v>
      </c>
      <c r="AB406" t="s">
        <v>24</v>
      </c>
      <c r="AC406" t="s">
        <v>2026</v>
      </c>
      <c r="AD406" t="s">
        <v>2024</v>
      </c>
      <c r="AE406" s="57" t="s">
        <v>2025</v>
      </c>
      <c r="AF406" t="s">
        <v>2069</v>
      </c>
    </row>
    <row r="407" spans="1:41" ht="18" x14ac:dyDescent="0.2">
      <c r="C407" t="s">
        <v>2225</v>
      </c>
      <c r="D407" t="s">
        <v>159</v>
      </c>
      <c r="E407" s="75" t="s">
        <v>160</v>
      </c>
      <c r="F407" s="43" t="s">
        <v>196</v>
      </c>
      <c r="G407">
        <v>0</v>
      </c>
      <c r="H407">
        <v>7</v>
      </c>
      <c r="I407">
        <v>0</v>
      </c>
      <c r="J407">
        <v>0</v>
      </c>
      <c r="K407">
        <v>0</v>
      </c>
      <c r="L407">
        <v>0</v>
      </c>
      <c r="M407">
        <v>0</v>
      </c>
      <c r="N407">
        <v>0</v>
      </c>
      <c r="O407">
        <v>0</v>
      </c>
      <c r="P407">
        <v>0</v>
      </c>
      <c r="Q407" s="125">
        <v>7</v>
      </c>
      <c r="R407" s="125" t="s">
        <v>2184</v>
      </c>
      <c r="S407" s="142" t="s">
        <v>419</v>
      </c>
      <c r="T407" s="54">
        <v>43618</v>
      </c>
      <c r="U407" s="54">
        <v>43709</v>
      </c>
      <c r="V407" t="s">
        <v>420</v>
      </c>
      <c r="Y407">
        <v>0</v>
      </c>
      <c r="Z407" t="s">
        <v>230</v>
      </c>
      <c r="AA407" t="s">
        <v>195</v>
      </c>
      <c r="AB407" t="s">
        <v>25</v>
      </c>
      <c r="AD407" t="s">
        <v>1599</v>
      </c>
      <c r="AE407" t="s">
        <v>2047</v>
      </c>
    </row>
    <row r="408" spans="1:41" ht="17" x14ac:dyDescent="0.2">
      <c r="C408" t="s">
        <v>2225</v>
      </c>
      <c r="D408" s="45" t="s">
        <v>167</v>
      </c>
      <c r="E408" s="75" t="s">
        <v>166</v>
      </c>
      <c r="F408" s="1" t="s">
        <v>196</v>
      </c>
      <c r="G408">
        <v>0</v>
      </c>
      <c r="H408">
        <v>3</v>
      </c>
      <c r="I408" s="62">
        <v>0</v>
      </c>
      <c r="J408" s="62">
        <v>0</v>
      </c>
      <c r="K408" s="62">
        <v>0</v>
      </c>
      <c r="L408" s="62">
        <v>0</v>
      </c>
      <c r="M408" s="62">
        <v>0</v>
      </c>
      <c r="N408" s="62">
        <v>0</v>
      </c>
      <c r="O408" s="62">
        <v>0</v>
      </c>
      <c r="P408" s="62">
        <v>0</v>
      </c>
      <c r="Q408" s="62">
        <v>8</v>
      </c>
      <c r="R408" t="s">
        <v>2201</v>
      </c>
      <c r="S408" s="226" t="s">
        <v>1616</v>
      </c>
      <c r="T408" s="63">
        <v>30682</v>
      </c>
      <c r="U408" s="63">
        <v>33573</v>
      </c>
      <c r="V408" s="62" t="s">
        <v>400</v>
      </c>
      <c r="W408" s="62"/>
      <c r="X408" s="62"/>
      <c r="Y408" s="62">
        <v>0</v>
      </c>
      <c r="Z408" s="62" t="s">
        <v>195</v>
      </c>
      <c r="AA408" s="62" t="s">
        <v>195</v>
      </c>
      <c r="AB408" s="62" t="s">
        <v>24</v>
      </c>
      <c r="AC408" s="62"/>
      <c r="AD408" s="62"/>
      <c r="AE408" s="62" t="s">
        <v>1982</v>
      </c>
    </row>
    <row r="409" spans="1:41" s="119" customFormat="1" x14ac:dyDescent="0.2">
      <c r="A409"/>
      <c r="B409"/>
      <c r="C409" t="s">
        <v>2223</v>
      </c>
      <c r="D409" t="s">
        <v>185</v>
      </c>
      <c r="E409" s="75" t="s">
        <v>192</v>
      </c>
      <c r="F409" s="16" t="s">
        <v>196</v>
      </c>
      <c r="G409">
        <v>3</v>
      </c>
      <c r="H409">
        <v>8</v>
      </c>
      <c r="I409" t="s">
        <v>195</v>
      </c>
      <c r="J409" t="s">
        <v>195</v>
      </c>
      <c r="K409" t="s">
        <v>2058</v>
      </c>
      <c r="L409" t="s">
        <v>195</v>
      </c>
      <c r="M409" t="s">
        <v>195</v>
      </c>
      <c r="N409" t="s">
        <v>2059</v>
      </c>
      <c r="O409" t="s">
        <v>195</v>
      </c>
      <c r="P409" t="s">
        <v>195</v>
      </c>
      <c r="Q409">
        <v>3</v>
      </c>
      <c r="R409" t="s">
        <v>2188</v>
      </c>
      <c r="S409" t="s">
        <v>422</v>
      </c>
      <c r="T409">
        <v>1975</v>
      </c>
      <c r="U409">
        <v>1989</v>
      </c>
      <c r="V409" t="s">
        <v>418</v>
      </c>
      <c r="W409"/>
      <c r="X409"/>
      <c r="Y409">
        <v>37.5</v>
      </c>
      <c r="Z409" t="s">
        <v>195</v>
      </c>
      <c r="AA409" t="s">
        <v>195</v>
      </c>
      <c r="AB409" t="s">
        <v>24</v>
      </c>
      <c r="AC409"/>
      <c r="AD409" t="s">
        <v>415</v>
      </c>
      <c r="AE409" t="s">
        <v>2057</v>
      </c>
      <c r="AF409" t="s">
        <v>195</v>
      </c>
      <c r="AG409"/>
      <c r="AH409"/>
      <c r="AI409"/>
      <c r="AJ409"/>
      <c r="AK409"/>
      <c r="AL409"/>
    </row>
    <row r="410" spans="1:41" x14ac:dyDescent="0.2">
      <c r="C410" t="s">
        <v>2223</v>
      </c>
      <c r="D410" t="s">
        <v>185</v>
      </c>
      <c r="E410" s="75" t="s">
        <v>192</v>
      </c>
      <c r="F410" s="16" t="s">
        <v>196</v>
      </c>
      <c r="G410">
        <v>1</v>
      </c>
      <c r="H410">
        <v>7</v>
      </c>
      <c r="I410">
        <v>2</v>
      </c>
      <c r="J410" s="52" t="s">
        <v>195</v>
      </c>
      <c r="K410" s="52" t="s">
        <v>195</v>
      </c>
      <c r="L410" s="52" t="s">
        <v>195</v>
      </c>
      <c r="M410" s="52" t="s">
        <v>195</v>
      </c>
      <c r="N410" s="52" t="s">
        <v>195</v>
      </c>
      <c r="O410" s="52" t="s">
        <v>195</v>
      </c>
      <c r="P410" s="52" t="s">
        <v>195</v>
      </c>
      <c r="Q410" s="52" t="s">
        <v>195</v>
      </c>
      <c r="R410" s="52" t="s">
        <v>2188</v>
      </c>
      <c r="S410" s="125" t="s">
        <v>412</v>
      </c>
      <c r="T410">
        <v>1962</v>
      </c>
      <c r="U410">
        <v>1962</v>
      </c>
      <c r="V410" t="s">
        <v>411</v>
      </c>
      <c r="Y410">
        <v>14.29</v>
      </c>
      <c r="Z410" t="s">
        <v>195</v>
      </c>
      <c r="AA410" t="s">
        <v>24</v>
      </c>
      <c r="AB410" t="s">
        <v>24</v>
      </c>
      <c r="AE410" t="s">
        <v>2078</v>
      </c>
    </row>
    <row r="411" spans="1:41" x14ac:dyDescent="0.2">
      <c r="C411" t="s">
        <v>2223</v>
      </c>
      <c r="D411" t="s">
        <v>185</v>
      </c>
      <c r="E411" s="75" t="s">
        <v>192</v>
      </c>
      <c r="F411" s="16" t="s">
        <v>196</v>
      </c>
      <c r="G411">
        <v>9</v>
      </c>
      <c r="H411">
        <v>15</v>
      </c>
      <c r="I411">
        <v>8</v>
      </c>
      <c r="J411" t="s">
        <v>195</v>
      </c>
      <c r="K411">
        <v>0.61</v>
      </c>
      <c r="L411">
        <v>1.1200000000000001</v>
      </c>
      <c r="M411">
        <v>0.31</v>
      </c>
      <c r="N411" t="s">
        <v>195</v>
      </c>
      <c r="O411" t="s">
        <v>195</v>
      </c>
      <c r="P411" t="s">
        <v>195</v>
      </c>
      <c r="Q411" t="s">
        <v>195</v>
      </c>
      <c r="R411" t="s">
        <v>2188</v>
      </c>
      <c r="S411" s="125" t="s">
        <v>410</v>
      </c>
      <c r="T411">
        <v>1964</v>
      </c>
      <c r="U411">
        <v>1964</v>
      </c>
      <c r="V411" t="s">
        <v>411</v>
      </c>
      <c r="Y411">
        <v>40</v>
      </c>
      <c r="Z411" t="s">
        <v>195</v>
      </c>
      <c r="AA411" t="s">
        <v>24</v>
      </c>
      <c r="AB411" t="s">
        <v>24</v>
      </c>
      <c r="AE411" t="s">
        <v>2078</v>
      </c>
    </row>
    <row r="412" spans="1:41" s="119" customFormat="1" x14ac:dyDescent="0.2">
      <c r="A412"/>
      <c r="B412"/>
      <c r="C412" t="s">
        <v>2223</v>
      </c>
      <c r="D412" t="s">
        <v>185</v>
      </c>
      <c r="E412" s="75" t="s">
        <v>192</v>
      </c>
      <c r="F412" s="16" t="s">
        <v>196</v>
      </c>
      <c r="G412">
        <v>10</v>
      </c>
      <c r="H412">
        <v>17</v>
      </c>
      <c r="I412" t="s">
        <v>195</v>
      </c>
      <c r="J412" t="s">
        <v>195</v>
      </c>
      <c r="K412">
        <v>2.9</v>
      </c>
      <c r="L412" t="s">
        <v>195</v>
      </c>
      <c r="M412" t="s">
        <v>195</v>
      </c>
      <c r="N412" t="s">
        <v>195</v>
      </c>
      <c r="O412" t="s">
        <v>195</v>
      </c>
      <c r="P412" t="s">
        <v>195</v>
      </c>
      <c r="Q412" t="s">
        <v>2080</v>
      </c>
      <c r="R412" s="125" t="s">
        <v>2188</v>
      </c>
      <c r="S412" t="s">
        <v>408</v>
      </c>
      <c r="T412" s="54">
        <v>30545</v>
      </c>
      <c r="U412" s="54">
        <v>30545</v>
      </c>
      <c r="V412" t="s">
        <v>409</v>
      </c>
      <c r="W412"/>
      <c r="X412"/>
      <c r="Y412">
        <v>58.82</v>
      </c>
      <c r="Z412" t="s">
        <v>230</v>
      </c>
      <c r="AA412" t="s">
        <v>24</v>
      </c>
      <c r="AB412" t="s">
        <v>24</v>
      </c>
      <c r="AC412"/>
      <c r="AD412"/>
      <c r="AE412" t="s">
        <v>2079</v>
      </c>
      <c r="AF412" t="s">
        <v>1065</v>
      </c>
      <c r="AG412"/>
      <c r="AH412"/>
      <c r="AI412"/>
      <c r="AJ412"/>
      <c r="AK412"/>
      <c r="AL412"/>
      <c r="AO412" t="s">
        <v>1390</v>
      </c>
    </row>
    <row r="413" spans="1:41" x14ac:dyDescent="0.2">
      <c r="C413" t="s">
        <v>2223</v>
      </c>
      <c r="D413" t="s">
        <v>185</v>
      </c>
      <c r="E413" s="75" t="s">
        <v>192</v>
      </c>
      <c r="F413" s="16" t="s">
        <v>196</v>
      </c>
      <c r="G413">
        <v>44</v>
      </c>
      <c r="H413">
        <v>151</v>
      </c>
      <c r="I413" t="s">
        <v>195</v>
      </c>
      <c r="J413" t="s">
        <v>195</v>
      </c>
      <c r="K413" t="s">
        <v>195</v>
      </c>
      <c r="L413" t="s">
        <v>195</v>
      </c>
      <c r="M413" t="s">
        <v>195</v>
      </c>
      <c r="N413">
        <v>3.3</v>
      </c>
      <c r="O413" t="s">
        <v>195</v>
      </c>
      <c r="P413">
        <v>0.4</v>
      </c>
      <c r="Q413">
        <v>16</v>
      </c>
      <c r="R413" s="125" t="s">
        <v>2185</v>
      </c>
      <c r="S413" t="s">
        <v>2081</v>
      </c>
      <c r="T413">
        <v>1984</v>
      </c>
      <c r="U413">
        <v>1988</v>
      </c>
      <c r="V413" t="s">
        <v>407</v>
      </c>
      <c r="Y413">
        <v>29.14</v>
      </c>
      <c r="Z413" t="s">
        <v>195</v>
      </c>
      <c r="AA413" t="s">
        <v>195</v>
      </c>
      <c r="AB413" t="s">
        <v>24</v>
      </c>
      <c r="AE413" s="57" t="s">
        <v>2082</v>
      </c>
    </row>
    <row r="414" spans="1:41" x14ac:dyDescent="0.2">
      <c r="C414" t="s">
        <v>2223</v>
      </c>
      <c r="D414" t="s">
        <v>185</v>
      </c>
      <c r="E414" s="75" t="s">
        <v>192</v>
      </c>
      <c r="F414" s="19" t="s">
        <v>196</v>
      </c>
      <c r="G414">
        <v>31</v>
      </c>
      <c r="H414">
        <v>64</v>
      </c>
      <c r="I414" t="s">
        <v>195</v>
      </c>
      <c r="J414" t="s">
        <v>195</v>
      </c>
      <c r="K414" t="s">
        <v>195</v>
      </c>
      <c r="L414" t="s">
        <v>195</v>
      </c>
      <c r="M414" t="s">
        <v>195</v>
      </c>
      <c r="N414" t="s">
        <v>195</v>
      </c>
      <c r="O414" t="s">
        <v>195</v>
      </c>
      <c r="P414" t="s">
        <v>195</v>
      </c>
      <c r="Q414" t="s">
        <v>195</v>
      </c>
      <c r="R414" s="125" t="s">
        <v>2186</v>
      </c>
      <c r="S414" t="s">
        <v>403</v>
      </c>
      <c r="T414">
        <v>1988</v>
      </c>
      <c r="U414">
        <v>1990</v>
      </c>
      <c r="V414" t="s">
        <v>404</v>
      </c>
      <c r="Y414">
        <v>48.4</v>
      </c>
      <c r="Z414" t="s">
        <v>195</v>
      </c>
      <c r="AA414" t="s">
        <v>195</v>
      </c>
      <c r="AB414" t="s">
        <v>24</v>
      </c>
      <c r="AE414" t="s">
        <v>2085</v>
      </c>
      <c r="AF414" t="s">
        <v>1059</v>
      </c>
    </row>
    <row r="415" spans="1:41" ht="17" x14ac:dyDescent="0.2">
      <c r="C415" t="s">
        <v>2223</v>
      </c>
      <c r="D415" t="s">
        <v>185</v>
      </c>
      <c r="E415" s="75" t="s">
        <v>192</v>
      </c>
      <c r="F415" s="3" t="s">
        <v>196</v>
      </c>
      <c r="G415">
        <v>1</v>
      </c>
      <c r="H415">
        <v>1</v>
      </c>
      <c r="I415">
        <v>47</v>
      </c>
      <c r="J415" t="s">
        <v>195</v>
      </c>
      <c r="K415" t="s">
        <v>195</v>
      </c>
      <c r="L415" t="s">
        <v>195</v>
      </c>
      <c r="M415" t="s">
        <v>195</v>
      </c>
      <c r="N415" t="s">
        <v>195</v>
      </c>
      <c r="O415" t="s">
        <v>195</v>
      </c>
      <c r="P415" t="s">
        <v>195</v>
      </c>
      <c r="Q415" t="s">
        <v>195</v>
      </c>
      <c r="R415" t="s">
        <v>2186</v>
      </c>
      <c r="S415" s="125" t="s">
        <v>2202</v>
      </c>
      <c r="T415" s="54">
        <v>31941</v>
      </c>
      <c r="U415" s="54">
        <v>32013</v>
      </c>
      <c r="V415" t="s">
        <v>421</v>
      </c>
      <c r="Y415" t="s">
        <v>709</v>
      </c>
      <c r="Z415" s="125" t="s">
        <v>195</v>
      </c>
      <c r="AA415" s="125" t="s">
        <v>24</v>
      </c>
      <c r="AB415" s="125" t="s">
        <v>24</v>
      </c>
      <c r="AD415" t="s">
        <v>2021</v>
      </c>
      <c r="AE415" t="s">
        <v>2096</v>
      </c>
    </row>
    <row r="416" spans="1:41" x14ac:dyDescent="0.2">
      <c r="C416" t="s">
        <v>2223</v>
      </c>
      <c r="D416" t="s">
        <v>185</v>
      </c>
      <c r="E416" s="75" t="s">
        <v>192</v>
      </c>
      <c r="F416" s="16" t="s">
        <v>196</v>
      </c>
      <c r="G416">
        <v>2</v>
      </c>
      <c r="H416">
        <v>3</v>
      </c>
      <c r="I416">
        <v>9</v>
      </c>
      <c r="J416">
        <v>0.02</v>
      </c>
      <c r="K416">
        <v>2.6666666666666665</v>
      </c>
      <c r="L416">
        <v>2.5166114784235836</v>
      </c>
      <c r="M416">
        <v>1.4529663145135581</v>
      </c>
      <c r="N416">
        <v>6.6666666666666671E-3</v>
      </c>
      <c r="O416">
        <v>5.773502691896258E-3</v>
      </c>
      <c r="P416">
        <v>3.3333333333333335E-3</v>
      </c>
      <c r="Q416">
        <v>3</v>
      </c>
      <c r="R416" t="s">
        <v>2188</v>
      </c>
      <c r="S416" s="125" t="s">
        <v>2120</v>
      </c>
      <c r="T416" s="49">
        <v>43384</v>
      </c>
      <c r="U416" s="49">
        <v>43385</v>
      </c>
      <c r="V416" t="s">
        <v>1679</v>
      </c>
      <c r="Y416">
        <v>87.5</v>
      </c>
      <c r="Z416" t="s">
        <v>195</v>
      </c>
      <c r="AA416" t="s">
        <v>24</v>
      </c>
      <c r="AB416" t="s">
        <v>24</v>
      </c>
      <c r="AD416" t="s">
        <v>2111</v>
      </c>
      <c r="AE416" t="s">
        <v>2109</v>
      </c>
    </row>
    <row r="417" spans="1:37" x14ac:dyDescent="0.2">
      <c r="A417" s="1" t="s">
        <v>190</v>
      </c>
      <c r="B417" s="1"/>
      <c r="C417" s="1" t="s">
        <v>2225</v>
      </c>
      <c r="D417" s="1" t="s">
        <v>191</v>
      </c>
      <c r="E417" s="83" t="s">
        <v>193</v>
      </c>
      <c r="F417" s="13" t="s">
        <v>196</v>
      </c>
      <c r="G417">
        <v>11</v>
      </c>
      <c r="H417">
        <v>15</v>
      </c>
      <c r="I417" t="s">
        <v>195</v>
      </c>
      <c r="J417" t="s">
        <v>195</v>
      </c>
      <c r="K417">
        <v>13.2</v>
      </c>
      <c r="L417">
        <v>9.5</v>
      </c>
      <c r="M417" t="s">
        <v>195</v>
      </c>
      <c r="N417" t="s">
        <v>195</v>
      </c>
      <c r="O417" t="s">
        <v>195</v>
      </c>
      <c r="P417" t="s">
        <v>195</v>
      </c>
      <c r="Q417" s="88" t="s">
        <v>1377</v>
      </c>
      <c r="R417" s="88" t="s">
        <v>2194</v>
      </c>
      <c r="S417" t="s">
        <v>2128</v>
      </c>
      <c r="T417">
        <v>1984</v>
      </c>
      <c r="U417">
        <v>1991</v>
      </c>
      <c r="V417" t="s">
        <v>400</v>
      </c>
      <c r="Y417">
        <v>73.33</v>
      </c>
      <c r="Z417" t="s">
        <v>195</v>
      </c>
      <c r="AA417" t="s">
        <v>195</v>
      </c>
      <c r="AB417" t="s">
        <v>24</v>
      </c>
      <c r="AE417" s="57" t="s">
        <v>1982</v>
      </c>
    </row>
    <row r="418" spans="1:37" ht="18" x14ac:dyDescent="0.2">
      <c r="C418" s="1" t="s">
        <v>2225</v>
      </c>
      <c r="D418" s="1" t="s">
        <v>191</v>
      </c>
      <c r="E418" s="83" t="s">
        <v>193</v>
      </c>
      <c r="F418" s="16" t="s">
        <v>196</v>
      </c>
      <c r="G418">
        <v>11</v>
      </c>
      <c r="H418">
        <v>11</v>
      </c>
      <c r="I418" t="s">
        <v>195</v>
      </c>
      <c r="J418" t="s">
        <v>195</v>
      </c>
      <c r="K418" s="64">
        <v>5.7</v>
      </c>
      <c r="L418">
        <v>4.9000000000000004</v>
      </c>
      <c r="M418" t="s">
        <v>195</v>
      </c>
      <c r="N418" t="s">
        <v>195</v>
      </c>
      <c r="O418" t="s">
        <v>195</v>
      </c>
      <c r="P418" t="s">
        <v>195</v>
      </c>
      <c r="Q418">
        <v>11</v>
      </c>
      <c r="S418" s="210" t="s">
        <v>402</v>
      </c>
      <c r="T418" s="49">
        <v>41426</v>
      </c>
      <c r="U418" s="54">
        <v>41517</v>
      </c>
      <c r="V418" t="s">
        <v>401</v>
      </c>
      <c r="Y418">
        <v>100</v>
      </c>
      <c r="Z418" t="s">
        <v>2123</v>
      </c>
      <c r="AA418" t="s">
        <v>24</v>
      </c>
      <c r="AB418" t="s">
        <v>24</v>
      </c>
      <c r="AC418" t="s">
        <v>2118</v>
      </c>
      <c r="AD418" s="88" t="s">
        <v>2116</v>
      </c>
      <c r="AE418" t="s">
        <v>2115</v>
      </c>
      <c r="AF418" t="s">
        <v>2117</v>
      </c>
    </row>
    <row r="419" spans="1:37" ht="18" x14ac:dyDescent="0.2">
      <c r="C419" t="s">
        <v>2225</v>
      </c>
      <c r="D419" s="92" t="s">
        <v>191</v>
      </c>
      <c r="E419" s="93" t="s">
        <v>193</v>
      </c>
      <c r="F419" s="16" t="s">
        <v>196</v>
      </c>
      <c r="G419">
        <v>86</v>
      </c>
      <c r="H419">
        <v>349</v>
      </c>
      <c r="I419" t="s">
        <v>195</v>
      </c>
      <c r="J419" t="s">
        <v>195</v>
      </c>
      <c r="K419" s="64">
        <v>4.0599999999999996</v>
      </c>
      <c r="L419">
        <v>5.93</v>
      </c>
      <c r="M419" t="s">
        <v>195</v>
      </c>
      <c r="N419" t="s">
        <v>195</v>
      </c>
      <c r="O419" t="s">
        <v>195</v>
      </c>
      <c r="P419" t="s">
        <v>195</v>
      </c>
      <c r="Q419" t="s">
        <v>195</v>
      </c>
      <c r="R419" t="s">
        <v>2187</v>
      </c>
      <c r="S419" t="s">
        <v>397</v>
      </c>
      <c r="T419">
        <v>1999</v>
      </c>
      <c r="U419">
        <v>1999</v>
      </c>
      <c r="V419" t="s">
        <v>398</v>
      </c>
      <c r="Y419">
        <v>24.641833810888251</v>
      </c>
      <c r="Z419" t="s">
        <v>195</v>
      </c>
      <c r="AA419" t="s">
        <v>24</v>
      </c>
      <c r="AB419" t="s">
        <v>24</v>
      </c>
      <c r="AE419" t="s">
        <v>2129</v>
      </c>
    </row>
    <row r="420" spans="1:37" ht="18" x14ac:dyDescent="0.2">
      <c r="C420" s="1" t="s">
        <v>2225</v>
      </c>
      <c r="D420" s="1" t="s">
        <v>191</v>
      </c>
      <c r="E420" s="83" t="s">
        <v>193</v>
      </c>
      <c r="F420" s="16" t="s">
        <v>196</v>
      </c>
      <c r="G420">
        <v>50</v>
      </c>
      <c r="H420">
        <v>126</v>
      </c>
      <c r="I420" t="s">
        <v>195</v>
      </c>
      <c r="J420" t="s">
        <v>195</v>
      </c>
      <c r="K420" s="64">
        <v>2.52</v>
      </c>
      <c r="L420">
        <v>4.43</v>
      </c>
      <c r="M420" t="s">
        <v>195</v>
      </c>
      <c r="N420" t="s">
        <v>195</v>
      </c>
      <c r="O420" t="s">
        <v>195</v>
      </c>
      <c r="P420" t="s">
        <v>195</v>
      </c>
      <c r="Q420" t="s">
        <v>195</v>
      </c>
      <c r="R420" t="s">
        <v>2187</v>
      </c>
      <c r="S420" t="s">
        <v>397</v>
      </c>
      <c r="T420">
        <v>2004</v>
      </c>
      <c r="U420">
        <v>2004</v>
      </c>
      <c r="V420" t="s">
        <v>398</v>
      </c>
      <c r="Y420">
        <v>39.682539682539684</v>
      </c>
      <c r="Z420" t="s">
        <v>195</v>
      </c>
      <c r="AA420" t="s">
        <v>24</v>
      </c>
      <c r="AB420" t="s">
        <v>24</v>
      </c>
      <c r="AE420" t="s">
        <v>2129</v>
      </c>
    </row>
    <row r="421" spans="1:37" ht="23" x14ac:dyDescent="0.25">
      <c r="C421" s="1" t="s">
        <v>2225</v>
      </c>
      <c r="D421" s="1" t="s">
        <v>191</v>
      </c>
      <c r="E421" s="83" t="s">
        <v>193</v>
      </c>
      <c r="F421" s="16" t="s">
        <v>196</v>
      </c>
      <c r="G421">
        <v>6</v>
      </c>
      <c r="H421">
        <v>6</v>
      </c>
      <c r="I421">
        <v>78</v>
      </c>
      <c r="J421" t="s">
        <v>195</v>
      </c>
      <c r="K421" t="s">
        <v>195</v>
      </c>
      <c r="L421" t="s">
        <v>195</v>
      </c>
      <c r="M421" t="s">
        <v>195</v>
      </c>
      <c r="N421" t="s">
        <v>195</v>
      </c>
      <c r="O421" t="s">
        <v>195</v>
      </c>
      <c r="P421" t="s">
        <v>195</v>
      </c>
      <c r="Q421" t="s">
        <v>195</v>
      </c>
      <c r="R421" t="s">
        <v>2185</v>
      </c>
      <c r="S421" t="s">
        <v>395</v>
      </c>
      <c r="T421" t="s">
        <v>195</v>
      </c>
      <c r="U421" t="s">
        <v>195</v>
      </c>
      <c r="V421" t="s">
        <v>396</v>
      </c>
      <c r="Y421">
        <v>100</v>
      </c>
      <c r="Z421" t="s">
        <v>195</v>
      </c>
      <c r="AA421" t="s">
        <v>195</v>
      </c>
      <c r="AB421" t="s">
        <v>24</v>
      </c>
      <c r="AC421" t="s">
        <v>2133</v>
      </c>
      <c r="AD421" t="s">
        <v>2131</v>
      </c>
      <c r="AE421" t="s">
        <v>2130</v>
      </c>
      <c r="AF421" t="s">
        <v>1065</v>
      </c>
      <c r="AK421" s="192" t="s">
        <v>2132</v>
      </c>
    </row>
    <row r="422" spans="1:37" x14ac:dyDescent="0.2">
      <c r="C422" t="s">
        <v>2224</v>
      </c>
      <c r="D422" s="18" t="s">
        <v>93</v>
      </c>
      <c r="E422" s="75" t="s">
        <v>104</v>
      </c>
      <c r="F422" s="16" t="s">
        <v>417</v>
      </c>
      <c r="G422">
        <v>2</v>
      </c>
      <c r="H422">
        <v>8</v>
      </c>
      <c r="I422" t="s">
        <v>195</v>
      </c>
      <c r="J422" t="s">
        <v>195</v>
      </c>
      <c r="K422" t="s">
        <v>195</v>
      </c>
      <c r="L422" t="s">
        <v>195</v>
      </c>
      <c r="M422" t="s">
        <v>195</v>
      </c>
      <c r="N422" t="s">
        <v>195</v>
      </c>
      <c r="O422" t="s">
        <v>195</v>
      </c>
      <c r="P422" t="s">
        <v>195</v>
      </c>
      <c r="Q422" t="s">
        <v>195</v>
      </c>
      <c r="R422" t="s">
        <v>2186</v>
      </c>
      <c r="S422" t="s">
        <v>724</v>
      </c>
      <c r="T422" s="54">
        <v>40622</v>
      </c>
      <c r="U422" s="54">
        <v>41540</v>
      </c>
      <c r="V422" t="s">
        <v>700</v>
      </c>
      <c r="Y422">
        <v>25</v>
      </c>
      <c r="Z422" t="s">
        <v>195</v>
      </c>
      <c r="AA422" t="s">
        <v>195</v>
      </c>
      <c r="AB422" t="s">
        <v>24</v>
      </c>
      <c r="AE422" t="s">
        <v>723</v>
      </c>
      <c r="AF422" t="s">
        <v>642</v>
      </c>
    </row>
    <row r="423" spans="1:37" x14ac:dyDescent="0.2">
      <c r="C423" t="s">
        <v>2224</v>
      </c>
      <c r="D423" s="18" t="s">
        <v>93</v>
      </c>
      <c r="E423" s="75" t="s">
        <v>104</v>
      </c>
      <c r="F423" s="16" t="s">
        <v>417</v>
      </c>
      <c r="G423">
        <v>1</v>
      </c>
      <c r="H423" t="s">
        <v>733</v>
      </c>
      <c r="I423" t="s">
        <v>195</v>
      </c>
      <c r="J423" t="s">
        <v>195</v>
      </c>
      <c r="K423" t="s">
        <v>195</v>
      </c>
      <c r="L423" t="s">
        <v>195</v>
      </c>
      <c r="M423" t="s">
        <v>195</v>
      </c>
      <c r="N423" t="s">
        <v>195</v>
      </c>
      <c r="O423" t="s">
        <v>195</v>
      </c>
      <c r="P423" t="s">
        <v>195</v>
      </c>
      <c r="Q423" t="s">
        <v>195</v>
      </c>
      <c r="R423" t="s">
        <v>2186</v>
      </c>
      <c r="S423" t="s">
        <v>727</v>
      </c>
      <c r="T423" s="54">
        <v>43681</v>
      </c>
      <c r="U423" s="54">
        <v>43681</v>
      </c>
      <c r="V423" t="s">
        <v>699</v>
      </c>
      <c r="Y423" t="s">
        <v>709</v>
      </c>
      <c r="Z423" t="s">
        <v>195</v>
      </c>
      <c r="AA423" t="s">
        <v>722</v>
      </c>
      <c r="AB423" t="s">
        <v>25</v>
      </c>
      <c r="AD423" t="s">
        <v>726</v>
      </c>
      <c r="AE423" t="s">
        <v>725</v>
      </c>
      <c r="AF423" t="s">
        <v>642</v>
      </c>
    </row>
    <row r="424" spans="1:37" x14ac:dyDescent="0.2">
      <c r="C424" t="s">
        <v>2224</v>
      </c>
      <c r="D424" s="18" t="s">
        <v>93</v>
      </c>
      <c r="E424" s="75" t="s">
        <v>104</v>
      </c>
      <c r="F424" s="16" t="s">
        <v>417</v>
      </c>
      <c r="G424" s="108" t="s">
        <v>733</v>
      </c>
      <c r="H424">
        <v>181</v>
      </c>
      <c r="I424" t="s">
        <v>195</v>
      </c>
      <c r="J424" t="s">
        <v>195</v>
      </c>
      <c r="K424" t="s">
        <v>195</v>
      </c>
      <c r="L424" t="s">
        <v>195</v>
      </c>
      <c r="M424" t="s">
        <v>195</v>
      </c>
      <c r="N424" t="s">
        <v>195</v>
      </c>
      <c r="O424" t="s">
        <v>195</v>
      </c>
      <c r="P424" t="s">
        <v>195</v>
      </c>
      <c r="Q424" t="s">
        <v>195</v>
      </c>
      <c r="R424" t="s">
        <v>2186</v>
      </c>
      <c r="S424" t="s">
        <v>841</v>
      </c>
      <c r="T424" s="54">
        <v>37643</v>
      </c>
      <c r="U424" s="54">
        <v>37844</v>
      </c>
      <c r="V424" t="s">
        <v>738</v>
      </c>
      <c r="Y424" t="s">
        <v>842</v>
      </c>
      <c r="Z424" t="s">
        <v>195</v>
      </c>
      <c r="AA424" t="s">
        <v>195</v>
      </c>
      <c r="AB424" t="s">
        <v>24</v>
      </c>
      <c r="AE424" t="s">
        <v>844</v>
      </c>
    </row>
    <row r="425" spans="1:37" x14ac:dyDescent="0.2">
      <c r="C425" t="s">
        <v>2224</v>
      </c>
      <c r="D425" s="18" t="s">
        <v>93</v>
      </c>
      <c r="E425" s="75" t="s">
        <v>104</v>
      </c>
      <c r="F425" s="16" t="s">
        <v>417</v>
      </c>
      <c r="G425">
        <v>1</v>
      </c>
      <c r="H425" t="s">
        <v>733</v>
      </c>
      <c r="I425" t="s">
        <v>195</v>
      </c>
      <c r="J425" t="s">
        <v>195</v>
      </c>
      <c r="K425" t="s">
        <v>195</v>
      </c>
      <c r="L425" t="s">
        <v>195</v>
      </c>
      <c r="M425" t="s">
        <v>195</v>
      </c>
      <c r="N425" t="s">
        <v>195</v>
      </c>
      <c r="O425" t="s">
        <v>195</v>
      </c>
      <c r="P425" t="s">
        <v>195</v>
      </c>
      <c r="Q425" t="s">
        <v>195</v>
      </c>
      <c r="R425" t="s">
        <v>2186</v>
      </c>
      <c r="S425" t="s">
        <v>845</v>
      </c>
      <c r="T425" s="49">
        <v>42370</v>
      </c>
      <c r="U425" s="49">
        <v>42370</v>
      </c>
      <c r="V425" t="s">
        <v>739</v>
      </c>
      <c r="Y425" t="s">
        <v>709</v>
      </c>
      <c r="Z425" t="s">
        <v>195</v>
      </c>
      <c r="AA425" t="s">
        <v>195</v>
      </c>
      <c r="AB425" t="s">
        <v>24</v>
      </c>
      <c r="AE425" t="s">
        <v>843</v>
      </c>
    </row>
    <row r="426" spans="1:37" x14ac:dyDescent="0.2">
      <c r="C426" t="s">
        <v>2224</v>
      </c>
      <c r="D426" s="18" t="s">
        <v>93</v>
      </c>
      <c r="E426" s="75" t="s">
        <v>104</v>
      </c>
      <c r="F426" s="16" t="s">
        <v>417</v>
      </c>
      <c r="G426">
        <v>32</v>
      </c>
      <c r="H426">
        <v>2471</v>
      </c>
      <c r="I426" t="s">
        <v>195</v>
      </c>
      <c r="J426" t="s">
        <v>195</v>
      </c>
      <c r="K426" t="s">
        <v>195</v>
      </c>
      <c r="L426" t="s">
        <v>195</v>
      </c>
      <c r="M426" t="s">
        <v>195</v>
      </c>
      <c r="N426" t="s">
        <v>195</v>
      </c>
      <c r="O426" t="s">
        <v>195</v>
      </c>
      <c r="P426" t="s">
        <v>195</v>
      </c>
      <c r="Q426" t="s">
        <v>195</v>
      </c>
      <c r="R426" t="s">
        <v>2186</v>
      </c>
      <c r="S426" t="s">
        <v>861</v>
      </c>
      <c r="T426" s="49">
        <v>27395</v>
      </c>
      <c r="U426" s="49">
        <v>40513</v>
      </c>
      <c r="V426" t="s">
        <v>748</v>
      </c>
      <c r="Y426">
        <v>1.3</v>
      </c>
      <c r="Z426" t="s">
        <v>195</v>
      </c>
      <c r="AA426" t="s">
        <v>195</v>
      </c>
      <c r="AB426" t="s">
        <v>195</v>
      </c>
      <c r="AE426" t="s">
        <v>860</v>
      </c>
      <c r="AF426" t="s">
        <v>424</v>
      </c>
    </row>
    <row r="427" spans="1:37" x14ac:dyDescent="0.2">
      <c r="C427" t="s">
        <v>2224</v>
      </c>
      <c r="D427" s="18" t="s">
        <v>93</v>
      </c>
      <c r="E427" s="75" t="s">
        <v>104</v>
      </c>
      <c r="F427" s="16" t="s">
        <v>417</v>
      </c>
      <c r="G427">
        <v>252</v>
      </c>
      <c r="H427">
        <v>420</v>
      </c>
      <c r="I427" t="s">
        <v>195</v>
      </c>
      <c r="J427" t="s">
        <v>195</v>
      </c>
      <c r="K427" t="s">
        <v>195</v>
      </c>
      <c r="L427" t="s">
        <v>195</v>
      </c>
      <c r="M427" t="s">
        <v>195</v>
      </c>
      <c r="N427" t="s">
        <v>195</v>
      </c>
      <c r="O427" t="s">
        <v>195</v>
      </c>
      <c r="P427" t="s">
        <v>195</v>
      </c>
      <c r="Q427" t="s">
        <v>195</v>
      </c>
      <c r="R427" t="s">
        <v>2188</v>
      </c>
      <c r="S427" t="s">
        <v>908</v>
      </c>
      <c r="T427" s="49">
        <v>31778</v>
      </c>
      <c r="U427" s="49">
        <v>41974</v>
      </c>
      <c r="V427" t="s">
        <v>758</v>
      </c>
      <c r="Y427">
        <v>60</v>
      </c>
      <c r="Z427" t="s">
        <v>195</v>
      </c>
      <c r="AA427" t="s">
        <v>195</v>
      </c>
      <c r="AB427" t="s">
        <v>24</v>
      </c>
      <c r="AE427" t="s">
        <v>907</v>
      </c>
    </row>
    <row r="428" spans="1:37" x14ac:dyDescent="0.2">
      <c r="C428" t="s">
        <v>2224</v>
      </c>
      <c r="D428" s="18" t="s">
        <v>93</v>
      </c>
      <c r="E428" s="75" t="s">
        <v>104</v>
      </c>
      <c r="F428" s="16" t="s">
        <v>417</v>
      </c>
      <c r="G428">
        <v>1</v>
      </c>
      <c r="H428" t="s">
        <v>733</v>
      </c>
      <c r="I428" t="s">
        <v>195</v>
      </c>
      <c r="J428" t="s">
        <v>195</v>
      </c>
      <c r="K428" t="s">
        <v>195</v>
      </c>
      <c r="L428" t="s">
        <v>195</v>
      </c>
      <c r="M428" t="s">
        <v>195</v>
      </c>
      <c r="N428" t="s">
        <v>195</v>
      </c>
      <c r="O428" t="s">
        <v>195</v>
      </c>
      <c r="P428" t="s">
        <v>195</v>
      </c>
      <c r="Q428" t="s">
        <v>195</v>
      </c>
      <c r="R428" t="s">
        <v>2186</v>
      </c>
      <c r="S428" t="s">
        <v>938</v>
      </c>
      <c r="T428" s="54">
        <v>30935</v>
      </c>
      <c r="U428" s="54">
        <v>30935</v>
      </c>
      <c r="V428" t="s">
        <v>766</v>
      </c>
      <c r="Y428" t="s">
        <v>709</v>
      </c>
      <c r="Z428" t="s">
        <v>195</v>
      </c>
      <c r="AA428" t="s">
        <v>195</v>
      </c>
      <c r="AB428" t="s">
        <v>24</v>
      </c>
      <c r="AC428" t="s">
        <v>939</v>
      </c>
      <c r="AF428" t="s">
        <v>939</v>
      </c>
    </row>
    <row r="429" spans="1:37" x14ac:dyDescent="0.2">
      <c r="C429" t="s">
        <v>2224</v>
      </c>
      <c r="D429" s="18" t="s">
        <v>93</v>
      </c>
      <c r="E429" s="75" t="s">
        <v>104</v>
      </c>
      <c r="F429" s="23" t="s">
        <v>417</v>
      </c>
      <c r="G429">
        <v>1</v>
      </c>
      <c r="H429">
        <v>11</v>
      </c>
      <c r="I429" t="s">
        <v>195</v>
      </c>
      <c r="J429" t="s">
        <v>195</v>
      </c>
      <c r="K429" t="s">
        <v>195</v>
      </c>
      <c r="L429" t="s">
        <v>195</v>
      </c>
      <c r="M429" t="s">
        <v>195</v>
      </c>
      <c r="N429" t="s">
        <v>195</v>
      </c>
      <c r="O429" t="s">
        <v>195</v>
      </c>
      <c r="P429" t="s">
        <v>195</v>
      </c>
      <c r="Q429" t="s">
        <v>195</v>
      </c>
      <c r="R429" t="s">
        <v>2184</v>
      </c>
      <c r="S429" t="s">
        <v>973</v>
      </c>
      <c r="T429" s="49">
        <v>37073</v>
      </c>
      <c r="U429" s="49">
        <v>37104</v>
      </c>
      <c r="V429" t="s">
        <v>782</v>
      </c>
      <c r="Y429" t="s">
        <v>195</v>
      </c>
      <c r="Z429" t="s">
        <v>195</v>
      </c>
      <c r="AA429" t="s">
        <v>195</v>
      </c>
      <c r="AB429" t="s">
        <v>24</v>
      </c>
      <c r="AE429" t="s">
        <v>972</v>
      </c>
      <c r="AF429" t="s">
        <v>980</v>
      </c>
    </row>
    <row r="430" spans="1:37" x14ac:dyDescent="0.2">
      <c r="C430" t="s">
        <v>2224</v>
      </c>
      <c r="D430" s="18" t="s">
        <v>93</v>
      </c>
      <c r="E430" s="75" t="s">
        <v>104</v>
      </c>
      <c r="F430" s="23" t="s">
        <v>417</v>
      </c>
      <c r="G430">
        <v>2</v>
      </c>
      <c r="H430">
        <v>44</v>
      </c>
      <c r="I430" t="s">
        <v>195</v>
      </c>
      <c r="J430" t="s">
        <v>195</v>
      </c>
      <c r="K430" t="s">
        <v>195</v>
      </c>
      <c r="L430" t="s">
        <v>195</v>
      </c>
      <c r="M430" t="s">
        <v>195</v>
      </c>
      <c r="N430" t="s">
        <v>195</v>
      </c>
      <c r="O430" t="s">
        <v>195</v>
      </c>
      <c r="P430" t="s">
        <v>195</v>
      </c>
      <c r="Q430" t="s">
        <v>195</v>
      </c>
      <c r="R430" t="s">
        <v>2188</v>
      </c>
      <c r="S430" t="s">
        <v>974</v>
      </c>
      <c r="T430" s="49">
        <v>36861</v>
      </c>
      <c r="U430" s="49">
        <v>36892</v>
      </c>
      <c r="V430" t="s">
        <v>783</v>
      </c>
      <c r="Y430">
        <v>4.54</v>
      </c>
      <c r="Z430" t="s">
        <v>195</v>
      </c>
      <c r="AA430" t="s">
        <v>195</v>
      </c>
      <c r="AB430" t="s">
        <v>24</v>
      </c>
      <c r="AE430" t="s">
        <v>979</v>
      </c>
      <c r="AF430" t="s">
        <v>975</v>
      </c>
    </row>
    <row r="431" spans="1:37" ht="17" x14ac:dyDescent="0.2">
      <c r="C431" t="s">
        <v>2226</v>
      </c>
      <c r="D431" s="11" t="s">
        <v>105</v>
      </c>
      <c r="E431" s="80" t="s">
        <v>106</v>
      </c>
      <c r="F431" s="27" t="s">
        <v>417</v>
      </c>
      <c r="G431">
        <v>1</v>
      </c>
      <c r="H431" t="s">
        <v>733</v>
      </c>
      <c r="I431" t="s">
        <v>195</v>
      </c>
      <c r="J431" t="s">
        <v>195</v>
      </c>
      <c r="K431" t="s">
        <v>195</v>
      </c>
      <c r="L431" t="s">
        <v>195</v>
      </c>
      <c r="M431" t="s">
        <v>195</v>
      </c>
      <c r="N431" t="s">
        <v>195</v>
      </c>
      <c r="O431" t="s">
        <v>195</v>
      </c>
      <c r="P431" t="s">
        <v>195</v>
      </c>
      <c r="Q431" t="s">
        <v>195</v>
      </c>
      <c r="R431" s="125" t="s">
        <v>2188</v>
      </c>
      <c r="S431" s="230" t="s">
        <v>1264</v>
      </c>
      <c r="T431" s="54">
        <v>28785</v>
      </c>
      <c r="U431" s="54">
        <v>28785</v>
      </c>
      <c r="V431" t="s">
        <v>1096</v>
      </c>
      <c r="Y431" t="s">
        <v>709</v>
      </c>
      <c r="Z431" t="s">
        <v>195</v>
      </c>
      <c r="AA431" t="s">
        <v>24</v>
      </c>
      <c r="AB431" t="s">
        <v>24</v>
      </c>
      <c r="AE431" t="s">
        <v>1265</v>
      </c>
      <c r="AF431" t="s">
        <v>592</v>
      </c>
    </row>
    <row r="432" spans="1:37" x14ac:dyDescent="0.2">
      <c r="C432" t="s">
        <v>2226</v>
      </c>
      <c r="D432" s="11" t="s">
        <v>105</v>
      </c>
      <c r="E432" s="80" t="s">
        <v>106</v>
      </c>
      <c r="F432" s="1" t="s">
        <v>417</v>
      </c>
      <c r="G432">
        <v>4</v>
      </c>
      <c r="H432">
        <v>11</v>
      </c>
      <c r="I432" t="s">
        <v>195</v>
      </c>
      <c r="J432" t="s">
        <v>195</v>
      </c>
      <c r="K432" t="s">
        <v>195</v>
      </c>
      <c r="L432" t="s">
        <v>195</v>
      </c>
      <c r="M432" t="s">
        <v>195</v>
      </c>
      <c r="N432" t="s">
        <v>195</v>
      </c>
      <c r="O432" t="s">
        <v>195</v>
      </c>
      <c r="P432" t="s">
        <v>195</v>
      </c>
      <c r="Q432" t="s">
        <v>195</v>
      </c>
      <c r="R432" t="s">
        <v>2188</v>
      </c>
      <c r="S432" t="s">
        <v>923</v>
      </c>
      <c r="T432">
        <v>1976</v>
      </c>
      <c r="U432">
        <v>1977</v>
      </c>
      <c r="V432" t="s">
        <v>793</v>
      </c>
      <c r="Y432">
        <v>37</v>
      </c>
      <c r="Z432" t="s">
        <v>195</v>
      </c>
      <c r="AA432" t="s">
        <v>195</v>
      </c>
      <c r="AB432" t="s">
        <v>24</v>
      </c>
      <c r="AD432" t="s">
        <v>924</v>
      </c>
      <c r="AE432" t="s">
        <v>1243</v>
      </c>
    </row>
    <row r="433" spans="1:38" x14ac:dyDescent="0.2">
      <c r="C433" t="s">
        <v>2223</v>
      </c>
      <c r="D433" s="11" t="s">
        <v>115</v>
      </c>
      <c r="E433" s="80" t="s">
        <v>121</v>
      </c>
      <c r="F433" s="130" t="s">
        <v>417</v>
      </c>
      <c r="G433" s="125">
        <v>0</v>
      </c>
      <c r="H433">
        <v>2</v>
      </c>
      <c r="I433">
        <v>0</v>
      </c>
      <c r="J433">
        <v>0</v>
      </c>
      <c r="K433">
        <v>0</v>
      </c>
      <c r="L433">
        <v>0</v>
      </c>
      <c r="M433">
        <v>0</v>
      </c>
      <c r="N433">
        <v>0</v>
      </c>
      <c r="O433">
        <v>0</v>
      </c>
      <c r="P433">
        <v>0</v>
      </c>
      <c r="Q433">
        <v>0</v>
      </c>
      <c r="R433" t="s">
        <v>2186</v>
      </c>
      <c r="S433" t="s">
        <v>658</v>
      </c>
      <c r="T433" s="49">
        <v>33970</v>
      </c>
      <c r="U433" s="49">
        <v>40878</v>
      </c>
      <c r="V433" t="s">
        <v>643</v>
      </c>
      <c r="Y433">
        <v>0</v>
      </c>
      <c r="Z433" t="s">
        <v>230</v>
      </c>
      <c r="AA433" t="s">
        <v>230</v>
      </c>
      <c r="AB433" t="s">
        <v>230</v>
      </c>
      <c r="AE433" t="s">
        <v>657</v>
      </c>
    </row>
    <row r="434" spans="1:38" x14ac:dyDescent="0.2">
      <c r="C434" t="s">
        <v>2223</v>
      </c>
      <c r="D434" s="11" t="s">
        <v>115</v>
      </c>
      <c r="E434" s="80" t="s">
        <v>121</v>
      </c>
      <c r="F434" s="29" t="s">
        <v>417</v>
      </c>
      <c r="G434">
        <v>1</v>
      </c>
      <c r="H434">
        <v>11</v>
      </c>
      <c r="I434" t="s">
        <v>195</v>
      </c>
      <c r="J434" t="s">
        <v>195</v>
      </c>
      <c r="K434" t="s">
        <v>195</v>
      </c>
      <c r="L434" t="s">
        <v>195</v>
      </c>
      <c r="M434" t="s">
        <v>195</v>
      </c>
      <c r="N434" t="s">
        <v>195</v>
      </c>
      <c r="O434" t="s">
        <v>195</v>
      </c>
      <c r="P434" t="s">
        <v>195</v>
      </c>
      <c r="Q434" t="s">
        <v>195</v>
      </c>
      <c r="R434" t="s">
        <v>2189</v>
      </c>
      <c r="S434" s="125" t="s">
        <v>1396</v>
      </c>
      <c r="T434" s="49">
        <v>29983</v>
      </c>
      <c r="U434" s="49">
        <v>30987</v>
      </c>
      <c r="V434" t="s">
        <v>1121</v>
      </c>
      <c r="Y434">
        <v>9.09</v>
      </c>
      <c r="AA434" s="125" t="s">
        <v>24</v>
      </c>
      <c r="AB434" s="125" t="s">
        <v>25</v>
      </c>
      <c r="AE434" t="s">
        <v>1395</v>
      </c>
    </row>
    <row r="435" spans="1:38" s="119" customFormat="1" ht="19" x14ac:dyDescent="0.2">
      <c r="A435"/>
      <c r="B435"/>
      <c r="C435" t="s">
        <v>2223</v>
      </c>
      <c r="D435" s="11" t="s">
        <v>115</v>
      </c>
      <c r="E435" s="80" t="s">
        <v>121</v>
      </c>
      <c r="F435" s="32" t="s">
        <v>417</v>
      </c>
      <c r="G435">
        <v>1</v>
      </c>
      <c r="H435" t="s">
        <v>195</v>
      </c>
      <c r="I435" t="s">
        <v>195</v>
      </c>
      <c r="J435" t="s">
        <v>195</v>
      </c>
      <c r="K435" t="s">
        <v>195</v>
      </c>
      <c r="L435" t="s">
        <v>195</v>
      </c>
      <c r="M435" t="s">
        <v>195</v>
      </c>
      <c r="N435" t="s">
        <v>195</v>
      </c>
      <c r="O435" t="s">
        <v>195</v>
      </c>
      <c r="P435" t="s">
        <v>195</v>
      </c>
      <c r="Q435" t="s">
        <v>195</v>
      </c>
      <c r="R435" t="s">
        <v>2185</v>
      </c>
      <c r="S435" s="125" t="s">
        <v>1433</v>
      </c>
      <c r="T435" t="s">
        <v>195</v>
      </c>
      <c r="U435" t="s">
        <v>195</v>
      </c>
      <c r="V435" t="s">
        <v>1125</v>
      </c>
      <c r="W435"/>
      <c r="X435"/>
      <c r="Y435"/>
      <c r="Z435" t="s">
        <v>195</v>
      </c>
      <c r="AA435" s="125" t="s">
        <v>195</v>
      </c>
      <c r="AB435" s="125" t="s">
        <v>24</v>
      </c>
      <c r="AC435"/>
      <c r="AD435"/>
      <c r="AE435" t="s">
        <v>1432</v>
      </c>
      <c r="AF435"/>
      <c r="AG435"/>
      <c r="AH435"/>
      <c r="AI435"/>
      <c r="AJ435"/>
      <c r="AK435"/>
      <c r="AL435"/>
    </row>
    <row r="436" spans="1:38" x14ac:dyDescent="0.2">
      <c r="A436" s="52"/>
      <c r="B436" s="52"/>
      <c r="C436" s="52" t="s">
        <v>2225</v>
      </c>
      <c r="D436" s="69" t="s">
        <v>119</v>
      </c>
      <c r="E436" s="105" t="s">
        <v>120</v>
      </c>
      <c r="F436" s="36" t="s">
        <v>1521</v>
      </c>
      <c r="G436" s="52"/>
      <c r="H436" s="52"/>
      <c r="I436" s="52"/>
      <c r="J436" s="52"/>
      <c r="K436" s="52"/>
      <c r="L436" s="52" t="s">
        <v>1520</v>
      </c>
      <c r="M436" s="52"/>
      <c r="N436" s="52"/>
      <c r="O436" s="52"/>
      <c r="P436" s="52"/>
      <c r="Q436" s="52"/>
      <c r="R436" s="52"/>
      <c r="S436" s="52"/>
      <c r="T436" s="52"/>
      <c r="U436" s="52"/>
      <c r="V436" s="154" t="s">
        <v>1178</v>
      </c>
      <c r="W436" s="154"/>
      <c r="X436" s="52" t="s">
        <v>25</v>
      </c>
      <c r="Y436" s="52"/>
      <c r="Z436" s="52"/>
      <c r="AA436" s="52"/>
      <c r="AB436" s="52"/>
      <c r="AC436" s="52"/>
      <c r="AD436" s="52"/>
      <c r="AE436" s="52" t="s">
        <v>1518</v>
      </c>
      <c r="AF436" s="52"/>
      <c r="AG436" s="52"/>
      <c r="AH436" s="52"/>
      <c r="AI436" s="52"/>
      <c r="AJ436" s="52"/>
      <c r="AK436" s="52"/>
      <c r="AL436" s="52"/>
    </row>
    <row r="437" spans="1:38" s="88" customFormat="1" x14ac:dyDescent="0.2">
      <c r="A437"/>
      <c r="B437"/>
      <c r="C437" t="s">
        <v>2223</v>
      </c>
      <c r="D437" s="11" t="s">
        <v>142</v>
      </c>
      <c r="E437" s="81" t="s">
        <v>143</v>
      </c>
      <c r="F437" s="30" t="s">
        <v>417</v>
      </c>
      <c r="G437">
        <v>2</v>
      </c>
      <c r="H437">
        <v>7</v>
      </c>
      <c r="I437" t="s">
        <v>195</v>
      </c>
      <c r="J437" t="s">
        <v>195</v>
      </c>
      <c r="K437" t="s">
        <v>195</v>
      </c>
      <c r="L437" t="s">
        <v>195</v>
      </c>
      <c r="M437" t="s">
        <v>195</v>
      </c>
      <c r="N437" t="s">
        <v>195</v>
      </c>
      <c r="O437" t="s">
        <v>195</v>
      </c>
      <c r="P437" t="s">
        <v>195</v>
      </c>
      <c r="Q437" t="s">
        <v>195</v>
      </c>
      <c r="R437" t="s">
        <v>2186</v>
      </c>
      <c r="S437" s="125" t="s">
        <v>1928</v>
      </c>
      <c r="T437" s="49">
        <v>39083</v>
      </c>
      <c r="U437" s="49">
        <v>40878</v>
      </c>
      <c r="V437" t="s">
        <v>1330</v>
      </c>
      <c r="W437"/>
      <c r="X437"/>
      <c r="Y437">
        <v>28.57</v>
      </c>
      <c r="Z437" t="s">
        <v>195</v>
      </c>
      <c r="AA437" t="s">
        <v>195</v>
      </c>
      <c r="AB437" t="s">
        <v>24</v>
      </c>
      <c r="AC437"/>
      <c r="AD437"/>
      <c r="AE437" t="s">
        <v>1927</v>
      </c>
      <c r="AF437" t="s">
        <v>1929</v>
      </c>
      <c r="AG437" t="s">
        <v>1930</v>
      </c>
      <c r="AH437"/>
      <c r="AI437"/>
      <c r="AJ437"/>
      <c r="AK437"/>
      <c r="AL437"/>
    </row>
    <row r="438" spans="1:38" x14ac:dyDescent="0.2">
      <c r="A438" s="119"/>
      <c r="B438" s="119"/>
      <c r="C438" t="s">
        <v>2223</v>
      </c>
      <c r="D438" s="146" t="s">
        <v>142</v>
      </c>
      <c r="E438" s="181" t="s">
        <v>143</v>
      </c>
      <c r="F438" s="143" t="s">
        <v>417</v>
      </c>
      <c r="G438" s="119"/>
      <c r="H438" s="119">
        <v>2</v>
      </c>
      <c r="I438" s="119"/>
      <c r="J438" s="119" t="s">
        <v>194</v>
      </c>
      <c r="K438" s="119"/>
      <c r="L438" s="119"/>
      <c r="M438" s="119"/>
      <c r="N438" s="119"/>
      <c r="O438" s="119"/>
      <c r="P438" s="119"/>
      <c r="Q438" s="119"/>
      <c r="R438" s="119" t="s">
        <v>2188</v>
      </c>
      <c r="S438" s="125" t="s">
        <v>1931</v>
      </c>
      <c r="T438" s="164">
        <v>41671</v>
      </c>
      <c r="U438" s="164">
        <v>41671</v>
      </c>
      <c r="V438" s="119" t="s">
        <v>1331</v>
      </c>
      <c r="W438" s="119"/>
      <c r="X438" s="119"/>
      <c r="Y438" s="119"/>
      <c r="Z438" s="119"/>
      <c r="AA438" s="119"/>
      <c r="AB438" s="119"/>
      <c r="AC438" s="119"/>
      <c r="AD438" s="119"/>
      <c r="AE438" s="119"/>
      <c r="AF438" s="119"/>
      <c r="AG438" s="119"/>
      <c r="AH438" s="119"/>
      <c r="AI438" s="119"/>
      <c r="AJ438" s="119"/>
      <c r="AK438" s="119"/>
      <c r="AL438" s="119"/>
    </row>
    <row r="439" spans="1:38" x14ac:dyDescent="0.2">
      <c r="C439" t="s">
        <v>2223</v>
      </c>
      <c r="D439" s="11" t="s">
        <v>142</v>
      </c>
      <c r="E439" s="81" t="s">
        <v>143</v>
      </c>
      <c r="F439" s="40" t="s">
        <v>417</v>
      </c>
      <c r="G439">
        <v>1</v>
      </c>
      <c r="H439">
        <v>38</v>
      </c>
      <c r="I439" t="s">
        <v>195</v>
      </c>
      <c r="J439" t="s">
        <v>195</v>
      </c>
      <c r="K439" t="s">
        <v>195</v>
      </c>
      <c r="L439" t="s">
        <v>195</v>
      </c>
      <c r="M439" t="s">
        <v>195</v>
      </c>
      <c r="N439" t="s">
        <v>195</v>
      </c>
      <c r="O439" t="s">
        <v>195</v>
      </c>
      <c r="P439" t="s">
        <v>195</v>
      </c>
      <c r="Q439" t="s">
        <v>195</v>
      </c>
      <c r="R439" t="s">
        <v>2189</v>
      </c>
      <c r="S439" s="125" t="s">
        <v>1733</v>
      </c>
      <c r="T439" s="49">
        <v>29007</v>
      </c>
      <c r="U439" s="49">
        <v>29007</v>
      </c>
      <c r="V439" t="s">
        <v>1332</v>
      </c>
      <c r="Y439">
        <v>2.63</v>
      </c>
      <c r="Z439" t="s">
        <v>195</v>
      </c>
      <c r="AA439" t="s">
        <v>195</v>
      </c>
      <c r="AB439" t="s">
        <v>24</v>
      </c>
      <c r="AE439" t="s">
        <v>1528</v>
      </c>
      <c r="AF439" t="s">
        <v>1734</v>
      </c>
    </row>
    <row r="440" spans="1:38" x14ac:dyDescent="0.2">
      <c r="A440" s="119"/>
      <c r="B440" s="119"/>
      <c r="C440" t="s">
        <v>2223</v>
      </c>
      <c r="D440" s="146" t="s">
        <v>142</v>
      </c>
      <c r="E440" s="181" t="s">
        <v>143</v>
      </c>
      <c r="F440" s="185" t="s">
        <v>417</v>
      </c>
      <c r="G440" s="119">
        <v>1</v>
      </c>
      <c r="H440" s="119" t="s">
        <v>733</v>
      </c>
      <c r="I440" s="119"/>
      <c r="J440" s="119" t="s">
        <v>1936</v>
      </c>
      <c r="K440" s="119"/>
      <c r="L440" s="119"/>
      <c r="M440" s="119"/>
      <c r="N440" s="119"/>
      <c r="O440" s="119"/>
      <c r="P440" s="119"/>
      <c r="Q440" s="119"/>
      <c r="R440" s="119"/>
      <c r="S440" s="125"/>
      <c r="T440" s="119"/>
      <c r="U440" s="119"/>
      <c r="V440" s="119" t="s">
        <v>1333</v>
      </c>
      <c r="W440" s="119"/>
      <c r="X440" s="119"/>
      <c r="Y440" s="119"/>
      <c r="Z440" s="119"/>
      <c r="AA440" s="119"/>
      <c r="AB440" s="119"/>
      <c r="AC440" s="119"/>
      <c r="AD440" s="119"/>
      <c r="AE440" s="119"/>
      <c r="AF440" s="119"/>
      <c r="AG440" s="119"/>
      <c r="AH440" s="119"/>
      <c r="AI440" s="119"/>
      <c r="AJ440" s="119"/>
      <c r="AK440" s="119"/>
      <c r="AL440" s="119"/>
    </row>
    <row r="441" spans="1:38" x14ac:dyDescent="0.2">
      <c r="C441" t="s">
        <v>2225</v>
      </c>
      <c r="D441" s="14" t="s">
        <v>144</v>
      </c>
      <c r="E441" s="12" t="s">
        <v>145</v>
      </c>
      <c r="F441" s="13" t="s">
        <v>417</v>
      </c>
      <c r="G441">
        <v>1</v>
      </c>
      <c r="H441" t="s">
        <v>733</v>
      </c>
      <c r="I441">
        <v>11</v>
      </c>
      <c r="J441" t="s">
        <v>195</v>
      </c>
      <c r="K441" t="s">
        <v>195</v>
      </c>
      <c r="L441" t="s">
        <v>195</v>
      </c>
      <c r="M441" t="s">
        <v>195</v>
      </c>
      <c r="N441" t="s">
        <v>195</v>
      </c>
      <c r="O441" t="s">
        <v>195</v>
      </c>
      <c r="P441" t="s">
        <v>195</v>
      </c>
      <c r="Q441" t="s">
        <v>195</v>
      </c>
      <c r="R441" t="s">
        <v>2188</v>
      </c>
      <c r="S441" s="125" t="s">
        <v>1728</v>
      </c>
      <c r="T441" s="49">
        <v>35065</v>
      </c>
      <c r="U441" s="49">
        <v>39052</v>
      </c>
      <c r="V441" t="s">
        <v>1335</v>
      </c>
      <c r="Y441" t="s">
        <v>709</v>
      </c>
      <c r="Z441" t="s">
        <v>195</v>
      </c>
      <c r="AA441" t="s">
        <v>195</v>
      </c>
      <c r="AB441" t="s">
        <v>24</v>
      </c>
      <c r="AD441" t="s">
        <v>1948</v>
      </c>
      <c r="AE441" t="s">
        <v>1726</v>
      </c>
      <c r="AF441" t="s">
        <v>295</v>
      </c>
      <c r="AI441" t="s">
        <v>1947</v>
      </c>
    </row>
    <row r="442" spans="1:38" x14ac:dyDescent="0.2">
      <c r="C442" t="s">
        <v>2225</v>
      </c>
      <c r="D442" s="14" t="s">
        <v>144</v>
      </c>
      <c r="E442" s="12" t="s">
        <v>145</v>
      </c>
      <c r="F442" s="13" t="s">
        <v>417</v>
      </c>
      <c r="G442">
        <v>1</v>
      </c>
      <c r="H442">
        <v>12</v>
      </c>
      <c r="I442" t="s">
        <v>195</v>
      </c>
      <c r="J442" t="s">
        <v>195</v>
      </c>
      <c r="K442" t="s">
        <v>195</v>
      </c>
      <c r="L442" t="s">
        <v>195</v>
      </c>
      <c r="M442" t="s">
        <v>195</v>
      </c>
      <c r="N442" t="s">
        <v>195</v>
      </c>
      <c r="O442" t="s">
        <v>195</v>
      </c>
      <c r="P442" t="s">
        <v>195</v>
      </c>
      <c r="Q442" t="s">
        <v>195</v>
      </c>
      <c r="R442" t="s">
        <v>2188</v>
      </c>
      <c r="S442" t="s">
        <v>1946</v>
      </c>
      <c r="T442" s="49">
        <v>41275</v>
      </c>
      <c r="U442" s="49">
        <v>43070</v>
      </c>
      <c r="V442" t="s">
        <v>1942</v>
      </c>
      <c r="Y442">
        <v>8.33</v>
      </c>
      <c r="Z442" t="s">
        <v>195</v>
      </c>
      <c r="AA442" t="s">
        <v>195</v>
      </c>
      <c r="AB442" t="s">
        <v>24</v>
      </c>
      <c r="AC442" t="s">
        <v>1944</v>
      </c>
      <c r="AD442" t="s">
        <v>799</v>
      </c>
      <c r="AE442" t="s">
        <v>1943</v>
      </c>
      <c r="AH442" t="s">
        <v>1945</v>
      </c>
    </row>
    <row r="443" spans="1:38" x14ac:dyDescent="0.2">
      <c r="C443" t="s">
        <v>2225</v>
      </c>
      <c r="D443" s="14" t="s">
        <v>144</v>
      </c>
      <c r="E443" s="12" t="s">
        <v>145</v>
      </c>
      <c r="F443" s="13" t="s">
        <v>417</v>
      </c>
      <c r="G443">
        <v>1</v>
      </c>
      <c r="H443" t="s">
        <v>1949</v>
      </c>
      <c r="I443" t="s">
        <v>195</v>
      </c>
      <c r="J443" t="s">
        <v>195</v>
      </c>
      <c r="K443" t="s">
        <v>195</v>
      </c>
      <c r="L443" t="s">
        <v>195</v>
      </c>
      <c r="M443" t="s">
        <v>195</v>
      </c>
      <c r="N443" t="s">
        <v>195</v>
      </c>
      <c r="O443" t="s">
        <v>195</v>
      </c>
      <c r="P443" t="s">
        <v>195</v>
      </c>
      <c r="Q443" t="s">
        <v>195</v>
      </c>
      <c r="R443" t="s">
        <v>2188</v>
      </c>
      <c r="S443" t="s">
        <v>1950</v>
      </c>
      <c r="T443" s="49">
        <v>33604</v>
      </c>
      <c r="U443" s="49">
        <v>36861</v>
      </c>
      <c r="V443" t="s">
        <v>1295</v>
      </c>
      <c r="Y443">
        <v>3.57</v>
      </c>
      <c r="Z443" t="s">
        <v>195</v>
      </c>
      <c r="AA443" t="s">
        <v>195</v>
      </c>
      <c r="AB443" t="s">
        <v>24</v>
      </c>
      <c r="AE443" t="s">
        <v>1720</v>
      </c>
    </row>
    <row r="444" spans="1:38" x14ac:dyDescent="0.2">
      <c r="C444" t="s">
        <v>2225</v>
      </c>
      <c r="D444" t="s">
        <v>148</v>
      </c>
      <c r="E444" s="75" t="s">
        <v>149</v>
      </c>
      <c r="F444" s="13" t="s">
        <v>417</v>
      </c>
      <c r="G444">
        <v>1</v>
      </c>
      <c r="H444">
        <v>20</v>
      </c>
      <c r="I444" t="s">
        <v>195</v>
      </c>
      <c r="J444" t="s">
        <v>195</v>
      </c>
      <c r="K444" t="s">
        <v>195</v>
      </c>
      <c r="L444" t="s">
        <v>195</v>
      </c>
      <c r="M444" t="s">
        <v>195</v>
      </c>
      <c r="N444" t="s">
        <v>195</v>
      </c>
      <c r="O444" t="s">
        <v>195</v>
      </c>
      <c r="P444" t="s">
        <v>195</v>
      </c>
      <c r="Q444" t="s">
        <v>195</v>
      </c>
      <c r="R444" t="s">
        <v>2186</v>
      </c>
      <c r="S444" s="125" t="s">
        <v>1960</v>
      </c>
      <c r="T444" s="49">
        <v>31533</v>
      </c>
      <c r="U444" s="49">
        <v>31808</v>
      </c>
      <c r="V444" t="s">
        <v>1342</v>
      </c>
      <c r="Y444">
        <v>5</v>
      </c>
      <c r="Z444" t="s">
        <v>195</v>
      </c>
      <c r="AA444" t="s">
        <v>24</v>
      </c>
      <c r="AB444" t="s">
        <v>24</v>
      </c>
      <c r="AE444" t="s">
        <v>1457</v>
      </c>
    </row>
    <row r="445" spans="1:38" x14ac:dyDescent="0.2">
      <c r="C445" t="s">
        <v>2225</v>
      </c>
      <c r="D445" t="s">
        <v>159</v>
      </c>
      <c r="E445" s="75" t="s">
        <v>160</v>
      </c>
      <c r="F445" s="16" t="s">
        <v>1617</v>
      </c>
      <c r="G445">
        <v>3</v>
      </c>
      <c r="H445">
        <v>97</v>
      </c>
      <c r="I445" t="s">
        <v>195</v>
      </c>
      <c r="J445" t="s">
        <v>195</v>
      </c>
      <c r="K445" t="s">
        <v>195</v>
      </c>
      <c r="L445" t="s">
        <v>195</v>
      </c>
      <c r="M445" t="s">
        <v>195</v>
      </c>
      <c r="N445" t="s">
        <v>195</v>
      </c>
      <c r="O445" t="s">
        <v>195</v>
      </c>
      <c r="P445" t="s">
        <v>195</v>
      </c>
      <c r="Q445" t="s">
        <v>195</v>
      </c>
      <c r="R445" t="s">
        <v>2186</v>
      </c>
      <c r="S445" t="s">
        <v>1618</v>
      </c>
      <c r="T445" s="49">
        <v>31413</v>
      </c>
      <c r="U445" s="49">
        <v>32112</v>
      </c>
      <c r="V445" t="s">
        <v>1342</v>
      </c>
      <c r="Y445">
        <v>3.09</v>
      </c>
      <c r="Z445" t="s">
        <v>195</v>
      </c>
      <c r="AA445" t="s">
        <v>24</v>
      </c>
      <c r="AB445" t="s">
        <v>24</v>
      </c>
      <c r="AC445" s="125"/>
      <c r="AD445" t="s">
        <v>1983</v>
      </c>
      <c r="AE445" t="s">
        <v>1457</v>
      </c>
    </row>
    <row r="446" spans="1:38" x14ac:dyDescent="0.2">
      <c r="A446" s="125"/>
      <c r="B446" s="125"/>
      <c r="C446" s="125" t="s">
        <v>2225</v>
      </c>
      <c r="D446" s="125" t="s">
        <v>168</v>
      </c>
      <c r="E446" s="127" t="s">
        <v>169</v>
      </c>
      <c r="F446" s="175" t="s">
        <v>1636</v>
      </c>
      <c r="G446" s="88">
        <v>1</v>
      </c>
      <c r="H446" s="88">
        <v>153</v>
      </c>
      <c r="I446" t="s">
        <v>195</v>
      </c>
      <c r="J446" t="s">
        <v>195</v>
      </c>
      <c r="K446" t="s">
        <v>195</v>
      </c>
      <c r="L446" t="s">
        <v>195</v>
      </c>
      <c r="M446" t="s">
        <v>195</v>
      </c>
      <c r="N446" t="s">
        <v>195</v>
      </c>
      <c r="O446" t="s">
        <v>195</v>
      </c>
      <c r="P446" t="s">
        <v>195</v>
      </c>
      <c r="Q446">
        <v>153</v>
      </c>
      <c r="R446" t="s">
        <v>2186</v>
      </c>
      <c r="S446" s="125" t="s">
        <v>1618</v>
      </c>
      <c r="T446" s="50">
        <v>31413</v>
      </c>
      <c r="U446" s="50">
        <v>32112</v>
      </c>
      <c r="V446" s="125" t="s">
        <v>1342</v>
      </c>
      <c r="W446" s="125"/>
      <c r="X446" s="125"/>
      <c r="Y446" s="88">
        <v>0.65</v>
      </c>
      <c r="Z446" s="125" t="s">
        <v>195</v>
      </c>
      <c r="AA446" s="125" t="s">
        <v>230</v>
      </c>
      <c r="AB446" s="125" t="s">
        <v>230</v>
      </c>
      <c r="AC446" s="125"/>
      <c r="AD446" s="125"/>
      <c r="AE446" s="125" t="s">
        <v>1457</v>
      </c>
      <c r="AF446" s="125"/>
      <c r="AG446" s="125"/>
      <c r="AH446" s="125"/>
      <c r="AI446" s="125"/>
      <c r="AJ446" s="125"/>
      <c r="AK446" s="125"/>
      <c r="AL446" s="125"/>
    </row>
    <row r="447" spans="1:38" ht="18" x14ac:dyDescent="0.2">
      <c r="C447" t="s">
        <v>2225</v>
      </c>
      <c r="D447" s="92" t="s">
        <v>191</v>
      </c>
      <c r="E447" s="93" t="s">
        <v>193</v>
      </c>
      <c r="F447" s="94" t="s">
        <v>399</v>
      </c>
      <c r="G447">
        <v>253</v>
      </c>
      <c r="H447">
        <v>1008</v>
      </c>
      <c r="I447" t="s">
        <v>195</v>
      </c>
      <c r="J447" t="s">
        <v>195</v>
      </c>
      <c r="K447" s="64">
        <v>3.98</v>
      </c>
      <c r="L447">
        <v>5.45</v>
      </c>
      <c r="M447" t="s">
        <v>195</v>
      </c>
      <c r="N447" t="s">
        <v>195</v>
      </c>
      <c r="O447" t="s">
        <v>195</v>
      </c>
      <c r="P447" t="s">
        <v>195</v>
      </c>
      <c r="Q447" t="s">
        <v>195</v>
      </c>
      <c r="R447" t="s">
        <v>2187</v>
      </c>
      <c r="S447" t="s">
        <v>397</v>
      </c>
      <c r="T447">
        <v>1987</v>
      </c>
      <c r="U447">
        <v>1989</v>
      </c>
      <c r="V447" t="s">
        <v>398</v>
      </c>
      <c r="Y447">
        <v>25.099206349206348</v>
      </c>
      <c r="Z447" t="s">
        <v>195</v>
      </c>
      <c r="AA447" t="s">
        <v>24</v>
      </c>
      <c r="AB447" t="s">
        <v>24</v>
      </c>
      <c r="AE447" t="s">
        <v>2129</v>
      </c>
      <c r="AF447" t="s">
        <v>2126</v>
      </c>
    </row>
    <row r="448" spans="1:38" x14ac:dyDescent="0.2">
      <c r="C448" t="s">
        <v>2225</v>
      </c>
      <c r="D448" s="11" t="s">
        <v>119</v>
      </c>
      <c r="E448" s="75" t="s">
        <v>120</v>
      </c>
      <c r="F448" s="143" t="s">
        <v>122</v>
      </c>
      <c r="V448" s="125"/>
      <c r="W448" s="125"/>
    </row>
    <row r="449" spans="1:38" x14ac:dyDescent="0.2">
      <c r="A449" s="119"/>
      <c r="B449" s="119"/>
      <c r="C449" s="119" t="s">
        <v>2225</v>
      </c>
      <c r="D449" s="146" t="s">
        <v>125</v>
      </c>
      <c r="E449" s="76" t="s">
        <v>126</v>
      </c>
      <c r="F449" s="91" t="s">
        <v>129</v>
      </c>
      <c r="G449" s="119"/>
      <c r="H449" s="119"/>
      <c r="I449" s="119"/>
      <c r="J449" s="119"/>
      <c r="K449" s="119"/>
      <c r="L449" s="119"/>
      <c r="M449" s="119"/>
      <c r="N449" s="119"/>
      <c r="O449" s="119"/>
      <c r="P449" s="119"/>
      <c r="Q449" s="119"/>
      <c r="R449" s="119"/>
      <c r="S449" s="119"/>
      <c r="T449" s="119"/>
      <c r="U449" s="119"/>
      <c r="V449" s="119"/>
      <c r="W449" s="119"/>
      <c r="X449" s="119"/>
      <c r="Y449" s="119"/>
      <c r="Z449" s="119"/>
      <c r="AA449" s="119"/>
      <c r="AB449" s="119"/>
      <c r="AC449" s="119"/>
      <c r="AD449" s="119"/>
      <c r="AE449" s="119"/>
      <c r="AF449" s="119"/>
      <c r="AG449" s="119"/>
      <c r="AH449" s="119"/>
      <c r="AI449" s="119"/>
      <c r="AJ449" s="119"/>
      <c r="AK449" s="119"/>
      <c r="AL449" s="119"/>
    </row>
    <row r="450" spans="1:38" ht="17" x14ac:dyDescent="0.2">
      <c r="C450" t="s">
        <v>2225</v>
      </c>
      <c r="D450" s="45" t="s">
        <v>167</v>
      </c>
      <c r="E450" s="75" t="s">
        <v>166</v>
      </c>
      <c r="F450" s="16" t="s">
        <v>1624</v>
      </c>
      <c r="G450">
        <v>1</v>
      </c>
      <c r="H450">
        <v>53</v>
      </c>
      <c r="I450" t="s">
        <v>195</v>
      </c>
      <c r="J450" t="s">
        <v>195</v>
      </c>
      <c r="K450" t="s">
        <v>195</v>
      </c>
      <c r="L450" t="s">
        <v>195</v>
      </c>
      <c r="M450" t="s">
        <v>195</v>
      </c>
      <c r="N450" t="s">
        <v>195</v>
      </c>
      <c r="O450" t="s">
        <v>195</v>
      </c>
      <c r="P450" t="s">
        <v>195</v>
      </c>
      <c r="Q450">
        <v>53</v>
      </c>
      <c r="R450" t="s">
        <v>2186</v>
      </c>
      <c r="S450" t="s">
        <v>1625</v>
      </c>
      <c r="T450" s="49">
        <v>31413</v>
      </c>
      <c r="U450" s="49">
        <v>32112</v>
      </c>
      <c r="V450" t="s">
        <v>1342</v>
      </c>
      <c r="Y450">
        <v>1.89</v>
      </c>
      <c r="Z450" t="s">
        <v>195</v>
      </c>
      <c r="AA450" t="s">
        <v>24</v>
      </c>
      <c r="AB450" t="s">
        <v>24</v>
      </c>
      <c r="AE450" t="s">
        <v>1457</v>
      </c>
    </row>
    <row r="451" spans="1:38" s="125" customFormat="1" x14ac:dyDescent="0.2">
      <c r="C451" s="125" t="s">
        <v>2224</v>
      </c>
      <c r="D451" s="126" t="s">
        <v>93</v>
      </c>
      <c r="E451" s="127" t="s">
        <v>104</v>
      </c>
      <c r="F451" s="128" t="s">
        <v>832</v>
      </c>
      <c r="G451" s="125">
        <v>9</v>
      </c>
      <c r="H451" s="125">
        <v>55</v>
      </c>
      <c r="I451" s="125" t="s">
        <v>195</v>
      </c>
      <c r="J451" s="125" t="s">
        <v>195</v>
      </c>
      <c r="K451" s="125" t="s">
        <v>195</v>
      </c>
      <c r="L451" s="125" t="s">
        <v>195</v>
      </c>
      <c r="M451" s="125" t="s">
        <v>195</v>
      </c>
      <c r="N451" s="125" t="s">
        <v>195</v>
      </c>
      <c r="O451" s="125" t="s">
        <v>195</v>
      </c>
      <c r="P451" s="125" t="s">
        <v>195</v>
      </c>
      <c r="Q451" s="125" t="s">
        <v>195</v>
      </c>
      <c r="R451" s="125" t="s">
        <v>2185</v>
      </c>
      <c r="S451" s="125" t="s">
        <v>2239</v>
      </c>
      <c r="T451" s="50">
        <v>40179</v>
      </c>
      <c r="U451" s="50">
        <v>40513</v>
      </c>
      <c r="V451" s="125" t="s">
        <v>833</v>
      </c>
      <c r="Y451" s="125">
        <v>17</v>
      </c>
      <c r="Z451" s="125" t="s">
        <v>195</v>
      </c>
      <c r="AA451" s="125" t="s">
        <v>195</v>
      </c>
      <c r="AB451" s="125" t="s">
        <v>24</v>
      </c>
      <c r="AE451" s="125" t="s">
        <v>985</v>
      </c>
      <c r="AF451" s="125" t="s">
        <v>995</v>
      </c>
    </row>
    <row r="452" spans="1:38" x14ac:dyDescent="0.2">
      <c r="C452" t="s">
        <v>2224</v>
      </c>
      <c r="D452" s="18" t="s">
        <v>93</v>
      </c>
      <c r="E452" s="75" t="s">
        <v>104</v>
      </c>
      <c r="F452" s="16" t="s">
        <v>801</v>
      </c>
      <c r="G452">
        <v>30</v>
      </c>
      <c r="H452">
        <v>36</v>
      </c>
      <c r="I452" s="125" t="s">
        <v>195</v>
      </c>
      <c r="J452" s="125" t="s">
        <v>195</v>
      </c>
      <c r="K452">
        <v>18</v>
      </c>
      <c r="L452" s="125" t="s">
        <v>195</v>
      </c>
      <c r="M452">
        <v>5</v>
      </c>
      <c r="N452" s="125" t="s">
        <v>195</v>
      </c>
      <c r="O452" s="125" t="s">
        <v>195</v>
      </c>
      <c r="P452" s="125" t="s">
        <v>195</v>
      </c>
      <c r="Q452">
        <v>36</v>
      </c>
      <c r="R452" t="s">
        <v>2185</v>
      </c>
      <c r="S452" t="s">
        <v>1061</v>
      </c>
      <c r="T452" s="49">
        <v>33970</v>
      </c>
      <c r="U452" s="49">
        <v>43800</v>
      </c>
      <c r="V452" t="s">
        <v>805</v>
      </c>
      <c r="Y452">
        <v>87</v>
      </c>
      <c r="Z452" s="125" t="s">
        <v>211</v>
      </c>
      <c r="AA452" s="125" t="s">
        <v>24</v>
      </c>
      <c r="AB452" s="125" t="s">
        <v>24</v>
      </c>
      <c r="AD452" s="119" t="s">
        <v>1063</v>
      </c>
      <c r="AE452" t="s">
        <v>1064</v>
      </c>
      <c r="AF452" t="s">
        <v>1065</v>
      </c>
    </row>
    <row r="453" spans="1:38" ht="17" x14ac:dyDescent="0.2">
      <c r="C453" t="s">
        <v>2226</v>
      </c>
      <c r="D453" s="11" t="s">
        <v>105</v>
      </c>
      <c r="E453" s="80" t="s">
        <v>106</v>
      </c>
      <c r="F453" s="141" t="s">
        <v>114</v>
      </c>
      <c r="G453">
        <v>0</v>
      </c>
      <c r="H453">
        <v>2</v>
      </c>
      <c r="I453" s="125" t="s">
        <v>230</v>
      </c>
      <c r="J453" s="125" t="s">
        <v>230</v>
      </c>
      <c r="K453" s="125" t="s">
        <v>230</v>
      </c>
      <c r="L453" s="125" t="s">
        <v>230</v>
      </c>
      <c r="M453" s="125" t="s">
        <v>230</v>
      </c>
      <c r="N453" s="125" t="s">
        <v>230</v>
      </c>
      <c r="O453" s="125" t="s">
        <v>230</v>
      </c>
      <c r="P453" s="125" t="s">
        <v>230</v>
      </c>
      <c r="Q453" s="125" t="s">
        <v>230</v>
      </c>
      <c r="R453" s="125" t="s">
        <v>2184</v>
      </c>
      <c r="S453" s="125" t="s">
        <v>1062</v>
      </c>
      <c r="T453" s="49">
        <v>42005</v>
      </c>
      <c r="U453" s="49">
        <v>43800</v>
      </c>
      <c r="V453" t="s">
        <v>805</v>
      </c>
      <c r="Y453">
        <v>0</v>
      </c>
      <c r="Z453" s="125" t="s">
        <v>230</v>
      </c>
      <c r="AA453" s="125" t="s">
        <v>230</v>
      </c>
      <c r="AB453" s="125" t="s">
        <v>230</v>
      </c>
      <c r="AD453" s="119" t="s">
        <v>1063</v>
      </c>
      <c r="AE453" t="s">
        <v>1064</v>
      </c>
    </row>
    <row r="454" spans="1:38" s="125" customFormat="1" x14ac:dyDescent="0.2">
      <c r="A454" s="129"/>
      <c r="B454" s="129"/>
      <c r="C454" s="129" t="s">
        <v>2224</v>
      </c>
      <c r="D454" s="134" t="s">
        <v>93</v>
      </c>
      <c r="E454" s="135" t="s">
        <v>104</v>
      </c>
      <c r="F454" s="136" t="s">
        <v>813</v>
      </c>
      <c r="G454" s="129" t="s">
        <v>1032</v>
      </c>
      <c r="H454" s="129">
        <v>18</v>
      </c>
      <c r="I454" s="129"/>
      <c r="J454" s="129"/>
      <c r="K454" s="129"/>
      <c r="L454" s="129"/>
      <c r="M454" s="129"/>
      <c r="N454" s="129" t="s">
        <v>1030</v>
      </c>
      <c r="O454" s="129" t="s">
        <v>1031</v>
      </c>
      <c r="P454" s="129"/>
      <c r="Q454" s="129"/>
      <c r="R454" s="129" t="s">
        <v>2188</v>
      </c>
      <c r="S454" s="129" t="s">
        <v>1029</v>
      </c>
      <c r="T454" s="137">
        <v>33604</v>
      </c>
      <c r="U454" s="137">
        <v>40878</v>
      </c>
      <c r="V454" s="129" t="s">
        <v>814</v>
      </c>
      <c r="W454" s="129"/>
      <c r="X454" s="129"/>
      <c r="Y454" s="129"/>
      <c r="Z454" s="129"/>
      <c r="AA454" s="129"/>
      <c r="AB454" s="129"/>
      <c r="AC454" s="129" t="s">
        <v>1033</v>
      </c>
      <c r="AD454" s="129"/>
      <c r="AE454" s="138" t="s">
        <v>1028</v>
      </c>
      <c r="AF454" s="129" t="s">
        <v>1223</v>
      </c>
      <c r="AG454" s="129"/>
      <c r="AH454" s="129"/>
      <c r="AI454" s="129"/>
      <c r="AJ454" s="129"/>
      <c r="AK454" s="129"/>
      <c r="AL454" s="129"/>
    </row>
    <row r="455" spans="1:38" s="159" customFormat="1" x14ac:dyDescent="0.2">
      <c r="A455" s="119"/>
      <c r="B455" s="119"/>
      <c r="C455" s="119" t="s">
        <v>2223</v>
      </c>
      <c r="D455" s="146" t="s">
        <v>115</v>
      </c>
      <c r="E455" s="158" t="s">
        <v>121</v>
      </c>
      <c r="F455" s="143" t="s">
        <v>1113</v>
      </c>
      <c r="G455" s="119"/>
      <c r="H455" s="119"/>
      <c r="I455" s="119"/>
      <c r="J455" s="119"/>
      <c r="K455" s="119"/>
      <c r="L455" s="119"/>
      <c r="M455" s="119"/>
      <c r="N455" s="119"/>
      <c r="O455" s="119"/>
      <c r="P455" s="119"/>
      <c r="Q455" s="119"/>
      <c r="R455" s="119"/>
      <c r="S455" s="119"/>
      <c r="T455" s="119"/>
      <c r="U455" s="119"/>
      <c r="V455" s="119" t="s">
        <v>1114</v>
      </c>
      <c r="W455" s="119"/>
      <c r="X455" s="119"/>
      <c r="Y455" s="119"/>
      <c r="Z455" s="119"/>
      <c r="AA455" s="119"/>
      <c r="AB455" s="119"/>
      <c r="AC455" s="119"/>
      <c r="AD455" s="119"/>
      <c r="AE455" s="119" t="s">
        <v>1066</v>
      </c>
      <c r="AF455" s="119"/>
      <c r="AG455" s="119"/>
      <c r="AH455" s="119"/>
      <c r="AI455" s="119"/>
      <c r="AJ455" s="119"/>
      <c r="AK455" s="119"/>
      <c r="AL455" s="119"/>
    </row>
    <row r="456" spans="1:38" s="159" customFormat="1" ht="17" x14ac:dyDescent="0.2">
      <c r="A456" s="125"/>
      <c r="B456" s="125"/>
      <c r="C456" s="125" t="s">
        <v>2223</v>
      </c>
      <c r="D456" s="125" t="s">
        <v>185</v>
      </c>
      <c r="E456" s="127" t="s">
        <v>192</v>
      </c>
      <c r="F456" s="141" t="s">
        <v>2087</v>
      </c>
      <c r="G456" s="125">
        <v>1</v>
      </c>
      <c r="H456" s="125">
        <v>4</v>
      </c>
      <c r="I456" s="125" t="s">
        <v>195</v>
      </c>
      <c r="J456" s="125" t="s">
        <v>195</v>
      </c>
      <c r="K456" s="125" t="s">
        <v>195</v>
      </c>
      <c r="L456" s="125" t="s">
        <v>195</v>
      </c>
      <c r="M456" s="125" t="s">
        <v>195</v>
      </c>
      <c r="N456" s="125" t="s">
        <v>195</v>
      </c>
      <c r="O456" s="125" t="s">
        <v>195</v>
      </c>
      <c r="P456" s="125" t="s">
        <v>195</v>
      </c>
      <c r="Q456" s="125" t="s">
        <v>195</v>
      </c>
      <c r="R456" s="125" t="s">
        <v>2186</v>
      </c>
      <c r="S456" s="210" t="s">
        <v>403</v>
      </c>
      <c r="T456" s="125">
        <v>1969</v>
      </c>
      <c r="U456" s="125">
        <v>1977</v>
      </c>
      <c r="V456" s="125" t="s">
        <v>2086</v>
      </c>
      <c r="W456" s="125"/>
      <c r="X456" s="125"/>
      <c r="Y456" s="125">
        <v>25</v>
      </c>
      <c r="Z456" s="125" t="s">
        <v>195</v>
      </c>
      <c r="AA456" s="125" t="s">
        <v>195</v>
      </c>
      <c r="AB456" s="125" t="s">
        <v>24</v>
      </c>
      <c r="AC456" s="125"/>
      <c r="AD456" s="125" t="s">
        <v>2088</v>
      </c>
      <c r="AE456" t="s">
        <v>2085</v>
      </c>
      <c r="AF456" s="125"/>
      <c r="AG456" s="125"/>
      <c r="AH456" s="125"/>
      <c r="AI456" s="125"/>
      <c r="AJ456" s="125"/>
      <c r="AK456" s="125"/>
      <c r="AL456" s="125"/>
    </row>
    <row r="457" spans="1:38" s="159" customFormat="1" x14ac:dyDescent="0.2">
      <c r="A457"/>
      <c r="B457"/>
      <c r="C457" t="s">
        <v>2223</v>
      </c>
      <c r="D457" t="s">
        <v>185</v>
      </c>
      <c r="E457" s="75" t="s">
        <v>192</v>
      </c>
      <c r="F457" s="16" t="s">
        <v>1675</v>
      </c>
      <c r="G457">
        <v>1</v>
      </c>
      <c r="H457">
        <v>17</v>
      </c>
      <c r="I457" t="s">
        <v>195</v>
      </c>
      <c r="J457" t="s">
        <v>195</v>
      </c>
      <c r="K457" t="s">
        <v>195</v>
      </c>
      <c r="L457" t="s">
        <v>195</v>
      </c>
      <c r="M457" t="s">
        <v>195</v>
      </c>
      <c r="N457" t="s">
        <v>195</v>
      </c>
      <c r="O457" t="s">
        <v>195</v>
      </c>
      <c r="P457" t="s">
        <v>195</v>
      </c>
      <c r="Q457" t="s">
        <v>195</v>
      </c>
      <c r="R457" t="s">
        <v>2188</v>
      </c>
      <c r="S457" s="125" t="s">
        <v>1674</v>
      </c>
      <c r="T457" s="49">
        <v>44027</v>
      </c>
      <c r="U457" s="49">
        <v>44029</v>
      </c>
      <c r="V457" t="s">
        <v>1676</v>
      </c>
      <c r="W457"/>
      <c r="X457"/>
      <c r="Y457">
        <v>5.88</v>
      </c>
      <c r="Z457" t="s">
        <v>2107</v>
      </c>
      <c r="AA457" t="s">
        <v>25</v>
      </c>
      <c r="AB457" t="s">
        <v>24</v>
      </c>
      <c r="AC457"/>
      <c r="AD457" t="s">
        <v>2108</v>
      </c>
      <c r="AE457" t="s">
        <v>2106</v>
      </c>
      <c r="AF457" t="s">
        <v>592</v>
      </c>
      <c r="AG457"/>
      <c r="AH457"/>
      <c r="AI457"/>
      <c r="AJ457"/>
      <c r="AK457"/>
      <c r="AL457"/>
    </row>
    <row r="458" spans="1:38" s="159" customFormat="1" ht="18" x14ac:dyDescent="0.2">
      <c r="A458"/>
      <c r="B458"/>
      <c r="C458" t="s">
        <v>2225</v>
      </c>
      <c r="D458" t="s">
        <v>159</v>
      </c>
      <c r="E458" s="75" t="s">
        <v>160</v>
      </c>
      <c r="F458" s="90" t="s">
        <v>2182</v>
      </c>
      <c r="G458" t="s">
        <v>195</v>
      </c>
      <c r="H458" s="125" t="s">
        <v>195</v>
      </c>
      <c r="I458" s="125" t="s">
        <v>195</v>
      </c>
      <c r="J458" s="125" t="s">
        <v>195</v>
      </c>
      <c r="K458" s="125" t="s">
        <v>195</v>
      </c>
      <c r="L458" s="125" t="s">
        <v>195</v>
      </c>
      <c r="M458" s="125" t="s">
        <v>195</v>
      </c>
      <c r="N458" s="125" t="s">
        <v>195</v>
      </c>
      <c r="O458" s="125" t="s">
        <v>195</v>
      </c>
      <c r="P458" s="125" t="s">
        <v>195</v>
      </c>
      <c r="Q458" s="125" t="s">
        <v>195</v>
      </c>
      <c r="R458" s="125" t="s">
        <v>2185</v>
      </c>
      <c r="S458" s="125" t="s">
        <v>2181</v>
      </c>
      <c r="T458" s="50">
        <v>32509</v>
      </c>
      <c r="U458" s="50">
        <v>39783</v>
      </c>
      <c r="V458" s="125" t="s">
        <v>774</v>
      </c>
      <c r="W458" s="125"/>
      <c r="X458" s="125"/>
      <c r="Y458" s="125" t="s">
        <v>230</v>
      </c>
      <c r="Z458" s="125" t="s">
        <v>230</v>
      </c>
      <c r="AA458" s="125" t="s">
        <v>195</v>
      </c>
      <c r="AB458" s="125" t="s">
        <v>24</v>
      </c>
      <c r="AC458" s="125"/>
      <c r="AD458" s="125"/>
      <c r="AE458" s="125" t="s">
        <v>950</v>
      </c>
      <c r="AF458"/>
      <c r="AG458"/>
      <c r="AH458"/>
      <c r="AI458"/>
      <c r="AJ458"/>
      <c r="AK458"/>
      <c r="AL458"/>
    </row>
    <row r="459" spans="1:38" s="236" customFormat="1" ht="17" x14ac:dyDescent="0.2">
      <c r="A459"/>
      <c r="B459"/>
      <c r="C459" t="s">
        <v>2226</v>
      </c>
      <c r="D459" s="11" t="s">
        <v>105</v>
      </c>
      <c r="E459" s="80" t="s">
        <v>106</v>
      </c>
      <c r="F459" s="85" t="s">
        <v>97</v>
      </c>
      <c r="G459">
        <v>17</v>
      </c>
      <c r="H459" t="s">
        <v>195</v>
      </c>
      <c r="I459" t="s">
        <v>195</v>
      </c>
      <c r="J459" t="s">
        <v>195</v>
      </c>
      <c r="K459" t="s">
        <v>195</v>
      </c>
      <c r="L459" t="s">
        <v>195</v>
      </c>
      <c r="M459" t="s">
        <v>195</v>
      </c>
      <c r="N459" t="s">
        <v>195</v>
      </c>
      <c r="O459" t="s">
        <v>195</v>
      </c>
      <c r="P459" t="s">
        <v>195</v>
      </c>
      <c r="Q459" t="s">
        <v>195</v>
      </c>
      <c r="R459" s="125" t="s">
        <v>2192</v>
      </c>
      <c r="S459" s="125" t="s">
        <v>946</v>
      </c>
      <c r="T459" s="49">
        <v>32509</v>
      </c>
      <c r="U459" s="49">
        <v>39783</v>
      </c>
      <c r="V459" t="s">
        <v>774</v>
      </c>
      <c r="W459"/>
      <c r="X459"/>
      <c r="Y459" t="s">
        <v>195</v>
      </c>
      <c r="Z459" t="s">
        <v>195</v>
      </c>
      <c r="AA459" t="s">
        <v>195</v>
      </c>
      <c r="AB459" s="125" t="s">
        <v>24</v>
      </c>
      <c r="AC459"/>
      <c r="AD459"/>
      <c r="AE459" s="125" t="s">
        <v>950</v>
      </c>
      <c r="AF459" s="125"/>
      <c r="AG459" s="125"/>
      <c r="AH459" s="125"/>
      <c r="AI459" s="125"/>
      <c r="AJ459" s="125"/>
      <c r="AK459" s="125"/>
      <c r="AL459"/>
    </row>
    <row r="460" spans="1:38" s="119" customFormat="1" x14ac:dyDescent="0.2">
      <c r="A460" s="125"/>
      <c r="B460" s="125"/>
      <c r="C460" s="125" t="s">
        <v>2225</v>
      </c>
      <c r="D460" s="147" t="s">
        <v>119</v>
      </c>
      <c r="E460" s="127" t="s">
        <v>120</v>
      </c>
      <c r="F460" s="130" t="s">
        <v>97</v>
      </c>
      <c r="G460" s="125">
        <v>3</v>
      </c>
      <c r="H460" s="125" t="s">
        <v>195</v>
      </c>
      <c r="I460" s="125" t="s">
        <v>195</v>
      </c>
      <c r="J460" s="125" t="s">
        <v>195</v>
      </c>
      <c r="K460" s="125" t="s">
        <v>195</v>
      </c>
      <c r="L460" s="125" t="s">
        <v>195</v>
      </c>
      <c r="M460" s="125" t="s">
        <v>195</v>
      </c>
      <c r="N460" s="125" t="s">
        <v>195</v>
      </c>
      <c r="O460" s="125" t="s">
        <v>195</v>
      </c>
      <c r="P460" s="125" t="s">
        <v>195</v>
      </c>
      <c r="Q460" s="125" t="s">
        <v>195</v>
      </c>
      <c r="R460" s="224" t="s">
        <v>2192</v>
      </c>
      <c r="S460" s="125" t="s">
        <v>946</v>
      </c>
      <c r="T460" s="50">
        <v>32509</v>
      </c>
      <c r="U460" s="50">
        <v>39783</v>
      </c>
      <c r="V460" s="125" t="s">
        <v>774</v>
      </c>
      <c r="W460" s="125"/>
      <c r="X460" s="125"/>
      <c r="Y460" s="125" t="s">
        <v>230</v>
      </c>
      <c r="Z460" s="125" t="s">
        <v>230</v>
      </c>
      <c r="AA460" s="125" t="s">
        <v>195</v>
      </c>
      <c r="AB460" s="125" t="s">
        <v>24</v>
      </c>
      <c r="AC460" s="125"/>
      <c r="AD460" s="125"/>
      <c r="AE460" s="125" t="s">
        <v>950</v>
      </c>
      <c r="AF460" s="125" t="s">
        <v>2179</v>
      </c>
      <c r="AG460" s="125"/>
      <c r="AH460" s="125"/>
      <c r="AI460" s="125"/>
      <c r="AJ460" s="125"/>
      <c r="AK460" s="125"/>
      <c r="AL460" s="125"/>
    </row>
    <row r="461" spans="1:38" x14ac:dyDescent="0.2">
      <c r="A461" s="125"/>
      <c r="B461" s="125"/>
      <c r="C461" s="125" t="s">
        <v>2223</v>
      </c>
      <c r="D461" s="147" t="s">
        <v>115</v>
      </c>
      <c r="E461" s="148" t="s">
        <v>121</v>
      </c>
      <c r="F461" s="130" t="s">
        <v>110</v>
      </c>
      <c r="G461" s="125">
        <v>1</v>
      </c>
      <c r="H461" s="125">
        <v>9</v>
      </c>
      <c r="I461" s="125" t="s">
        <v>195</v>
      </c>
      <c r="J461" s="125" t="s">
        <v>195</v>
      </c>
      <c r="K461" s="125" t="s">
        <v>195</v>
      </c>
      <c r="L461" s="125" t="s">
        <v>195</v>
      </c>
      <c r="M461" s="125" t="s">
        <v>195</v>
      </c>
      <c r="N461" s="125" t="s">
        <v>195</v>
      </c>
      <c r="O461" s="125" t="s">
        <v>195</v>
      </c>
      <c r="P461" s="125" t="s">
        <v>195</v>
      </c>
      <c r="Q461" s="125" t="s">
        <v>195</v>
      </c>
      <c r="R461" s="125" t="s">
        <v>2188</v>
      </c>
      <c r="S461" s="125" t="s">
        <v>1035</v>
      </c>
      <c r="T461" s="50">
        <v>29221</v>
      </c>
      <c r="U461" s="50">
        <v>33939</v>
      </c>
      <c r="V461" t="s">
        <v>1034</v>
      </c>
      <c r="Y461" s="125">
        <v>11.11</v>
      </c>
      <c r="Z461" s="125" t="s">
        <v>195</v>
      </c>
      <c r="AA461" s="125" t="s">
        <v>195</v>
      </c>
      <c r="AB461" s="125" t="s">
        <v>195</v>
      </c>
      <c r="AC461" s="125" t="s">
        <v>1271</v>
      </c>
      <c r="AE461" s="139" t="s">
        <v>1043</v>
      </c>
    </row>
    <row r="462" spans="1:38" x14ac:dyDescent="0.2">
      <c r="A462" s="125"/>
      <c r="B462" s="125"/>
      <c r="C462" s="125" t="s">
        <v>2223</v>
      </c>
      <c r="D462" s="147" t="s">
        <v>115</v>
      </c>
      <c r="E462" s="148" t="s">
        <v>121</v>
      </c>
      <c r="F462" s="130" t="s">
        <v>110</v>
      </c>
      <c r="G462" s="125">
        <v>3</v>
      </c>
      <c r="H462" s="125">
        <v>17</v>
      </c>
      <c r="I462" s="125" t="s">
        <v>195</v>
      </c>
      <c r="J462" s="125" t="s">
        <v>195</v>
      </c>
      <c r="K462" s="125" t="s">
        <v>195</v>
      </c>
      <c r="L462" s="125" t="s">
        <v>195</v>
      </c>
      <c r="M462" s="125" t="s">
        <v>195</v>
      </c>
      <c r="N462" s="125" t="s">
        <v>195</v>
      </c>
      <c r="O462" s="125" t="s">
        <v>195</v>
      </c>
      <c r="P462" s="125" t="s">
        <v>195</v>
      </c>
      <c r="Q462" s="125" t="s">
        <v>195</v>
      </c>
      <c r="R462" s="125" t="s">
        <v>2188</v>
      </c>
      <c r="S462" s="125" t="s">
        <v>1036</v>
      </c>
      <c r="T462" s="50">
        <v>29221</v>
      </c>
      <c r="U462" s="50">
        <v>33939</v>
      </c>
      <c r="V462" t="s">
        <v>1034</v>
      </c>
      <c r="Y462" s="125">
        <v>17.649999999999999</v>
      </c>
      <c r="Z462" s="125" t="s">
        <v>195</v>
      </c>
      <c r="AA462" s="125" t="s">
        <v>195</v>
      </c>
      <c r="AB462" s="125" t="s">
        <v>195</v>
      </c>
      <c r="AE462" s="139" t="s">
        <v>1044</v>
      </c>
    </row>
    <row r="463" spans="1:38" s="52" customFormat="1" x14ac:dyDescent="0.2">
      <c r="A463" s="125"/>
      <c r="B463" s="125"/>
      <c r="C463" s="125" t="s">
        <v>2223</v>
      </c>
      <c r="D463" s="147" t="s">
        <v>115</v>
      </c>
      <c r="E463" s="148" t="s">
        <v>121</v>
      </c>
      <c r="F463" s="130" t="s">
        <v>110</v>
      </c>
      <c r="G463" s="125">
        <v>10</v>
      </c>
      <c r="H463" s="125">
        <v>89</v>
      </c>
      <c r="I463" s="125" t="s">
        <v>195</v>
      </c>
      <c r="J463" s="125" t="s">
        <v>195</v>
      </c>
      <c r="K463" s="125" t="s">
        <v>195</v>
      </c>
      <c r="L463" s="125" t="s">
        <v>195</v>
      </c>
      <c r="M463" s="125" t="s">
        <v>195</v>
      </c>
      <c r="N463" s="125" t="s">
        <v>195</v>
      </c>
      <c r="O463" s="125" t="s">
        <v>195</v>
      </c>
      <c r="P463" s="125" t="s">
        <v>195</v>
      </c>
      <c r="Q463" s="125" t="s">
        <v>195</v>
      </c>
      <c r="R463" s="125" t="s">
        <v>2188</v>
      </c>
      <c r="S463" s="125" t="s">
        <v>1037</v>
      </c>
      <c r="T463" s="50">
        <v>29221</v>
      </c>
      <c r="U463" s="50">
        <v>33939</v>
      </c>
      <c r="V463" t="s">
        <v>1034</v>
      </c>
      <c r="W463"/>
      <c r="X463"/>
      <c r="Y463" s="125">
        <v>11.24</v>
      </c>
      <c r="Z463" s="125" t="s">
        <v>195</v>
      </c>
      <c r="AA463" s="125" t="s">
        <v>195</v>
      </c>
      <c r="AB463" s="125" t="s">
        <v>195</v>
      </c>
      <c r="AC463"/>
      <c r="AD463"/>
      <c r="AE463" s="139" t="s">
        <v>1045</v>
      </c>
      <c r="AF463"/>
      <c r="AG463"/>
      <c r="AH463"/>
      <c r="AI463"/>
      <c r="AJ463"/>
      <c r="AK463"/>
      <c r="AL463"/>
    </row>
    <row r="464" spans="1:38" s="119" customFormat="1" x14ac:dyDescent="0.2">
      <c r="A464"/>
      <c r="B464"/>
      <c r="C464" s="125" t="s">
        <v>2223</v>
      </c>
      <c r="D464" s="11" t="s">
        <v>115</v>
      </c>
      <c r="E464" s="80" t="s">
        <v>121</v>
      </c>
      <c r="F464" s="29" t="s">
        <v>110</v>
      </c>
      <c r="G464">
        <v>0</v>
      </c>
      <c r="H464">
        <v>1</v>
      </c>
      <c r="I464" s="125" t="s">
        <v>195</v>
      </c>
      <c r="J464" s="125" t="s">
        <v>195</v>
      </c>
      <c r="K464" s="125" t="s">
        <v>195</v>
      </c>
      <c r="L464" s="125" t="s">
        <v>195</v>
      </c>
      <c r="M464" s="125" t="s">
        <v>195</v>
      </c>
      <c r="N464" s="125" t="s">
        <v>195</v>
      </c>
      <c r="O464" s="125" t="s">
        <v>195</v>
      </c>
      <c r="P464" s="125" t="s">
        <v>195</v>
      </c>
      <c r="Q464" s="125" t="s">
        <v>195</v>
      </c>
      <c r="R464" s="125" t="s">
        <v>2188</v>
      </c>
      <c r="S464" s="125" t="s">
        <v>1038</v>
      </c>
      <c r="T464" s="50">
        <v>29221</v>
      </c>
      <c r="U464" s="50">
        <v>33939</v>
      </c>
      <c r="V464" t="s">
        <v>1034</v>
      </c>
      <c r="W464"/>
      <c r="X464"/>
      <c r="Y464" s="125">
        <v>0</v>
      </c>
      <c r="Z464" s="125" t="s">
        <v>195</v>
      </c>
      <c r="AA464" s="125" t="s">
        <v>195</v>
      </c>
      <c r="AB464" s="125" t="s">
        <v>195</v>
      </c>
      <c r="AC464"/>
      <c r="AD464"/>
      <c r="AE464" s="139" t="s">
        <v>1046</v>
      </c>
      <c r="AF464"/>
      <c r="AG464"/>
      <c r="AH464"/>
      <c r="AI464"/>
      <c r="AJ464"/>
      <c r="AK464"/>
      <c r="AL464"/>
    </row>
    <row r="465" spans="1:38" x14ac:dyDescent="0.2">
      <c r="C465" t="s">
        <v>2224</v>
      </c>
      <c r="D465" s="18" t="s">
        <v>93</v>
      </c>
      <c r="E465" s="75" t="s">
        <v>104</v>
      </c>
      <c r="F465" s="16" t="s">
        <v>100</v>
      </c>
      <c r="G465">
        <v>8</v>
      </c>
      <c r="H465" s="125">
        <v>70</v>
      </c>
      <c r="I465" s="125" t="s">
        <v>195</v>
      </c>
      <c r="J465" s="125" t="s">
        <v>195</v>
      </c>
      <c r="K465" s="125" t="s">
        <v>195</v>
      </c>
      <c r="L465" s="125" t="s">
        <v>195</v>
      </c>
      <c r="M465" s="125" t="s">
        <v>195</v>
      </c>
      <c r="N465" s="125" t="s">
        <v>195</v>
      </c>
      <c r="O465" s="125" t="s">
        <v>195</v>
      </c>
      <c r="P465" s="125" t="s">
        <v>195</v>
      </c>
      <c r="Q465" s="125" t="s">
        <v>195</v>
      </c>
      <c r="R465" s="125" t="s">
        <v>2188</v>
      </c>
      <c r="S465" s="125" t="s">
        <v>1035</v>
      </c>
      <c r="T465" s="50">
        <v>29221</v>
      </c>
      <c r="U465" s="50">
        <v>33939</v>
      </c>
      <c r="V465" t="s">
        <v>1034</v>
      </c>
      <c r="Y465">
        <v>11</v>
      </c>
      <c r="Z465" s="125" t="s">
        <v>195</v>
      </c>
      <c r="AA465" s="125" t="s">
        <v>195</v>
      </c>
      <c r="AB465" s="125" t="s">
        <v>195</v>
      </c>
      <c r="AE465" s="139" t="s">
        <v>1043</v>
      </c>
    </row>
    <row r="466" spans="1:38" x14ac:dyDescent="0.2">
      <c r="C466" t="s">
        <v>2224</v>
      </c>
      <c r="D466" s="18" t="s">
        <v>93</v>
      </c>
      <c r="E466" s="75" t="s">
        <v>104</v>
      </c>
      <c r="F466" s="16" t="s">
        <v>740</v>
      </c>
      <c r="G466">
        <v>0</v>
      </c>
      <c r="H466">
        <v>1</v>
      </c>
      <c r="I466" t="s">
        <v>195</v>
      </c>
      <c r="J466" t="s">
        <v>195</v>
      </c>
      <c r="K466" t="s">
        <v>195</v>
      </c>
      <c r="L466" t="s">
        <v>195</v>
      </c>
      <c r="M466" t="s">
        <v>195</v>
      </c>
      <c r="N466" t="s">
        <v>195</v>
      </c>
      <c r="O466" t="s">
        <v>195</v>
      </c>
      <c r="P466" t="s">
        <v>195</v>
      </c>
      <c r="Q466" t="s">
        <v>195</v>
      </c>
      <c r="R466" t="s">
        <v>2184</v>
      </c>
      <c r="S466" t="s">
        <v>847</v>
      </c>
      <c r="T466" t="s">
        <v>848</v>
      </c>
      <c r="U466" t="s">
        <v>848</v>
      </c>
      <c r="V466" t="s">
        <v>951</v>
      </c>
      <c r="Y466">
        <v>0</v>
      </c>
      <c r="Z466" t="s">
        <v>195</v>
      </c>
      <c r="AA466" t="s">
        <v>195</v>
      </c>
      <c r="AB466" t="s">
        <v>24</v>
      </c>
      <c r="AE466" t="s">
        <v>846</v>
      </c>
    </row>
    <row r="467" spans="1:38" x14ac:dyDescent="0.2">
      <c r="C467" t="s">
        <v>2225</v>
      </c>
      <c r="D467" s="11" t="s">
        <v>141</v>
      </c>
      <c r="E467" s="75" t="s">
        <v>134</v>
      </c>
      <c r="F467" s="20" t="s">
        <v>136</v>
      </c>
      <c r="G467">
        <v>0</v>
      </c>
      <c r="H467">
        <v>19</v>
      </c>
      <c r="I467">
        <v>0</v>
      </c>
      <c r="J467">
        <v>0</v>
      </c>
      <c r="K467">
        <v>0</v>
      </c>
      <c r="L467">
        <v>0</v>
      </c>
      <c r="M467">
        <v>0</v>
      </c>
      <c r="N467">
        <v>0</v>
      </c>
      <c r="O467">
        <v>0</v>
      </c>
      <c r="P467">
        <v>0</v>
      </c>
      <c r="Q467">
        <v>0</v>
      </c>
      <c r="R467" t="s">
        <v>2188</v>
      </c>
      <c r="S467" t="s">
        <v>422</v>
      </c>
      <c r="T467" s="49">
        <v>35431</v>
      </c>
      <c r="U467" s="49">
        <v>39783</v>
      </c>
      <c r="V467" t="s">
        <v>1185</v>
      </c>
      <c r="Y467">
        <v>0</v>
      </c>
      <c r="Z467" t="s">
        <v>230</v>
      </c>
      <c r="AA467" t="s">
        <v>230</v>
      </c>
      <c r="AB467" t="s">
        <v>230</v>
      </c>
      <c r="AE467" t="s">
        <v>1538</v>
      </c>
    </row>
    <row r="468" spans="1:38" x14ac:dyDescent="0.2">
      <c r="C468" t="s">
        <v>2225</v>
      </c>
      <c r="D468" t="s">
        <v>164</v>
      </c>
      <c r="E468" s="127" t="s">
        <v>165</v>
      </c>
      <c r="F468" t="s">
        <v>1621</v>
      </c>
      <c r="G468">
        <v>0</v>
      </c>
      <c r="H468">
        <v>35</v>
      </c>
      <c r="I468">
        <v>0</v>
      </c>
      <c r="J468">
        <v>0</v>
      </c>
      <c r="K468">
        <v>0</v>
      </c>
      <c r="L468">
        <v>0</v>
      </c>
      <c r="M468">
        <v>0</v>
      </c>
      <c r="N468">
        <v>0</v>
      </c>
      <c r="O468">
        <v>0</v>
      </c>
      <c r="P468">
        <v>0</v>
      </c>
      <c r="Q468">
        <v>35</v>
      </c>
      <c r="R468" t="s">
        <v>2186</v>
      </c>
      <c r="S468" t="s">
        <v>1618</v>
      </c>
      <c r="T468" s="49">
        <v>31413</v>
      </c>
      <c r="U468" s="49">
        <v>32112</v>
      </c>
      <c r="V468" t="s">
        <v>1342</v>
      </c>
      <c r="Y468">
        <v>0</v>
      </c>
      <c r="Z468" t="s">
        <v>195</v>
      </c>
      <c r="AA468" t="s">
        <v>195</v>
      </c>
      <c r="AB468" t="s">
        <v>25</v>
      </c>
      <c r="AE468" t="s">
        <v>1457</v>
      </c>
    </row>
    <row r="469" spans="1:38" s="119" customFormat="1" x14ac:dyDescent="0.2">
      <c r="A469"/>
      <c r="B469"/>
      <c r="C469" t="s">
        <v>2225</v>
      </c>
      <c r="D469" t="s">
        <v>159</v>
      </c>
      <c r="E469" s="75" t="s">
        <v>160</v>
      </c>
      <c r="F469" s="16" t="s">
        <v>1607</v>
      </c>
      <c r="G469">
        <v>0</v>
      </c>
      <c r="H469">
        <v>1</v>
      </c>
      <c r="I469">
        <v>0</v>
      </c>
      <c r="J469">
        <v>0</v>
      </c>
      <c r="K469">
        <v>0</v>
      </c>
      <c r="L469">
        <v>0</v>
      </c>
      <c r="M469">
        <v>0</v>
      </c>
      <c r="N469">
        <v>0</v>
      </c>
      <c r="O469">
        <v>0</v>
      </c>
      <c r="P469">
        <v>0</v>
      </c>
      <c r="Q469">
        <v>1</v>
      </c>
      <c r="R469" t="s">
        <v>2185</v>
      </c>
      <c r="S469" s="125" t="s">
        <v>1626</v>
      </c>
      <c r="T469" s="49">
        <v>42005</v>
      </c>
      <c r="U469" s="49">
        <v>43435</v>
      </c>
      <c r="V469" t="s">
        <v>1589</v>
      </c>
      <c r="W469"/>
      <c r="X469"/>
      <c r="Y469">
        <v>0</v>
      </c>
      <c r="Z469" t="s">
        <v>230</v>
      </c>
      <c r="AA469" t="s">
        <v>195</v>
      </c>
      <c r="AB469" t="s">
        <v>25</v>
      </c>
      <c r="AC469"/>
      <c r="AD469"/>
      <c r="AE469" t="s">
        <v>2037</v>
      </c>
      <c r="AF469"/>
      <c r="AG469"/>
      <c r="AH469"/>
      <c r="AI469"/>
      <c r="AJ469"/>
      <c r="AK469"/>
      <c r="AL469"/>
    </row>
    <row r="470" spans="1:38" x14ac:dyDescent="0.2">
      <c r="C470" t="s">
        <v>2225</v>
      </c>
      <c r="D470" t="s">
        <v>175</v>
      </c>
      <c r="E470" s="75" t="s">
        <v>176</v>
      </c>
      <c r="F470" t="s">
        <v>1644</v>
      </c>
      <c r="G470">
        <v>0</v>
      </c>
      <c r="H470">
        <v>1</v>
      </c>
      <c r="I470">
        <v>0</v>
      </c>
      <c r="J470">
        <v>0</v>
      </c>
      <c r="K470">
        <v>0</v>
      </c>
      <c r="L470">
        <v>0</v>
      </c>
      <c r="M470">
        <v>0</v>
      </c>
      <c r="N470">
        <v>0</v>
      </c>
      <c r="O470">
        <v>0</v>
      </c>
      <c r="P470">
        <v>0</v>
      </c>
      <c r="Q470">
        <v>0</v>
      </c>
      <c r="R470" t="s">
        <v>2188</v>
      </c>
      <c r="S470" t="s">
        <v>1645</v>
      </c>
      <c r="T470" s="49">
        <v>43575</v>
      </c>
      <c r="U470" s="54">
        <v>44367</v>
      </c>
      <c r="V470" t="s">
        <v>1581</v>
      </c>
      <c r="Y470">
        <v>0</v>
      </c>
      <c r="Z470" t="s">
        <v>230</v>
      </c>
      <c r="AA470" t="s">
        <v>25</v>
      </c>
      <c r="AB470" t="s">
        <v>25</v>
      </c>
      <c r="AE470" t="s">
        <v>2025</v>
      </c>
    </row>
    <row r="471" spans="1:38" x14ac:dyDescent="0.2">
      <c r="C471" t="s">
        <v>2225</v>
      </c>
      <c r="D471" t="s">
        <v>168</v>
      </c>
      <c r="E471" s="75" t="s">
        <v>169</v>
      </c>
      <c r="F471" s="44" t="s">
        <v>2209</v>
      </c>
      <c r="G471">
        <v>0</v>
      </c>
      <c r="H471">
        <v>1</v>
      </c>
      <c r="I471">
        <v>0</v>
      </c>
      <c r="J471">
        <v>0</v>
      </c>
      <c r="K471">
        <v>0</v>
      </c>
      <c r="L471">
        <v>0</v>
      </c>
      <c r="M471">
        <v>0</v>
      </c>
      <c r="N471">
        <v>0</v>
      </c>
      <c r="O471">
        <v>0</v>
      </c>
      <c r="P471">
        <v>0</v>
      </c>
      <c r="Q471">
        <v>0</v>
      </c>
      <c r="R471" t="s">
        <v>2185</v>
      </c>
      <c r="S471" s="125" t="s">
        <v>1602</v>
      </c>
      <c r="T471" s="49">
        <v>41334</v>
      </c>
      <c r="U471" s="49">
        <v>41548</v>
      </c>
      <c r="V471" t="s">
        <v>1603</v>
      </c>
      <c r="Y471">
        <v>0</v>
      </c>
      <c r="Z471" s="125" t="s">
        <v>230</v>
      </c>
      <c r="AA471" t="s">
        <v>195</v>
      </c>
      <c r="AB471" s="125" t="s">
        <v>25</v>
      </c>
      <c r="AE471" t="s">
        <v>2039</v>
      </c>
    </row>
    <row r="472" spans="1:38" s="52" customFormat="1" ht="18" x14ac:dyDescent="0.2">
      <c r="A472"/>
      <c r="B472"/>
      <c r="C472" t="s">
        <v>2225</v>
      </c>
      <c r="D472" t="s">
        <v>159</v>
      </c>
      <c r="E472" s="75" t="s">
        <v>160</v>
      </c>
      <c r="F472" s="16" t="s">
        <v>1608</v>
      </c>
      <c r="G472">
        <v>0</v>
      </c>
      <c r="H472">
        <v>1</v>
      </c>
      <c r="I472">
        <v>0</v>
      </c>
      <c r="J472">
        <v>0</v>
      </c>
      <c r="K472">
        <v>0</v>
      </c>
      <c r="L472">
        <v>0</v>
      </c>
      <c r="M472">
        <v>0</v>
      </c>
      <c r="N472">
        <v>0</v>
      </c>
      <c r="O472">
        <v>0</v>
      </c>
      <c r="P472">
        <v>0</v>
      </c>
      <c r="Q472">
        <v>1</v>
      </c>
      <c r="R472" t="s">
        <v>2187</v>
      </c>
      <c r="S472" s="125" t="s">
        <v>1609</v>
      </c>
      <c r="T472" s="49">
        <v>40452</v>
      </c>
      <c r="U472" s="49">
        <v>41518</v>
      </c>
      <c r="V472" t="s">
        <v>1345</v>
      </c>
      <c r="W472"/>
      <c r="X472"/>
      <c r="Y472">
        <v>0</v>
      </c>
      <c r="Z472" t="s">
        <v>230</v>
      </c>
      <c r="AA472" t="s">
        <v>195</v>
      </c>
      <c r="AB472" t="s">
        <v>25</v>
      </c>
      <c r="AC472"/>
      <c r="AD472"/>
      <c r="AE472" t="s">
        <v>1972</v>
      </c>
      <c r="AF472"/>
      <c r="AG472"/>
      <c r="AH472"/>
      <c r="AI472"/>
      <c r="AJ472"/>
      <c r="AK472"/>
      <c r="AL472"/>
    </row>
    <row r="473" spans="1:38" x14ac:dyDescent="0.2">
      <c r="C473" t="s">
        <v>2225</v>
      </c>
      <c r="D473" t="s">
        <v>168</v>
      </c>
      <c r="E473" s="75" t="s">
        <v>169</v>
      </c>
      <c r="F473" s="16" t="s">
        <v>1638</v>
      </c>
      <c r="G473">
        <v>0</v>
      </c>
      <c r="H473">
        <v>1</v>
      </c>
      <c r="I473">
        <v>0</v>
      </c>
      <c r="J473">
        <v>0</v>
      </c>
      <c r="K473">
        <v>0</v>
      </c>
      <c r="L473">
        <v>0</v>
      </c>
      <c r="M473">
        <v>0</v>
      </c>
      <c r="N473">
        <v>0</v>
      </c>
      <c r="O473">
        <v>0</v>
      </c>
      <c r="P473">
        <v>0</v>
      </c>
      <c r="Q473">
        <v>0</v>
      </c>
      <c r="R473" t="s">
        <v>2187</v>
      </c>
      <c r="S473" t="s">
        <v>2064</v>
      </c>
      <c r="T473" s="49">
        <v>39934</v>
      </c>
      <c r="U473" s="49">
        <v>40299</v>
      </c>
      <c r="V473" t="s">
        <v>1637</v>
      </c>
      <c r="Y473">
        <v>0</v>
      </c>
      <c r="Z473" s="125" t="s">
        <v>230</v>
      </c>
      <c r="AA473" s="125" t="s">
        <v>195</v>
      </c>
      <c r="AB473" s="125" t="s">
        <v>25</v>
      </c>
      <c r="AE473" t="s">
        <v>2063</v>
      </c>
    </row>
    <row r="474" spans="1:38" s="119" customFormat="1" ht="19" x14ac:dyDescent="0.2">
      <c r="A474"/>
      <c r="B474"/>
      <c r="C474" t="s">
        <v>2225</v>
      </c>
      <c r="D474" t="s">
        <v>168</v>
      </c>
      <c r="E474" s="75" t="s">
        <v>169</v>
      </c>
      <c r="F474" s="32" t="s">
        <v>170</v>
      </c>
      <c r="G474">
        <v>0</v>
      </c>
      <c r="H474">
        <v>1</v>
      </c>
      <c r="I474">
        <v>0</v>
      </c>
      <c r="J474">
        <v>0</v>
      </c>
      <c r="K474">
        <v>0</v>
      </c>
      <c r="L474">
        <v>0</v>
      </c>
      <c r="M474">
        <v>0</v>
      </c>
      <c r="N474">
        <v>0</v>
      </c>
      <c r="O474">
        <v>0</v>
      </c>
      <c r="P474">
        <v>0</v>
      </c>
      <c r="Q474">
        <v>1</v>
      </c>
      <c r="R474" t="s">
        <v>2185</v>
      </c>
      <c r="S474" t="s">
        <v>1626</v>
      </c>
      <c r="T474" s="49">
        <v>42005</v>
      </c>
      <c r="U474" s="49">
        <v>43435</v>
      </c>
      <c r="V474" t="s">
        <v>1589</v>
      </c>
      <c r="W474"/>
      <c r="X474"/>
      <c r="Y474">
        <v>0</v>
      </c>
      <c r="Z474" t="s">
        <v>230</v>
      </c>
      <c r="AA474" t="s">
        <v>195</v>
      </c>
      <c r="AB474" t="s">
        <v>25</v>
      </c>
      <c r="AC474"/>
      <c r="AD474"/>
      <c r="AE474" t="s">
        <v>2037</v>
      </c>
      <c r="AF474"/>
      <c r="AG474"/>
      <c r="AH474"/>
      <c r="AI474"/>
      <c r="AJ474"/>
      <c r="AK474"/>
      <c r="AL474"/>
    </row>
    <row r="475" spans="1:38" ht="18" x14ac:dyDescent="0.2">
      <c r="C475" t="s">
        <v>2225</v>
      </c>
      <c r="D475" t="s">
        <v>156</v>
      </c>
      <c r="E475" s="75" t="s">
        <v>157</v>
      </c>
      <c r="F475" s="15" t="s">
        <v>1590</v>
      </c>
      <c r="G475">
        <v>0</v>
      </c>
      <c r="H475">
        <v>1</v>
      </c>
      <c r="I475">
        <v>0</v>
      </c>
      <c r="J475">
        <v>0</v>
      </c>
      <c r="K475">
        <v>0</v>
      </c>
      <c r="L475">
        <v>0</v>
      </c>
      <c r="M475">
        <v>0</v>
      </c>
      <c r="N475">
        <v>0</v>
      </c>
      <c r="O475">
        <v>0</v>
      </c>
      <c r="P475">
        <v>0</v>
      </c>
      <c r="Q475" s="88">
        <v>1</v>
      </c>
      <c r="R475" s="88" t="s">
        <v>2185</v>
      </c>
      <c r="S475" s="125" t="s">
        <v>2038</v>
      </c>
      <c r="T475" s="49">
        <v>42005</v>
      </c>
      <c r="U475" s="49">
        <v>43435</v>
      </c>
      <c r="V475" t="s">
        <v>1589</v>
      </c>
      <c r="Y475">
        <v>0</v>
      </c>
      <c r="Z475" t="s">
        <v>230</v>
      </c>
      <c r="AA475" t="s">
        <v>195</v>
      </c>
      <c r="AB475" t="s">
        <v>25</v>
      </c>
      <c r="AE475" t="s">
        <v>2037</v>
      </c>
    </row>
    <row r="476" spans="1:38" x14ac:dyDescent="0.2">
      <c r="C476" t="s">
        <v>2223</v>
      </c>
      <c r="D476" t="s">
        <v>185</v>
      </c>
      <c r="E476" s="75" t="s">
        <v>192</v>
      </c>
      <c r="F476" s="16" t="s">
        <v>1666</v>
      </c>
      <c r="G476">
        <v>0</v>
      </c>
      <c r="H476">
        <v>1</v>
      </c>
      <c r="I476">
        <v>0</v>
      </c>
      <c r="J476">
        <v>0</v>
      </c>
      <c r="K476">
        <v>0</v>
      </c>
      <c r="L476">
        <v>0</v>
      </c>
      <c r="M476">
        <v>0</v>
      </c>
      <c r="N476">
        <v>0</v>
      </c>
      <c r="O476">
        <v>0</v>
      </c>
      <c r="P476">
        <v>0</v>
      </c>
      <c r="Q476">
        <v>0</v>
      </c>
      <c r="R476" t="s">
        <v>2188</v>
      </c>
      <c r="S476" s="125" t="s">
        <v>1668</v>
      </c>
      <c r="T476" s="49">
        <v>43831</v>
      </c>
      <c r="U476" s="49">
        <v>44531</v>
      </c>
      <c r="V476" t="s">
        <v>1667</v>
      </c>
      <c r="Y476">
        <v>0</v>
      </c>
      <c r="Z476" t="s">
        <v>230</v>
      </c>
      <c r="AA476" t="s">
        <v>195</v>
      </c>
      <c r="AB476" t="s">
        <v>25</v>
      </c>
      <c r="AE476" t="s">
        <v>2101</v>
      </c>
    </row>
    <row r="477" spans="1:38" x14ac:dyDescent="0.2">
      <c r="C477" t="s">
        <v>2226</v>
      </c>
      <c r="D477" s="11" t="s">
        <v>105</v>
      </c>
      <c r="E477" s="80" t="s">
        <v>106</v>
      </c>
      <c r="F477" s="123" t="s">
        <v>108</v>
      </c>
      <c r="G477">
        <v>0</v>
      </c>
      <c r="H477">
        <v>1</v>
      </c>
      <c r="I477" t="s">
        <v>230</v>
      </c>
      <c r="J477" t="s">
        <v>230</v>
      </c>
      <c r="K477" t="s">
        <v>230</v>
      </c>
      <c r="L477" t="s">
        <v>230</v>
      </c>
      <c r="M477" t="s">
        <v>230</v>
      </c>
      <c r="N477" t="s">
        <v>230</v>
      </c>
      <c r="O477" t="s">
        <v>230</v>
      </c>
      <c r="P477" t="s">
        <v>230</v>
      </c>
      <c r="Q477" t="s">
        <v>230</v>
      </c>
      <c r="R477" t="s">
        <v>2187</v>
      </c>
      <c r="S477" t="s">
        <v>956</v>
      </c>
      <c r="T477" s="49">
        <v>40544</v>
      </c>
      <c r="U477" s="49">
        <v>40878</v>
      </c>
      <c r="V477" t="s">
        <v>776</v>
      </c>
      <c r="Y477">
        <v>0</v>
      </c>
      <c r="Z477" t="s">
        <v>230</v>
      </c>
      <c r="AA477" t="s">
        <v>230</v>
      </c>
      <c r="AB477" t="s">
        <v>230</v>
      </c>
      <c r="AD477" t="s">
        <v>958</v>
      </c>
      <c r="AE477" t="s">
        <v>955</v>
      </c>
      <c r="AF477" t="s">
        <v>195</v>
      </c>
      <c r="AG477" t="s">
        <v>957</v>
      </c>
    </row>
    <row r="478" spans="1:38" x14ac:dyDescent="0.2">
      <c r="C478" t="s">
        <v>2225</v>
      </c>
      <c r="D478" t="s">
        <v>159</v>
      </c>
      <c r="E478" s="75" t="s">
        <v>160</v>
      </c>
      <c r="F478" s="16" t="s">
        <v>1612</v>
      </c>
      <c r="G478">
        <v>0</v>
      </c>
      <c r="H478">
        <v>12</v>
      </c>
      <c r="I478">
        <v>0</v>
      </c>
      <c r="J478">
        <v>0</v>
      </c>
      <c r="K478">
        <v>0</v>
      </c>
      <c r="L478">
        <v>0</v>
      </c>
      <c r="M478">
        <v>0</v>
      </c>
      <c r="N478">
        <v>0</v>
      </c>
      <c r="O478">
        <v>0</v>
      </c>
      <c r="P478">
        <v>0</v>
      </c>
      <c r="Q478">
        <v>12</v>
      </c>
      <c r="R478" s="125" t="s">
        <v>2188</v>
      </c>
      <c r="S478" t="s">
        <v>416</v>
      </c>
      <c r="T478" s="49">
        <v>27395</v>
      </c>
      <c r="U478" s="49">
        <v>32843</v>
      </c>
      <c r="V478" t="s">
        <v>418</v>
      </c>
      <c r="Y478">
        <v>0</v>
      </c>
      <c r="Z478" t="s">
        <v>230</v>
      </c>
      <c r="AA478" t="s">
        <v>195</v>
      </c>
      <c r="AB478" t="s">
        <v>25</v>
      </c>
      <c r="AD478" t="s">
        <v>415</v>
      </c>
      <c r="AE478" t="s">
        <v>2057</v>
      </c>
    </row>
    <row r="479" spans="1:38" x14ac:dyDescent="0.2">
      <c r="C479" t="s">
        <v>2225</v>
      </c>
      <c r="D479" t="s">
        <v>159</v>
      </c>
      <c r="E479" s="75" t="s">
        <v>160</v>
      </c>
      <c r="F479" s="16" t="s">
        <v>1613</v>
      </c>
      <c r="G479">
        <v>0</v>
      </c>
      <c r="H479">
        <v>14</v>
      </c>
      <c r="I479">
        <v>0</v>
      </c>
      <c r="J479">
        <v>0</v>
      </c>
      <c r="K479">
        <v>0</v>
      </c>
      <c r="L479">
        <v>0</v>
      </c>
      <c r="M479">
        <v>0</v>
      </c>
      <c r="N479">
        <v>0</v>
      </c>
      <c r="O479">
        <v>0</v>
      </c>
      <c r="P479">
        <v>0</v>
      </c>
      <c r="Q479">
        <v>14</v>
      </c>
      <c r="R479" s="125" t="s">
        <v>2186</v>
      </c>
      <c r="S479" s="125" t="s">
        <v>1614</v>
      </c>
      <c r="T479" s="49">
        <v>38718</v>
      </c>
      <c r="U479" s="49">
        <v>41609</v>
      </c>
      <c r="V479" t="s">
        <v>1348</v>
      </c>
      <c r="Y479">
        <v>0</v>
      </c>
      <c r="Z479" t="s">
        <v>230</v>
      </c>
      <c r="AA479" t="s">
        <v>195</v>
      </c>
      <c r="AB479" t="s">
        <v>25</v>
      </c>
      <c r="AE479" t="s">
        <v>1979</v>
      </c>
    </row>
    <row r="480" spans="1:38" s="119" customFormat="1" x14ac:dyDescent="0.2">
      <c r="A480"/>
      <c r="B480"/>
      <c r="C480" t="s">
        <v>2223</v>
      </c>
      <c r="D480" s="11" t="s">
        <v>142</v>
      </c>
      <c r="E480" s="81" t="s">
        <v>143</v>
      </c>
      <c r="F480" s="19" t="s">
        <v>1303</v>
      </c>
      <c r="G480">
        <v>0</v>
      </c>
      <c r="H480">
        <v>2</v>
      </c>
      <c r="I480" t="s">
        <v>195</v>
      </c>
      <c r="J480" t="s">
        <v>195</v>
      </c>
      <c r="K480" t="s">
        <v>195</v>
      </c>
      <c r="L480" t="s">
        <v>195</v>
      </c>
      <c r="M480" t="s">
        <v>195</v>
      </c>
      <c r="N480" t="s">
        <v>195</v>
      </c>
      <c r="O480" t="s">
        <v>195</v>
      </c>
      <c r="P480" t="s">
        <v>195</v>
      </c>
      <c r="Q480" t="s">
        <v>195</v>
      </c>
      <c r="R480" t="s">
        <v>2188</v>
      </c>
      <c r="S480" t="s">
        <v>1729</v>
      </c>
      <c r="T480" s="49">
        <v>32874</v>
      </c>
      <c r="U480" s="49">
        <v>42339</v>
      </c>
      <c r="V480" t="s">
        <v>1172</v>
      </c>
      <c r="W480"/>
      <c r="X480"/>
      <c r="Y480">
        <v>0</v>
      </c>
      <c r="Z480" t="s">
        <v>195</v>
      </c>
      <c r="AA480" t="s">
        <v>195</v>
      </c>
      <c r="AB480" t="s">
        <v>24</v>
      </c>
      <c r="AC480"/>
      <c r="AD480"/>
      <c r="AE480" t="s">
        <v>1507</v>
      </c>
      <c r="AF480"/>
      <c r="AG480"/>
      <c r="AH480"/>
      <c r="AI480"/>
      <c r="AJ480"/>
      <c r="AK480"/>
      <c r="AL480"/>
    </row>
    <row r="481" spans="1:38" s="125" customFormat="1" x14ac:dyDescent="0.2">
      <c r="A481"/>
      <c r="B481"/>
      <c r="C481" t="s">
        <v>2225</v>
      </c>
      <c r="D481" t="s">
        <v>168</v>
      </c>
      <c r="E481" s="75" t="s">
        <v>169</v>
      </c>
      <c r="F481" s="19" t="s">
        <v>1635</v>
      </c>
      <c r="G481">
        <v>0</v>
      </c>
      <c r="H481">
        <v>2</v>
      </c>
      <c r="I481">
        <v>0</v>
      </c>
      <c r="J481">
        <v>0</v>
      </c>
      <c r="K481">
        <v>0</v>
      </c>
      <c r="L481">
        <v>0</v>
      </c>
      <c r="M481">
        <v>0</v>
      </c>
      <c r="N481">
        <v>0</v>
      </c>
      <c r="O481">
        <v>0</v>
      </c>
      <c r="P481">
        <v>0</v>
      </c>
      <c r="Q481">
        <v>12</v>
      </c>
      <c r="R481" t="s">
        <v>2188</v>
      </c>
      <c r="S481" t="s">
        <v>416</v>
      </c>
      <c r="T481" s="49">
        <v>27395</v>
      </c>
      <c r="U481" s="49">
        <v>32843</v>
      </c>
      <c r="V481" t="s">
        <v>418</v>
      </c>
      <c r="W481"/>
      <c r="X481"/>
      <c r="Y481">
        <v>0</v>
      </c>
      <c r="Z481" t="s">
        <v>230</v>
      </c>
      <c r="AA481" t="s">
        <v>195</v>
      </c>
      <c r="AB481" t="s">
        <v>25</v>
      </c>
      <c r="AC481"/>
      <c r="AD481" t="s">
        <v>415</v>
      </c>
      <c r="AE481" t="s">
        <v>2057</v>
      </c>
      <c r="AF481"/>
      <c r="AG481"/>
      <c r="AH481"/>
      <c r="AI481"/>
      <c r="AJ481"/>
      <c r="AK481"/>
      <c r="AL481"/>
    </row>
    <row r="482" spans="1:38" x14ac:dyDescent="0.2">
      <c r="C482" t="s">
        <v>2225</v>
      </c>
      <c r="D482" t="s">
        <v>156</v>
      </c>
      <c r="E482" s="75" t="s">
        <v>157</v>
      </c>
      <c r="F482" s="16" t="s">
        <v>1592</v>
      </c>
      <c r="G482">
        <v>0</v>
      </c>
      <c r="H482">
        <v>2</v>
      </c>
      <c r="I482">
        <v>0</v>
      </c>
      <c r="J482">
        <v>0</v>
      </c>
      <c r="K482">
        <v>0</v>
      </c>
      <c r="L482">
        <v>0</v>
      </c>
      <c r="M482">
        <v>0</v>
      </c>
      <c r="N482">
        <v>0</v>
      </c>
      <c r="O482">
        <v>0</v>
      </c>
      <c r="P482">
        <v>0</v>
      </c>
      <c r="Q482" s="88">
        <v>2</v>
      </c>
      <c r="R482" s="88" t="s">
        <v>2185</v>
      </c>
      <c r="S482" t="s">
        <v>1593</v>
      </c>
      <c r="T482">
        <v>2013</v>
      </c>
      <c r="U482">
        <v>2013</v>
      </c>
      <c r="V482" t="s">
        <v>1591</v>
      </c>
      <c r="Y482">
        <v>0</v>
      </c>
      <c r="Z482" t="s">
        <v>230</v>
      </c>
      <c r="AA482" t="s">
        <v>195</v>
      </c>
      <c r="AB482" t="s">
        <v>25</v>
      </c>
      <c r="AE482" t="s">
        <v>2039</v>
      </c>
    </row>
    <row r="483" spans="1:38" s="52" customFormat="1" x14ac:dyDescent="0.2">
      <c r="A483"/>
      <c r="B483"/>
      <c r="C483" t="s">
        <v>2225</v>
      </c>
      <c r="D483" s="11" t="s">
        <v>119</v>
      </c>
      <c r="E483" s="75" t="s">
        <v>120</v>
      </c>
      <c r="F483" s="19" t="s">
        <v>1169</v>
      </c>
      <c r="G483">
        <v>0</v>
      </c>
      <c r="H483">
        <v>27</v>
      </c>
      <c r="I483" t="s">
        <v>195</v>
      </c>
      <c r="J483" t="s">
        <v>195</v>
      </c>
      <c r="K483" t="s">
        <v>195</v>
      </c>
      <c r="L483" t="s">
        <v>195</v>
      </c>
      <c r="M483" t="s">
        <v>195</v>
      </c>
      <c r="N483" t="s">
        <v>195</v>
      </c>
      <c r="O483" t="s">
        <v>195</v>
      </c>
      <c r="P483" t="s">
        <v>195</v>
      </c>
      <c r="Q483" t="s">
        <v>195</v>
      </c>
      <c r="R483" t="s">
        <v>2189</v>
      </c>
      <c r="S483" s="210" t="s">
        <v>1502</v>
      </c>
      <c r="T483" s="49">
        <v>32874</v>
      </c>
      <c r="U483" s="49">
        <v>41244</v>
      </c>
      <c r="V483" s="125" t="s">
        <v>1168</v>
      </c>
      <c r="W483" s="125"/>
      <c r="X483" t="s">
        <v>25</v>
      </c>
      <c r="Y483">
        <v>0</v>
      </c>
      <c r="Z483" t="s">
        <v>195</v>
      </c>
      <c r="AA483" t="s">
        <v>195</v>
      </c>
      <c r="AB483" t="s">
        <v>24</v>
      </c>
      <c r="AC483"/>
      <c r="AD483" t="s">
        <v>1505</v>
      </c>
      <c r="AE483" t="s">
        <v>1499</v>
      </c>
      <c r="AF483"/>
      <c r="AG483"/>
      <c r="AH483"/>
      <c r="AI483"/>
      <c r="AJ483"/>
      <c r="AK483"/>
      <c r="AL483"/>
    </row>
    <row r="484" spans="1:38" s="52" customFormat="1" x14ac:dyDescent="0.2">
      <c r="A484"/>
      <c r="B484"/>
      <c r="C484" t="s">
        <v>2223</v>
      </c>
      <c r="D484" s="11" t="s">
        <v>115</v>
      </c>
      <c r="E484" s="80" t="s">
        <v>121</v>
      </c>
      <c r="F484" s="29" t="s">
        <v>1139</v>
      </c>
      <c r="G484">
        <v>0</v>
      </c>
      <c r="H484">
        <v>3</v>
      </c>
      <c r="I484" t="s">
        <v>195</v>
      </c>
      <c r="J484" t="s">
        <v>195</v>
      </c>
      <c r="K484" t="s">
        <v>195</v>
      </c>
      <c r="L484" t="s">
        <v>195</v>
      </c>
      <c r="M484" t="s">
        <v>195</v>
      </c>
      <c r="N484" t="s">
        <v>195</v>
      </c>
      <c r="O484" t="s">
        <v>195</v>
      </c>
      <c r="P484" t="s">
        <v>195</v>
      </c>
      <c r="Q484" t="s">
        <v>195</v>
      </c>
      <c r="R484" t="s">
        <v>2186</v>
      </c>
      <c r="S484" t="s">
        <v>1456</v>
      </c>
      <c r="T484" s="49">
        <v>41760</v>
      </c>
      <c r="U484" s="49">
        <v>42491</v>
      </c>
      <c r="V484" t="s">
        <v>1140</v>
      </c>
      <c r="W484"/>
      <c r="X484"/>
      <c r="Y484"/>
      <c r="Z484" t="s">
        <v>195</v>
      </c>
      <c r="AA484" t="s">
        <v>195</v>
      </c>
      <c r="AB484" t="s">
        <v>24</v>
      </c>
      <c r="AC484"/>
      <c r="AD484"/>
      <c r="AE484" t="s">
        <v>892</v>
      </c>
      <c r="AF484"/>
      <c r="AG484"/>
      <c r="AH484"/>
      <c r="AI484"/>
      <c r="AJ484"/>
      <c r="AK484"/>
      <c r="AL484"/>
    </row>
    <row r="485" spans="1:38" s="52" customFormat="1" x14ac:dyDescent="0.2">
      <c r="A485"/>
      <c r="B485"/>
      <c r="C485" t="s">
        <v>2223</v>
      </c>
      <c r="D485" s="11" t="s">
        <v>115</v>
      </c>
      <c r="E485" s="80" t="s">
        <v>121</v>
      </c>
      <c r="F485" s="34" t="s">
        <v>1139</v>
      </c>
      <c r="G485">
        <v>0</v>
      </c>
      <c r="H485">
        <v>3</v>
      </c>
      <c r="I485">
        <v>0</v>
      </c>
      <c r="J485">
        <v>0</v>
      </c>
      <c r="K485">
        <v>0</v>
      </c>
      <c r="L485">
        <v>0</v>
      </c>
      <c r="M485">
        <v>0</v>
      </c>
      <c r="N485">
        <v>0</v>
      </c>
      <c r="O485">
        <v>0</v>
      </c>
      <c r="P485">
        <v>0</v>
      </c>
      <c r="Q485">
        <v>0</v>
      </c>
      <c r="R485" t="s">
        <v>2186</v>
      </c>
      <c r="S485" t="s">
        <v>1471</v>
      </c>
      <c r="T485" s="49">
        <v>41061</v>
      </c>
      <c r="U485" s="49">
        <v>42401</v>
      </c>
      <c r="V485" t="s">
        <v>752</v>
      </c>
      <c r="W485"/>
      <c r="X485"/>
      <c r="Y485">
        <v>0</v>
      </c>
      <c r="Z485" t="s">
        <v>230</v>
      </c>
      <c r="AA485" t="s">
        <v>230</v>
      </c>
      <c r="AB485" t="s">
        <v>230</v>
      </c>
      <c r="AC485"/>
      <c r="AD485"/>
      <c r="AE485" t="s">
        <v>1470</v>
      </c>
      <c r="AF485"/>
      <c r="AG485"/>
      <c r="AH485"/>
      <c r="AI485"/>
      <c r="AJ485"/>
      <c r="AK485"/>
      <c r="AL485"/>
    </row>
    <row r="486" spans="1:38" x14ac:dyDescent="0.2">
      <c r="C486" t="s">
        <v>2225</v>
      </c>
      <c r="D486" t="s">
        <v>175</v>
      </c>
      <c r="E486" s="75" t="s">
        <v>176</v>
      </c>
      <c r="F486" t="s">
        <v>1643</v>
      </c>
      <c r="G486">
        <v>0</v>
      </c>
      <c r="H486">
        <v>3</v>
      </c>
      <c r="I486">
        <v>0</v>
      </c>
      <c r="J486">
        <v>0</v>
      </c>
      <c r="K486">
        <v>0</v>
      </c>
      <c r="L486">
        <v>0</v>
      </c>
      <c r="M486">
        <v>0</v>
      </c>
      <c r="N486">
        <v>0</v>
      </c>
      <c r="O486">
        <v>0</v>
      </c>
      <c r="P486">
        <v>0</v>
      </c>
      <c r="Q486">
        <v>12</v>
      </c>
      <c r="R486" t="s">
        <v>2188</v>
      </c>
      <c r="S486" t="s">
        <v>416</v>
      </c>
      <c r="T486" s="49">
        <v>27395</v>
      </c>
      <c r="U486" s="49">
        <v>32843</v>
      </c>
      <c r="V486" t="s">
        <v>418</v>
      </c>
      <c r="Y486">
        <v>0</v>
      </c>
      <c r="Z486" t="s">
        <v>230</v>
      </c>
      <c r="AA486" t="s">
        <v>195</v>
      </c>
      <c r="AB486" t="s">
        <v>25</v>
      </c>
      <c r="AD486" t="s">
        <v>415</v>
      </c>
      <c r="AE486" t="s">
        <v>2057</v>
      </c>
    </row>
    <row r="487" spans="1:38" s="52" customFormat="1" x14ac:dyDescent="0.2">
      <c r="A487" s="119"/>
      <c r="B487" s="119"/>
      <c r="C487" s="119" t="s">
        <v>2225</v>
      </c>
      <c r="D487" s="146" t="s">
        <v>125</v>
      </c>
      <c r="E487" s="76" t="s">
        <v>126</v>
      </c>
      <c r="F487" s="99" t="s">
        <v>127</v>
      </c>
      <c r="G487" s="119">
        <v>0</v>
      </c>
      <c r="H487" s="119">
        <v>3</v>
      </c>
      <c r="I487" s="119"/>
      <c r="J487" s="119"/>
      <c r="K487" s="119"/>
      <c r="L487" s="119"/>
      <c r="M487" s="119"/>
      <c r="N487" s="119"/>
      <c r="O487" s="119"/>
      <c r="P487" s="119"/>
      <c r="Q487" s="119"/>
      <c r="R487" t="s">
        <v>2188</v>
      </c>
      <c r="S487" s="125" t="s">
        <v>1728</v>
      </c>
      <c r="T487" s="49">
        <v>35065</v>
      </c>
      <c r="U487" s="49">
        <v>39052</v>
      </c>
      <c r="V487" t="s">
        <v>1335</v>
      </c>
      <c r="W487" s="119"/>
      <c r="X487" s="119"/>
      <c r="Y487" s="119"/>
      <c r="Z487" s="119"/>
      <c r="AA487" s="119"/>
      <c r="AB487" s="119"/>
      <c r="AC487" s="119"/>
      <c r="AD487" s="119"/>
      <c r="AE487" s="119"/>
      <c r="AF487" s="119"/>
      <c r="AG487" s="119"/>
      <c r="AH487" s="119"/>
      <c r="AI487" s="119"/>
      <c r="AJ487" s="119"/>
      <c r="AK487" s="119"/>
      <c r="AL487" s="119"/>
    </row>
    <row r="488" spans="1:38" s="52" customFormat="1" x14ac:dyDescent="0.2">
      <c r="A488"/>
      <c r="B488"/>
      <c r="C488" t="s">
        <v>2224</v>
      </c>
      <c r="D488" s="18" t="s">
        <v>93</v>
      </c>
      <c r="E488" s="75" t="s">
        <v>104</v>
      </c>
      <c r="F488" s="16" t="s">
        <v>767</v>
      </c>
      <c r="G488">
        <v>0</v>
      </c>
      <c r="H488">
        <v>37</v>
      </c>
      <c r="I488" t="s">
        <v>230</v>
      </c>
      <c r="J488" t="s">
        <v>230</v>
      </c>
      <c r="K488" t="s">
        <v>230</v>
      </c>
      <c r="L488" t="s">
        <v>230</v>
      </c>
      <c r="M488" t="s">
        <v>230</v>
      </c>
      <c r="N488" t="s">
        <v>230</v>
      </c>
      <c r="O488" t="s">
        <v>230</v>
      </c>
      <c r="P488" t="s">
        <v>230</v>
      </c>
      <c r="Q488" t="s">
        <v>230</v>
      </c>
      <c r="R488" t="s">
        <v>2189</v>
      </c>
      <c r="S488" t="s">
        <v>941</v>
      </c>
      <c r="T488" s="49">
        <v>36647</v>
      </c>
      <c r="U488" s="49">
        <v>42614</v>
      </c>
      <c r="V488" t="s">
        <v>768</v>
      </c>
      <c r="W488"/>
      <c r="X488"/>
      <c r="Y488">
        <v>0</v>
      </c>
      <c r="Z488" t="s">
        <v>230</v>
      </c>
      <c r="AA488" t="s">
        <v>230</v>
      </c>
      <c r="AB488" t="s">
        <v>230</v>
      </c>
      <c r="AC488"/>
      <c r="AD488"/>
      <c r="AE488" t="s">
        <v>940</v>
      </c>
      <c r="AF488" t="s">
        <v>230</v>
      </c>
      <c r="AG488"/>
      <c r="AH488"/>
      <c r="AI488"/>
      <c r="AJ488"/>
      <c r="AK488"/>
      <c r="AL488"/>
    </row>
    <row r="489" spans="1:38" ht="18" x14ac:dyDescent="0.2">
      <c r="C489" t="s">
        <v>2225</v>
      </c>
      <c r="D489" t="s">
        <v>159</v>
      </c>
      <c r="E489" s="75" t="s">
        <v>160</v>
      </c>
      <c r="F489" s="43" t="s">
        <v>1597</v>
      </c>
      <c r="G489">
        <v>0</v>
      </c>
      <c r="H489">
        <v>37</v>
      </c>
      <c r="I489">
        <v>0</v>
      </c>
      <c r="J489">
        <v>0</v>
      </c>
      <c r="K489">
        <v>0</v>
      </c>
      <c r="L489">
        <v>0</v>
      </c>
      <c r="M489">
        <v>0</v>
      </c>
      <c r="N489">
        <v>0</v>
      </c>
      <c r="O489">
        <v>0</v>
      </c>
      <c r="P489">
        <v>0</v>
      </c>
      <c r="Q489" s="125">
        <v>37</v>
      </c>
      <c r="R489" s="125" t="s">
        <v>2184</v>
      </c>
      <c r="S489" s="125" t="s">
        <v>419</v>
      </c>
      <c r="T489" s="54">
        <v>43618</v>
      </c>
      <c r="U489" s="54">
        <v>43709</v>
      </c>
      <c r="V489" t="s">
        <v>420</v>
      </c>
      <c r="Y489">
        <v>0</v>
      </c>
      <c r="Z489" t="s">
        <v>230</v>
      </c>
      <c r="AA489" t="s">
        <v>195</v>
      </c>
      <c r="AB489" t="s">
        <v>25</v>
      </c>
      <c r="AD489" t="s">
        <v>1598</v>
      </c>
      <c r="AE489" t="s">
        <v>2047</v>
      </c>
    </row>
    <row r="490" spans="1:38" ht="17" x14ac:dyDescent="0.2">
      <c r="C490" t="s">
        <v>2225</v>
      </c>
      <c r="D490" t="s">
        <v>181</v>
      </c>
      <c r="E490" s="82" t="s">
        <v>180</v>
      </c>
      <c r="F490" s="3" t="s">
        <v>182</v>
      </c>
      <c r="G490">
        <v>0</v>
      </c>
      <c r="H490">
        <v>4</v>
      </c>
      <c r="I490" s="62">
        <v>0</v>
      </c>
      <c r="J490" s="62">
        <v>0</v>
      </c>
      <c r="K490" s="62">
        <v>0</v>
      </c>
      <c r="L490" s="62">
        <v>0</v>
      </c>
      <c r="M490" s="62">
        <v>0</v>
      </c>
      <c r="N490" s="62">
        <v>0</v>
      </c>
      <c r="O490" s="62">
        <v>0</v>
      </c>
      <c r="P490" s="62">
        <v>0</v>
      </c>
      <c r="Q490" s="62">
        <v>4</v>
      </c>
      <c r="R490" s="62" t="s">
        <v>2188</v>
      </c>
      <c r="S490" t="s">
        <v>422</v>
      </c>
      <c r="T490" s="49">
        <v>27395</v>
      </c>
      <c r="U490" s="49">
        <v>32509</v>
      </c>
      <c r="V490" t="s">
        <v>418</v>
      </c>
      <c r="Y490">
        <v>0</v>
      </c>
      <c r="Z490" s="62" t="s">
        <v>195</v>
      </c>
      <c r="AA490" s="62" t="s">
        <v>195</v>
      </c>
      <c r="AB490" s="62" t="s">
        <v>24</v>
      </c>
      <c r="AE490" t="s">
        <v>2057</v>
      </c>
    </row>
    <row r="491" spans="1:38" s="52" customFormat="1" ht="18" x14ac:dyDescent="0.2">
      <c r="A491"/>
      <c r="B491"/>
      <c r="C491" t="s">
        <v>2225</v>
      </c>
      <c r="D491" t="s">
        <v>168</v>
      </c>
      <c r="E491" s="75" t="s">
        <v>169</v>
      </c>
      <c r="F491" s="16" t="s">
        <v>1639</v>
      </c>
      <c r="G491">
        <v>0</v>
      </c>
      <c r="H491">
        <v>4</v>
      </c>
      <c r="I491">
        <v>0</v>
      </c>
      <c r="J491">
        <v>0</v>
      </c>
      <c r="K491">
        <v>0</v>
      </c>
      <c r="L491">
        <v>0</v>
      </c>
      <c r="M491">
        <v>0</v>
      </c>
      <c r="N491">
        <v>0</v>
      </c>
      <c r="O491">
        <v>0</v>
      </c>
      <c r="P491">
        <v>0</v>
      </c>
      <c r="Q491">
        <v>0</v>
      </c>
      <c r="R491" t="s">
        <v>2187</v>
      </c>
      <c r="S491" t="s">
        <v>1609</v>
      </c>
      <c r="T491" s="49">
        <v>40452</v>
      </c>
      <c r="U491" s="49">
        <v>41518</v>
      </c>
      <c r="V491" t="s">
        <v>1345</v>
      </c>
      <c r="W491"/>
      <c r="X491"/>
      <c r="Y491">
        <v>0</v>
      </c>
      <c r="Z491" s="125" t="s">
        <v>230</v>
      </c>
      <c r="AA491" t="s">
        <v>195</v>
      </c>
      <c r="AB491" s="125" t="s">
        <v>25</v>
      </c>
      <c r="AC491"/>
      <c r="AD491"/>
      <c r="AE491" t="s">
        <v>1972</v>
      </c>
      <c r="AF491"/>
      <c r="AG491"/>
      <c r="AH491"/>
      <c r="AI491"/>
      <c r="AJ491"/>
      <c r="AK491"/>
      <c r="AL491"/>
    </row>
    <row r="492" spans="1:38" s="125" customFormat="1" x14ac:dyDescent="0.2">
      <c r="C492" s="125" t="s">
        <v>2223</v>
      </c>
      <c r="D492" s="147" t="s">
        <v>115</v>
      </c>
      <c r="E492" s="148" t="s">
        <v>121</v>
      </c>
      <c r="F492" s="124" t="s">
        <v>116</v>
      </c>
      <c r="G492" s="125">
        <v>0</v>
      </c>
      <c r="H492" s="125">
        <v>4</v>
      </c>
      <c r="I492" t="s">
        <v>230</v>
      </c>
      <c r="J492" t="s">
        <v>230</v>
      </c>
      <c r="K492" t="s">
        <v>230</v>
      </c>
      <c r="L492" t="s">
        <v>230</v>
      </c>
      <c r="M492" t="s">
        <v>230</v>
      </c>
      <c r="N492" t="s">
        <v>230</v>
      </c>
      <c r="O492" t="s">
        <v>230</v>
      </c>
      <c r="P492" t="s">
        <v>230</v>
      </c>
      <c r="Q492" t="s">
        <v>230</v>
      </c>
      <c r="R492" t="s">
        <v>2187</v>
      </c>
      <c r="S492" t="s">
        <v>956</v>
      </c>
      <c r="T492" s="49">
        <v>40544</v>
      </c>
      <c r="U492" s="49">
        <v>40878</v>
      </c>
      <c r="V492" t="s">
        <v>776</v>
      </c>
      <c r="W492"/>
      <c r="X492"/>
      <c r="Y492">
        <v>0</v>
      </c>
      <c r="Z492" t="s">
        <v>230</v>
      </c>
      <c r="AA492" t="s">
        <v>230</v>
      </c>
      <c r="AB492" t="s">
        <v>24</v>
      </c>
      <c r="AC492"/>
      <c r="AD492" t="s">
        <v>958</v>
      </c>
      <c r="AE492" t="s">
        <v>955</v>
      </c>
      <c r="AF492" t="s">
        <v>195</v>
      </c>
      <c r="AG492" t="s">
        <v>957</v>
      </c>
      <c r="AH492"/>
      <c r="AI492"/>
      <c r="AJ492"/>
      <c r="AK492"/>
      <c r="AL492"/>
    </row>
    <row r="493" spans="1:38" s="125" customFormat="1" ht="19" x14ac:dyDescent="0.2">
      <c r="A493"/>
      <c r="B493"/>
      <c r="C493" t="s">
        <v>2225</v>
      </c>
      <c r="D493" s="45" t="s">
        <v>167</v>
      </c>
      <c r="E493" s="75" t="s">
        <v>166</v>
      </c>
      <c r="F493" s="32" t="s">
        <v>1627</v>
      </c>
      <c r="G493">
        <v>0</v>
      </c>
      <c r="H493">
        <v>4</v>
      </c>
      <c r="I493">
        <v>0</v>
      </c>
      <c r="J493">
        <v>0</v>
      </c>
      <c r="K493">
        <v>0</v>
      </c>
      <c r="L493">
        <v>0</v>
      </c>
      <c r="M493">
        <v>0</v>
      </c>
      <c r="N493">
        <v>0</v>
      </c>
      <c r="O493">
        <v>0</v>
      </c>
      <c r="P493">
        <v>0</v>
      </c>
      <c r="Q493">
        <v>4</v>
      </c>
      <c r="R493" t="s">
        <v>2185</v>
      </c>
      <c r="S493" t="s">
        <v>1626</v>
      </c>
      <c r="T493" s="49">
        <v>42005</v>
      </c>
      <c r="U493" s="49">
        <v>43435</v>
      </c>
      <c r="V493" t="s">
        <v>1589</v>
      </c>
      <c r="W493"/>
      <c r="X493"/>
      <c r="Y493">
        <v>0</v>
      </c>
      <c r="Z493" t="s">
        <v>230</v>
      </c>
      <c r="AA493" t="s">
        <v>195</v>
      </c>
      <c r="AB493" t="s">
        <v>25</v>
      </c>
      <c r="AC493"/>
      <c r="AD493"/>
      <c r="AE493" t="s">
        <v>2037</v>
      </c>
      <c r="AF493"/>
      <c r="AG493"/>
      <c r="AH493"/>
      <c r="AI493"/>
      <c r="AJ493"/>
      <c r="AK493"/>
      <c r="AL493"/>
    </row>
    <row r="494" spans="1:38" s="197" customFormat="1" x14ac:dyDescent="0.2">
      <c r="A494"/>
      <c r="B494"/>
      <c r="C494" t="s">
        <v>2225</v>
      </c>
      <c r="D494" t="s">
        <v>150</v>
      </c>
      <c r="E494" s="75" t="s">
        <v>151</v>
      </c>
      <c r="F494" s="13" t="s">
        <v>1362</v>
      </c>
      <c r="G494">
        <v>0</v>
      </c>
      <c r="H494">
        <v>5</v>
      </c>
      <c r="I494">
        <v>0</v>
      </c>
      <c r="J494">
        <v>0</v>
      </c>
      <c r="K494">
        <v>0</v>
      </c>
      <c r="L494">
        <v>0</v>
      </c>
      <c r="M494">
        <v>0</v>
      </c>
      <c r="N494">
        <v>0</v>
      </c>
      <c r="O494">
        <v>0</v>
      </c>
      <c r="P494">
        <v>0</v>
      </c>
      <c r="Q494">
        <v>0</v>
      </c>
      <c r="R494" t="s">
        <v>2201</v>
      </c>
      <c r="S494" s="210" t="s">
        <v>1981</v>
      </c>
      <c r="T494" s="49">
        <v>30682</v>
      </c>
      <c r="U494" s="49">
        <v>33573</v>
      </c>
      <c r="V494" t="s">
        <v>400</v>
      </c>
      <c r="W494"/>
      <c r="X494"/>
      <c r="Y494">
        <v>0</v>
      </c>
      <c r="Z494" t="s">
        <v>195</v>
      </c>
      <c r="AA494" t="s">
        <v>195</v>
      </c>
      <c r="AB494" t="s">
        <v>25</v>
      </c>
      <c r="AC494"/>
      <c r="AD494"/>
      <c r="AE494" t="s">
        <v>1982</v>
      </c>
      <c r="AF494"/>
      <c r="AG494"/>
      <c r="AH494"/>
      <c r="AI494"/>
      <c r="AJ494"/>
      <c r="AK494"/>
      <c r="AL494"/>
    </row>
    <row r="495" spans="1:38" x14ac:dyDescent="0.2">
      <c r="C495" t="s">
        <v>2225</v>
      </c>
      <c r="D495" t="s">
        <v>148</v>
      </c>
      <c r="E495" s="75" t="s">
        <v>149</v>
      </c>
      <c r="F495" s="29" t="s">
        <v>1349</v>
      </c>
      <c r="G495">
        <v>0</v>
      </c>
      <c r="H495">
        <v>6</v>
      </c>
      <c r="I495">
        <v>0</v>
      </c>
      <c r="J495">
        <v>0</v>
      </c>
      <c r="K495">
        <v>0</v>
      </c>
      <c r="L495">
        <v>0</v>
      </c>
      <c r="M495">
        <v>0</v>
      </c>
      <c r="N495">
        <v>0</v>
      </c>
      <c r="O495">
        <v>0</v>
      </c>
      <c r="P495">
        <v>0</v>
      </c>
      <c r="Q495">
        <v>0</v>
      </c>
      <c r="R495" t="s">
        <v>2201</v>
      </c>
      <c r="S495" s="210" t="s">
        <v>1981</v>
      </c>
      <c r="T495" s="49">
        <v>30682</v>
      </c>
      <c r="U495" s="49">
        <v>33573</v>
      </c>
      <c r="V495" t="s">
        <v>400</v>
      </c>
      <c r="Y495">
        <v>0</v>
      </c>
      <c r="Z495" t="s">
        <v>195</v>
      </c>
      <c r="AA495" t="s">
        <v>195</v>
      </c>
      <c r="AB495" t="s">
        <v>25</v>
      </c>
      <c r="AE495" s="57" t="s">
        <v>1982</v>
      </c>
    </row>
    <row r="496" spans="1:38" ht="17" x14ac:dyDescent="0.2">
      <c r="A496" s="62"/>
      <c r="B496" s="62"/>
      <c r="C496" s="62" t="s">
        <v>2225</v>
      </c>
      <c r="D496" s="62" t="s">
        <v>181</v>
      </c>
      <c r="E496" s="186" t="s">
        <v>1985</v>
      </c>
      <c r="F496" s="141" t="s">
        <v>1984</v>
      </c>
      <c r="G496" s="62">
        <v>0</v>
      </c>
      <c r="H496" s="62">
        <v>7</v>
      </c>
      <c r="I496" s="62">
        <v>0</v>
      </c>
      <c r="J496" s="62">
        <v>0</v>
      </c>
      <c r="K496" s="62">
        <v>0</v>
      </c>
      <c r="L496" s="62">
        <v>0</v>
      </c>
      <c r="M496" s="62">
        <v>0</v>
      </c>
      <c r="N496" s="62">
        <v>0</v>
      </c>
      <c r="O496" s="62">
        <v>0</v>
      </c>
      <c r="P496" s="62">
        <v>0</v>
      </c>
      <c r="Q496" s="62">
        <v>7</v>
      </c>
      <c r="R496" t="s">
        <v>2201</v>
      </c>
      <c r="S496" s="226" t="s">
        <v>1616</v>
      </c>
      <c r="T496" s="63">
        <v>30682</v>
      </c>
      <c r="U496" s="63">
        <v>33573</v>
      </c>
      <c r="V496" s="62" t="s">
        <v>400</v>
      </c>
      <c r="W496" s="62"/>
      <c r="X496" s="62"/>
      <c r="Y496" s="62">
        <v>0</v>
      </c>
      <c r="Z496" s="62" t="s">
        <v>195</v>
      </c>
      <c r="AA496" s="62" t="s">
        <v>195</v>
      </c>
      <c r="AB496" s="62" t="s">
        <v>24</v>
      </c>
      <c r="AC496" s="62"/>
      <c r="AD496" s="62"/>
      <c r="AE496" s="62" t="s">
        <v>1982</v>
      </c>
      <c r="AF496" s="62"/>
      <c r="AG496" s="62"/>
      <c r="AH496" s="62"/>
      <c r="AI496" s="62"/>
      <c r="AJ496" s="62"/>
      <c r="AK496" s="62"/>
      <c r="AL496" s="62"/>
    </row>
    <row r="497" spans="1:38" ht="17" x14ac:dyDescent="0.2">
      <c r="C497" t="s">
        <v>2225</v>
      </c>
      <c r="D497" t="s">
        <v>181</v>
      </c>
      <c r="E497" s="82" t="s">
        <v>180</v>
      </c>
      <c r="F497" s="3" t="s">
        <v>1655</v>
      </c>
      <c r="G497">
        <v>0</v>
      </c>
      <c r="H497">
        <v>8</v>
      </c>
      <c r="I497" s="62">
        <v>0</v>
      </c>
      <c r="J497" s="62">
        <v>0</v>
      </c>
      <c r="K497" s="62">
        <v>0</v>
      </c>
      <c r="L497" s="62">
        <v>0</v>
      </c>
      <c r="M497" s="62">
        <v>0</v>
      </c>
      <c r="N497" s="62">
        <v>0</v>
      </c>
      <c r="O497" s="62">
        <v>0</v>
      </c>
      <c r="P497" s="62">
        <v>0</v>
      </c>
      <c r="Q497" s="62">
        <v>8</v>
      </c>
      <c r="R497" s="62" t="s">
        <v>2185</v>
      </c>
      <c r="S497" s="210" t="s">
        <v>1657</v>
      </c>
      <c r="T497" s="49">
        <v>30682</v>
      </c>
      <c r="U497" s="49">
        <v>32478</v>
      </c>
      <c r="V497" t="s">
        <v>407</v>
      </c>
      <c r="Y497">
        <v>0</v>
      </c>
      <c r="Z497" s="62" t="s">
        <v>195</v>
      </c>
      <c r="AA497" s="62" t="s">
        <v>195</v>
      </c>
      <c r="AB497" s="62" t="s">
        <v>24</v>
      </c>
      <c r="AE497" s="57" t="s">
        <v>2082</v>
      </c>
    </row>
    <row r="498" spans="1:38" ht="17" x14ac:dyDescent="0.2">
      <c r="C498" t="s">
        <v>2225</v>
      </c>
      <c r="D498" s="45" t="s">
        <v>167</v>
      </c>
      <c r="E498" s="75" t="s">
        <v>166</v>
      </c>
      <c r="F498" s="1" t="s">
        <v>1628</v>
      </c>
      <c r="G498">
        <v>0</v>
      </c>
      <c r="H498">
        <v>9</v>
      </c>
      <c r="I498">
        <v>0</v>
      </c>
      <c r="J498">
        <v>0</v>
      </c>
      <c r="K498">
        <v>0</v>
      </c>
      <c r="L498">
        <v>0</v>
      </c>
      <c r="M498">
        <v>0</v>
      </c>
      <c r="N498">
        <v>0</v>
      </c>
      <c r="O498">
        <v>0</v>
      </c>
      <c r="P498">
        <v>0</v>
      </c>
      <c r="Q498">
        <v>9</v>
      </c>
      <c r="R498" t="s">
        <v>2186</v>
      </c>
      <c r="S498" t="s">
        <v>1629</v>
      </c>
      <c r="T498" s="49">
        <v>38718</v>
      </c>
      <c r="U498" s="49">
        <v>41609</v>
      </c>
      <c r="V498" t="s">
        <v>1348</v>
      </c>
      <c r="Y498">
        <v>0</v>
      </c>
      <c r="Z498" t="s">
        <v>230</v>
      </c>
      <c r="AA498" t="s">
        <v>195</v>
      </c>
      <c r="AB498" t="s">
        <v>25</v>
      </c>
      <c r="AE498" t="s">
        <v>1979</v>
      </c>
    </row>
    <row r="499" spans="1:38" x14ac:dyDescent="0.2">
      <c r="C499" t="s">
        <v>2223</v>
      </c>
      <c r="D499" s="11" t="s">
        <v>115</v>
      </c>
      <c r="E499" s="80" t="s">
        <v>121</v>
      </c>
      <c r="F499" s="34" t="s">
        <v>1159</v>
      </c>
      <c r="G499">
        <v>1</v>
      </c>
      <c r="H499" t="s">
        <v>733</v>
      </c>
      <c r="I499">
        <v>14</v>
      </c>
      <c r="J499" t="s">
        <v>195</v>
      </c>
      <c r="K499" t="s">
        <v>195</v>
      </c>
      <c r="L499" t="s">
        <v>195</v>
      </c>
      <c r="M499" t="s">
        <v>195</v>
      </c>
      <c r="N499" t="s">
        <v>195</v>
      </c>
      <c r="O499" t="s">
        <v>195</v>
      </c>
      <c r="P499" t="s">
        <v>195</v>
      </c>
      <c r="Q499" t="s">
        <v>195</v>
      </c>
      <c r="R499" t="s">
        <v>2189</v>
      </c>
      <c r="S499" t="s">
        <v>1482</v>
      </c>
      <c r="T499" s="54">
        <v>39973</v>
      </c>
      <c r="U499" s="54">
        <v>39973</v>
      </c>
      <c r="V499" t="s">
        <v>1160</v>
      </c>
      <c r="Y499" t="s">
        <v>709</v>
      </c>
      <c r="Z499" t="s">
        <v>195</v>
      </c>
      <c r="AA499" t="s">
        <v>195</v>
      </c>
      <c r="AB499" t="s">
        <v>24</v>
      </c>
      <c r="AG499" s="57" t="s">
        <v>1481</v>
      </c>
      <c r="AH499" t="s">
        <v>1483</v>
      </c>
    </row>
    <row r="500" spans="1:38" ht="17" x14ac:dyDescent="0.2">
      <c r="C500" t="s">
        <v>2226</v>
      </c>
      <c r="D500" s="11" t="s">
        <v>105</v>
      </c>
      <c r="E500" s="80" t="s">
        <v>106</v>
      </c>
      <c r="F500" s="3" t="s">
        <v>1144</v>
      </c>
      <c r="G500">
        <v>1</v>
      </c>
      <c r="H500" t="s">
        <v>1229</v>
      </c>
      <c r="I500" s="125" t="s">
        <v>230</v>
      </c>
      <c r="J500" s="125" t="s">
        <v>230</v>
      </c>
      <c r="K500" s="125" t="s">
        <v>230</v>
      </c>
      <c r="L500" s="125" t="s">
        <v>230</v>
      </c>
      <c r="M500" s="125" t="s">
        <v>230</v>
      </c>
      <c r="N500" s="125" t="s">
        <v>230</v>
      </c>
      <c r="O500" s="125" t="s">
        <v>230</v>
      </c>
      <c r="P500" s="125" t="s">
        <v>230</v>
      </c>
      <c r="Q500" s="125" t="s">
        <v>230</v>
      </c>
      <c r="R500" s="125" t="s">
        <v>2186</v>
      </c>
      <c r="S500" s="125" t="s">
        <v>1225</v>
      </c>
      <c r="T500" s="49">
        <v>40544</v>
      </c>
      <c r="U500" s="49">
        <v>43435</v>
      </c>
      <c r="V500" t="s">
        <v>763</v>
      </c>
      <c r="Y500">
        <v>8.33</v>
      </c>
      <c r="Z500" s="125" t="s">
        <v>230</v>
      </c>
      <c r="AA500" s="125" t="s">
        <v>230</v>
      </c>
      <c r="AB500" s="125" t="s">
        <v>24</v>
      </c>
      <c r="AD500" s="88" t="s">
        <v>1224</v>
      </c>
      <c r="AE500" s="57" t="s">
        <v>914</v>
      </c>
    </row>
    <row r="501" spans="1:38" s="125" customFormat="1" x14ac:dyDescent="0.2">
      <c r="A501"/>
      <c r="B501"/>
      <c r="C501" t="s">
        <v>2223</v>
      </c>
      <c r="D501" s="11" t="s">
        <v>115</v>
      </c>
      <c r="E501" s="80" t="s">
        <v>121</v>
      </c>
      <c r="F501" s="34" t="s">
        <v>1144</v>
      </c>
      <c r="G501" s="88">
        <v>1</v>
      </c>
      <c r="H501" s="88" t="s">
        <v>1228</v>
      </c>
      <c r="I501" t="s">
        <v>195</v>
      </c>
      <c r="J501" t="s">
        <v>195</v>
      </c>
      <c r="K501" t="s">
        <v>195</v>
      </c>
      <c r="L501" t="s">
        <v>195</v>
      </c>
      <c r="M501" t="s">
        <v>195</v>
      </c>
      <c r="N501" t="s">
        <v>195</v>
      </c>
      <c r="O501" t="s">
        <v>195</v>
      </c>
      <c r="P501" t="s">
        <v>195</v>
      </c>
      <c r="Q501" t="s">
        <v>195</v>
      </c>
      <c r="R501" t="s">
        <v>2186</v>
      </c>
      <c r="S501" t="s">
        <v>1225</v>
      </c>
      <c r="T501" s="49">
        <v>40544</v>
      </c>
      <c r="U501" s="49">
        <v>43435</v>
      </c>
      <c r="V501" t="s">
        <v>763</v>
      </c>
      <c r="W501"/>
      <c r="X501"/>
      <c r="Y501" s="88"/>
      <c r="Z501" t="s">
        <v>195</v>
      </c>
      <c r="AA501" t="s">
        <v>195</v>
      </c>
      <c r="AB501" t="s">
        <v>24</v>
      </c>
      <c r="AC501" t="s">
        <v>1461</v>
      </c>
      <c r="AD501"/>
      <c r="AE501" t="s">
        <v>914</v>
      </c>
      <c r="AF501"/>
      <c r="AG501"/>
      <c r="AH501"/>
      <c r="AI501"/>
      <c r="AJ501"/>
      <c r="AK501"/>
      <c r="AL501"/>
    </row>
    <row r="502" spans="1:38" s="125" customFormat="1" x14ac:dyDescent="0.2">
      <c r="A502"/>
      <c r="B502"/>
      <c r="C502" t="s">
        <v>2225</v>
      </c>
      <c r="D502" s="11" t="s">
        <v>119</v>
      </c>
      <c r="E502" s="75" t="s">
        <v>120</v>
      </c>
      <c r="F502" s="29" t="s">
        <v>1144</v>
      </c>
      <c r="G502">
        <v>1</v>
      </c>
      <c r="H502">
        <v>1058</v>
      </c>
      <c r="I502" t="s">
        <v>195</v>
      </c>
      <c r="J502" t="s">
        <v>195</v>
      </c>
      <c r="K502" t="s">
        <v>195</v>
      </c>
      <c r="L502" t="s">
        <v>195</v>
      </c>
      <c r="M502" t="s">
        <v>195</v>
      </c>
      <c r="N502" t="s">
        <v>195</v>
      </c>
      <c r="O502" t="s">
        <v>195</v>
      </c>
      <c r="P502" t="s">
        <v>195</v>
      </c>
      <c r="Q502" t="s">
        <v>195</v>
      </c>
      <c r="R502" t="s">
        <v>2188</v>
      </c>
      <c r="S502" t="s">
        <v>422</v>
      </c>
      <c r="T502" s="49">
        <v>35431</v>
      </c>
      <c r="U502" s="49">
        <v>39783</v>
      </c>
      <c r="V502" t="s">
        <v>1185</v>
      </c>
      <c r="W502"/>
      <c r="X502"/>
      <c r="Y502">
        <v>0.94</v>
      </c>
      <c r="Z502" t="s">
        <v>195</v>
      </c>
      <c r="AA502" t="s">
        <v>195</v>
      </c>
      <c r="AB502" t="s">
        <v>24</v>
      </c>
      <c r="AC502" t="s">
        <v>1539</v>
      </c>
      <c r="AD502"/>
      <c r="AE502" t="s">
        <v>1538</v>
      </c>
      <c r="AF502"/>
      <c r="AG502"/>
      <c r="AH502"/>
      <c r="AI502"/>
      <c r="AJ502"/>
      <c r="AK502"/>
      <c r="AL502"/>
    </row>
    <row r="503" spans="1:38" s="197" customFormat="1" x14ac:dyDescent="0.2">
      <c r="A503"/>
      <c r="B503"/>
      <c r="C503" t="s">
        <v>2223</v>
      </c>
      <c r="D503" s="11" t="s">
        <v>142</v>
      </c>
      <c r="E503" s="81" t="s">
        <v>143</v>
      </c>
      <c r="F503" s="19" t="s">
        <v>1144</v>
      </c>
      <c r="G503">
        <v>1</v>
      </c>
      <c r="H503">
        <v>8</v>
      </c>
      <c r="I503" t="s">
        <v>195</v>
      </c>
      <c r="J503" t="s">
        <v>195</v>
      </c>
      <c r="K503" t="s">
        <v>195</v>
      </c>
      <c r="L503" t="s">
        <v>195</v>
      </c>
      <c r="M503" t="s">
        <v>195</v>
      </c>
      <c r="N503" t="s">
        <v>195</v>
      </c>
      <c r="O503" t="s">
        <v>195</v>
      </c>
      <c r="P503" t="s">
        <v>195</v>
      </c>
      <c r="Q503" t="s">
        <v>195</v>
      </c>
      <c r="R503" t="s">
        <v>2188</v>
      </c>
      <c r="S503" t="s">
        <v>422</v>
      </c>
      <c r="T503" s="49">
        <v>35431</v>
      </c>
      <c r="U503" s="49">
        <v>39783</v>
      </c>
      <c r="V503" t="s">
        <v>1185</v>
      </c>
      <c r="W503"/>
      <c r="X503"/>
      <c r="Y503">
        <v>12.5</v>
      </c>
      <c r="Z503" t="s">
        <v>195</v>
      </c>
      <c r="AA503" t="s">
        <v>195</v>
      </c>
      <c r="AB503" t="s">
        <v>24</v>
      </c>
      <c r="AC503"/>
      <c r="AD503"/>
      <c r="AE503" t="s">
        <v>1538</v>
      </c>
      <c r="AF503"/>
      <c r="AG503"/>
      <c r="AH503"/>
      <c r="AI503"/>
      <c r="AJ503"/>
      <c r="AK503"/>
      <c r="AL503"/>
    </row>
    <row r="504" spans="1:38" s="125" customFormat="1" x14ac:dyDescent="0.2">
      <c r="A504"/>
      <c r="B504"/>
      <c r="C504" t="s">
        <v>2225</v>
      </c>
      <c r="D504" s="14" t="s">
        <v>144</v>
      </c>
      <c r="E504" s="12" t="s">
        <v>145</v>
      </c>
      <c r="F504" s="13" t="s">
        <v>1144</v>
      </c>
      <c r="G504">
        <v>2</v>
      </c>
      <c r="H504">
        <v>2</v>
      </c>
      <c r="I504" t="s">
        <v>195</v>
      </c>
      <c r="J504" t="s">
        <v>195</v>
      </c>
      <c r="K504" t="s">
        <v>195</v>
      </c>
      <c r="L504" t="s">
        <v>195</v>
      </c>
      <c r="M504" t="s">
        <v>195</v>
      </c>
      <c r="N504" t="s">
        <v>195</v>
      </c>
      <c r="O504" t="s">
        <v>195</v>
      </c>
      <c r="P504" t="s">
        <v>195</v>
      </c>
      <c r="Q504" t="s">
        <v>195</v>
      </c>
      <c r="R504" t="s">
        <v>2188</v>
      </c>
      <c r="S504" s="125" t="s">
        <v>1941</v>
      </c>
      <c r="T504" s="54">
        <v>29547</v>
      </c>
      <c r="U504" s="54">
        <v>30678</v>
      </c>
      <c r="V504" t="s">
        <v>1183</v>
      </c>
      <c r="W504"/>
      <c r="X504"/>
      <c r="Y504" t="s">
        <v>709</v>
      </c>
      <c r="Z504" t="s">
        <v>195</v>
      </c>
      <c r="AA504" t="s">
        <v>195</v>
      </c>
      <c r="AB504" t="s">
        <v>24</v>
      </c>
      <c r="AC504"/>
      <c r="AD504"/>
      <c r="AE504" t="s">
        <v>1528</v>
      </c>
      <c r="AF504" t="s">
        <v>295</v>
      </c>
      <c r="AG504"/>
      <c r="AH504"/>
      <c r="AI504"/>
      <c r="AJ504"/>
      <c r="AK504"/>
      <c r="AL504"/>
    </row>
    <row r="505" spans="1:38" s="159" customFormat="1" x14ac:dyDescent="0.2">
      <c r="C505" s="159" t="s">
        <v>2223</v>
      </c>
      <c r="D505" s="220" t="s">
        <v>142</v>
      </c>
      <c r="E505" s="259" t="s">
        <v>143</v>
      </c>
      <c r="F505" s="260" t="s">
        <v>1311</v>
      </c>
      <c r="G505" s="159">
        <v>1</v>
      </c>
      <c r="J505" s="159" t="s">
        <v>194</v>
      </c>
      <c r="V505" s="159" t="s">
        <v>1312</v>
      </c>
    </row>
    <row r="506" spans="1:38" s="154" customFormat="1" x14ac:dyDescent="0.2">
      <c r="A506" s="159"/>
      <c r="B506" s="159"/>
      <c r="C506" s="159" t="s">
        <v>2223</v>
      </c>
      <c r="D506" s="220" t="s">
        <v>115</v>
      </c>
      <c r="E506" s="221" t="s">
        <v>121</v>
      </c>
      <c r="F506" s="222" t="s">
        <v>1148</v>
      </c>
      <c r="G506" s="159">
        <v>1</v>
      </c>
      <c r="H506" s="159">
        <v>6</v>
      </c>
      <c r="I506" s="125" t="s">
        <v>195</v>
      </c>
      <c r="J506" s="125" t="s">
        <v>195</v>
      </c>
      <c r="K506" s="125" t="s">
        <v>195</v>
      </c>
      <c r="L506" s="125" t="s">
        <v>195</v>
      </c>
      <c r="M506" s="125" t="s">
        <v>195</v>
      </c>
      <c r="N506" s="125" t="s">
        <v>195</v>
      </c>
      <c r="O506" s="125" t="s">
        <v>195</v>
      </c>
      <c r="P506" s="125" t="s">
        <v>195</v>
      </c>
      <c r="Q506" s="125" t="s">
        <v>195</v>
      </c>
      <c r="R506" s="125" t="s">
        <v>2188</v>
      </c>
      <c r="S506" s="125" t="s">
        <v>2204</v>
      </c>
      <c r="T506" s="193">
        <v>30317</v>
      </c>
      <c r="U506" s="193">
        <v>30651</v>
      </c>
      <c r="V506" s="159" t="s">
        <v>1149</v>
      </c>
      <c r="W506" s="159"/>
      <c r="X506" s="159"/>
      <c r="Y506" s="159"/>
      <c r="Z506" s="159"/>
      <c r="AA506" s="159"/>
      <c r="AB506" s="159"/>
      <c r="AC506" s="159"/>
      <c r="AD506" s="159"/>
      <c r="AE506" s="159" t="s">
        <v>2205</v>
      </c>
      <c r="AF506" s="159" t="s">
        <v>295</v>
      </c>
      <c r="AG506" s="159"/>
      <c r="AH506" s="159"/>
      <c r="AI506" s="159"/>
      <c r="AJ506" s="159"/>
      <c r="AK506" s="159"/>
      <c r="AL506" s="159"/>
    </row>
    <row r="507" spans="1:38" s="142" customFormat="1" ht="18" x14ac:dyDescent="0.2">
      <c r="A507"/>
      <c r="B507"/>
      <c r="C507" t="s">
        <v>2225</v>
      </c>
      <c r="D507" t="s">
        <v>156</v>
      </c>
      <c r="E507" s="75" t="s">
        <v>157</v>
      </c>
      <c r="F507" s="99" t="s">
        <v>158</v>
      </c>
      <c r="G507"/>
      <c r="H507"/>
      <c r="I507"/>
      <c r="J507"/>
      <c r="K507"/>
      <c r="L507"/>
      <c r="M507"/>
      <c r="N507"/>
      <c r="O507"/>
      <c r="P507"/>
      <c r="Q507"/>
      <c r="R507"/>
      <c r="S507"/>
      <c r="T507"/>
      <c r="U507"/>
      <c r="V507"/>
      <c r="W507"/>
      <c r="X507"/>
      <c r="Y507"/>
      <c r="Z507"/>
      <c r="AA507"/>
      <c r="AB507"/>
      <c r="AC507"/>
      <c r="AD507"/>
      <c r="AE507"/>
      <c r="AF507"/>
      <c r="AG507"/>
      <c r="AH507"/>
      <c r="AI507"/>
      <c r="AJ507"/>
      <c r="AK507"/>
      <c r="AL507"/>
    </row>
    <row r="508" spans="1:38" x14ac:dyDescent="0.2">
      <c r="C508" t="s">
        <v>2224</v>
      </c>
      <c r="D508" s="18" t="s">
        <v>93</v>
      </c>
      <c r="E508" s="75" t="s">
        <v>104</v>
      </c>
      <c r="F508" s="16" t="s">
        <v>695</v>
      </c>
      <c r="G508">
        <v>1</v>
      </c>
      <c r="H508">
        <v>1</v>
      </c>
      <c r="I508">
        <v>1</v>
      </c>
      <c r="J508">
        <v>74</v>
      </c>
      <c r="K508">
        <v>74</v>
      </c>
      <c r="L508" t="s">
        <v>195</v>
      </c>
      <c r="M508" t="s">
        <v>195</v>
      </c>
      <c r="N508" t="s">
        <v>195</v>
      </c>
      <c r="O508" t="s">
        <v>195</v>
      </c>
      <c r="P508" t="s">
        <v>195</v>
      </c>
      <c r="Q508" t="s">
        <v>195</v>
      </c>
      <c r="R508" t="s">
        <v>2188</v>
      </c>
      <c r="S508" t="s">
        <v>708</v>
      </c>
      <c r="T508" s="54">
        <v>38779</v>
      </c>
      <c r="U508" s="54">
        <v>38779</v>
      </c>
      <c r="V508" t="s">
        <v>696</v>
      </c>
      <c r="Y508" s="52" t="s">
        <v>709</v>
      </c>
      <c r="Z508" t="s">
        <v>195</v>
      </c>
      <c r="AA508" t="s">
        <v>24</v>
      </c>
      <c r="AB508" t="s">
        <v>24</v>
      </c>
      <c r="AE508" t="s">
        <v>707</v>
      </c>
    </row>
    <row r="509" spans="1:38" x14ac:dyDescent="0.2">
      <c r="C509" t="s">
        <v>2223</v>
      </c>
      <c r="D509" s="11" t="s">
        <v>115</v>
      </c>
      <c r="E509" s="80" t="s">
        <v>121</v>
      </c>
      <c r="F509" s="29" t="s">
        <v>695</v>
      </c>
      <c r="G509">
        <v>1</v>
      </c>
      <c r="H509" t="s">
        <v>733</v>
      </c>
      <c r="I509">
        <v>8</v>
      </c>
      <c r="J509" t="s">
        <v>195</v>
      </c>
      <c r="K509" t="s">
        <v>195</v>
      </c>
      <c r="L509" t="s">
        <v>195</v>
      </c>
      <c r="M509" t="s">
        <v>195</v>
      </c>
      <c r="N509" t="s">
        <v>195</v>
      </c>
      <c r="O509" t="s">
        <v>195</v>
      </c>
      <c r="P509" t="s">
        <v>195</v>
      </c>
      <c r="Q509" t="s">
        <v>195</v>
      </c>
      <c r="R509" t="s">
        <v>2188</v>
      </c>
      <c r="S509" s="142" t="s">
        <v>1435</v>
      </c>
      <c r="T509" s="54">
        <v>36770</v>
      </c>
      <c r="U509" s="54">
        <v>36770</v>
      </c>
      <c r="V509" t="s">
        <v>1126</v>
      </c>
      <c r="Y509" t="s">
        <v>709</v>
      </c>
      <c r="Z509" t="s">
        <v>195</v>
      </c>
      <c r="AA509" s="125" t="s">
        <v>195</v>
      </c>
      <c r="AB509" s="125" t="s">
        <v>24</v>
      </c>
      <c r="AE509" t="s">
        <v>1434</v>
      </c>
      <c r="AF509" t="s">
        <v>592</v>
      </c>
    </row>
    <row r="510" spans="1:38" x14ac:dyDescent="0.2">
      <c r="C510" t="s">
        <v>2224</v>
      </c>
      <c r="D510" s="18" t="s">
        <v>93</v>
      </c>
      <c r="E510" s="75" t="s">
        <v>104</v>
      </c>
      <c r="F510" s="16" t="s">
        <v>734</v>
      </c>
      <c r="G510">
        <v>1</v>
      </c>
      <c r="H510">
        <v>2</v>
      </c>
      <c r="I510">
        <v>1</v>
      </c>
      <c r="J510">
        <v>4.9799999999999997E-2</v>
      </c>
      <c r="K510">
        <v>1</v>
      </c>
      <c r="L510" t="s">
        <v>230</v>
      </c>
      <c r="M510" t="s">
        <v>230</v>
      </c>
      <c r="N510">
        <v>4.9799999999999997E-2</v>
      </c>
      <c r="O510" t="s">
        <v>230</v>
      </c>
      <c r="P510" t="s">
        <v>230</v>
      </c>
      <c r="Q510" s="117" t="s">
        <v>838</v>
      </c>
      <c r="R510" s="117" t="s">
        <v>2185</v>
      </c>
      <c r="S510" t="s">
        <v>836</v>
      </c>
      <c r="T510" s="54">
        <v>43330</v>
      </c>
      <c r="U510" s="54">
        <v>43330</v>
      </c>
      <c r="V510" t="s">
        <v>735</v>
      </c>
      <c r="Y510">
        <v>50</v>
      </c>
      <c r="Z510" t="s">
        <v>195</v>
      </c>
      <c r="AA510" t="s">
        <v>722</v>
      </c>
      <c r="AB510" t="s">
        <v>24</v>
      </c>
      <c r="AE510" t="s">
        <v>837</v>
      </c>
      <c r="AF510" t="s">
        <v>592</v>
      </c>
    </row>
    <row r="511" spans="1:38" s="119" customFormat="1" x14ac:dyDescent="0.2">
      <c r="A511"/>
      <c r="B511"/>
      <c r="C511" t="s">
        <v>2224</v>
      </c>
      <c r="D511" s="18" t="s">
        <v>93</v>
      </c>
      <c r="E511" s="75" t="s">
        <v>104</v>
      </c>
      <c r="F511" s="16" t="s">
        <v>734</v>
      </c>
      <c r="G511">
        <v>1</v>
      </c>
      <c r="H511" t="s">
        <v>733</v>
      </c>
      <c r="I511">
        <v>156</v>
      </c>
      <c r="J511" t="s">
        <v>195</v>
      </c>
      <c r="K511" t="s">
        <v>195</v>
      </c>
      <c r="L511" t="s">
        <v>195</v>
      </c>
      <c r="M511" t="s">
        <v>195</v>
      </c>
      <c r="N511" t="s">
        <v>195</v>
      </c>
      <c r="O511" t="s">
        <v>195</v>
      </c>
      <c r="P511" t="s">
        <v>195</v>
      </c>
      <c r="Q511" t="s">
        <v>195</v>
      </c>
      <c r="R511" t="s">
        <v>2185</v>
      </c>
      <c r="S511" t="s">
        <v>857</v>
      </c>
      <c r="T511" s="49">
        <v>42894</v>
      </c>
      <c r="U511" s="49">
        <v>42894</v>
      </c>
      <c r="V511" t="s">
        <v>747</v>
      </c>
      <c r="W511"/>
      <c r="X511"/>
      <c r="Y511" t="s">
        <v>709</v>
      </c>
      <c r="Z511" t="s">
        <v>195</v>
      </c>
      <c r="AA511" t="s">
        <v>24</v>
      </c>
      <c r="AB511" t="s">
        <v>24</v>
      </c>
      <c r="AC511"/>
      <c r="AD511" t="s">
        <v>799</v>
      </c>
      <c r="AE511" t="s">
        <v>859</v>
      </c>
      <c r="AF511" t="s">
        <v>424</v>
      </c>
      <c r="AG511" t="s">
        <v>858</v>
      </c>
      <c r="AH511"/>
      <c r="AI511"/>
      <c r="AJ511"/>
      <c r="AK511"/>
      <c r="AL511"/>
    </row>
    <row r="512" spans="1:38" x14ac:dyDescent="0.2">
      <c r="C512" t="s">
        <v>2224</v>
      </c>
      <c r="D512" s="18" t="s">
        <v>93</v>
      </c>
      <c r="E512" s="75" t="s">
        <v>104</v>
      </c>
      <c r="F512" s="16" t="s">
        <v>734</v>
      </c>
      <c r="G512">
        <v>1</v>
      </c>
      <c r="H512" t="s">
        <v>733</v>
      </c>
      <c r="I512" t="s">
        <v>195</v>
      </c>
      <c r="J512">
        <v>63</v>
      </c>
      <c r="K512" t="s">
        <v>195</v>
      </c>
      <c r="L512" t="s">
        <v>195</v>
      </c>
      <c r="M512" t="s">
        <v>195</v>
      </c>
      <c r="N512" t="s">
        <v>195</v>
      </c>
      <c r="O512" t="s">
        <v>195</v>
      </c>
      <c r="P512" t="s">
        <v>195</v>
      </c>
      <c r="Q512" t="s">
        <v>195</v>
      </c>
      <c r="R512" t="s">
        <v>2187</v>
      </c>
      <c r="S512" t="s">
        <v>905</v>
      </c>
      <c r="T512" s="54">
        <v>38963</v>
      </c>
      <c r="U512" s="54">
        <v>38963</v>
      </c>
      <c r="V512" t="s">
        <v>757</v>
      </c>
      <c r="Y512" t="s">
        <v>709</v>
      </c>
      <c r="Z512" t="s">
        <v>195</v>
      </c>
      <c r="AA512" t="s">
        <v>24</v>
      </c>
      <c r="AB512" t="s">
        <v>24</v>
      </c>
      <c r="AC512" s="52" t="s">
        <v>906</v>
      </c>
      <c r="AE512" t="s">
        <v>904</v>
      </c>
      <c r="AF512" t="s">
        <v>295</v>
      </c>
    </row>
    <row r="513" spans="1:38" x14ac:dyDescent="0.2">
      <c r="C513" t="s">
        <v>2224</v>
      </c>
      <c r="D513" s="18" t="s">
        <v>93</v>
      </c>
      <c r="E513" s="75" t="s">
        <v>104</v>
      </c>
      <c r="F513" s="23" t="s">
        <v>734</v>
      </c>
      <c r="G513">
        <v>1</v>
      </c>
      <c r="H513" t="s">
        <v>733</v>
      </c>
      <c r="I513" t="s">
        <v>195</v>
      </c>
      <c r="J513" t="s">
        <v>195</v>
      </c>
      <c r="K513" t="s">
        <v>195</v>
      </c>
      <c r="L513" t="s">
        <v>195</v>
      </c>
      <c r="M513" t="s">
        <v>195</v>
      </c>
      <c r="N513" t="s">
        <v>195</v>
      </c>
      <c r="O513" t="s">
        <v>195</v>
      </c>
      <c r="P513" t="s">
        <v>195</v>
      </c>
      <c r="Q513" t="s">
        <v>195</v>
      </c>
      <c r="R513" t="s">
        <v>2188</v>
      </c>
      <c r="S513" t="s">
        <v>970</v>
      </c>
      <c r="T513" s="50">
        <v>31929</v>
      </c>
      <c r="U513" s="50">
        <v>32752</v>
      </c>
      <c r="V513" t="s">
        <v>781</v>
      </c>
      <c r="Y513" t="s">
        <v>709</v>
      </c>
      <c r="Z513" t="s">
        <v>195</v>
      </c>
      <c r="AA513" t="s">
        <v>195</v>
      </c>
      <c r="AB513" t="s">
        <v>24</v>
      </c>
      <c r="AE513" t="s">
        <v>969</v>
      </c>
      <c r="AF513" t="s">
        <v>971</v>
      </c>
    </row>
    <row r="514" spans="1:38" s="119" customFormat="1" x14ac:dyDescent="0.2">
      <c r="A514"/>
      <c r="B514"/>
      <c r="C514" t="s">
        <v>2226</v>
      </c>
      <c r="D514" s="11" t="s">
        <v>105</v>
      </c>
      <c r="E514" s="80" t="s">
        <v>106</v>
      </c>
      <c r="F514" s="23" t="s">
        <v>734</v>
      </c>
      <c r="G514">
        <v>1</v>
      </c>
      <c r="H514" t="s">
        <v>733</v>
      </c>
      <c r="I514" s="156">
        <v>103</v>
      </c>
      <c r="J514" s="156" t="s">
        <v>195</v>
      </c>
      <c r="K514" s="156" t="s">
        <v>195</v>
      </c>
      <c r="L514" s="156" t="s">
        <v>195</v>
      </c>
      <c r="M514" s="156" t="s">
        <v>195</v>
      </c>
      <c r="N514" s="156" t="s">
        <v>195</v>
      </c>
      <c r="O514" s="156" t="s">
        <v>195</v>
      </c>
      <c r="P514" s="156" t="s">
        <v>195</v>
      </c>
      <c r="Q514" s="156" t="s">
        <v>195</v>
      </c>
      <c r="R514" s="156" t="s">
        <v>2186</v>
      </c>
      <c r="S514" s="125" t="s">
        <v>1220</v>
      </c>
      <c r="T514" s="54">
        <v>33923</v>
      </c>
      <c r="U514" s="54">
        <v>33923</v>
      </c>
      <c r="V514" t="s">
        <v>1085</v>
      </c>
      <c r="W514"/>
      <c r="X514"/>
      <c r="Y514" t="s">
        <v>709</v>
      </c>
      <c r="Z514" s="156" t="s">
        <v>230</v>
      </c>
      <c r="AA514" s="156" t="s">
        <v>24</v>
      </c>
      <c r="AB514" s="156" t="s">
        <v>24</v>
      </c>
      <c r="AC514"/>
      <c r="AD514"/>
      <c r="AE514" t="s">
        <v>1219</v>
      </c>
      <c r="AF514"/>
      <c r="AG514"/>
      <c r="AH514"/>
      <c r="AI514"/>
      <c r="AJ514"/>
      <c r="AK514"/>
      <c r="AL514"/>
    </row>
    <row r="515" spans="1:38" s="119" customFormat="1" x14ac:dyDescent="0.2">
      <c r="A515" s="125"/>
      <c r="B515" s="125"/>
      <c r="C515" s="125" t="s">
        <v>2223</v>
      </c>
      <c r="D515" s="147" t="s">
        <v>115</v>
      </c>
      <c r="E515" s="148" t="s">
        <v>121</v>
      </c>
      <c r="F515" s="130" t="s">
        <v>734</v>
      </c>
      <c r="G515" s="125">
        <v>1</v>
      </c>
      <c r="H515" s="125" t="s">
        <v>733</v>
      </c>
      <c r="I515" s="125" t="s">
        <v>195</v>
      </c>
      <c r="J515" s="125" t="s">
        <v>195</v>
      </c>
      <c r="K515" s="125" t="s">
        <v>195</v>
      </c>
      <c r="L515" s="125" t="s">
        <v>195</v>
      </c>
      <c r="M515" s="125" t="s">
        <v>195</v>
      </c>
      <c r="N515" s="125" t="s">
        <v>195</v>
      </c>
      <c r="O515" s="125" t="s">
        <v>195</v>
      </c>
      <c r="P515" s="125" t="s">
        <v>195</v>
      </c>
      <c r="Q515" s="125" t="s">
        <v>195</v>
      </c>
      <c r="R515" s="125" t="s">
        <v>2187</v>
      </c>
      <c r="S515" s="125" t="s">
        <v>997</v>
      </c>
      <c r="T515" s="50">
        <v>39814</v>
      </c>
      <c r="U515" s="50">
        <v>40148</v>
      </c>
      <c r="V515" s="125" t="s">
        <v>831</v>
      </c>
      <c r="W515" s="125"/>
      <c r="X515" s="125"/>
      <c r="Y515" s="125" t="s">
        <v>709</v>
      </c>
      <c r="Z515" s="125" t="s">
        <v>195</v>
      </c>
      <c r="AA515" s="125" t="s">
        <v>195</v>
      </c>
      <c r="AB515" s="125" t="s">
        <v>24</v>
      </c>
      <c r="AC515" s="125"/>
      <c r="AD515" s="125"/>
      <c r="AE515" s="125" t="s">
        <v>996</v>
      </c>
      <c r="AF515" s="125"/>
      <c r="AG515" s="125"/>
      <c r="AH515" s="125"/>
      <c r="AI515" s="125"/>
      <c r="AJ515" s="125"/>
      <c r="AK515" s="125"/>
      <c r="AL515" s="125"/>
    </row>
    <row r="516" spans="1:38" s="119" customFormat="1" ht="19" x14ac:dyDescent="0.2">
      <c r="A516"/>
      <c r="B516"/>
      <c r="C516" s="125" t="s">
        <v>2223</v>
      </c>
      <c r="D516" s="11" t="s">
        <v>115</v>
      </c>
      <c r="E516" s="80" t="s">
        <v>121</v>
      </c>
      <c r="F516" s="32" t="s">
        <v>734</v>
      </c>
      <c r="G516">
        <v>1</v>
      </c>
      <c r="H516" t="s">
        <v>733</v>
      </c>
      <c r="I516" t="s">
        <v>195</v>
      </c>
      <c r="J516" t="s">
        <v>195</v>
      </c>
      <c r="K516" t="s">
        <v>195</v>
      </c>
      <c r="L516" t="s">
        <v>195</v>
      </c>
      <c r="M516" t="s">
        <v>195</v>
      </c>
      <c r="N516" t="s">
        <v>195</v>
      </c>
      <c r="O516" t="s">
        <v>195</v>
      </c>
      <c r="P516" t="s">
        <v>195</v>
      </c>
      <c r="Q516" t="s">
        <v>195</v>
      </c>
      <c r="R516" t="s">
        <v>2186</v>
      </c>
      <c r="S516" t="s">
        <v>1450</v>
      </c>
      <c r="T516" t="s">
        <v>1452</v>
      </c>
      <c r="U516" t="s">
        <v>1452</v>
      </c>
      <c r="V516" t="s">
        <v>1135</v>
      </c>
      <c r="W516"/>
      <c r="X516"/>
      <c r="Y516" t="s">
        <v>709</v>
      </c>
      <c r="Z516" t="s">
        <v>265</v>
      </c>
      <c r="AA516" s="125" t="s">
        <v>24</v>
      </c>
      <c r="AB516" s="125" t="s">
        <v>24</v>
      </c>
      <c r="AC516"/>
      <c r="AD516"/>
      <c r="AE516" t="s">
        <v>1449</v>
      </c>
      <c r="AF516" t="s">
        <v>592</v>
      </c>
      <c r="AG516"/>
      <c r="AH516"/>
      <c r="AI516"/>
      <c r="AJ516"/>
      <c r="AK516"/>
      <c r="AL516"/>
    </row>
    <row r="517" spans="1:38" s="119" customFormat="1" x14ac:dyDescent="0.2">
      <c r="A517"/>
      <c r="B517"/>
      <c r="C517" s="125" t="s">
        <v>2223</v>
      </c>
      <c r="D517" s="11" t="s">
        <v>115</v>
      </c>
      <c r="E517" s="80" t="s">
        <v>121</v>
      </c>
      <c r="F517" s="33" t="s">
        <v>1137</v>
      </c>
      <c r="G517">
        <v>1</v>
      </c>
      <c r="H517">
        <v>1</v>
      </c>
      <c r="I517" t="s">
        <v>195</v>
      </c>
      <c r="J517" t="s">
        <v>195</v>
      </c>
      <c r="K517" t="s">
        <v>195</v>
      </c>
      <c r="L517" t="s">
        <v>195</v>
      </c>
      <c r="M517" t="s">
        <v>195</v>
      </c>
      <c r="N517" t="s">
        <v>195</v>
      </c>
      <c r="O517" t="s">
        <v>195</v>
      </c>
      <c r="P517" t="s">
        <v>195</v>
      </c>
      <c r="Q517" t="s">
        <v>195</v>
      </c>
      <c r="R517" t="s">
        <v>2188</v>
      </c>
      <c r="S517" t="s">
        <v>1455</v>
      </c>
      <c r="T517" s="54">
        <v>32409</v>
      </c>
      <c r="U517" s="54">
        <v>32409</v>
      </c>
      <c r="V517" t="s">
        <v>1138</v>
      </c>
      <c r="W517"/>
      <c r="X517"/>
      <c r="Y517" t="s">
        <v>709</v>
      </c>
      <c r="Z517" t="s">
        <v>195</v>
      </c>
      <c r="AA517" t="s">
        <v>195</v>
      </c>
      <c r="AB517" t="s">
        <v>24</v>
      </c>
      <c r="AC517"/>
      <c r="AD517"/>
      <c r="AE517" t="s">
        <v>1454</v>
      </c>
      <c r="AF517"/>
      <c r="AG517"/>
      <c r="AH517"/>
      <c r="AI517"/>
      <c r="AJ517"/>
      <c r="AK517"/>
      <c r="AL517"/>
    </row>
    <row r="518" spans="1:38" x14ac:dyDescent="0.2">
      <c r="C518" t="s">
        <v>2225</v>
      </c>
      <c r="D518" s="11" t="s">
        <v>119</v>
      </c>
      <c r="E518" s="75" t="s">
        <v>120</v>
      </c>
      <c r="F518" s="29" t="s">
        <v>734</v>
      </c>
      <c r="G518">
        <v>1</v>
      </c>
      <c r="H518" t="s">
        <v>733</v>
      </c>
      <c r="I518">
        <v>1</v>
      </c>
      <c r="J518" t="s">
        <v>195</v>
      </c>
      <c r="K518" t="s">
        <v>195</v>
      </c>
      <c r="L518" t="s">
        <v>195</v>
      </c>
      <c r="M518" t="s">
        <v>195</v>
      </c>
      <c r="N518" t="s">
        <v>195</v>
      </c>
      <c r="O518" t="s">
        <v>195</v>
      </c>
      <c r="P518" t="s">
        <v>195</v>
      </c>
      <c r="Q518" t="s">
        <v>195</v>
      </c>
      <c r="R518" t="s">
        <v>2188</v>
      </c>
      <c r="S518" s="125" t="s">
        <v>1529</v>
      </c>
      <c r="T518" s="49">
        <v>36526</v>
      </c>
      <c r="U518" s="49">
        <v>42339</v>
      </c>
      <c r="V518" s="125" t="s">
        <v>1184</v>
      </c>
      <c r="W518" s="125"/>
      <c r="X518" t="s">
        <v>24</v>
      </c>
      <c r="Y518" t="s">
        <v>195</v>
      </c>
      <c r="Z518" t="s">
        <v>195</v>
      </c>
      <c r="AA518" t="s">
        <v>195</v>
      </c>
      <c r="AB518" t="s">
        <v>24</v>
      </c>
      <c r="AC518" t="s">
        <v>1532</v>
      </c>
      <c r="AE518" t="s">
        <v>1531</v>
      </c>
      <c r="AF518" t="s">
        <v>1530</v>
      </c>
    </row>
    <row r="519" spans="1:38" x14ac:dyDescent="0.2">
      <c r="C519" t="s">
        <v>2225</v>
      </c>
      <c r="D519" s="11" t="s">
        <v>141</v>
      </c>
      <c r="E519" s="75" t="s">
        <v>134</v>
      </c>
      <c r="F519" s="20" t="s">
        <v>734</v>
      </c>
      <c r="G519">
        <v>1</v>
      </c>
      <c r="H519">
        <v>1</v>
      </c>
      <c r="I519" t="s">
        <v>195</v>
      </c>
      <c r="J519" t="s">
        <v>195</v>
      </c>
      <c r="K519" t="s">
        <v>195</v>
      </c>
      <c r="L519" t="s">
        <v>195</v>
      </c>
      <c r="M519" t="s">
        <v>195</v>
      </c>
      <c r="N519" t="s">
        <v>195</v>
      </c>
      <c r="O519" t="s">
        <v>195</v>
      </c>
      <c r="P519" t="s">
        <v>195</v>
      </c>
      <c r="Q519" t="s">
        <v>195</v>
      </c>
      <c r="R519" t="s">
        <v>2188</v>
      </c>
      <c r="S519" t="s">
        <v>1509</v>
      </c>
      <c r="T519" s="49">
        <v>32874</v>
      </c>
      <c r="U519" s="49">
        <v>42339</v>
      </c>
      <c r="V519" t="s">
        <v>1172</v>
      </c>
      <c r="Y519" t="s">
        <v>709</v>
      </c>
      <c r="Z519" t="s">
        <v>195</v>
      </c>
      <c r="AA519" t="s">
        <v>195</v>
      </c>
      <c r="AB519" t="s">
        <v>24</v>
      </c>
      <c r="AE519" t="s">
        <v>1507</v>
      </c>
    </row>
    <row r="520" spans="1:38" x14ac:dyDescent="0.2">
      <c r="C520" t="s">
        <v>2225</v>
      </c>
      <c r="D520" s="11" t="s">
        <v>141</v>
      </c>
      <c r="E520" s="75" t="s">
        <v>134</v>
      </c>
      <c r="F520" s="20" t="s">
        <v>734</v>
      </c>
      <c r="G520">
        <v>1</v>
      </c>
      <c r="H520">
        <v>1</v>
      </c>
      <c r="I520">
        <v>16</v>
      </c>
      <c r="J520" t="s">
        <v>195</v>
      </c>
      <c r="K520" t="s">
        <v>195</v>
      </c>
      <c r="L520" t="s">
        <v>195</v>
      </c>
      <c r="M520" t="s">
        <v>195</v>
      </c>
      <c r="N520" t="s">
        <v>195</v>
      </c>
      <c r="O520" t="s">
        <v>195</v>
      </c>
      <c r="P520" t="s">
        <v>195</v>
      </c>
      <c r="Q520" t="s">
        <v>195</v>
      </c>
      <c r="R520" t="s">
        <v>2188</v>
      </c>
      <c r="S520" s="125" t="s">
        <v>1558</v>
      </c>
      <c r="T520" s="49">
        <v>41255</v>
      </c>
      <c r="U520" s="49">
        <v>41255</v>
      </c>
      <c r="V520" t="s">
        <v>1281</v>
      </c>
      <c r="Y520" t="s">
        <v>709</v>
      </c>
      <c r="Z520" t="s">
        <v>211</v>
      </c>
      <c r="AA520" t="s">
        <v>24</v>
      </c>
      <c r="AB520" t="s">
        <v>24</v>
      </c>
      <c r="AE520" t="s">
        <v>1557</v>
      </c>
      <c r="AF520" t="s">
        <v>592</v>
      </c>
    </row>
    <row r="521" spans="1:38" x14ac:dyDescent="0.2">
      <c r="C521" t="s">
        <v>2223</v>
      </c>
      <c r="D521" s="11" t="s">
        <v>142</v>
      </c>
      <c r="E521" s="81" t="s">
        <v>143</v>
      </c>
      <c r="F521" s="19" t="s">
        <v>734</v>
      </c>
      <c r="G521">
        <v>1</v>
      </c>
      <c r="H521">
        <v>1</v>
      </c>
      <c r="I521" t="s">
        <v>195</v>
      </c>
      <c r="J521" t="s">
        <v>195</v>
      </c>
      <c r="K521" t="s">
        <v>195</v>
      </c>
      <c r="L521" t="s">
        <v>195</v>
      </c>
      <c r="M521" t="s">
        <v>195</v>
      </c>
      <c r="N521" t="s">
        <v>195</v>
      </c>
      <c r="O521" t="s">
        <v>195</v>
      </c>
      <c r="P521" t="s">
        <v>195</v>
      </c>
      <c r="Q521" t="s">
        <v>195</v>
      </c>
      <c r="R521" t="s">
        <v>2186</v>
      </c>
      <c r="S521" t="s">
        <v>1731</v>
      </c>
      <c r="T521" s="54">
        <v>42195</v>
      </c>
      <c r="U521" s="54">
        <v>42195</v>
      </c>
      <c r="V521" t="s">
        <v>1304</v>
      </c>
      <c r="Y521" t="s">
        <v>709</v>
      </c>
      <c r="Z521" t="s">
        <v>195</v>
      </c>
      <c r="AA521" t="s">
        <v>195</v>
      </c>
      <c r="AB521" t="s">
        <v>24</v>
      </c>
      <c r="AE521" t="s">
        <v>1730</v>
      </c>
      <c r="AF521" t="s">
        <v>1732</v>
      </c>
    </row>
    <row r="522" spans="1:38" x14ac:dyDescent="0.2">
      <c r="A522" s="119"/>
      <c r="B522" s="119"/>
      <c r="C522" t="s">
        <v>2223</v>
      </c>
      <c r="D522" s="146" t="s">
        <v>142</v>
      </c>
      <c r="E522" s="181" t="s">
        <v>143</v>
      </c>
      <c r="F522" s="166" t="s">
        <v>734</v>
      </c>
      <c r="G522" s="119">
        <v>1</v>
      </c>
      <c r="H522" s="119" t="s">
        <v>733</v>
      </c>
      <c r="I522" s="119"/>
      <c r="J522" s="119" t="s">
        <v>1746</v>
      </c>
      <c r="K522" s="119"/>
      <c r="L522" s="119"/>
      <c r="M522" s="119"/>
      <c r="N522" s="119"/>
      <c r="O522" s="119"/>
      <c r="P522" s="119"/>
      <c r="Q522" s="119"/>
      <c r="R522" s="119"/>
      <c r="S522" s="119"/>
      <c r="T522" s="119"/>
      <c r="U522" s="119"/>
      <c r="V522" s="119" t="s">
        <v>1315</v>
      </c>
      <c r="W522" s="119"/>
      <c r="X522" s="119"/>
      <c r="Y522" s="119"/>
      <c r="Z522" s="119"/>
      <c r="AA522" s="119"/>
      <c r="AB522" s="119"/>
      <c r="AC522" s="119"/>
      <c r="AD522" s="119"/>
      <c r="AE522" s="119"/>
      <c r="AF522" s="119"/>
      <c r="AG522" s="119"/>
      <c r="AH522" s="119"/>
      <c r="AI522" s="119"/>
      <c r="AJ522" s="119"/>
      <c r="AK522" s="119"/>
      <c r="AL522" s="119"/>
    </row>
    <row r="523" spans="1:38" x14ac:dyDescent="0.2">
      <c r="C523" t="s">
        <v>2223</v>
      </c>
      <c r="D523" s="11" t="s">
        <v>142</v>
      </c>
      <c r="E523" s="81" t="s">
        <v>143</v>
      </c>
      <c r="F523" s="30" t="s">
        <v>734</v>
      </c>
      <c r="G523">
        <v>1</v>
      </c>
      <c r="H523">
        <v>1</v>
      </c>
      <c r="I523" t="s">
        <v>195</v>
      </c>
      <c r="J523" t="s">
        <v>195</v>
      </c>
      <c r="K523" t="s">
        <v>195</v>
      </c>
      <c r="L523" t="s">
        <v>195</v>
      </c>
      <c r="M523" t="s">
        <v>195</v>
      </c>
      <c r="N523" t="s">
        <v>195</v>
      </c>
      <c r="O523" t="s">
        <v>195</v>
      </c>
      <c r="P523" t="s">
        <v>195</v>
      </c>
      <c r="Q523" t="s">
        <v>195</v>
      </c>
      <c r="R523" s="210" t="s">
        <v>195</v>
      </c>
      <c r="S523" s="125" t="s">
        <v>195</v>
      </c>
      <c r="T523" t="s">
        <v>195</v>
      </c>
      <c r="U523" t="s">
        <v>195</v>
      </c>
      <c r="V523" t="s">
        <v>1156</v>
      </c>
      <c r="Y523" t="s">
        <v>709</v>
      </c>
      <c r="Z523" t="s">
        <v>195</v>
      </c>
      <c r="AA523" t="s">
        <v>195</v>
      </c>
      <c r="AB523" t="s">
        <v>24</v>
      </c>
      <c r="AD523" t="s">
        <v>1757</v>
      </c>
      <c r="AE523" t="s">
        <v>1758</v>
      </c>
    </row>
    <row r="524" spans="1:38" x14ac:dyDescent="0.2">
      <c r="C524" t="s">
        <v>2223</v>
      </c>
      <c r="D524" s="11" t="s">
        <v>142</v>
      </c>
      <c r="E524" s="81" t="s">
        <v>143</v>
      </c>
      <c r="F524" s="39" t="s">
        <v>734</v>
      </c>
      <c r="G524">
        <v>1</v>
      </c>
      <c r="H524">
        <v>1</v>
      </c>
      <c r="I524" t="s">
        <v>195</v>
      </c>
      <c r="J524" t="s">
        <v>195</v>
      </c>
      <c r="K524" t="s">
        <v>195</v>
      </c>
      <c r="L524" t="s">
        <v>195</v>
      </c>
      <c r="M524" t="s">
        <v>195</v>
      </c>
      <c r="N524" t="s">
        <v>195</v>
      </c>
      <c r="O524" t="s">
        <v>195</v>
      </c>
      <c r="P524" t="s">
        <v>195</v>
      </c>
      <c r="Q524" t="s">
        <v>195</v>
      </c>
      <c r="R524" t="s">
        <v>2189</v>
      </c>
      <c r="S524" s="125" t="s">
        <v>1761</v>
      </c>
      <c r="T524" s="49">
        <v>44110</v>
      </c>
      <c r="U524" s="49">
        <v>44110</v>
      </c>
      <c r="V524" t="s">
        <v>1323</v>
      </c>
      <c r="Y524" t="s">
        <v>709</v>
      </c>
      <c r="Z524" t="s">
        <v>195</v>
      </c>
      <c r="AA524" t="s">
        <v>195</v>
      </c>
      <c r="AB524" t="s">
        <v>24</v>
      </c>
      <c r="AE524" t="s">
        <v>1762</v>
      </c>
      <c r="AF524" t="s">
        <v>1763</v>
      </c>
    </row>
    <row r="525" spans="1:38" x14ac:dyDescent="0.2">
      <c r="C525" t="s">
        <v>2223</v>
      </c>
      <c r="D525" s="11" t="s">
        <v>142</v>
      </c>
      <c r="E525" s="81" t="s">
        <v>143</v>
      </c>
      <c r="F525" s="29" t="s">
        <v>734</v>
      </c>
      <c r="G525">
        <v>4</v>
      </c>
      <c r="H525">
        <v>12</v>
      </c>
      <c r="I525" t="s">
        <v>195</v>
      </c>
      <c r="J525" t="s">
        <v>195</v>
      </c>
      <c r="K525" t="s">
        <v>195</v>
      </c>
      <c r="L525" t="s">
        <v>195</v>
      </c>
      <c r="M525" t="s">
        <v>195</v>
      </c>
      <c r="N525" t="s">
        <v>195</v>
      </c>
      <c r="O525" t="s">
        <v>195</v>
      </c>
      <c r="P525" t="s">
        <v>195</v>
      </c>
      <c r="Q525" t="s">
        <v>195</v>
      </c>
      <c r="R525" t="s">
        <v>2188</v>
      </c>
      <c r="S525" s="125" t="s">
        <v>1764</v>
      </c>
      <c r="T525" s="49">
        <v>42370</v>
      </c>
      <c r="U525" s="49">
        <v>42401</v>
      </c>
      <c r="V525" t="s">
        <v>1324</v>
      </c>
      <c r="Y525">
        <v>33.33</v>
      </c>
      <c r="Z525" t="s">
        <v>195</v>
      </c>
      <c r="AA525" t="s">
        <v>195</v>
      </c>
      <c r="AB525" t="s">
        <v>24</v>
      </c>
      <c r="AE525" t="s">
        <v>1765</v>
      </c>
      <c r="AF525" t="s">
        <v>535</v>
      </c>
    </row>
    <row r="526" spans="1:38" x14ac:dyDescent="0.2">
      <c r="C526" t="s">
        <v>2223</v>
      </c>
      <c r="D526" s="11" t="s">
        <v>142</v>
      </c>
      <c r="E526" s="81" t="s">
        <v>143</v>
      </c>
      <c r="F526" s="29" t="s">
        <v>734</v>
      </c>
      <c r="G526">
        <v>1</v>
      </c>
      <c r="H526">
        <v>1</v>
      </c>
      <c r="I526">
        <v>1</v>
      </c>
      <c r="J526" t="s">
        <v>195</v>
      </c>
      <c r="K526" t="s">
        <v>195</v>
      </c>
      <c r="L526" t="s">
        <v>195</v>
      </c>
      <c r="M526" t="s">
        <v>195</v>
      </c>
      <c r="N526" t="s">
        <v>195</v>
      </c>
      <c r="O526" t="s">
        <v>195</v>
      </c>
      <c r="P526" t="s">
        <v>195</v>
      </c>
      <c r="Q526" t="s">
        <v>195</v>
      </c>
      <c r="R526" t="s">
        <v>2188</v>
      </c>
      <c r="S526" s="125" t="s">
        <v>1767</v>
      </c>
      <c r="T526" s="54">
        <v>40947</v>
      </c>
      <c r="U526" s="54">
        <v>40947</v>
      </c>
      <c r="V526" t="s">
        <v>1325</v>
      </c>
      <c r="Y526" t="s">
        <v>709</v>
      </c>
      <c r="Z526" t="s">
        <v>195</v>
      </c>
      <c r="AA526" t="s">
        <v>195</v>
      </c>
      <c r="AB526" t="s">
        <v>24</v>
      </c>
      <c r="AE526" t="s">
        <v>1766</v>
      </c>
    </row>
    <row r="527" spans="1:38" x14ac:dyDescent="0.2">
      <c r="A527" s="119"/>
      <c r="B527" s="119"/>
      <c r="C527" t="s">
        <v>2223</v>
      </c>
      <c r="D527" s="146" t="s">
        <v>142</v>
      </c>
      <c r="E527" s="181" t="s">
        <v>143</v>
      </c>
      <c r="F527" s="166" t="s">
        <v>734</v>
      </c>
      <c r="G527" s="119">
        <v>1</v>
      </c>
      <c r="H527" s="119">
        <v>1</v>
      </c>
      <c r="I527" s="119"/>
      <c r="J527" s="119" t="s">
        <v>1746</v>
      </c>
      <c r="K527" s="119"/>
      <c r="L527" s="119"/>
      <c r="M527" s="119"/>
      <c r="N527" s="119"/>
      <c r="O527" s="119"/>
      <c r="P527" s="119"/>
      <c r="Q527" s="119"/>
      <c r="R527" s="119" t="s">
        <v>2189</v>
      </c>
      <c r="S527" s="125" t="s">
        <v>1923</v>
      </c>
      <c r="T527" s="119"/>
      <c r="U527" s="119"/>
      <c r="V527" s="119" t="s">
        <v>1328</v>
      </c>
      <c r="W527" s="119"/>
      <c r="X527" s="119"/>
      <c r="Y527" s="119"/>
      <c r="Z527" s="119"/>
      <c r="AA527" s="119"/>
      <c r="AB527" s="119"/>
      <c r="AC527" s="119"/>
      <c r="AD527" s="119"/>
      <c r="AE527" s="119" t="s">
        <v>1922</v>
      </c>
      <c r="AF527" s="119"/>
      <c r="AG527" s="119"/>
      <c r="AH527" s="119"/>
      <c r="AI527" s="119"/>
      <c r="AJ527" s="119"/>
      <c r="AK527" s="119"/>
      <c r="AL527" s="119"/>
    </row>
    <row r="528" spans="1:38" x14ac:dyDescent="0.2">
      <c r="C528" t="s">
        <v>2226</v>
      </c>
      <c r="D528" s="11" t="s">
        <v>105</v>
      </c>
      <c r="E528" s="80" t="s">
        <v>106</v>
      </c>
      <c r="F528" s="16" t="s">
        <v>1086</v>
      </c>
      <c r="G528">
        <v>1</v>
      </c>
      <c r="H528" t="s">
        <v>733</v>
      </c>
      <c r="I528" s="125" t="s">
        <v>195</v>
      </c>
      <c r="J528" s="125" t="s">
        <v>195</v>
      </c>
      <c r="K528" s="125" t="s">
        <v>195</v>
      </c>
      <c r="L528" s="125" t="s">
        <v>195</v>
      </c>
      <c r="M528" s="125" t="s">
        <v>195</v>
      </c>
      <c r="N528" s="125" t="s">
        <v>195</v>
      </c>
      <c r="O528" s="125" t="s">
        <v>195</v>
      </c>
      <c r="P528" s="125" t="s">
        <v>195</v>
      </c>
      <c r="Q528" s="125" t="s">
        <v>195</v>
      </c>
      <c r="R528" s="125" t="s">
        <v>2188</v>
      </c>
      <c r="S528" s="125" t="s">
        <v>1234</v>
      </c>
      <c r="T528" t="s">
        <v>1235</v>
      </c>
      <c r="U528" t="s">
        <v>1235</v>
      </c>
      <c r="V528" t="s">
        <v>1087</v>
      </c>
      <c r="Y528" t="s">
        <v>709</v>
      </c>
      <c r="Z528" s="125" t="s">
        <v>195</v>
      </c>
      <c r="AA528" s="125" t="s">
        <v>195</v>
      </c>
      <c r="AB528" s="125" t="s">
        <v>24</v>
      </c>
      <c r="AE528" s="57" t="s">
        <v>1233</v>
      </c>
      <c r="AF528" t="s">
        <v>1236</v>
      </c>
    </row>
    <row r="529" spans="1:38" x14ac:dyDescent="0.2">
      <c r="C529" t="s">
        <v>2223</v>
      </c>
      <c r="D529" s="11" t="s">
        <v>115</v>
      </c>
      <c r="E529" s="80" t="s">
        <v>121</v>
      </c>
      <c r="F529" s="29" t="s">
        <v>1119</v>
      </c>
      <c r="G529">
        <v>1</v>
      </c>
      <c r="H529">
        <v>10</v>
      </c>
      <c r="I529">
        <v>4</v>
      </c>
      <c r="J529" t="s">
        <v>195</v>
      </c>
      <c r="K529" s="129" t="s">
        <v>195</v>
      </c>
      <c r="L529" t="s">
        <v>195</v>
      </c>
      <c r="M529" t="s">
        <v>195</v>
      </c>
      <c r="N529" t="s">
        <v>195</v>
      </c>
      <c r="O529" t="s">
        <v>195</v>
      </c>
      <c r="P529" t="s">
        <v>195</v>
      </c>
      <c r="Q529" t="s">
        <v>195</v>
      </c>
      <c r="R529" t="s">
        <v>2187</v>
      </c>
      <c r="S529" s="125" t="s">
        <v>1393</v>
      </c>
      <c r="T529" s="49">
        <v>42583</v>
      </c>
      <c r="U529" s="49" t="s">
        <v>1394</v>
      </c>
      <c r="V529" t="s">
        <v>1120</v>
      </c>
      <c r="Y529">
        <v>10</v>
      </c>
      <c r="Z529" s="125" t="s">
        <v>195</v>
      </c>
      <c r="AA529" s="125" t="s">
        <v>195</v>
      </c>
      <c r="AB529" s="125" t="s">
        <v>24</v>
      </c>
      <c r="AE529" t="s">
        <v>1392</v>
      </c>
      <c r="AF529" t="s">
        <v>592</v>
      </c>
    </row>
    <row r="530" spans="1:38" ht="19" x14ac:dyDescent="0.2">
      <c r="C530" t="s">
        <v>2225</v>
      </c>
      <c r="D530" t="s">
        <v>168</v>
      </c>
      <c r="E530" s="75" t="s">
        <v>169</v>
      </c>
      <c r="F530" s="46" t="s">
        <v>171</v>
      </c>
      <c r="G530">
        <v>1</v>
      </c>
      <c r="H530">
        <v>18</v>
      </c>
      <c r="I530" t="s">
        <v>195</v>
      </c>
      <c r="J530" t="s">
        <v>195</v>
      </c>
      <c r="K530" t="s">
        <v>195</v>
      </c>
      <c r="L530" t="s">
        <v>195</v>
      </c>
      <c r="M530" t="s">
        <v>195</v>
      </c>
      <c r="N530" t="s">
        <v>195</v>
      </c>
      <c r="O530" t="s">
        <v>195</v>
      </c>
      <c r="P530" t="s">
        <v>195</v>
      </c>
      <c r="Q530">
        <v>18</v>
      </c>
      <c r="R530" t="s">
        <v>2186</v>
      </c>
      <c r="S530" t="s">
        <v>1629</v>
      </c>
      <c r="T530" s="49">
        <v>38718</v>
      </c>
      <c r="U530" s="49">
        <v>41609</v>
      </c>
      <c r="V530" t="s">
        <v>1348</v>
      </c>
      <c r="Y530">
        <v>5.55</v>
      </c>
      <c r="Z530" t="s">
        <v>195</v>
      </c>
      <c r="AA530" t="s">
        <v>195</v>
      </c>
      <c r="AB530" t="s">
        <v>24</v>
      </c>
      <c r="AE530" t="s">
        <v>1979</v>
      </c>
    </row>
    <row r="531" spans="1:38" x14ac:dyDescent="0.2">
      <c r="C531" t="s">
        <v>2225</v>
      </c>
      <c r="D531" t="s">
        <v>156</v>
      </c>
      <c r="E531" s="75" t="s">
        <v>157</v>
      </c>
      <c r="F531" s="19" t="s">
        <v>1582</v>
      </c>
      <c r="G531">
        <v>1</v>
      </c>
      <c r="H531">
        <v>19</v>
      </c>
      <c r="I531" t="s">
        <v>195</v>
      </c>
      <c r="J531" t="s">
        <v>195</v>
      </c>
      <c r="K531" t="s">
        <v>195</v>
      </c>
      <c r="L531" t="s">
        <v>195</v>
      </c>
      <c r="M531" t="s">
        <v>195</v>
      </c>
      <c r="N531" t="s">
        <v>195</v>
      </c>
      <c r="O531" t="s">
        <v>195</v>
      </c>
      <c r="P531" t="s">
        <v>195</v>
      </c>
      <c r="Q531" t="s">
        <v>195</v>
      </c>
      <c r="R531" t="s">
        <v>2186</v>
      </c>
      <c r="S531" t="s">
        <v>1980</v>
      </c>
      <c r="T531" s="49">
        <v>38718</v>
      </c>
      <c r="U531" s="49">
        <v>41609</v>
      </c>
      <c r="V531" t="s">
        <v>1348</v>
      </c>
      <c r="Y531">
        <v>5.26</v>
      </c>
      <c r="Z531" t="s">
        <v>195</v>
      </c>
      <c r="AA531" t="s">
        <v>195</v>
      </c>
      <c r="AB531" t="s">
        <v>24</v>
      </c>
      <c r="AE531" t="s">
        <v>1979</v>
      </c>
    </row>
    <row r="532" spans="1:38" x14ac:dyDescent="0.2">
      <c r="C532" t="s">
        <v>2225</v>
      </c>
      <c r="D532" t="s">
        <v>148</v>
      </c>
      <c r="E532" s="75" t="s">
        <v>149</v>
      </c>
      <c r="F532" s="19" t="s">
        <v>1347</v>
      </c>
      <c r="G532">
        <v>1</v>
      </c>
      <c r="H532">
        <v>2</v>
      </c>
      <c r="I532" t="s">
        <v>195</v>
      </c>
      <c r="J532" t="s">
        <v>195</v>
      </c>
      <c r="K532" t="s">
        <v>195</v>
      </c>
      <c r="L532" t="s">
        <v>195</v>
      </c>
      <c r="M532" t="s">
        <v>195</v>
      </c>
      <c r="N532" t="s">
        <v>195</v>
      </c>
      <c r="O532" t="s">
        <v>195</v>
      </c>
      <c r="P532" t="s">
        <v>195</v>
      </c>
      <c r="Q532" t="s">
        <v>195</v>
      </c>
      <c r="R532" t="s">
        <v>2186</v>
      </c>
      <c r="S532" t="s">
        <v>1980</v>
      </c>
      <c r="T532" s="49">
        <v>38718</v>
      </c>
      <c r="U532" s="49">
        <v>41609</v>
      </c>
      <c r="V532" t="s">
        <v>1348</v>
      </c>
      <c r="Y532">
        <v>50</v>
      </c>
      <c r="Z532" t="s">
        <v>195</v>
      </c>
      <c r="AA532" t="s">
        <v>195</v>
      </c>
      <c r="AB532" t="s">
        <v>24</v>
      </c>
      <c r="AE532" t="s">
        <v>1979</v>
      </c>
    </row>
    <row r="533" spans="1:38" x14ac:dyDescent="0.2">
      <c r="C533" t="s">
        <v>2225</v>
      </c>
      <c r="D533" s="11" t="s">
        <v>119</v>
      </c>
      <c r="E533" s="75" t="s">
        <v>120</v>
      </c>
      <c r="F533" s="19" t="s">
        <v>1170</v>
      </c>
      <c r="G533">
        <v>1</v>
      </c>
      <c r="H533">
        <v>24</v>
      </c>
      <c r="I533" t="s">
        <v>195</v>
      </c>
      <c r="J533" t="s">
        <v>195</v>
      </c>
      <c r="K533" t="s">
        <v>195</v>
      </c>
      <c r="L533" t="s">
        <v>195</v>
      </c>
      <c r="M533" t="s">
        <v>195</v>
      </c>
      <c r="N533" t="s">
        <v>195</v>
      </c>
      <c r="O533" t="s">
        <v>195</v>
      </c>
      <c r="P533" t="s">
        <v>195</v>
      </c>
      <c r="Q533" t="s">
        <v>195</v>
      </c>
      <c r="R533" t="s">
        <v>2188</v>
      </c>
      <c r="S533" t="s">
        <v>1503</v>
      </c>
      <c r="T533" s="49">
        <v>38353</v>
      </c>
      <c r="U533" s="49">
        <v>41244</v>
      </c>
      <c r="V533" s="125" t="s">
        <v>1168</v>
      </c>
      <c r="W533" s="125"/>
      <c r="X533" t="s">
        <v>25</v>
      </c>
      <c r="Y533">
        <v>4.2</v>
      </c>
      <c r="Z533" t="s">
        <v>195</v>
      </c>
      <c r="AA533" t="s">
        <v>195</v>
      </c>
      <c r="AB533" t="s">
        <v>24</v>
      </c>
      <c r="AD533" t="s">
        <v>1506</v>
      </c>
      <c r="AE533" s="57" t="s">
        <v>1499</v>
      </c>
    </row>
    <row r="534" spans="1:38" x14ac:dyDescent="0.2">
      <c r="C534" t="s">
        <v>2225</v>
      </c>
      <c r="D534" t="s">
        <v>150</v>
      </c>
      <c r="E534" s="75" t="s">
        <v>151</v>
      </c>
      <c r="F534" s="19" t="s">
        <v>1354</v>
      </c>
      <c r="G534">
        <v>1</v>
      </c>
      <c r="H534">
        <v>2</v>
      </c>
      <c r="I534" t="s">
        <v>195</v>
      </c>
      <c r="J534" t="s">
        <v>195</v>
      </c>
      <c r="K534" t="s">
        <v>195</v>
      </c>
      <c r="L534" t="s">
        <v>195</v>
      </c>
      <c r="M534" t="s">
        <v>195</v>
      </c>
      <c r="N534" t="s">
        <v>195</v>
      </c>
      <c r="O534" t="s">
        <v>195</v>
      </c>
      <c r="P534" t="s">
        <v>195</v>
      </c>
      <c r="Q534" t="s">
        <v>195</v>
      </c>
      <c r="R534" t="s">
        <v>2186</v>
      </c>
      <c r="S534" s="125" t="s">
        <v>1980</v>
      </c>
      <c r="T534" s="49">
        <v>38718</v>
      </c>
      <c r="U534" s="49">
        <v>41609</v>
      </c>
      <c r="V534" t="s">
        <v>1348</v>
      </c>
      <c r="Y534">
        <v>50</v>
      </c>
      <c r="Z534" t="s">
        <v>195</v>
      </c>
      <c r="AA534" t="s">
        <v>195</v>
      </c>
      <c r="AB534" t="s">
        <v>24</v>
      </c>
      <c r="AE534" t="s">
        <v>1979</v>
      </c>
    </row>
    <row r="535" spans="1:38" s="119" customFormat="1" x14ac:dyDescent="0.2">
      <c r="A535"/>
      <c r="B535"/>
      <c r="C535" t="s">
        <v>2225</v>
      </c>
      <c r="D535" t="s">
        <v>175</v>
      </c>
      <c r="E535" s="75" t="s">
        <v>176</v>
      </c>
      <c r="F535" t="s">
        <v>1641</v>
      </c>
      <c r="G535">
        <v>1</v>
      </c>
      <c r="H535">
        <v>47</v>
      </c>
      <c r="I535">
        <v>1</v>
      </c>
      <c r="J535">
        <v>0.14000000000000001</v>
      </c>
      <c r="K535" t="s">
        <v>195</v>
      </c>
      <c r="L535" t="s">
        <v>195</v>
      </c>
      <c r="M535" t="s">
        <v>195</v>
      </c>
      <c r="N535" t="s">
        <v>195</v>
      </c>
      <c r="O535" t="s">
        <v>195</v>
      </c>
      <c r="P535" t="s">
        <v>195</v>
      </c>
      <c r="Q535" t="s">
        <v>195</v>
      </c>
      <c r="R535" t="s">
        <v>2188</v>
      </c>
      <c r="S535" s="125" t="s">
        <v>1640</v>
      </c>
      <c r="T535" s="49">
        <v>43101</v>
      </c>
      <c r="U535" s="49">
        <v>43800</v>
      </c>
      <c r="V535" t="s">
        <v>1642</v>
      </c>
      <c r="W535"/>
      <c r="X535"/>
      <c r="Y535">
        <v>2.2999999999999998</v>
      </c>
      <c r="Z535" t="s">
        <v>195</v>
      </c>
      <c r="AA535" t="s">
        <v>195</v>
      </c>
      <c r="AB535" t="s">
        <v>24</v>
      </c>
      <c r="AC535"/>
      <c r="AD535" t="s">
        <v>2066</v>
      </c>
      <c r="AE535" t="s">
        <v>2065</v>
      </c>
      <c r="AF535" t="s">
        <v>2067</v>
      </c>
      <c r="AG535"/>
      <c r="AH535"/>
      <c r="AI535"/>
      <c r="AJ535"/>
      <c r="AK535"/>
      <c r="AL535"/>
    </row>
    <row r="536" spans="1:38" x14ac:dyDescent="0.2">
      <c r="C536" t="s">
        <v>2223</v>
      </c>
      <c r="D536" s="11" t="s">
        <v>142</v>
      </c>
      <c r="E536" s="81" t="s">
        <v>143</v>
      </c>
      <c r="F536" s="29" t="s">
        <v>1321</v>
      </c>
      <c r="G536">
        <v>6</v>
      </c>
      <c r="H536">
        <v>10</v>
      </c>
      <c r="I536" t="s">
        <v>195</v>
      </c>
      <c r="J536" t="s">
        <v>195</v>
      </c>
      <c r="K536" t="s">
        <v>195</v>
      </c>
      <c r="L536" t="s">
        <v>195</v>
      </c>
      <c r="M536" t="s">
        <v>195</v>
      </c>
      <c r="N536" t="s">
        <v>195</v>
      </c>
      <c r="O536" t="s">
        <v>195</v>
      </c>
      <c r="P536" t="s">
        <v>195</v>
      </c>
      <c r="Q536" t="s">
        <v>195</v>
      </c>
      <c r="R536" t="s">
        <v>2189</v>
      </c>
      <c r="S536" s="125" t="s">
        <v>1760</v>
      </c>
      <c r="T536" s="49">
        <v>33970</v>
      </c>
      <c r="U536" s="49">
        <v>41974</v>
      </c>
      <c r="V536" t="s">
        <v>1322</v>
      </c>
      <c r="Y536">
        <v>60</v>
      </c>
      <c r="Z536" t="s">
        <v>195</v>
      </c>
      <c r="AA536" t="s">
        <v>195</v>
      </c>
      <c r="AB536" t="s">
        <v>24</v>
      </c>
      <c r="AE536" t="s">
        <v>1759</v>
      </c>
    </row>
    <row r="537" spans="1:38" x14ac:dyDescent="0.2">
      <c r="C537" t="s">
        <v>2225</v>
      </c>
      <c r="D537" t="s">
        <v>159</v>
      </c>
      <c r="E537" s="75" t="s">
        <v>160</v>
      </c>
      <c r="F537" s="16" t="s">
        <v>1615</v>
      </c>
      <c r="G537">
        <v>1</v>
      </c>
      <c r="H537">
        <v>64</v>
      </c>
      <c r="I537">
        <v>2</v>
      </c>
      <c r="J537" t="s">
        <v>195</v>
      </c>
      <c r="K537" t="s">
        <v>195</v>
      </c>
      <c r="L537" t="s">
        <v>195</v>
      </c>
      <c r="M537" t="s">
        <v>195</v>
      </c>
      <c r="N537" t="s">
        <v>195</v>
      </c>
      <c r="O537" t="s">
        <v>195</v>
      </c>
      <c r="P537" t="s">
        <v>195</v>
      </c>
      <c r="Q537">
        <v>64</v>
      </c>
      <c r="R537" t="s">
        <v>2201</v>
      </c>
      <c r="S537" s="226" t="s">
        <v>1616</v>
      </c>
      <c r="T537" s="49">
        <v>30682</v>
      </c>
      <c r="U537" s="49">
        <v>33573</v>
      </c>
      <c r="V537" t="s">
        <v>400</v>
      </c>
      <c r="Y537">
        <v>1.56</v>
      </c>
      <c r="Z537" t="s">
        <v>195</v>
      </c>
      <c r="AA537" t="s">
        <v>195</v>
      </c>
      <c r="AB537" t="s">
        <v>24</v>
      </c>
      <c r="AE537" t="s">
        <v>1982</v>
      </c>
    </row>
    <row r="538" spans="1:38" x14ac:dyDescent="0.2">
      <c r="C538" t="s">
        <v>2225</v>
      </c>
      <c r="D538" t="s">
        <v>164</v>
      </c>
      <c r="E538" s="127" t="s">
        <v>165</v>
      </c>
      <c r="F538" t="s">
        <v>1622</v>
      </c>
      <c r="G538">
        <v>1</v>
      </c>
      <c r="H538">
        <v>8</v>
      </c>
      <c r="I538" s="88">
        <v>5</v>
      </c>
      <c r="J538" s="88" t="s">
        <v>195</v>
      </c>
      <c r="K538" s="88" t="s">
        <v>195</v>
      </c>
      <c r="L538" t="s">
        <v>195</v>
      </c>
      <c r="M538" t="s">
        <v>195</v>
      </c>
      <c r="N538" t="s">
        <v>195</v>
      </c>
      <c r="O538" t="s">
        <v>195</v>
      </c>
      <c r="P538" t="s">
        <v>195</v>
      </c>
      <c r="Q538" t="s">
        <v>195</v>
      </c>
      <c r="R538" t="s">
        <v>2201</v>
      </c>
      <c r="S538" s="210" t="s">
        <v>1623</v>
      </c>
      <c r="T538" s="49">
        <v>30682</v>
      </c>
      <c r="U538" s="49">
        <v>33573</v>
      </c>
      <c r="V538" t="s">
        <v>400</v>
      </c>
      <c r="Y538">
        <v>12.5</v>
      </c>
      <c r="Z538" t="s">
        <v>230</v>
      </c>
      <c r="AA538" t="s">
        <v>195</v>
      </c>
      <c r="AB538" t="s">
        <v>25</v>
      </c>
      <c r="AE538" s="62" t="s">
        <v>1982</v>
      </c>
    </row>
    <row r="539" spans="1:38" s="119" customFormat="1" x14ac:dyDescent="0.2">
      <c r="A539" s="125"/>
      <c r="B539" s="125"/>
      <c r="C539" s="125" t="s">
        <v>2223</v>
      </c>
      <c r="D539" s="147" t="s">
        <v>115</v>
      </c>
      <c r="E539" s="148" t="s">
        <v>121</v>
      </c>
      <c r="F539" s="130" t="s">
        <v>117</v>
      </c>
      <c r="G539" s="125">
        <v>1</v>
      </c>
      <c r="H539" s="125">
        <v>9</v>
      </c>
      <c r="I539" s="125" t="s">
        <v>195</v>
      </c>
      <c r="J539" s="125" t="s">
        <v>195</v>
      </c>
      <c r="K539" s="125" t="s">
        <v>195</v>
      </c>
      <c r="L539" s="125" t="s">
        <v>195</v>
      </c>
      <c r="M539" s="125" t="s">
        <v>195</v>
      </c>
      <c r="N539" s="125" t="s">
        <v>195</v>
      </c>
      <c r="O539" s="125" t="s">
        <v>195</v>
      </c>
      <c r="P539" s="125" t="s">
        <v>195</v>
      </c>
      <c r="Q539" s="125" t="s">
        <v>195</v>
      </c>
      <c r="R539" s="125" t="s">
        <v>2187</v>
      </c>
      <c r="S539" s="125" t="s">
        <v>1000</v>
      </c>
      <c r="T539" s="50">
        <v>42583</v>
      </c>
      <c r="U539" s="50">
        <v>42979</v>
      </c>
      <c r="V539" s="125" t="s">
        <v>829</v>
      </c>
      <c r="W539" s="125"/>
      <c r="X539" s="125"/>
      <c r="Y539" s="125">
        <v>11.11</v>
      </c>
      <c r="Z539" s="125" t="s">
        <v>473</v>
      </c>
      <c r="AA539" s="125" t="s">
        <v>195</v>
      </c>
      <c r="AB539" s="125" t="s">
        <v>24</v>
      </c>
      <c r="AC539" s="125"/>
      <c r="AD539" s="125" t="s">
        <v>1002</v>
      </c>
      <c r="AE539" s="125" t="s">
        <v>999</v>
      </c>
      <c r="AF539" s="125" t="s">
        <v>1001</v>
      </c>
      <c r="AG539" s="125"/>
      <c r="AH539" s="125"/>
      <c r="AI539" s="125"/>
      <c r="AJ539" s="125"/>
      <c r="AK539" s="125"/>
      <c r="AL539" s="125"/>
    </row>
    <row r="540" spans="1:38" x14ac:dyDescent="0.2">
      <c r="C540" t="s">
        <v>2223</v>
      </c>
      <c r="D540" s="11" t="s">
        <v>142</v>
      </c>
      <c r="E540" s="81" t="s">
        <v>143</v>
      </c>
      <c r="F540" s="30" t="s">
        <v>1329</v>
      </c>
      <c r="G540">
        <v>1</v>
      </c>
      <c r="H540" t="s">
        <v>1463</v>
      </c>
      <c r="I540" t="s">
        <v>195</v>
      </c>
      <c r="J540" t="s">
        <v>195</v>
      </c>
      <c r="K540" t="s">
        <v>195</v>
      </c>
      <c r="L540" t="s">
        <v>195</v>
      </c>
      <c r="M540" t="s">
        <v>195</v>
      </c>
      <c r="N540" t="s">
        <v>195</v>
      </c>
      <c r="O540" t="s">
        <v>195</v>
      </c>
      <c r="P540" t="s">
        <v>195</v>
      </c>
      <c r="Q540" t="s">
        <v>195</v>
      </c>
      <c r="R540" t="s">
        <v>2186</v>
      </c>
      <c r="S540" s="125" t="s">
        <v>1225</v>
      </c>
      <c r="T540" s="49">
        <v>40544</v>
      </c>
      <c r="U540" s="49">
        <v>43435</v>
      </c>
      <c r="V540" t="s">
        <v>763</v>
      </c>
      <c r="Y540" s="88"/>
      <c r="Z540" t="s">
        <v>195</v>
      </c>
      <c r="AA540" t="s">
        <v>195</v>
      </c>
      <c r="AB540" t="s">
        <v>24</v>
      </c>
      <c r="AC540" t="s">
        <v>1461</v>
      </c>
      <c r="AE540" t="s">
        <v>914</v>
      </c>
    </row>
    <row r="541" spans="1:38" x14ac:dyDescent="0.2">
      <c r="C541" t="s">
        <v>2225</v>
      </c>
      <c r="D541" t="s">
        <v>148</v>
      </c>
      <c r="E541" s="75" t="s">
        <v>149</v>
      </c>
      <c r="F541" s="13" t="s">
        <v>1329</v>
      </c>
      <c r="G541">
        <v>1</v>
      </c>
      <c r="H541">
        <v>2</v>
      </c>
      <c r="I541" t="s">
        <v>195</v>
      </c>
      <c r="J541" t="s">
        <v>195</v>
      </c>
      <c r="K541" t="s">
        <v>195</v>
      </c>
      <c r="L541" t="s">
        <v>195</v>
      </c>
      <c r="M541" t="s">
        <v>195</v>
      </c>
      <c r="N541" t="s">
        <v>195</v>
      </c>
      <c r="O541" t="s">
        <v>195</v>
      </c>
      <c r="P541" t="s">
        <v>195</v>
      </c>
      <c r="Q541" t="s">
        <v>195</v>
      </c>
      <c r="R541" t="s">
        <v>2187</v>
      </c>
      <c r="S541" t="s">
        <v>1609</v>
      </c>
      <c r="T541" s="49">
        <v>40452</v>
      </c>
      <c r="U541" s="49">
        <v>41518</v>
      </c>
      <c r="V541" t="s">
        <v>1345</v>
      </c>
      <c r="Y541">
        <v>50</v>
      </c>
      <c r="Z541" t="s">
        <v>473</v>
      </c>
      <c r="AA541" t="s">
        <v>195</v>
      </c>
      <c r="AB541" t="s">
        <v>24</v>
      </c>
      <c r="AE541" t="s">
        <v>1972</v>
      </c>
      <c r="AF541" t="s">
        <v>1971</v>
      </c>
    </row>
    <row r="542" spans="1:38" x14ac:dyDescent="0.2">
      <c r="C542" t="s">
        <v>2224</v>
      </c>
      <c r="D542" s="18" t="s">
        <v>93</v>
      </c>
      <c r="E542" s="75" t="s">
        <v>104</v>
      </c>
      <c r="F542" s="25" t="s">
        <v>827</v>
      </c>
      <c r="G542">
        <v>1</v>
      </c>
      <c r="H542">
        <v>4</v>
      </c>
      <c r="I542" t="s">
        <v>195</v>
      </c>
      <c r="J542" t="s">
        <v>195</v>
      </c>
      <c r="K542" t="s">
        <v>195</v>
      </c>
      <c r="L542" t="s">
        <v>195</v>
      </c>
      <c r="M542" t="s">
        <v>195</v>
      </c>
      <c r="N542" t="s">
        <v>195</v>
      </c>
      <c r="O542" t="s">
        <v>195</v>
      </c>
      <c r="P542" t="s">
        <v>195</v>
      </c>
      <c r="Q542" t="s">
        <v>195</v>
      </c>
      <c r="R542" t="s">
        <v>2188</v>
      </c>
      <c r="S542" t="s">
        <v>1003</v>
      </c>
      <c r="T542" s="49">
        <v>28491</v>
      </c>
      <c r="U542" s="49">
        <v>32478</v>
      </c>
      <c r="V542" t="s">
        <v>826</v>
      </c>
      <c r="Y542">
        <v>25</v>
      </c>
      <c r="Z542" t="s">
        <v>195</v>
      </c>
      <c r="AA542" t="s">
        <v>195</v>
      </c>
      <c r="AB542" t="s">
        <v>24</v>
      </c>
      <c r="AE542" t="s">
        <v>1006</v>
      </c>
      <c r="AF542" t="s">
        <v>1005</v>
      </c>
    </row>
    <row r="543" spans="1:38" x14ac:dyDescent="0.2">
      <c r="C543" t="s">
        <v>2225</v>
      </c>
      <c r="D543" s="14" t="s">
        <v>144</v>
      </c>
      <c r="E543" s="12" t="s">
        <v>145</v>
      </c>
      <c r="F543" s="13" t="s">
        <v>1336</v>
      </c>
      <c r="G543" t="s">
        <v>1952</v>
      </c>
      <c r="H543" t="s">
        <v>1951</v>
      </c>
      <c r="I543" t="s">
        <v>195</v>
      </c>
      <c r="J543" t="s">
        <v>195</v>
      </c>
      <c r="K543" t="s">
        <v>195</v>
      </c>
      <c r="L543" t="s">
        <v>195</v>
      </c>
      <c r="M543" t="s">
        <v>195</v>
      </c>
      <c r="N543" t="s">
        <v>195</v>
      </c>
      <c r="O543" t="s">
        <v>195</v>
      </c>
      <c r="P543" t="s">
        <v>195</v>
      </c>
      <c r="Q543" t="s">
        <v>195</v>
      </c>
      <c r="R543" t="s">
        <v>2188</v>
      </c>
      <c r="S543" s="125" t="s">
        <v>1534</v>
      </c>
      <c r="T543" s="49">
        <v>36526</v>
      </c>
      <c r="U543" s="49">
        <v>41244</v>
      </c>
      <c r="V543" t="s">
        <v>1168</v>
      </c>
      <c r="Y543" s="88" t="s">
        <v>1953</v>
      </c>
      <c r="Z543" t="s">
        <v>195</v>
      </c>
      <c r="AA543" t="s">
        <v>195</v>
      </c>
      <c r="AB543" t="s">
        <v>24</v>
      </c>
      <c r="AC543" t="s">
        <v>799</v>
      </c>
      <c r="AD543" t="s">
        <v>1542</v>
      </c>
      <c r="AE543" s="57" t="s">
        <v>1499</v>
      </c>
    </row>
    <row r="544" spans="1:38" x14ac:dyDescent="0.2">
      <c r="C544" t="s">
        <v>2224</v>
      </c>
      <c r="D544" s="18" t="s">
        <v>93</v>
      </c>
      <c r="E544" s="75" t="s">
        <v>104</v>
      </c>
      <c r="F544" s="16" t="s">
        <v>731</v>
      </c>
      <c r="G544">
        <v>12</v>
      </c>
      <c r="H544">
        <v>27</v>
      </c>
      <c r="I544" t="s">
        <v>195</v>
      </c>
      <c r="J544" t="s">
        <v>195</v>
      </c>
      <c r="K544" t="s">
        <v>195</v>
      </c>
      <c r="L544" t="s">
        <v>195</v>
      </c>
      <c r="M544" t="s">
        <v>195</v>
      </c>
      <c r="N544" t="s">
        <v>195</v>
      </c>
      <c r="O544" t="s">
        <v>195</v>
      </c>
      <c r="P544" t="s">
        <v>195</v>
      </c>
      <c r="Q544" t="s">
        <v>195</v>
      </c>
      <c r="R544" t="s">
        <v>2185</v>
      </c>
      <c r="S544" t="s">
        <v>835</v>
      </c>
      <c r="T544" s="49">
        <v>41456</v>
      </c>
      <c r="U544" s="49">
        <v>41791</v>
      </c>
      <c r="V544" t="s">
        <v>732</v>
      </c>
      <c r="Y544">
        <v>44.44</v>
      </c>
      <c r="Z544" t="s">
        <v>195</v>
      </c>
      <c r="AA544" t="s">
        <v>195</v>
      </c>
      <c r="AB544" t="s">
        <v>24</v>
      </c>
      <c r="AE544" t="s">
        <v>834</v>
      </c>
      <c r="AF544" t="s">
        <v>535</v>
      </c>
    </row>
    <row r="545" spans="1:38" x14ac:dyDescent="0.2">
      <c r="C545" t="s">
        <v>2223</v>
      </c>
      <c r="D545" s="11" t="s">
        <v>142</v>
      </c>
      <c r="E545" s="81" t="s">
        <v>143</v>
      </c>
      <c r="F545" s="19" t="s">
        <v>1309</v>
      </c>
      <c r="G545">
        <v>1</v>
      </c>
      <c r="H545" t="s">
        <v>733</v>
      </c>
      <c r="I545">
        <v>1</v>
      </c>
      <c r="J545" t="s">
        <v>195</v>
      </c>
      <c r="K545" t="s">
        <v>195</v>
      </c>
      <c r="L545" t="s">
        <v>195</v>
      </c>
      <c r="M545" t="s">
        <v>195</v>
      </c>
      <c r="N545" t="s">
        <v>195</v>
      </c>
      <c r="O545" t="s">
        <v>195</v>
      </c>
      <c r="P545" t="s">
        <v>195</v>
      </c>
      <c r="Q545" t="s">
        <v>195</v>
      </c>
      <c r="R545" t="s">
        <v>2188</v>
      </c>
      <c r="S545" s="210" t="s">
        <v>1742</v>
      </c>
      <c r="T545" s="54">
        <v>30198</v>
      </c>
      <c r="U545" s="54">
        <v>30198</v>
      </c>
      <c r="V545" t="s">
        <v>1310</v>
      </c>
      <c r="Y545" t="s">
        <v>195</v>
      </c>
      <c r="Z545" t="s">
        <v>195</v>
      </c>
      <c r="AA545" t="s">
        <v>195</v>
      </c>
      <c r="AB545" t="s">
        <v>24</v>
      </c>
      <c r="AE545" t="s">
        <v>1741</v>
      </c>
      <c r="AF545" s="54" t="s">
        <v>1743</v>
      </c>
    </row>
    <row r="546" spans="1:38" x14ac:dyDescent="0.2">
      <c r="C546" t="s">
        <v>2224</v>
      </c>
      <c r="D546" s="18" t="s">
        <v>93</v>
      </c>
      <c r="E546" s="75" t="s">
        <v>104</v>
      </c>
      <c r="F546" s="16" t="s">
        <v>830</v>
      </c>
      <c r="G546">
        <v>13</v>
      </c>
      <c r="H546">
        <v>28</v>
      </c>
      <c r="I546" t="s">
        <v>195</v>
      </c>
      <c r="J546" t="s">
        <v>195</v>
      </c>
      <c r="K546" t="s">
        <v>195</v>
      </c>
      <c r="L546" t="s">
        <v>195</v>
      </c>
      <c r="M546" t="s">
        <v>195</v>
      </c>
      <c r="N546" t="s">
        <v>195</v>
      </c>
      <c r="O546" t="s">
        <v>195</v>
      </c>
      <c r="P546" t="s">
        <v>195</v>
      </c>
      <c r="Q546" t="s">
        <v>195</v>
      </c>
      <c r="R546" t="s">
        <v>2187</v>
      </c>
      <c r="S546" t="s">
        <v>997</v>
      </c>
      <c r="T546" s="49">
        <v>39814</v>
      </c>
      <c r="U546" s="49">
        <v>40148</v>
      </c>
      <c r="V546" t="s">
        <v>831</v>
      </c>
      <c r="Y546">
        <v>46.43</v>
      </c>
      <c r="Z546" t="s">
        <v>195</v>
      </c>
      <c r="AA546" t="s">
        <v>195</v>
      </c>
      <c r="AB546" t="s">
        <v>24</v>
      </c>
      <c r="AE546" t="s">
        <v>996</v>
      </c>
      <c r="AF546" t="s">
        <v>998</v>
      </c>
    </row>
    <row r="547" spans="1:38" x14ac:dyDescent="0.2">
      <c r="C547" t="s">
        <v>2224</v>
      </c>
      <c r="D547" s="18" t="s">
        <v>93</v>
      </c>
      <c r="E547" s="75" t="s">
        <v>104</v>
      </c>
      <c r="F547" s="22" t="s">
        <v>749</v>
      </c>
      <c r="G547">
        <v>13</v>
      </c>
      <c r="H547">
        <v>84</v>
      </c>
      <c r="I547">
        <v>285</v>
      </c>
      <c r="J547">
        <v>104.77</v>
      </c>
      <c r="K547">
        <v>2.39</v>
      </c>
      <c r="L547">
        <v>10.28</v>
      </c>
      <c r="M547">
        <v>1.1200000000000001</v>
      </c>
      <c r="N547">
        <v>0.94</v>
      </c>
      <c r="O547">
        <v>6.96</v>
      </c>
      <c r="P547">
        <v>0.76</v>
      </c>
      <c r="Q547">
        <v>84</v>
      </c>
      <c r="R547" t="s">
        <v>2187</v>
      </c>
      <c r="S547" t="s">
        <v>863</v>
      </c>
      <c r="T547" s="49">
        <v>40026</v>
      </c>
      <c r="U547" s="49">
        <v>40360</v>
      </c>
      <c r="V547" t="s">
        <v>750</v>
      </c>
      <c r="Y547">
        <v>15.48</v>
      </c>
      <c r="Z547" t="s">
        <v>195</v>
      </c>
      <c r="AA547" t="s">
        <v>195</v>
      </c>
      <c r="AB547" t="s">
        <v>195</v>
      </c>
      <c r="AE547" s="57" t="s">
        <v>862</v>
      </c>
      <c r="AF547" t="s">
        <v>592</v>
      </c>
    </row>
    <row r="548" spans="1:38" x14ac:dyDescent="0.2">
      <c r="C548" t="s">
        <v>2224</v>
      </c>
      <c r="D548" s="18" t="s">
        <v>93</v>
      </c>
      <c r="E548" s="75" t="s">
        <v>104</v>
      </c>
      <c r="F548" s="16" t="s">
        <v>705</v>
      </c>
      <c r="G548">
        <v>15</v>
      </c>
      <c r="H548">
        <v>17</v>
      </c>
      <c r="I548" t="s">
        <v>195</v>
      </c>
      <c r="J548" t="s">
        <v>195</v>
      </c>
      <c r="K548">
        <v>38.4</v>
      </c>
      <c r="L548">
        <v>88.5</v>
      </c>
      <c r="M548">
        <v>21.4</v>
      </c>
      <c r="N548" t="s">
        <v>195</v>
      </c>
      <c r="O548" t="s">
        <v>195</v>
      </c>
      <c r="P548" t="s">
        <v>195</v>
      </c>
      <c r="Q548">
        <v>15</v>
      </c>
      <c r="R548" t="s">
        <v>2187</v>
      </c>
      <c r="S548" t="s">
        <v>711</v>
      </c>
      <c r="T548" s="49">
        <v>41275</v>
      </c>
      <c r="U548" s="49">
        <v>42705</v>
      </c>
      <c r="V548" t="s">
        <v>706</v>
      </c>
      <c r="Y548">
        <v>88</v>
      </c>
      <c r="Z548" t="s">
        <v>195</v>
      </c>
      <c r="AA548" t="s">
        <v>24</v>
      </c>
      <c r="AB548" t="s">
        <v>24</v>
      </c>
      <c r="AD548" t="s">
        <v>712</v>
      </c>
      <c r="AE548" t="s">
        <v>710</v>
      </c>
      <c r="AF548" t="s">
        <v>295</v>
      </c>
    </row>
    <row r="549" spans="1:38" ht="18" x14ac:dyDescent="0.2">
      <c r="C549" t="s">
        <v>2225</v>
      </c>
      <c r="D549" t="s">
        <v>159</v>
      </c>
      <c r="E549" s="75" t="s">
        <v>160</v>
      </c>
      <c r="F549" s="41" t="s">
        <v>1605</v>
      </c>
      <c r="G549">
        <v>4</v>
      </c>
      <c r="H549">
        <v>27</v>
      </c>
      <c r="I549">
        <v>4</v>
      </c>
      <c r="J549" t="s">
        <v>195</v>
      </c>
      <c r="K549">
        <v>1</v>
      </c>
      <c r="L549">
        <v>0</v>
      </c>
      <c r="M549">
        <v>0</v>
      </c>
      <c r="N549" s="64">
        <v>1.5E-5</v>
      </c>
      <c r="O549" t="s">
        <v>195</v>
      </c>
      <c r="P549">
        <v>2.88E-6</v>
      </c>
      <c r="Q549" s="129" t="s">
        <v>2053</v>
      </c>
      <c r="R549" s="129" t="s">
        <v>2184</v>
      </c>
      <c r="S549" t="s">
        <v>1606</v>
      </c>
      <c r="T549" s="49">
        <v>37257</v>
      </c>
      <c r="U549" s="49">
        <v>42644</v>
      </c>
      <c r="V549" t="s">
        <v>1604</v>
      </c>
      <c r="Y549">
        <v>15</v>
      </c>
      <c r="Z549" t="s">
        <v>195</v>
      </c>
      <c r="AA549" t="s">
        <v>24</v>
      </c>
      <c r="AB549" t="s">
        <v>24</v>
      </c>
      <c r="AD549" t="s">
        <v>2021</v>
      </c>
      <c r="AE549" s="57" t="s">
        <v>2052</v>
      </c>
      <c r="AG549" t="s">
        <v>451</v>
      </c>
    </row>
    <row r="550" spans="1:38" x14ac:dyDescent="0.2">
      <c r="C550" t="s">
        <v>2225</v>
      </c>
      <c r="D550" t="s">
        <v>150</v>
      </c>
      <c r="E550" s="75" t="s">
        <v>151</v>
      </c>
      <c r="F550" s="19" t="s">
        <v>1355</v>
      </c>
      <c r="G550">
        <v>8</v>
      </c>
      <c r="H550">
        <v>44</v>
      </c>
      <c r="I550" t="s">
        <v>195</v>
      </c>
      <c r="J550" t="s">
        <v>195</v>
      </c>
      <c r="K550" t="s">
        <v>195</v>
      </c>
      <c r="L550" t="s">
        <v>195</v>
      </c>
      <c r="M550" t="s">
        <v>195</v>
      </c>
      <c r="N550" t="s">
        <v>195</v>
      </c>
      <c r="O550" t="s">
        <v>195</v>
      </c>
      <c r="P550" t="s">
        <v>195</v>
      </c>
      <c r="Q550" t="s">
        <v>195</v>
      </c>
      <c r="R550" t="s">
        <v>2187</v>
      </c>
      <c r="S550" s="125" t="s">
        <v>1609</v>
      </c>
      <c r="T550" s="49">
        <v>40452</v>
      </c>
      <c r="U550" s="49">
        <v>41518</v>
      </c>
      <c r="V550" t="s">
        <v>1345</v>
      </c>
      <c r="Y550">
        <v>18</v>
      </c>
      <c r="Z550" t="s">
        <v>473</v>
      </c>
      <c r="AA550" t="s">
        <v>195</v>
      </c>
      <c r="AB550" t="s">
        <v>24</v>
      </c>
      <c r="AE550" t="s">
        <v>1972</v>
      </c>
      <c r="AF550" t="s">
        <v>1973</v>
      </c>
    </row>
    <row r="551" spans="1:38" x14ac:dyDescent="0.2">
      <c r="C551" t="s">
        <v>2225</v>
      </c>
      <c r="D551" s="11" t="s">
        <v>119</v>
      </c>
      <c r="E551" s="75" t="s">
        <v>120</v>
      </c>
      <c r="F551" s="13" t="s">
        <v>1167</v>
      </c>
      <c r="G551">
        <v>19</v>
      </c>
      <c r="H551">
        <v>186</v>
      </c>
      <c r="I551" t="s">
        <v>195</v>
      </c>
      <c r="J551" t="s">
        <v>195</v>
      </c>
      <c r="K551" t="s">
        <v>195</v>
      </c>
      <c r="L551" t="s">
        <v>195</v>
      </c>
      <c r="M551" t="s">
        <v>195</v>
      </c>
      <c r="N551" t="s">
        <v>195</v>
      </c>
      <c r="O551" t="s">
        <v>195</v>
      </c>
      <c r="P551" t="s">
        <v>195</v>
      </c>
      <c r="Q551" t="s">
        <v>195</v>
      </c>
      <c r="R551" t="s">
        <v>2189</v>
      </c>
      <c r="S551" t="s">
        <v>1501</v>
      </c>
      <c r="T551" s="49">
        <v>32874</v>
      </c>
      <c r="U551" s="49">
        <v>41609</v>
      </c>
      <c r="V551" s="125" t="s">
        <v>1168</v>
      </c>
      <c r="W551" s="125"/>
      <c r="X551" t="s">
        <v>25</v>
      </c>
      <c r="Y551">
        <v>10.199999999999999</v>
      </c>
      <c r="Z551" t="s">
        <v>195</v>
      </c>
      <c r="AA551" t="s">
        <v>195</v>
      </c>
      <c r="AB551" t="s">
        <v>24</v>
      </c>
      <c r="AD551" t="s">
        <v>1504</v>
      </c>
      <c r="AE551" t="s">
        <v>1499</v>
      </c>
    </row>
    <row r="552" spans="1:38" x14ac:dyDescent="0.2">
      <c r="C552" t="s">
        <v>2223</v>
      </c>
      <c r="D552" s="11" t="s">
        <v>115</v>
      </c>
      <c r="E552" s="80" t="s">
        <v>121</v>
      </c>
      <c r="F552" s="34" t="s">
        <v>1158</v>
      </c>
      <c r="G552">
        <v>2</v>
      </c>
      <c r="H552" t="s">
        <v>453</v>
      </c>
      <c r="I552" t="s">
        <v>195</v>
      </c>
      <c r="J552" t="s">
        <v>195</v>
      </c>
      <c r="K552" t="s">
        <v>195</v>
      </c>
      <c r="L552" t="s">
        <v>195</v>
      </c>
      <c r="M552" t="s">
        <v>195</v>
      </c>
      <c r="N552" t="s">
        <v>195</v>
      </c>
      <c r="O552" t="s">
        <v>195</v>
      </c>
      <c r="P552" t="s">
        <v>195</v>
      </c>
      <c r="Q552" t="s">
        <v>195</v>
      </c>
      <c r="R552" t="s">
        <v>2188</v>
      </c>
      <c r="S552" t="s">
        <v>1480</v>
      </c>
      <c r="T552" t="s">
        <v>195</v>
      </c>
      <c r="U552" t="s">
        <v>195</v>
      </c>
      <c r="V552" t="s">
        <v>504</v>
      </c>
      <c r="Y552" t="s">
        <v>709</v>
      </c>
      <c r="Z552" t="s">
        <v>195</v>
      </c>
      <c r="AA552" t="s">
        <v>195</v>
      </c>
      <c r="AB552" t="s">
        <v>24</v>
      </c>
      <c r="AG552" s="57" t="s">
        <v>507</v>
      </c>
      <c r="AH552" t="s">
        <v>592</v>
      </c>
    </row>
    <row r="553" spans="1:38" x14ac:dyDescent="0.2">
      <c r="C553" t="s">
        <v>2223</v>
      </c>
      <c r="D553" s="11" t="s">
        <v>115</v>
      </c>
      <c r="E553" s="80" t="s">
        <v>121</v>
      </c>
      <c r="F553" s="31" t="s">
        <v>1158</v>
      </c>
      <c r="G553">
        <v>2</v>
      </c>
      <c r="H553">
        <v>4</v>
      </c>
      <c r="I553" t="s">
        <v>195</v>
      </c>
      <c r="J553" t="s">
        <v>195</v>
      </c>
      <c r="K553" t="s">
        <v>195</v>
      </c>
      <c r="L553" t="s">
        <v>195</v>
      </c>
      <c r="M553" t="s">
        <v>195</v>
      </c>
      <c r="N553" t="s">
        <v>195</v>
      </c>
      <c r="O553" t="s">
        <v>195</v>
      </c>
      <c r="P553" t="s">
        <v>195</v>
      </c>
      <c r="Q553" t="s">
        <v>195</v>
      </c>
      <c r="R553" t="s">
        <v>2189</v>
      </c>
      <c r="S553" t="s">
        <v>1484</v>
      </c>
      <c r="T553" s="49">
        <v>34486</v>
      </c>
      <c r="U553" s="49">
        <v>35916</v>
      </c>
      <c r="V553" t="s">
        <v>1161</v>
      </c>
      <c r="Y553">
        <v>50</v>
      </c>
      <c r="Z553" t="s">
        <v>195</v>
      </c>
      <c r="AA553" t="s">
        <v>195</v>
      </c>
      <c r="AB553" t="s">
        <v>24</v>
      </c>
      <c r="AG553" t="s">
        <v>1486</v>
      </c>
    </row>
    <row r="554" spans="1:38" x14ac:dyDescent="0.2">
      <c r="C554" t="s">
        <v>2223</v>
      </c>
      <c r="D554" s="11" t="s">
        <v>115</v>
      </c>
      <c r="E554" s="80" t="s">
        <v>121</v>
      </c>
      <c r="F554" s="34" t="s">
        <v>1145</v>
      </c>
      <c r="G554">
        <v>2</v>
      </c>
      <c r="H554" t="s">
        <v>195</v>
      </c>
      <c r="I554" t="s">
        <v>195</v>
      </c>
      <c r="J554" t="s">
        <v>195</v>
      </c>
      <c r="K554" t="s">
        <v>195</v>
      </c>
      <c r="L554" t="s">
        <v>195</v>
      </c>
      <c r="M554" t="s">
        <v>195</v>
      </c>
      <c r="N554" t="s">
        <v>195</v>
      </c>
      <c r="O554" t="s">
        <v>195</v>
      </c>
      <c r="P554" t="s">
        <v>195</v>
      </c>
      <c r="Q554" t="s">
        <v>195</v>
      </c>
      <c r="R554" t="s">
        <v>2188</v>
      </c>
      <c r="S554" t="s">
        <v>1465</v>
      </c>
      <c r="T554" s="49">
        <v>26143</v>
      </c>
      <c r="U554" s="49">
        <v>25054</v>
      </c>
      <c r="V554" t="s">
        <v>1146</v>
      </c>
      <c r="Z554" t="s">
        <v>195</v>
      </c>
      <c r="AA554" t="s">
        <v>195</v>
      </c>
      <c r="AB554" t="s">
        <v>24</v>
      </c>
      <c r="AC554" t="s">
        <v>1466</v>
      </c>
      <c r="AD554" t="s">
        <v>1407</v>
      </c>
      <c r="AE554" t="s">
        <v>1464</v>
      </c>
      <c r="AF554" t="s">
        <v>295</v>
      </c>
    </row>
    <row r="555" spans="1:38" s="62" customFormat="1" x14ac:dyDescent="0.2">
      <c r="C555" s="62" t="s">
        <v>2225</v>
      </c>
      <c r="D555" s="11" t="s">
        <v>119</v>
      </c>
      <c r="E555" s="120" t="s">
        <v>120</v>
      </c>
      <c r="F555" s="19" t="s">
        <v>1145</v>
      </c>
      <c r="G555" s="62">
        <v>2</v>
      </c>
      <c r="H555" s="62">
        <v>23</v>
      </c>
      <c r="I555" s="62" t="s">
        <v>195</v>
      </c>
      <c r="J555" s="62" t="s">
        <v>195</v>
      </c>
      <c r="K555" s="62" t="s">
        <v>195</v>
      </c>
      <c r="L555" s="62" t="s">
        <v>195</v>
      </c>
      <c r="M555" s="62" t="s">
        <v>195</v>
      </c>
      <c r="N555" s="62" t="s">
        <v>195</v>
      </c>
      <c r="O555" s="62" t="s">
        <v>195</v>
      </c>
      <c r="P555" s="62" t="s">
        <v>195</v>
      </c>
      <c r="Q555" s="62" t="s">
        <v>195</v>
      </c>
      <c r="R555" s="62" t="s">
        <v>2188</v>
      </c>
      <c r="S555" s="62" t="s">
        <v>2240</v>
      </c>
      <c r="T555" s="63">
        <v>34700</v>
      </c>
      <c r="U555" s="63">
        <v>35034</v>
      </c>
      <c r="V555" s="156" t="s">
        <v>1173</v>
      </c>
      <c r="W555" s="156"/>
      <c r="X555" s="62" t="s">
        <v>24</v>
      </c>
      <c r="Z555" s="62" t="s">
        <v>195</v>
      </c>
      <c r="AA555" s="62" t="s">
        <v>195</v>
      </c>
      <c r="AB555" s="62" t="s">
        <v>24</v>
      </c>
      <c r="AE555" s="250" t="s">
        <v>1511</v>
      </c>
      <c r="AF555" s="62" t="s">
        <v>1175</v>
      </c>
    </row>
    <row r="556" spans="1:38" s="52" customFormat="1" x14ac:dyDescent="0.2">
      <c r="A556"/>
      <c r="B556"/>
      <c r="C556" t="s">
        <v>2225</v>
      </c>
      <c r="D556" s="14" t="s">
        <v>144</v>
      </c>
      <c r="E556" s="12" t="s">
        <v>145</v>
      </c>
      <c r="F556" s="13" t="s">
        <v>1117</v>
      </c>
      <c r="G556">
        <v>2</v>
      </c>
      <c r="H556">
        <v>13</v>
      </c>
      <c r="I556" t="s">
        <v>195</v>
      </c>
      <c r="J556" t="s">
        <v>195</v>
      </c>
      <c r="K556" t="s">
        <v>195</v>
      </c>
      <c r="L556" t="s">
        <v>195</v>
      </c>
      <c r="M556" t="s">
        <v>195</v>
      </c>
      <c r="N556" t="s">
        <v>195</v>
      </c>
      <c r="O556" t="s">
        <v>195</v>
      </c>
      <c r="P556" t="s">
        <v>195</v>
      </c>
      <c r="Q556" t="s">
        <v>195</v>
      </c>
      <c r="R556" t="s">
        <v>2188</v>
      </c>
      <c r="S556" s="125" t="s">
        <v>422</v>
      </c>
      <c r="T556" s="49">
        <v>35431</v>
      </c>
      <c r="U556" s="49">
        <v>39783</v>
      </c>
      <c r="V556" t="s">
        <v>1185</v>
      </c>
      <c r="W556"/>
      <c r="X556"/>
      <c r="Y556">
        <v>15.38</v>
      </c>
      <c r="Z556" t="s">
        <v>195</v>
      </c>
      <c r="AA556" t="s">
        <v>195</v>
      </c>
      <c r="AB556" t="s">
        <v>24</v>
      </c>
      <c r="AC556"/>
      <c r="AD556"/>
      <c r="AE556" t="s">
        <v>1538</v>
      </c>
      <c r="AF556"/>
      <c r="AG556"/>
      <c r="AH556"/>
      <c r="AI556"/>
      <c r="AJ556"/>
      <c r="AK556"/>
      <c r="AL556"/>
    </row>
    <row r="557" spans="1:38" x14ac:dyDescent="0.2">
      <c r="C557" t="s">
        <v>2226</v>
      </c>
      <c r="D557" s="11" t="s">
        <v>105</v>
      </c>
      <c r="E557" s="80" t="s">
        <v>106</v>
      </c>
      <c r="F557" s="16" t="s">
        <v>1090</v>
      </c>
      <c r="G557">
        <v>2</v>
      </c>
      <c r="H557">
        <v>17</v>
      </c>
      <c r="I557" s="125" t="s">
        <v>195</v>
      </c>
      <c r="J557" s="125" t="s">
        <v>195</v>
      </c>
      <c r="K557" s="125" t="s">
        <v>195</v>
      </c>
      <c r="L557" s="125" t="s">
        <v>195</v>
      </c>
      <c r="M557" s="125" t="s">
        <v>195</v>
      </c>
      <c r="N557" s="125" t="s">
        <v>195</v>
      </c>
      <c r="O557" s="125" t="s">
        <v>195</v>
      </c>
      <c r="P557" s="125" t="s">
        <v>195</v>
      </c>
      <c r="Q557" s="125" t="s">
        <v>195</v>
      </c>
      <c r="R557" s="125" t="s">
        <v>2188</v>
      </c>
      <c r="S557" s="125" t="s">
        <v>1239</v>
      </c>
      <c r="T557" s="49">
        <v>34335</v>
      </c>
      <c r="U557" s="49">
        <v>36495</v>
      </c>
      <c r="V557" t="s">
        <v>1091</v>
      </c>
      <c r="Y557">
        <v>11.76</v>
      </c>
      <c r="Z557" s="125" t="s">
        <v>195</v>
      </c>
      <c r="AA557" s="125" t="s">
        <v>195</v>
      </c>
      <c r="AB557" s="125" t="s">
        <v>24</v>
      </c>
      <c r="AE557" t="s">
        <v>1241</v>
      </c>
    </row>
    <row r="558" spans="1:38" s="52" customFormat="1" x14ac:dyDescent="0.2">
      <c r="A558"/>
      <c r="B558"/>
      <c r="C558" t="s">
        <v>2223</v>
      </c>
      <c r="D558" s="11" t="s">
        <v>142</v>
      </c>
      <c r="E558" s="81" t="s">
        <v>143</v>
      </c>
      <c r="F558" s="19" t="s">
        <v>1306</v>
      </c>
      <c r="G558" t="s">
        <v>195</v>
      </c>
      <c r="H558">
        <v>221</v>
      </c>
      <c r="I558" t="s">
        <v>195</v>
      </c>
      <c r="J558" t="s">
        <v>195</v>
      </c>
      <c r="K558" t="s">
        <v>195</v>
      </c>
      <c r="L558" t="s">
        <v>195</v>
      </c>
      <c r="M558" t="s">
        <v>195</v>
      </c>
      <c r="N558" t="s">
        <v>195</v>
      </c>
      <c r="O558" t="s">
        <v>195</v>
      </c>
      <c r="P558" t="s">
        <v>195</v>
      </c>
      <c r="Q558" t="s">
        <v>195</v>
      </c>
      <c r="R558" t="s">
        <v>2188</v>
      </c>
      <c r="S558" s="210" t="s">
        <v>1736</v>
      </c>
      <c r="T558" s="49">
        <v>28126</v>
      </c>
      <c r="U558" s="49">
        <v>29921</v>
      </c>
      <c r="V558" t="s">
        <v>1307</v>
      </c>
      <c r="W558"/>
      <c r="X558"/>
      <c r="Y558" t="s">
        <v>195</v>
      </c>
      <c r="Z558" t="s">
        <v>195</v>
      </c>
      <c r="AA558" t="s">
        <v>195</v>
      </c>
      <c r="AB558" t="s">
        <v>24</v>
      </c>
      <c r="AC558"/>
      <c r="AD558" t="s">
        <v>1739</v>
      </c>
      <c r="AE558" t="s">
        <v>1738</v>
      </c>
      <c r="AF558" t="s">
        <v>1737</v>
      </c>
      <c r="AG558"/>
      <c r="AH558"/>
      <c r="AI558"/>
      <c r="AJ558"/>
      <c r="AK558"/>
      <c r="AL558"/>
    </row>
    <row r="559" spans="1:38" x14ac:dyDescent="0.2">
      <c r="C559" t="s">
        <v>2223</v>
      </c>
      <c r="D559" s="11" t="s">
        <v>142</v>
      </c>
      <c r="E559" s="81" t="s">
        <v>143</v>
      </c>
      <c r="F559" s="19" t="s">
        <v>1296</v>
      </c>
      <c r="G559">
        <v>2</v>
      </c>
      <c r="H559">
        <v>2</v>
      </c>
      <c r="I559" t="s">
        <v>195</v>
      </c>
      <c r="J559">
        <v>9783</v>
      </c>
      <c r="K559" t="s">
        <v>195</v>
      </c>
      <c r="L559" t="s">
        <v>195</v>
      </c>
      <c r="M559" t="s">
        <v>195</v>
      </c>
      <c r="N559" t="s">
        <v>195</v>
      </c>
      <c r="O559" t="s">
        <v>195</v>
      </c>
      <c r="P559" t="s">
        <v>195</v>
      </c>
      <c r="Q559" t="s">
        <v>195</v>
      </c>
      <c r="R559" t="s">
        <v>2188</v>
      </c>
      <c r="S559" t="s">
        <v>1722</v>
      </c>
      <c r="T559" s="54">
        <v>39522</v>
      </c>
      <c r="U559" s="54">
        <v>39522</v>
      </c>
      <c r="V559" t="s">
        <v>1297</v>
      </c>
      <c r="Y559" t="s">
        <v>709</v>
      </c>
      <c r="Z559" t="s">
        <v>211</v>
      </c>
      <c r="AA559" t="s">
        <v>24</v>
      </c>
      <c r="AB559" t="s">
        <v>24</v>
      </c>
      <c r="AE559" s="57" t="s">
        <v>1723</v>
      </c>
      <c r="AF559" t="s">
        <v>372</v>
      </c>
    </row>
    <row r="560" spans="1:38" s="52" customFormat="1" x14ac:dyDescent="0.2">
      <c r="A560"/>
      <c r="B560"/>
      <c r="C560" t="s">
        <v>2225</v>
      </c>
      <c r="D560" s="11" t="s">
        <v>125</v>
      </c>
      <c r="E560" s="75" t="s">
        <v>126</v>
      </c>
      <c r="F560" s="19" t="s">
        <v>1190</v>
      </c>
      <c r="G560">
        <v>2</v>
      </c>
      <c r="H560">
        <v>27</v>
      </c>
      <c r="I560" t="s">
        <v>195</v>
      </c>
      <c r="J560" t="s">
        <v>195</v>
      </c>
      <c r="K560" t="s">
        <v>195</v>
      </c>
      <c r="L560" t="s">
        <v>195</v>
      </c>
      <c r="M560" t="s">
        <v>195</v>
      </c>
      <c r="N560" t="s">
        <v>195</v>
      </c>
      <c r="O560" t="s">
        <v>195</v>
      </c>
      <c r="P560" t="s">
        <v>195</v>
      </c>
      <c r="Q560" t="s">
        <v>195</v>
      </c>
      <c r="R560" t="s">
        <v>2188</v>
      </c>
      <c r="S560" s="125" t="s">
        <v>1534</v>
      </c>
      <c r="T560" s="49">
        <v>36161</v>
      </c>
      <c r="U560" s="49">
        <v>38687</v>
      </c>
      <c r="V560" t="s">
        <v>1191</v>
      </c>
      <c r="W560"/>
      <c r="X560"/>
      <c r="Y560">
        <v>7.41</v>
      </c>
      <c r="Z560" t="s">
        <v>195</v>
      </c>
      <c r="AA560" t="s">
        <v>195</v>
      </c>
      <c r="AB560" t="s">
        <v>24</v>
      </c>
      <c r="AC560" s="88" t="s">
        <v>1536</v>
      </c>
      <c r="AD560" t="s">
        <v>1535</v>
      </c>
      <c r="AE560" t="s">
        <v>1533</v>
      </c>
      <c r="AF560" t="s">
        <v>535</v>
      </c>
      <c r="AG560"/>
      <c r="AH560"/>
      <c r="AI560"/>
      <c r="AJ560"/>
      <c r="AK560"/>
      <c r="AL560"/>
    </row>
    <row r="561" spans="1:38" x14ac:dyDescent="0.2">
      <c r="A561" s="62"/>
      <c r="B561" s="62"/>
      <c r="C561" s="62" t="s">
        <v>2223</v>
      </c>
      <c r="D561" s="62" t="s">
        <v>185</v>
      </c>
      <c r="E561" s="120" t="s">
        <v>192</v>
      </c>
      <c r="F561" s="16" t="s">
        <v>1658</v>
      </c>
      <c r="G561" s="62">
        <v>2</v>
      </c>
      <c r="H561" s="62">
        <v>3</v>
      </c>
      <c r="I561" s="62" t="s">
        <v>195</v>
      </c>
      <c r="J561" s="62" t="s">
        <v>195</v>
      </c>
      <c r="K561" s="62" t="s">
        <v>195</v>
      </c>
      <c r="L561" s="62" t="s">
        <v>195</v>
      </c>
      <c r="M561" s="62" t="s">
        <v>195</v>
      </c>
      <c r="N561" s="62" t="s">
        <v>195</v>
      </c>
      <c r="O561" s="62" t="s">
        <v>195</v>
      </c>
      <c r="P561" s="62" t="s">
        <v>195</v>
      </c>
      <c r="Q561" s="62" t="s">
        <v>195</v>
      </c>
      <c r="R561" s="62" t="s">
        <v>2186</v>
      </c>
      <c r="S561" s="62" t="s">
        <v>1659</v>
      </c>
      <c r="T561" s="63">
        <v>32874</v>
      </c>
      <c r="U561" s="63">
        <v>33573</v>
      </c>
      <c r="V561" s="62" t="s">
        <v>404</v>
      </c>
      <c r="W561" s="62"/>
      <c r="X561" s="62"/>
      <c r="Y561" s="62">
        <v>66.67</v>
      </c>
      <c r="Z561" s="62" t="s">
        <v>195</v>
      </c>
      <c r="AA561" s="62" t="s">
        <v>195</v>
      </c>
      <c r="AB561" s="62" t="s">
        <v>24</v>
      </c>
      <c r="AC561" s="62"/>
      <c r="AD561" s="62" t="s">
        <v>2104</v>
      </c>
      <c r="AE561" s="62" t="s">
        <v>1261</v>
      </c>
      <c r="AF561" s="62"/>
      <c r="AG561" s="62"/>
      <c r="AH561" s="62"/>
      <c r="AI561" s="62"/>
      <c r="AJ561" s="62"/>
      <c r="AK561" s="62"/>
      <c r="AL561" s="62"/>
    </row>
    <row r="562" spans="1:38" x14ac:dyDescent="0.2">
      <c r="C562" t="s">
        <v>2223</v>
      </c>
      <c r="D562" t="s">
        <v>185</v>
      </c>
      <c r="E562" s="75" t="s">
        <v>192</v>
      </c>
      <c r="F562" s="16" t="s">
        <v>1664</v>
      </c>
      <c r="G562">
        <v>2</v>
      </c>
      <c r="H562">
        <v>4</v>
      </c>
      <c r="I562" t="s">
        <v>195</v>
      </c>
      <c r="J562" t="s">
        <v>195</v>
      </c>
      <c r="K562" t="s">
        <v>195</v>
      </c>
      <c r="L562" t="s">
        <v>195</v>
      </c>
      <c r="M562" t="s">
        <v>195</v>
      </c>
      <c r="N562" t="s">
        <v>195</v>
      </c>
      <c r="O562" t="s">
        <v>195</v>
      </c>
      <c r="P562" t="s">
        <v>195</v>
      </c>
      <c r="Q562" t="s">
        <v>195</v>
      </c>
      <c r="R562" t="s">
        <v>2188</v>
      </c>
      <c r="S562" t="s">
        <v>1665</v>
      </c>
      <c r="T562" s="49">
        <v>35065</v>
      </c>
      <c r="U562" s="49">
        <v>35765</v>
      </c>
      <c r="V562" t="s">
        <v>2103</v>
      </c>
      <c r="Y562">
        <v>50</v>
      </c>
      <c r="Z562" s="125" t="s">
        <v>195</v>
      </c>
      <c r="AA562" s="125" t="s">
        <v>195</v>
      </c>
      <c r="AB562" s="125" t="s">
        <v>24</v>
      </c>
      <c r="AE562" t="s">
        <v>2102</v>
      </c>
    </row>
    <row r="563" spans="1:38" x14ac:dyDescent="0.2">
      <c r="C563" t="s">
        <v>2224</v>
      </c>
      <c r="D563" s="18" t="s">
        <v>93</v>
      </c>
      <c r="E563" s="75" t="s">
        <v>104</v>
      </c>
      <c r="F563" s="16" t="s">
        <v>771</v>
      </c>
      <c r="G563">
        <v>2</v>
      </c>
      <c r="H563">
        <v>6</v>
      </c>
      <c r="I563" t="s">
        <v>195</v>
      </c>
      <c r="J563" t="s">
        <v>195</v>
      </c>
      <c r="K563" t="s">
        <v>195</v>
      </c>
      <c r="L563" t="s">
        <v>195</v>
      </c>
      <c r="M563" t="s">
        <v>195</v>
      </c>
      <c r="N563" t="s">
        <v>195</v>
      </c>
      <c r="O563" t="s">
        <v>195</v>
      </c>
      <c r="P563" t="s">
        <v>195</v>
      </c>
      <c r="Q563" t="s">
        <v>195</v>
      </c>
      <c r="R563" t="s">
        <v>2188</v>
      </c>
      <c r="S563" t="s">
        <v>944</v>
      </c>
      <c r="T563">
        <v>1994</v>
      </c>
      <c r="U563">
        <v>1994</v>
      </c>
      <c r="V563" t="s">
        <v>772</v>
      </c>
      <c r="Y563">
        <v>28.57</v>
      </c>
      <c r="Z563" t="s">
        <v>195</v>
      </c>
      <c r="AA563" t="s">
        <v>195</v>
      </c>
      <c r="AB563" t="s">
        <v>195</v>
      </c>
      <c r="AE563" t="s">
        <v>945</v>
      </c>
    </row>
    <row r="564" spans="1:38" x14ac:dyDescent="0.2">
      <c r="C564" t="s">
        <v>2224</v>
      </c>
      <c r="D564" s="18" t="s">
        <v>93</v>
      </c>
      <c r="E564" s="75" t="s">
        <v>104</v>
      </c>
      <c r="F564" s="16" t="s">
        <v>802</v>
      </c>
      <c r="G564">
        <v>20</v>
      </c>
      <c r="H564">
        <v>22</v>
      </c>
      <c r="I564">
        <v>7482</v>
      </c>
      <c r="J564">
        <v>139.52000000000001</v>
      </c>
      <c r="K564">
        <v>287</v>
      </c>
      <c r="L564">
        <v>475</v>
      </c>
      <c r="M564" s="125" t="s">
        <v>195</v>
      </c>
      <c r="N564" s="125">
        <v>5.37</v>
      </c>
      <c r="O564" s="125">
        <v>7.66</v>
      </c>
      <c r="P564" s="125" t="s">
        <v>195</v>
      </c>
      <c r="Q564" s="125">
        <v>24</v>
      </c>
      <c r="R564" s="125" t="s">
        <v>2187</v>
      </c>
      <c r="S564" s="125" t="s">
        <v>1069</v>
      </c>
      <c r="T564" s="49">
        <v>39814</v>
      </c>
      <c r="U564" s="49">
        <v>41244</v>
      </c>
      <c r="V564" t="s">
        <v>803</v>
      </c>
      <c r="Y564">
        <v>83.33</v>
      </c>
      <c r="Z564" s="125" t="s">
        <v>473</v>
      </c>
      <c r="AA564" s="125" t="s">
        <v>195</v>
      </c>
      <c r="AB564" s="125" t="s">
        <v>24</v>
      </c>
      <c r="AE564" t="s">
        <v>1068</v>
      </c>
      <c r="AF564" t="s">
        <v>1070</v>
      </c>
    </row>
    <row r="565" spans="1:38" x14ac:dyDescent="0.2">
      <c r="C565" t="s">
        <v>2224</v>
      </c>
      <c r="D565" s="18" t="s">
        <v>93</v>
      </c>
      <c r="E565" s="75" t="s">
        <v>104</v>
      </c>
      <c r="F565" s="23" t="s">
        <v>777</v>
      </c>
      <c r="G565">
        <v>20</v>
      </c>
      <c r="H565">
        <v>36</v>
      </c>
      <c r="I565" t="s">
        <v>195</v>
      </c>
      <c r="J565" t="s">
        <v>195</v>
      </c>
      <c r="K565" t="s">
        <v>195</v>
      </c>
      <c r="L565" t="s">
        <v>195</v>
      </c>
      <c r="M565" t="s">
        <v>195</v>
      </c>
      <c r="N565" t="s">
        <v>195</v>
      </c>
      <c r="O565" t="s">
        <v>195</v>
      </c>
      <c r="P565" t="s">
        <v>195</v>
      </c>
      <c r="Q565" t="s">
        <v>195</v>
      </c>
      <c r="R565" t="s">
        <v>2187</v>
      </c>
      <c r="S565" t="s">
        <v>960</v>
      </c>
      <c r="T565" s="49">
        <v>38718</v>
      </c>
      <c r="U565" s="49">
        <v>39356</v>
      </c>
      <c r="V565" t="s">
        <v>778</v>
      </c>
      <c r="Y565">
        <v>55.56</v>
      </c>
      <c r="Z565" t="s">
        <v>195</v>
      </c>
      <c r="AA565" t="s">
        <v>195</v>
      </c>
      <c r="AB565" t="s">
        <v>24</v>
      </c>
      <c r="AE565" t="s">
        <v>959</v>
      </c>
      <c r="AF565" t="s">
        <v>961</v>
      </c>
    </row>
    <row r="566" spans="1:38" x14ac:dyDescent="0.2">
      <c r="C566" t="s">
        <v>2224</v>
      </c>
      <c r="D566" s="18" t="s">
        <v>93</v>
      </c>
      <c r="E566" s="75" t="s">
        <v>104</v>
      </c>
      <c r="F566" s="16" t="s">
        <v>743</v>
      </c>
      <c r="G566">
        <v>201</v>
      </c>
      <c r="H566">
        <v>295</v>
      </c>
      <c r="I566">
        <v>8251</v>
      </c>
      <c r="J566">
        <v>633.79999999999995</v>
      </c>
      <c r="K566">
        <v>41</v>
      </c>
      <c r="L566">
        <v>95.3</v>
      </c>
      <c r="M566" t="s">
        <v>195</v>
      </c>
      <c r="N566">
        <v>3.3</v>
      </c>
      <c r="O566">
        <v>16.5</v>
      </c>
      <c r="P566" t="s">
        <v>195</v>
      </c>
      <c r="Q566" t="s">
        <v>195</v>
      </c>
      <c r="R566" t="s">
        <v>2187</v>
      </c>
      <c r="S566" t="s">
        <v>853</v>
      </c>
      <c r="T566" s="49">
        <v>39814</v>
      </c>
      <c r="U566" s="49">
        <v>41609</v>
      </c>
      <c r="V566" t="s">
        <v>744</v>
      </c>
      <c r="Y566">
        <v>68.14</v>
      </c>
      <c r="Z566" t="s">
        <v>195</v>
      </c>
      <c r="AA566" t="s">
        <v>195</v>
      </c>
      <c r="AB566" t="s">
        <v>195</v>
      </c>
      <c r="AD566" t="s">
        <v>854</v>
      </c>
      <c r="AE566" t="s">
        <v>852</v>
      </c>
    </row>
    <row r="567" spans="1:38" ht="18" x14ac:dyDescent="0.2">
      <c r="C567" t="s">
        <v>2225</v>
      </c>
      <c r="D567" s="1" t="s">
        <v>191</v>
      </c>
      <c r="E567" s="83" t="s">
        <v>193</v>
      </c>
      <c r="F567" s="16" t="s">
        <v>2007</v>
      </c>
      <c r="G567">
        <v>21</v>
      </c>
      <c r="H567">
        <v>24</v>
      </c>
      <c r="I567" t="s">
        <v>195</v>
      </c>
      <c r="J567" t="s">
        <v>195</v>
      </c>
      <c r="K567" s="64">
        <v>11.2</v>
      </c>
      <c r="L567" t="s">
        <v>195</v>
      </c>
      <c r="M567" t="s">
        <v>195</v>
      </c>
      <c r="N567">
        <v>38.5</v>
      </c>
      <c r="O567" t="s">
        <v>195</v>
      </c>
      <c r="P567" t="s">
        <v>195</v>
      </c>
      <c r="Q567" t="s">
        <v>2121</v>
      </c>
      <c r="R567" t="s">
        <v>2187</v>
      </c>
      <c r="S567" s="125" t="s">
        <v>2124</v>
      </c>
      <c r="T567">
        <v>1975</v>
      </c>
      <c r="U567">
        <v>1985</v>
      </c>
      <c r="V567" t="s">
        <v>2001</v>
      </c>
      <c r="Y567">
        <v>87.5</v>
      </c>
      <c r="Z567" t="s">
        <v>195</v>
      </c>
      <c r="AA567" t="s">
        <v>24</v>
      </c>
      <c r="AB567" t="s">
        <v>24</v>
      </c>
      <c r="AD567" t="s">
        <v>2122</v>
      </c>
      <c r="AE567" t="s">
        <v>2119</v>
      </c>
    </row>
    <row r="568" spans="1:38" x14ac:dyDescent="0.2">
      <c r="C568" t="s">
        <v>2224</v>
      </c>
      <c r="D568" s="18" t="s">
        <v>93</v>
      </c>
      <c r="E568" s="75" t="s">
        <v>104</v>
      </c>
      <c r="F568" s="16" t="s">
        <v>703</v>
      </c>
      <c r="G568">
        <v>55</v>
      </c>
      <c r="H568">
        <v>169</v>
      </c>
      <c r="I568" t="s">
        <v>195</v>
      </c>
      <c r="J568" t="s">
        <v>195</v>
      </c>
      <c r="K568">
        <v>4</v>
      </c>
      <c r="L568">
        <v>10.6</v>
      </c>
      <c r="M568" t="s">
        <v>195</v>
      </c>
      <c r="N568">
        <v>0.2</v>
      </c>
      <c r="O568">
        <v>0.79</v>
      </c>
      <c r="P568" t="s">
        <v>195</v>
      </c>
      <c r="Q568">
        <v>169</v>
      </c>
      <c r="R568" t="s">
        <v>2188</v>
      </c>
      <c r="S568" t="s">
        <v>714</v>
      </c>
      <c r="T568" s="49">
        <v>31778</v>
      </c>
      <c r="U568" s="49">
        <v>36495</v>
      </c>
      <c r="V568" t="s">
        <v>704</v>
      </c>
      <c r="Y568">
        <v>32.5</v>
      </c>
      <c r="Z568" t="s">
        <v>195</v>
      </c>
      <c r="AA568" t="s">
        <v>24</v>
      </c>
      <c r="AB568" t="s">
        <v>24</v>
      </c>
      <c r="AD568" t="s">
        <v>715</v>
      </c>
      <c r="AE568" t="s">
        <v>713</v>
      </c>
      <c r="AF568" t="s">
        <v>693</v>
      </c>
    </row>
    <row r="569" spans="1:38" x14ac:dyDescent="0.2">
      <c r="C569" t="s">
        <v>2224</v>
      </c>
      <c r="D569" s="18" t="s">
        <v>93</v>
      </c>
      <c r="E569" s="75" t="s">
        <v>104</v>
      </c>
      <c r="F569" s="16" t="s">
        <v>716</v>
      </c>
      <c r="G569">
        <v>51</v>
      </c>
      <c r="H569">
        <v>112</v>
      </c>
      <c r="I569" t="s">
        <v>195</v>
      </c>
      <c r="J569" t="s">
        <v>195</v>
      </c>
      <c r="K569">
        <v>5.8</v>
      </c>
      <c r="L569">
        <v>12.5</v>
      </c>
      <c r="M569" t="s">
        <v>195</v>
      </c>
      <c r="N569">
        <v>0.27</v>
      </c>
      <c r="O569">
        <v>1.1100000000000001</v>
      </c>
      <c r="P569" t="s">
        <v>195</v>
      </c>
      <c r="Q569">
        <v>112</v>
      </c>
      <c r="R569" t="s">
        <v>2188</v>
      </c>
      <c r="S569" t="s">
        <v>714</v>
      </c>
      <c r="T569" s="49">
        <v>36526</v>
      </c>
      <c r="U569" s="49">
        <v>40148</v>
      </c>
      <c r="V569" t="s">
        <v>704</v>
      </c>
      <c r="Y569">
        <v>45.5</v>
      </c>
      <c r="Z569" t="s">
        <v>195</v>
      </c>
      <c r="AA569" t="s">
        <v>24</v>
      </c>
      <c r="AB569" t="s">
        <v>24</v>
      </c>
      <c r="AE569" t="s">
        <v>718</v>
      </c>
      <c r="AF569" t="s">
        <v>693</v>
      </c>
    </row>
    <row r="570" spans="1:38" x14ac:dyDescent="0.2">
      <c r="C570" t="s">
        <v>2224</v>
      </c>
      <c r="D570" s="18" t="s">
        <v>93</v>
      </c>
      <c r="E570" s="75" t="s">
        <v>104</v>
      </c>
      <c r="F570" s="16" t="s">
        <v>717</v>
      </c>
      <c r="G570">
        <v>120</v>
      </c>
      <c r="H570">
        <v>183</v>
      </c>
      <c r="I570" t="s">
        <v>195</v>
      </c>
      <c r="J570" t="s">
        <v>195</v>
      </c>
      <c r="K570">
        <v>8.5</v>
      </c>
      <c r="L570">
        <v>17.100000000000001</v>
      </c>
      <c r="M570" t="s">
        <v>195</v>
      </c>
      <c r="N570">
        <v>0.23</v>
      </c>
      <c r="O570">
        <v>0.73</v>
      </c>
      <c r="P570" t="s">
        <v>195</v>
      </c>
      <c r="Q570">
        <v>183</v>
      </c>
      <c r="R570" t="s">
        <v>2188</v>
      </c>
      <c r="S570" t="s">
        <v>714</v>
      </c>
      <c r="T570" s="49">
        <v>43466</v>
      </c>
      <c r="U570" s="49">
        <v>43800</v>
      </c>
      <c r="V570" t="s">
        <v>704</v>
      </c>
      <c r="Y570">
        <v>65.599999999999994</v>
      </c>
      <c r="Z570" t="s">
        <v>195</v>
      </c>
      <c r="AA570" t="s">
        <v>24</v>
      </c>
      <c r="AB570" t="s">
        <v>24</v>
      </c>
      <c r="AE570" t="s">
        <v>718</v>
      </c>
      <c r="AF570" t="s">
        <v>693</v>
      </c>
    </row>
    <row r="571" spans="1:38" ht="18" x14ac:dyDescent="0.2">
      <c r="C571" t="s">
        <v>2225</v>
      </c>
      <c r="D571" t="s">
        <v>178</v>
      </c>
      <c r="E571" s="75" t="s">
        <v>179</v>
      </c>
      <c r="F571" s="16" t="s">
        <v>1650</v>
      </c>
      <c r="G571">
        <v>10</v>
      </c>
      <c r="H571">
        <v>35</v>
      </c>
      <c r="I571" t="s">
        <v>195</v>
      </c>
      <c r="J571" t="s">
        <v>195</v>
      </c>
      <c r="K571">
        <v>2</v>
      </c>
      <c r="L571" t="s">
        <v>195</v>
      </c>
      <c r="M571">
        <v>0.39</v>
      </c>
      <c r="N571" s="64">
        <v>3.4000000000000002E-4</v>
      </c>
      <c r="O571">
        <v>2.1000000000000001E-4</v>
      </c>
      <c r="P571" t="s">
        <v>195</v>
      </c>
      <c r="Q571" t="s">
        <v>195</v>
      </c>
      <c r="R571" t="s">
        <v>2184</v>
      </c>
      <c r="S571" s="125" t="s">
        <v>1649</v>
      </c>
      <c r="T571" s="49">
        <v>37257</v>
      </c>
      <c r="U571" s="49">
        <v>42705</v>
      </c>
      <c r="V571" s="125" t="s">
        <v>1604</v>
      </c>
      <c r="W571" s="125"/>
      <c r="Y571">
        <v>29</v>
      </c>
      <c r="Z571" t="s">
        <v>195</v>
      </c>
      <c r="AA571" t="s">
        <v>24</v>
      </c>
      <c r="AB571" t="s">
        <v>24</v>
      </c>
      <c r="AE571" t="s">
        <v>2052</v>
      </c>
      <c r="AF571" t="s">
        <v>2055</v>
      </c>
    </row>
    <row r="572" spans="1:38" x14ac:dyDescent="0.2">
      <c r="C572" t="s">
        <v>2225</v>
      </c>
      <c r="D572" s="11" t="s">
        <v>119</v>
      </c>
      <c r="E572" s="75" t="s">
        <v>120</v>
      </c>
      <c r="F572" s="19" t="s">
        <v>1171</v>
      </c>
      <c r="G572">
        <v>3</v>
      </c>
      <c r="H572">
        <v>17</v>
      </c>
      <c r="I572" s="125" t="s">
        <v>195</v>
      </c>
      <c r="J572" s="125" t="s">
        <v>195</v>
      </c>
      <c r="K572" s="125" t="s">
        <v>195</v>
      </c>
      <c r="L572" s="125" t="s">
        <v>195</v>
      </c>
      <c r="M572" s="125" t="s">
        <v>195</v>
      </c>
      <c r="N572" s="125" t="s">
        <v>195</v>
      </c>
      <c r="O572" s="125" t="s">
        <v>195</v>
      </c>
      <c r="P572" s="125" t="s">
        <v>195</v>
      </c>
      <c r="Q572" s="125" t="s">
        <v>195</v>
      </c>
      <c r="R572" s="125" t="s">
        <v>2188</v>
      </c>
      <c r="S572" s="125" t="s">
        <v>1509</v>
      </c>
      <c r="T572" s="49">
        <v>32874</v>
      </c>
      <c r="U572" s="49">
        <v>42339</v>
      </c>
      <c r="V572" s="125" t="s">
        <v>1172</v>
      </c>
      <c r="W572" s="125"/>
      <c r="X572" s="125" t="s">
        <v>24</v>
      </c>
      <c r="Y572" s="125">
        <v>17.649999999999999</v>
      </c>
      <c r="Z572" s="125" t="s">
        <v>195</v>
      </c>
      <c r="AA572" s="125" t="s">
        <v>24</v>
      </c>
      <c r="AB572" s="125" t="s">
        <v>24</v>
      </c>
      <c r="AD572" t="s">
        <v>1510</v>
      </c>
      <c r="AE572" t="s">
        <v>1507</v>
      </c>
    </row>
    <row r="573" spans="1:38" ht="18" x14ac:dyDescent="0.2">
      <c r="C573" t="s">
        <v>2225</v>
      </c>
      <c r="D573" t="s">
        <v>156</v>
      </c>
      <c r="E573" s="75" t="s">
        <v>157</v>
      </c>
      <c r="F573" s="15" t="s">
        <v>1587</v>
      </c>
      <c r="G573">
        <v>3</v>
      </c>
      <c r="H573">
        <v>5</v>
      </c>
      <c r="I573">
        <v>9</v>
      </c>
      <c r="J573" t="s">
        <v>195</v>
      </c>
      <c r="K573">
        <v>1.8</v>
      </c>
      <c r="L573">
        <v>2.17</v>
      </c>
      <c r="M573">
        <v>0.97</v>
      </c>
      <c r="N573" t="s">
        <v>195</v>
      </c>
      <c r="O573" t="s">
        <v>195</v>
      </c>
      <c r="P573" t="s">
        <v>195</v>
      </c>
      <c r="Q573">
        <v>5</v>
      </c>
      <c r="R573" t="s">
        <v>2186</v>
      </c>
      <c r="S573" t="s">
        <v>1588</v>
      </c>
      <c r="T573" t="s">
        <v>2030</v>
      </c>
      <c r="U573" s="49">
        <v>43435</v>
      </c>
      <c r="V573" t="s">
        <v>1586</v>
      </c>
      <c r="Y573">
        <v>60</v>
      </c>
      <c r="Z573" t="s">
        <v>1771</v>
      </c>
      <c r="AA573" t="s">
        <v>24</v>
      </c>
      <c r="AB573" t="s">
        <v>24</v>
      </c>
      <c r="AE573" t="s">
        <v>2035</v>
      </c>
      <c r="AF573" t="s">
        <v>2034</v>
      </c>
      <c r="AG573" t="s">
        <v>2036</v>
      </c>
    </row>
    <row r="574" spans="1:38" ht="19" x14ac:dyDescent="0.2">
      <c r="C574" t="s">
        <v>2223</v>
      </c>
      <c r="D574" s="11" t="s">
        <v>115</v>
      </c>
      <c r="E574" s="80" t="s">
        <v>121</v>
      </c>
      <c r="F574" s="32" t="s">
        <v>1132</v>
      </c>
      <c r="G574">
        <v>3</v>
      </c>
      <c r="H574">
        <v>6</v>
      </c>
      <c r="I574" t="s">
        <v>195</v>
      </c>
      <c r="J574" t="s">
        <v>195</v>
      </c>
      <c r="K574" t="s">
        <v>195</v>
      </c>
      <c r="L574" t="s">
        <v>195</v>
      </c>
      <c r="M574" t="s">
        <v>195</v>
      </c>
      <c r="N574" t="s">
        <v>195</v>
      </c>
      <c r="O574" t="s">
        <v>195</v>
      </c>
      <c r="P574" t="s">
        <v>195</v>
      </c>
      <c r="Q574" t="s">
        <v>195</v>
      </c>
      <c r="R574" t="s">
        <v>2188</v>
      </c>
      <c r="S574" t="s">
        <v>1445</v>
      </c>
      <c r="T574" s="54">
        <v>25054</v>
      </c>
      <c r="U574" s="54">
        <v>29802</v>
      </c>
      <c r="V574" t="s">
        <v>1133</v>
      </c>
      <c r="Y574">
        <v>50</v>
      </c>
      <c r="Z574" t="s">
        <v>195</v>
      </c>
      <c r="AA574" s="125" t="s">
        <v>195</v>
      </c>
      <c r="AB574" s="125" t="s">
        <v>24</v>
      </c>
      <c r="AE574" t="s">
        <v>1444</v>
      </c>
      <c r="AF574" t="s">
        <v>295</v>
      </c>
    </row>
    <row r="575" spans="1:38" x14ac:dyDescent="0.2">
      <c r="C575" t="s">
        <v>2223</v>
      </c>
      <c r="D575" s="11" t="s">
        <v>142</v>
      </c>
      <c r="E575" s="81" t="s">
        <v>143</v>
      </c>
      <c r="F575" s="19" t="s">
        <v>1308</v>
      </c>
      <c r="G575">
        <v>3</v>
      </c>
      <c r="H575">
        <v>8</v>
      </c>
      <c r="I575" t="s">
        <v>195</v>
      </c>
      <c r="J575" t="s">
        <v>195</v>
      </c>
      <c r="K575" t="s">
        <v>195</v>
      </c>
      <c r="L575" t="s">
        <v>195</v>
      </c>
      <c r="M575" t="s">
        <v>195</v>
      </c>
      <c r="N575" t="s">
        <v>195</v>
      </c>
      <c r="O575" t="s">
        <v>195</v>
      </c>
      <c r="P575" t="s">
        <v>195</v>
      </c>
      <c r="Q575" t="s">
        <v>195</v>
      </c>
      <c r="R575" t="s">
        <v>2188</v>
      </c>
      <c r="S575" t="s">
        <v>1003</v>
      </c>
      <c r="T575" s="49">
        <v>28491</v>
      </c>
      <c r="U575" s="49">
        <v>32478</v>
      </c>
      <c r="V575" t="s">
        <v>826</v>
      </c>
      <c r="Y575">
        <v>37.5</v>
      </c>
      <c r="Z575" t="s">
        <v>195</v>
      </c>
      <c r="AA575" t="s">
        <v>195</v>
      </c>
      <c r="AB575" t="s">
        <v>24</v>
      </c>
      <c r="AE575" s="57" t="s">
        <v>1457</v>
      </c>
    </row>
    <row r="576" spans="1:38" ht="18" x14ac:dyDescent="0.2">
      <c r="C576" t="s">
        <v>2225</v>
      </c>
      <c r="D576" t="s">
        <v>168</v>
      </c>
      <c r="E576" s="75" t="s">
        <v>169</v>
      </c>
      <c r="F576" s="16" t="s">
        <v>1633</v>
      </c>
      <c r="G576">
        <v>3</v>
      </c>
      <c r="H576">
        <v>9</v>
      </c>
      <c r="I576">
        <v>3</v>
      </c>
      <c r="J576" t="s">
        <v>195</v>
      </c>
      <c r="K576">
        <v>1</v>
      </c>
      <c r="L576">
        <v>0</v>
      </c>
      <c r="M576">
        <v>0</v>
      </c>
      <c r="N576" s="64">
        <v>1.33E-5</v>
      </c>
      <c r="O576" t="s">
        <v>195</v>
      </c>
      <c r="P576">
        <v>3.3299999999999999E-6</v>
      </c>
      <c r="Q576" t="s">
        <v>2054</v>
      </c>
      <c r="R576" t="s">
        <v>2184</v>
      </c>
      <c r="S576" s="142" t="s">
        <v>1634</v>
      </c>
      <c r="T576" s="49">
        <v>37257</v>
      </c>
      <c r="U576" s="49">
        <v>42705</v>
      </c>
      <c r="V576" s="125" t="s">
        <v>1604</v>
      </c>
      <c r="W576" s="125"/>
      <c r="Y576">
        <v>33.33</v>
      </c>
      <c r="Z576" t="s">
        <v>195</v>
      </c>
      <c r="AA576" t="s">
        <v>24</v>
      </c>
      <c r="AB576" t="s">
        <v>24</v>
      </c>
      <c r="AD576" t="s">
        <v>2021</v>
      </c>
      <c r="AE576" s="57" t="s">
        <v>2052</v>
      </c>
      <c r="AG576" t="s">
        <v>451</v>
      </c>
    </row>
    <row r="577" spans="1:38" x14ac:dyDescent="0.2">
      <c r="C577" t="s">
        <v>2223</v>
      </c>
      <c r="D577" t="s">
        <v>185</v>
      </c>
      <c r="E577" s="75" t="s">
        <v>192</v>
      </c>
      <c r="F577" s="16" t="s">
        <v>1661</v>
      </c>
      <c r="G577">
        <v>30</v>
      </c>
      <c r="H577">
        <v>63</v>
      </c>
      <c r="I577" t="s">
        <v>195</v>
      </c>
      <c r="J577" t="s">
        <v>195</v>
      </c>
      <c r="K577">
        <v>1.9</v>
      </c>
      <c r="L577">
        <v>3.4</v>
      </c>
      <c r="M577" t="s">
        <v>195</v>
      </c>
      <c r="N577">
        <v>5.7000000000000002E-3</v>
      </c>
      <c r="O577">
        <v>1.2200000000000001E-2</v>
      </c>
      <c r="P577" t="s">
        <v>195</v>
      </c>
      <c r="Q577" s="88" t="s">
        <v>2099</v>
      </c>
      <c r="R577" s="88" t="s">
        <v>2188</v>
      </c>
      <c r="S577" s="125" t="s">
        <v>1662</v>
      </c>
      <c r="T577" t="s">
        <v>1663</v>
      </c>
      <c r="U577" t="s">
        <v>1663</v>
      </c>
      <c r="V577" t="s">
        <v>1660</v>
      </c>
      <c r="Y577">
        <v>47.62</v>
      </c>
      <c r="Z577" s="125" t="s">
        <v>195</v>
      </c>
      <c r="AA577" s="125" t="s">
        <v>24</v>
      </c>
      <c r="AB577" s="125" t="s">
        <v>24</v>
      </c>
      <c r="AD577" t="s">
        <v>2098</v>
      </c>
      <c r="AE577" t="s">
        <v>2097</v>
      </c>
    </row>
    <row r="578" spans="1:38" s="119" customFormat="1" x14ac:dyDescent="0.2">
      <c r="A578"/>
      <c r="B578"/>
      <c r="C578" t="s">
        <v>2224</v>
      </c>
      <c r="D578" s="18" t="s">
        <v>93</v>
      </c>
      <c r="E578" s="75" t="s">
        <v>104</v>
      </c>
      <c r="F578" s="16" t="s">
        <v>769</v>
      </c>
      <c r="G578">
        <v>25</v>
      </c>
      <c r="H578">
        <v>34</v>
      </c>
      <c r="I578" t="s">
        <v>195</v>
      </c>
      <c r="J578" t="s">
        <v>195</v>
      </c>
      <c r="K578" t="s">
        <v>195</v>
      </c>
      <c r="L578" t="s">
        <v>195</v>
      </c>
      <c r="M578" t="s">
        <v>195</v>
      </c>
      <c r="N578" t="s">
        <v>195</v>
      </c>
      <c r="O578" t="s">
        <v>195</v>
      </c>
      <c r="P578" t="s">
        <v>195</v>
      </c>
      <c r="Q578" t="s">
        <v>195</v>
      </c>
      <c r="R578" t="s">
        <v>2185</v>
      </c>
      <c r="S578" t="s">
        <v>943</v>
      </c>
      <c r="T578" t="s">
        <v>195</v>
      </c>
      <c r="U578" t="s">
        <v>195</v>
      </c>
      <c r="V578" t="s">
        <v>770</v>
      </c>
      <c r="W578"/>
      <c r="X578"/>
      <c r="Y578">
        <v>74</v>
      </c>
      <c r="Z578" t="s">
        <v>195</v>
      </c>
      <c r="AA578" t="s">
        <v>195</v>
      </c>
      <c r="AB578" t="s">
        <v>24</v>
      </c>
      <c r="AC578"/>
      <c r="AD578"/>
      <c r="AE578" t="s">
        <v>942</v>
      </c>
      <c r="AF578" t="s">
        <v>592</v>
      </c>
      <c r="AG578"/>
      <c r="AH578"/>
      <c r="AI578"/>
      <c r="AJ578"/>
      <c r="AK578"/>
      <c r="AL578"/>
    </row>
    <row r="579" spans="1:38" x14ac:dyDescent="0.2">
      <c r="C579" t="s">
        <v>2224</v>
      </c>
      <c r="D579" s="18" t="s">
        <v>93</v>
      </c>
      <c r="E579" s="75" t="s">
        <v>104</v>
      </c>
      <c r="F579" s="16" t="s">
        <v>689</v>
      </c>
      <c r="G579">
        <v>34</v>
      </c>
      <c r="H579">
        <v>34</v>
      </c>
      <c r="I579">
        <v>1478</v>
      </c>
      <c r="J579" t="s">
        <v>195</v>
      </c>
      <c r="K579" s="52">
        <v>47</v>
      </c>
      <c r="L579" s="52">
        <v>32</v>
      </c>
      <c r="M579" s="52" t="s">
        <v>195</v>
      </c>
      <c r="N579" s="52">
        <v>11</v>
      </c>
      <c r="O579" s="52">
        <v>13</v>
      </c>
      <c r="P579" t="s">
        <v>195</v>
      </c>
      <c r="Q579" t="s">
        <v>195</v>
      </c>
      <c r="R579" t="s">
        <v>2187</v>
      </c>
      <c r="S579" t="s">
        <v>692</v>
      </c>
      <c r="T579" s="49">
        <v>39052</v>
      </c>
      <c r="U579" s="49">
        <v>39142</v>
      </c>
      <c r="V579" t="s">
        <v>690</v>
      </c>
      <c r="Y579">
        <v>100</v>
      </c>
      <c r="Z579" t="s">
        <v>195</v>
      </c>
      <c r="AA579" t="s">
        <v>24</v>
      </c>
      <c r="AB579" t="s">
        <v>24</v>
      </c>
      <c r="AC579" s="52" t="s">
        <v>694</v>
      </c>
      <c r="AE579" s="57" t="s">
        <v>691</v>
      </c>
      <c r="AF579" t="s">
        <v>693</v>
      </c>
    </row>
    <row r="580" spans="1:38" s="119" customFormat="1" x14ac:dyDescent="0.2">
      <c r="A580"/>
      <c r="B580"/>
      <c r="C580" t="s">
        <v>2224</v>
      </c>
      <c r="D580" s="18" t="s">
        <v>93</v>
      </c>
      <c r="E580" s="75" t="s">
        <v>104</v>
      </c>
      <c r="F580" s="16" t="s">
        <v>762</v>
      </c>
      <c r="G580">
        <v>4</v>
      </c>
      <c r="H580" t="s">
        <v>1228</v>
      </c>
      <c r="I580" t="s">
        <v>195</v>
      </c>
      <c r="J580" t="s">
        <v>195</v>
      </c>
      <c r="K580" t="s">
        <v>195</v>
      </c>
      <c r="L580" t="s">
        <v>195</v>
      </c>
      <c r="M580" t="s">
        <v>195</v>
      </c>
      <c r="N580" t="s">
        <v>195</v>
      </c>
      <c r="O580" t="s">
        <v>195</v>
      </c>
      <c r="P580" t="s">
        <v>195</v>
      </c>
      <c r="Q580" t="s">
        <v>195</v>
      </c>
      <c r="R580" t="s">
        <v>2186</v>
      </c>
      <c r="S580" t="s">
        <v>915</v>
      </c>
      <c r="T580" s="49">
        <v>40544</v>
      </c>
      <c r="U580" s="49">
        <v>43435</v>
      </c>
      <c r="V580" t="s">
        <v>763</v>
      </c>
      <c r="W580"/>
      <c r="X580"/>
      <c r="Y580" t="s">
        <v>195</v>
      </c>
      <c r="Z580" t="s">
        <v>195</v>
      </c>
      <c r="AA580" t="s">
        <v>24</v>
      </c>
      <c r="AB580" t="s">
        <v>24</v>
      </c>
      <c r="AC580"/>
      <c r="AD580" t="s">
        <v>1226</v>
      </c>
      <c r="AE580" t="s">
        <v>914</v>
      </c>
      <c r="AF580"/>
      <c r="AG580"/>
      <c r="AH580"/>
      <c r="AI580"/>
      <c r="AJ580"/>
      <c r="AK580"/>
      <c r="AL580"/>
    </row>
    <row r="581" spans="1:38" x14ac:dyDescent="0.2">
      <c r="C581" t="s">
        <v>2223</v>
      </c>
      <c r="D581" s="11" t="s">
        <v>115</v>
      </c>
      <c r="E581" s="80" t="s">
        <v>121</v>
      </c>
      <c r="F581" s="34" t="s">
        <v>1142</v>
      </c>
      <c r="G581">
        <v>4</v>
      </c>
      <c r="H581">
        <v>18</v>
      </c>
      <c r="I581" t="s">
        <v>195</v>
      </c>
      <c r="J581" t="s">
        <v>195</v>
      </c>
      <c r="K581" t="s">
        <v>195</v>
      </c>
      <c r="L581" t="s">
        <v>195</v>
      </c>
      <c r="M581" t="s">
        <v>195</v>
      </c>
      <c r="N581" t="s">
        <v>195</v>
      </c>
      <c r="O581" t="s">
        <v>195</v>
      </c>
      <c r="P581" t="s">
        <v>195</v>
      </c>
      <c r="Q581" t="s">
        <v>195</v>
      </c>
      <c r="R581" t="s">
        <v>2187</v>
      </c>
      <c r="S581" t="s">
        <v>1460</v>
      </c>
      <c r="T581" s="49">
        <v>42217</v>
      </c>
      <c r="U581" s="49">
        <v>42917</v>
      </c>
      <c r="V581" t="s">
        <v>1143</v>
      </c>
      <c r="Y581" t="s">
        <v>709</v>
      </c>
      <c r="Z581" t="s">
        <v>195</v>
      </c>
      <c r="AA581" t="s">
        <v>195</v>
      </c>
      <c r="AB581" t="s">
        <v>24</v>
      </c>
      <c r="AE581" t="s">
        <v>1459</v>
      </c>
    </row>
    <row r="582" spans="1:38" ht="17" x14ac:dyDescent="0.2">
      <c r="C582" t="s">
        <v>2226</v>
      </c>
      <c r="D582" s="11" t="s">
        <v>105</v>
      </c>
      <c r="E582" s="80" t="s">
        <v>106</v>
      </c>
      <c r="F582" s="3" t="s">
        <v>1094</v>
      </c>
      <c r="G582">
        <v>4</v>
      </c>
      <c r="H582">
        <v>29</v>
      </c>
      <c r="I582" s="125" t="s">
        <v>195</v>
      </c>
      <c r="J582" s="125" t="s">
        <v>195</v>
      </c>
      <c r="K582" s="125" t="s">
        <v>195</v>
      </c>
      <c r="L582" s="125" t="s">
        <v>195</v>
      </c>
      <c r="M582" s="125" t="s">
        <v>195</v>
      </c>
      <c r="N582" s="125" t="s">
        <v>195</v>
      </c>
      <c r="O582" s="125" t="s">
        <v>195</v>
      </c>
      <c r="P582" s="125" t="s">
        <v>195</v>
      </c>
      <c r="Q582" s="125" t="s">
        <v>195</v>
      </c>
      <c r="R582" s="125" t="s">
        <v>2188</v>
      </c>
      <c r="S582" s="125" t="s">
        <v>1262</v>
      </c>
      <c r="T582" s="49">
        <v>25750</v>
      </c>
      <c r="U582" s="49">
        <v>26938</v>
      </c>
      <c r="V582" t="s">
        <v>1095</v>
      </c>
      <c r="Y582">
        <v>13.79</v>
      </c>
      <c r="Z582" s="125" t="s">
        <v>195</v>
      </c>
      <c r="AA582" s="125" t="s">
        <v>195</v>
      </c>
      <c r="AB582" s="125" t="s">
        <v>24</v>
      </c>
      <c r="AE582" t="s">
        <v>1263</v>
      </c>
    </row>
    <row r="583" spans="1:38" s="119" customFormat="1" x14ac:dyDescent="0.2">
      <c r="A583"/>
      <c r="B583"/>
      <c r="C583" t="s">
        <v>2223</v>
      </c>
      <c r="D583" s="11" t="s">
        <v>142</v>
      </c>
      <c r="E583" s="81" t="s">
        <v>143</v>
      </c>
      <c r="F583" s="30" t="s">
        <v>1316</v>
      </c>
      <c r="G583">
        <v>4</v>
      </c>
      <c r="H583">
        <v>36</v>
      </c>
      <c r="I583" t="s">
        <v>195</v>
      </c>
      <c r="J583" t="s">
        <v>195</v>
      </c>
      <c r="K583" t="s">
        <v>195</v>
      </c>
      <c r="L583" t="s">
        <v>195</v>
      </c>
      <c r="M583" t="s">
        <v>195</v>
      </c>
      <c r="N583" t="s">
        <v>195</v>
      </c>
      <c r="O583" t="s">
        <v>195</v>
      </c>
      <c r="P583" t="s">
        <v>195</v>
      </c>
      <c r="Q583" t="s">
        <v>195</v>
      </c>
      <c r="R583" t="s">
        <v>2185</v>
      </c>
      <c r="S583" s="125" t="s">
        <v>1748</v>
      </c>
      <c r="T583" s="49">
        <v>35796</v>
      </c>
      <c r="U583" s="49">
        <v>36130</v>
      </c>
      <c r="V583" t="s">
        <v>1317</v>
      </c>
      <c r="W583"/>
      <c r="X583"/>
      <c r="Y583">
        <v>11.1</v>
      </c>
      <c r="Z583" t="s">
        <v>195</v>
      </c>
      <c r="AA583" t="s">
        <v>195</v>
      </c>
      <c r="AB583" t="s">
        <v>24</v>
      </c>
      <c r="AC583"/>
      <c r="AD583"/>
      <c r="AE583" t="s">
        <v>1747</v>
      </c>
      <c r="AF583" t="s">
        <v>1749</v>
      </c>
      <c r="AG583"/>
      <c r="AH583"/>
      <c r="AI583"/>
      <c r="AJ583"/>
      <c r="AK583"/>
      <c r="AL583"/>
    </row>
    <row r="584" spans="1:38" x14ac:dyDescent="0.2">
      <c r="C584" t="s">
        <v>2223</v>
      </c>
      <c r="D584" s="11" t="s">
        <v>115</v>
      </c>
      <c r="E584" s="80" t="s">
        <v>121</v>
      </c>
      <c r="F584" s="34" t="s">
        <v>1153</v>
      </c>
      <c r="G584">
        <v>4</v>
      </c>
      <c r="H584">
        <v>37</v>
      </c>
      <c r="I584" t="s">
        <v>195</v>
      </c>
      <c r="J584" t="s">
        <v>195</v>
      </c>
      <c r="K584" t="s">
        <v>195</v>
      </c>
      <c r="L584" t="s">
        <v>195</v>
      </c>
      <c r="M584" t="s">
        <v>195</v>
      </c>
      <c r="N584" t="s">
        <v>195</v>
      </c>
      <c r="O584" t="s">
        <v>195</v>
      </c>
      <c r="P584" t="s">
        <v>195</v>
      </c>
      <c r="Q584" t="s">
        <v>195</v>
      </c>
      <c r="R584" t="s">
        <v>2187</v>
      </c>
      <c r="S584" s="125" t="s">
        <v>1473</v>
      </c>
      <c r="T584" t="s">
        <v>1474</v>
      </c>
      <c r="U584" t="s">
        <v>1474</v>
      </c>
      <c r="V584" t="s">
        <v>1154</v>
      </c>
      <c r="Y584">
        <v>10.81</v>
      </c>
      <c r="Z584" t="s">
        <v>195</v>
      </c>
      <c r="AA584" t="s">
        <v>195</v>
      </c>
      <c r="AB584" t="s">
        <v>24</v>
      </c>
      <c r="AG584" t="s">
        <v>1472</v>
      </c>
      <c r="AH584" t="s">
        <v>295</v>
      </c>
    </row>
    <row r="585" spans="1:38" x14ac:dyDescent="0.2">
      <c r="C585" t="s">
        <v>2225</v>
      </c>
      <c r="D585" s="11" t="s">
        <v>125</v>
      </c>
      <c r="E585" s="75" t="s">
        <v>126</v>
      </c>
      <c r="F585" s="13" t="s">
        <v>1189</v>
      </c>
      <c r="G585">
        <v>4</v>
      </c>
      <c r="H585">
        <v>5</v>
      </c>
      <c r="I585" t="s">
        <v>195</v>
      </c>
      <c r="J585" t="s">
        <v>195</v>
      </c>
      <c r="K585" t="s">
        <v>195</v>
      </c>
      <c r="L585" t="s">
        <v>195</v>
      </c>
      <c r="M585" t="s">
        <v>195</v>
      </c>
      <c r="N585" t="s">
        <v>195</v>
      </c>
      <c r="O585" t="s">
        <v>195</v>
      </c>
      <c r="P585" t="s">
        <v>195</v>
      </c>
      <c r="Q585" t="s">
        <v>195</v>
      </c>
      <c r="R585" t="s">
        <v>2188</v>
      </c>
      <c r="S585" s="125" t="s">
        <v>1529</v>
      </c>
      <c r="T585" s="49">
        <v>36526</v>
      </c>
      <c r="U585" s="49">
        <v>42339</v>
      </c>
      <c r="V585" s="125" t="s">
        <v>1184</v>
      </c>
      <c r="W585" s="125"/>
      <c r="X585" t="s">
        <v>24</v>
      </c>
      <c r="Y585" t="s">
        <v>195</v>
      </c>
      <c r="Z585" t="s">
        <v>195</v>
      </c>
      <c r="AA585" t="s">
        <v>195</v>
      </c>
      <c r="AB585" t="s">
        <v>24</v>
      </c>
      <c r="AC585" t="s">
        <v>1532</v>
      </c>
      <c r="AE585" s="57" t="s">
        <v>1531</v>
      </c>
      <c r="AF585" t="s">
        <v>295</v>
      </c>
    </row>
    <row r="586" spans="1:38" x14ac:dyDescent="0.2">
      <c r="C586" t="s">
        <v>2225</v>
      </c>
      <c r="D586" t="s">
        <v>148</v>
      </c>
      <c r="E586" s="75" t="s">
        <v>149</v>
      </c>
      <c r="F586" s="13" t="s">
        <v>1340</v>
      </c>
      <c r="G586">
        <v>4</v>
      </c>
      <c r="H586">
        <v>631</v>
      </c>
      <c r="I586">
        <v>5</v>
      </c>
      <c r="J586" s="88"/>
      <c r="K586" s="88"/>
      <c r="L586" s="88"/>
      <c r="M586" s="88"/>
      <c r="N586" s="88"/>
      <c r="O586" s="88"/>
      <c r="P586" s="88"/>
      <c r="Q586" s="88"/>
      <c r="R586" s="88" t="s">
        <v>2187</v>
      </c>
      <c r="S586" s="125" t="s">
        <v>1958</v>
      </c>
      <c r="T586" s="49">
        <v>36373</v>
      </c>
      <c r="U586" s="49">
        <v>37742</v>
      </c>
      <c r="V586" t="s">
        <v>1341</v>
      </c>
      <c r="Y586">
        <v>0.63</v>
      </c>
      <c r="Z586" t="s">
        <v>195</v>
      </c>
      <c r="AA586" t="s">
        <v>195</v>
      </c>
      <c r="AB586" t="s">
        <v>24</v>
      </c>
      <c r="AE586" t="s">
        <v>1959</v>
      </c>
      <c r="AF586" t="s">
        <v>295</v>
      </c>
    </row>
    <row r="587" spans="1:38" x14ac:dyDescent="0.2">
      <c r="C587" t="s">
        <v>2223</v>
      </c>
      <c r="D587" t="s">
        <v>185</v>
      </c>
      <c r="E587" s="75" t="s">
        <v>192</v>
      </c>
      <c r="F587" s="16" t="s">
        <v>1672</v>
      </c>
      <c r="G587">
        <v>20</v>
      </c>
      <c r="H587">
        <v>307</v>
      </c>
      <c r="I587" t="s">
        <v>195</v>
      </c>
      <c r="J587" t="s">
        <v>195</v>
      </c>
      <c r="K587">
        <f>2000/H587</f>
        <v>6.5146579804560263</v>
      </c>
      <c r="L587" t="s">
        <v>195</v>
      </c>
      <c r="M587" t="s">
        <v>195</v>
      </c>
      <c r="N587" t="s">
        <v>195</v>
      </c>
      <c r="O587" t="s">
        <v>195</v>
      </c>
      <c r="P587" t="s">
        <v>195</v>
      </c>
      <c r="Q587" t="s">
        <v>195</v>
      </c>
      <c r="R587" t="s">
        <v>2186</v>
      </c>
      <c r="S587" s="125" t="s">
        <v>1673</v>
      </c>
      <c r="T587" s="49">
        <v>30072</v>
      </c>
      <c r="U587" s="49">
        <v>30195</v>
      </c>
      <c r="V587" t="s">
        <v>1671</v>
      </c>
      <c r="Y587">
        <v>6.51</v>
      </c>
      <c r="Z587" t="s">
        <v>195</v>
      </c>
      <c r="AA587" t="s">
        <v>24</v>
      </c>
      <c r="AB587" t="s">
        <v>24</v>
      </c>
      <c r="AD587" t="s">
        <v>2021</v>
      </c>
      <c r="AE587" t="s">
        <v>2100</v>
      </c>
    </row>
    <row r="588" spans="1:38" x14ac:dyDescent="0.2">
      <c r="C588" t="s">
        <v>2226</v>
      </c>
      <c r="D588" s="11" t="s">
        <v>105</v>
      </c>
      <c r="E588" s="80" t="s">
        <v>106</v>
      </c>
      <c r="F588" s="16" t="s">
        <v>1088</v>
      </c>
      <c r="G588">
        <v>4</v>
      </c>
      <c r="H588">
        <v>8</v>
      </c>
      <c r="I588" s="125" t="s">
        <v>195</v>
      </c>
      <c r="J588" s="125" t="s">
        <v>195</v>
      </c>
      <c r="K588" s="125" t="s">
        <v>195</v>
      </c>
      <c r="L588" s="125" t="s">
        <v>195</v>
      </c>
      <c r="M588" s="125" t="s">
        <v>195</v>
      </c>
      <c r="N588" s="125" t="s">
        <v>195</v>
      </c>
      <c r="O588" s="125" t="s">
        <v>195</v>
      </c>
      <c r="P588" s="125" t="s">
        <v>195</v>
      </c>
      <c r="Q588" s="125" t="s">
        <v>195</v>
      </c>
      <c r="R588" s="125" t="s">
        <v>2187</v>
      </c>
      <c r="S588" s="125" t="s">
        <v>1237</v>
      </c>
      <c r="T588" s="49">
        <v>31778</v>
      </c>
      <c r="U588" s="49">
        <v>43070</v>
      </c>
      <c r="V588" t="s">
        <v>1089</v>
      </c>
      <c r="Y588">
        <v>50</v>
      </c>
      <c r="Z588" s="125" t="s">
        <v>195</v>
      </c>
      <c r="AA588" s="125" t="s">
        <v>195</v>
      </c>
      <c r="AB588" s="125" t="s">
        <v>24</v>
      </c>
      <c r="AE588" t="s">
        <v>1238</v>
      </c>
    </row>
    <row r="589" spans="1:38" ht="18" x14ac:dyDescent="0.2">
      <c r="C589" t="s">
        <v>2224</v>
      </c>
      <c r="D589" s="18" t="s">
        <v>93</v>
      </c>
      <c r="E589" s="75" t="s">
        <v>104</v>
      </c>
      <c r="F589" s="25" t="s">
        <v>795</v>
      </c>
      <c r="G589">
        <v>80</v>
      </c>
      <c r="H589">
        <v>192</v>
      </c>
      <c r="I589" t="s">
        <v>195</v>
      </c>
      <c r="J589" t="s">
        <v>195</v>
      </c>
      <c r="K589" t="s">
        <v>195</v>
      </c>
      <c r="L589" t="s">
        <v>195</v>
      </c>
      <c r="M589" t="s">
        <v>195</v>
      </c>
      <c r="N589" t="s">
        <v>195</v>
      </c>
      <c r="O589" t="s">
        <v>195</v>
      </c>
      <c r="P589" t="s">
        <v>195</v>
      </c>
      <c r="Q589" t="s">
        <v>195</v>
      </c>
      <c r="R589" t="s">
        <v>2185</v>
      </c>
      <c r="S589" t="s">
        <v>992</v>
      </c>
      <c r="T589" s="49">
        <v>25569</v>
      </c>
      <c r="U589" s="49">
        <v>32478</v>
      </c>
      <c r="V589" t="s">
        <v>796</v>
      </c>
      <c r="Y589">
        <v>41.67</v>
      </c>
      <c r="Z589" t="s">
        <v>195</v>
      </c>
      <c r="AA589" t="s">
        <v>195</v>
      </c>
      <c r="AB589" t="s">
        <v>195</v>
      </c>
      <c r="AC589" s="129" t="s">
        <v>994</v>
      </c>
      <c r="AD589" t="s">
        <v>993</v>
      </c>
      <c r="AE589" t="s">
        <v>991</v>
      </c>
    </row>
    <row r="590" spans="1:38" s="119" customFormat="1" x14ac:dyDescent="0.2">
      <c r="A590"/>
      <c r="B590"/>
      <c r="C590" t="s">
        <v>2224</v>
      </c>
      <c r="D590" s="18" t="s">
        <v>93</v>
      </c>
      <c r="E590" s="75" t="s">
        <v>104</v>
      </c>
      <c r="F590" s="16" t="s">
        <v>741</v>
      </c>
      <c r="G590">
        <v>46</v>
      </c>
      <c r="H590">
        <v>47</v>
      </c>
      <c r="I590">
        <v>4133</v>
      </c>
      <c r="J590" t="s">
        <v>195</v>
      </c>
      <c r="K590" t="s">
        <v>195</v>
      </c>
      <c r="L590" t="s">
        <v>195</v>
      </c>
      <c r="M590" t="s">
        <v>195</v>
      </c>
      <c r="N590" t="s">
        <v>195</v>
      </c>
      <c r="O590" t="s">
        <v>195</v>
      </c>
      <c r="P590" t="s">
        <v>195</v>
      </c>
      <c r="Q590" t="s">
        <v>195</v>
      </c>
      <c r="R590" t="s">
        <v>2187</v>
      </c>
      <c r="S590" t="s">
        <v>850</v>
      </c>
      <c r="T590" s="49">
        <v>40179</v>
      </c>
      <c r="U590" s="49">
        <v>40725</v>
      </c>
      <c r="V590" t="s">
        <v>742</v>
      </c>
      <c r="W590"/>
      <c r="X590"/>
      <c r="Y590">
        <v>97.87</v>
      </c>
      <c r="Z590" t="s">
        <v>195</v>
      </c>
      <c r="AA590" t="s">
        <v>24</v>
      </c>
      <c r="AB590" t="s">
        <v>24</v>
      </c>
      <c r="AC590"/>
      <c r="AD590"/>
      <c r="AE590" t="s">
        <v>849</v>
      </c>
      <c r="AF590" t="s">
        <v>851</v>
      </c>
      <c r="AG590"/>
      <c r="AH590"/>
      <c r="AI590"/>
      <c r="AJ590"/>
      <c r="AK590"/>
      <c r="AL590"/>
    </row>
    <row r="591" spans="1:38" x14ac:dyDescent="0.2">
      <c r="C591" t="s">
        <v>2226</v>
      </c>
      <c r="D591" s="11" t="s">
        <v>105</v>
      </c>
      <c r="E591" s="80" t="s">
        <v>106</v>
      </c>
      <c r="F591" s="22" t="s">
        <v>890</v>
      </c>
      <c r="G591">
        <v>5</v>
      </c>
      <c r="H591">
        <v>12</v>
      </c>
      <c r="I591">
        <v>12</v>
      </c>
      <c r="J591">
        <v>0.37</v>
      </c>
      <c r="K591">
        <v>12.75</v>
      </c>
      <c r="L591">
        <v>4.79</v>
      </c>
      <c r="M591">
        <v>1.38</v>
      </c>
      <c r="N591">
        <v>3.11</v>
      </c>
      <c r="O591">
        <v>4.79</v>
      </c>
      <c r="P591">
        <v>1.38</v>
      </c>
      <c r="Q591">
        <v>12</v>
      </c>
      <c r="R591" t="s">
        <v>2187</v>
      </c>
      <c r="S591" t="s">
        <v>863</v>
      </c>
      <c r="T591" s="49">
        <v>40026</v>
      </c>
      <c r="U591" s="49">
        <v>40360</v>
      </c>
      <c r="V591" t="s">
        <v>750</v>
      </c>
      <c r="Z591" t="s">
        <v>195</v>
      </c>
      <c r="AA591" t="s">
        <v>195</v>
      </c>
      <c r="AB591" t="s">
        <v>195</v>
      </c>
      <c r="AE591" s="57" t="s">
        <v>862</v>
      </c>
      <c r="AF591" t="s">
        <v>592</v>
      </c>
    </row>
    <row r="592" spans="1:38" ht="17" x14ac:dyDescent="0.2">
      <c r="A592" s="52"/>
      <c r="B592" s="52"/>
      <c r="C592" s="52" t="s">
        <v>2225</v>
      </c>
      <c r="D592" s="189" t="s">
        <v>181</v>
      </c>
      <c r="E592" s="190" t="s">
        <v>1985</v>
      </c>
      <c r="F592" s="191" t="s">
        <v>183</v>
      </c>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c r="AI592" s="52"/>
      <c r="AJ592" s="52"/>
      <c r="AK592" s="52"/>
      <c r="AL592" s="52"/>
    </row>
    <row r="593" spans="1:38" x14ac:dyDescent="0.2">
      <c r="C593" t="s">
        <v>2225</v>
      </c>
      <c r="D593" s="11" t="s">
        <v>125</v>
      </c>
      <c r="E593" s="75" t="s">
        <v>126</v>
      </c>
      <c r="F593" s="19" t="s">
        <v>1186</v>
      </c>
      <c r="G593">
        <v>5</v>
      </c>
      <c r="H593">
        <v>84</v>
      </c>
      <c r="V593" t="s">
        <v>1172</v>
      </c>
      <c r="AE593" s="57" t="s">
        <v>1507</v>
      </c>
    </row>
    <row r="594" spans="1:38" s="119" customFormat="1" x14ac:dyDescent="0.2">
      <c r="A594"/>
      <c r="B594"/>
      <c r="C594" t="s">
        <v>2223</v>
      </c>
      <c r="D594" t="s">
        <v>185</v>
      </c>
      <c r="E594" s="75" t="s">
        <v>192</v>
      </c>
      <c r="F594" s="16" t="s">
        <v>2093</v>
      </c>
      <c r="G594">
        <v>28</v>
      </c>
      <c r="H594">
        <v>555</v>
      </c>
      <c r="I594" t="s">
        <v>195</v>
      </c>
      <c r="J594" t="s">
        <v>195</v>
      </c>
      <c r="K594" t="s">
        <v>195</v>
      </c>
      <c r="L594" t="s">
        <v>195</v>
      </c>
      <c r="M594" t="s">
        <v>195</v>
      </c>
      <c r="N594" t="s">
        <v>195</v>
      </c>
      <c r="O594" t="s">
        <v>195</v>
      </c>
      <c r="P594" t="s">
        <v>195</v>
      </c>
      <c r="Q594" t="s">
        <v>195</v>
      </c>
      <c r="R594" t="s">
        <v>2186</v>
      </c>
      <c r="S594" t="s">
        <v>2094</v>
      </c>
      <c r="T594">
        <v>2005</v>
      </c>
      <c r="U594">
        <v>2005</v>
      </c>
      <c r="V594" t="s">
        <v>2090</v>
      </c>
      <c r="W594"/>
      <c r="X594"/>
      <c r="Y594">
        <v>5</v>
      </c>
      <c r="Z594"/>
      <c r="AA594" t="s">
        <v>195</v>
      </c>
      <c r="AB594" t="s">
        <v>24</v>
      </c>
      <c r="AC594"/>
      <c r="AD594"/>
      <c r="AE594" t="s">
        <v>2114</v>
      </c>
      <c r="AF594" t="s">
        <v>1065</v>
      </c>
      <c r="AG594"/>
      <c r="AH594"/>
      <c r="AI594"/>
      <c r="AJ594"/>
      <c r="AK594"/>
      <c r="AL594"/>
    </row>
    <row r="595" spans="1:38" x14ac:dyDescent="0.2">
      <c r="C595" t="s">
        <v>2225</v>
      </c>
      <c r="D595" s="1" t="s">
        <v>191</v>
      </c>
      <c r="E595" s="83" t="s">
        <v>193</v>
      </c>
      <c r="F595" s="1" t="s">
        <v>2005</v>
      </c>
      <c r="G595">
        <v>1</v>
      </c>
      <c r="H595" t="s">
        <v>195</v>
      </c>
      <c r="I595" t="s">
        <v>195</v>
      </c>
      <c r="J595" t="s">
        <v>195</v>
      </c>
      <c r="K595" t="s">
        <v>195</v>
      </c>
      <c r="L595" t="s">
        <v>195</v>
      </c>
      <c r="M595" t="s">
        <v>195</v>
      </c>
      <c r="N595" t="s">
        <v>195</v>
      </c>
      <c r="O595" t="s">
        <v>195</v>
      </c>
      <c r="P595" t="s">
        <v>195</v>
      </c>
      <c r="Q595" t="s">
        <v>195</v>
      </c>
      <c r="R595" t="s">
        <v>2187</v>
      </c>
      <c r="S595" t="s">
        <v>2125</v>
      </c>
      <c r="T595" t="s">
        <v>2006</v>
      </c>
      <c r="U595" t="s">
        <v>2006</v>
      </c>
      <c r="V595" t="s">
        <v>2002</v>
      </c>
      <c r="Y595" t="s">
        <v>709</v>
      </c>
      <c r="Z595" t="s">
        <v>195</v>
      </c>
      <c r="AA595" t="s">
        <v>445</v>
      </c>
      <c r="AB595" t="s">
        <v>24</v>
      </c>
      <c r="AE595" t="s">
        <v>2127</v>
      </c>
      <c r="AF595" t="s">
        <v>2126</v>
      </c>
    </row>
    <row r="596" spans="1:38" x14ac:dyDescent="0.2">
      <c r="C596" t="s">
        <v>2224</v>
      </c>
      <c r="D596" s="18" t="s">
        <v>93</v>
      </c>
      <c r="E596" s="75" t="s">
        <v>104</v>
      </c>
      <c r="F596" s="16" t="s">
        <v>798</v>
      </c>
      <c r="G596">
        <v>56</v>
      </c>
      <c r="H596">
        <v>149</v>
      </c>
      <c r="I596" t="s">
        <v>195</v>
      </c>
      <c r="J596" t="s">
        <v>195</v>
      </c>
      <c r="K596" t="s">
        <v>195</v>
      </c>
      <c r="L596" t="s">
        <v>195</v>
      </c>
      <c r="M596" t="s">
        <v>195</v>
      </c>
      <c r="N596" t="s">
        <v>195</v>
      </c>
      <c r="O596" t="s">
        <v>195</v>
      </c>
      <c r="P596" s="49">
        <v>36161</v>
      </c>
      <c r="Q596" s="49">
        <v>40513</v>
      </c>
      <c r="R596" s="49" t="s">
        <v>2187</v>
      </c>
      <c r="S596" s="125" t="s">
        <v>1074</v>
      </c>
      <c r="V596" t="s">
        <v>797</v>
      </c>
      <c r="Y596">
        <v>37.58</v>
      </c>
      <c r="Z596" t="s">
        <v>195</v>
      </c>
      <c r="AA596" t="s">
        <v>195</v>
      </c>
      <c r="AB596" t="s">
        <v>24</v>
      </c>
      <c r="AD596" s="142" t="s">
        <v>1075</v>
      </c>
      <c r="AE596" t="s">
        <v>1073</v>
      </c>
    </row>
    <row r="597" spans="1:38" x14ac:dyDescent="0.2">
      <c r="C597" t="s">
        <v>2223</v>
      </c>
      <c r="D597" s="11" t="s">
        <v>142</v>
      </c>
      <c r="E597" s="81" t="s">
        <v>143</v>
      </c>
      <c r="F597" s="19" t="s">
        <v>1305</v>
      </c>
      <c r="G597">
        <v>2</v>
      </c>
      <c r="H597" t="s">
        <v>453</v>
      </c>
      <c r="I597" t="s">
        <v>195</v>
      </c>
      <c r="J597" t="s">
        <v>195</v>
      </c>
      <c r="K597" t="s">
        <v>195</v>
      </c>
      <c r="L597" t="s">
        <v>195</v>
      </c>
      <c r="M597" t="s">
        <v>195</v>
      </c>
      <c r="N597" t="s">
        <v>195</v>
      </c>
      <c r="O597" t="s">
        <v>195</v>
      </c>
      <c r="P597" t="s">
        <v>195</v>
      </c>
      <c r="Q597" t="s">
        <v>195</v>
      </c>
      <c r="R597" t="s">
        <v>2188</v>
      </c>
      <c r="S597" s="125" t="s">
        <v>1735</v>
      </c>
      <c r="T597" s="54">
        <v>29042</v>
      </c>
      <c r="U597" s="54">
        <v>31054</v>
      </c>
      <c r="V597" s="125" t="s">
        <v>1183</v>
      </c>
      <c r="W597" s="125"/>
      <c r="X597" t="s">
        <v>24</v>
      </c>
      <c r="Y597" t="s">
        <v>195</v>
      </c>
      <c r="Z597" t="s">
        <v>473</v>
      </c>
      <c r="AA597" t="s">
        <v>195</v>
      </c>
      <c r="AB597" t="s">
        <v>24</v>
      </c>
      <c r="AE597" s="57" t="s">
        <v>1528</v>
      </c>
      <c r="AF597" t="s">
        <v>367</v>
      </c>
    </row>
    <row r="598" spans="1:38" s="119" customFormat="1" ht="18" x14ac:dyDescent="0.2">
      <c r="A598"/>
      <c r="B598"/>
      <c r="C598" t="s">
        <v>2226</v>
      </c>
      <c r="D598" s="11" t="s">
        <v>105</v>
      </c>
      <c r="E598" s="80" t="s">
        <v>106</v>
      </c>
      <c r="F598" s="23" t="s">
        <v>112</v>
      </c>
      <c r="G598" s="52">
        <v>5</v>
      </c>
      <c r="H598">
        <v>6</v>
      </c>
      <c r="I598">
        <v>26</v>
      </c>
      <c r="J598">
        <v>0.65</v>
      </c>
      <c r="K598">
        <v>4.33</v>
      </c>
      <c r="L598"/>
      <c r="M598">
        <v>2.19</v>
      </c>
      <c r="N598">
        <v>0.11</v>
      </c>
      <c r="O598"/>
      <c r="P598">
        <v>0.06</v>
      </c>
      <c r="Q598">
        <v>6</v>
      </c>
      <c r="R598" s="156" t="s">
        <v>2184</v>
      </c>
      <c r="S598" s="125" t="s">
        <v>672</v>
      </c>
      <c r="T598" s="49">
        <v>42370</v>
      </c>
      <c r="U598" s="54">
        <v>44484</v>
      </c>
      <c r="V598" t="s">
        <v>650</v>
      </c>
      <c r="W598"/>
      <c r="X598"/>
      <c r="Y598">
        <v>83.3</v>
      </c>
      <c r="Z598" s="64" t="s">
        <v>195</v>
      </c>
      <c r="AA598" t="s">
        <v>722</v>
      </c>
      <c r="AB598" t="s">
        <v>24</v>
      </c>
      <c r="AC598"/>
      <c r="AD598" t="s">
        <v>673</v>
      </c>
      <c r="AE598" t="s">
        <v>671</v>
      </c>
      <c r="AF598" t="s">
        <v>674</v>
      </c>
      <c r="AG598"/>
      <c r="AH598"/>
      <c r="AI598"/>
      <c r="AJ598"/>
      <c r="AK598"/>
      <c r="AL598"/>
    </row>
    <row r="599" spans="1:38" x14ac:dyDescent="0.2">
      <c r="C599" t="s">
        <v>2223</v>
      </c>
      <c r="D599" s="11" t="s">
        <v>142</v>
      </c>
      <c r="E599" s="81" t="s">
        <v>143</v>
      </c>
      <c r="F599" s="19" t="s">
        <v>1300</v>
      </c>
      <c r="G599">
        <v>6</v>
      </c>
      <c r="H599">
        <v>6</v>
      </c>
      <c r="I599" t="s">
        <v>195</v>
      </c>
      <c r="J599" t="s">
        <v>195</v>
      </c>
      <c r="K599" t="s">
        <v>195</v>
      </c>
      <c r="L599" t="s">
        <v>195</v>
      </c>
      <c r="M599" t="s">
        <v>195</v>
      </c>
      <c r="N599" t="s">
        <v>195</v>
      </c>
      <c r="O599" t="s">
        <v>195</v>
      </c>
      <c r="P599" t="s">
        <v>195</v>
      </c>
      <c r="Q599" t="s">
        <v>195</v>
      </c>
      <c r="R599" t="s">
        <v>2188</v>
      </c>
      <c r="S599" s="125" t="s">
        <v>1529</v>
      </c>
      <c r="T599" s="49">
        <v>36526</v>
      </c>
      <c r="U599" s="49">
        <v>42339</v>
      </c>
      <c r="V599" s="125" t="s">
        <v>1184</v>
      </c>
      <c r="W599" s="125"/>
      <c r="X599" t="s">
        <v>24</v>
      </c>
      <c r="Y599" t="s">
        <v>195</v>
      </c>
      <c r="Z599" t="s">
        <v>195</v>
      </c>
      <c r="AA599" t="s">
        <v>195</v>
      </c>
      <c r="AB599" t="s">
        <v>24</v>
      </c>
      <c r="AC599" t="s">
        <v>1532</v>
      </c>
      <c r="AE599" t="s">
        <v>1531</v>
      </c>
      <c r="AF599" t="s">
        <v>295</v>
      </c>
    </row>
    <row r="600" spans="1:38" x14ac:dyDescent="0.2">
      <c r="A600" s="119"/>
      <c r="B600" s="119"/>
      <c r="C600" s="119" t="s">
        <v>2223</v>
      </c>
      <c r="D600" s="146" t="s">
        <v>142</v>
      </c>
      <c r="E600" s="181" t="s">
        <v>143</v>
      </c>
      <c r="F600" s="166" t="s">
        <v>1300</v>
      </c>
      <c r="G600" s="119">
        <v>6</v>
      </c>
      <c r="H600" s="119">
        <v>6</v>
      </c>
      <c r="I600" s="119" t="s">
        <v>195</v>
      </c>
      <c r="J600" s="119" t="s">
        <v>195</v>
      </c>
      <c r="K600" s="119" t="s">
        <v>195</v>
      </c>
      <c r="L600" s="119" t="s">
        <v>195</v>
      </c>
      <c r="M600" s="119" t="s">
        <v>195</v>
      </c>
      <c r="N600" s="119">
        <v>1395.13</v>
      </c>
      <c r="O600" s="119">
        <v>1834.23</v>
      </c>
      <c r="P600" s="119">
        <v>748.82</v>
      </c>
      <c r="Q600" s="119" t="s">
        <v>195</v>
      </c>
      <c r="R600" s="119" t="s">
        <v>2189</v>
      </c>
      <c r="S600" s="125" t="s">
        <v>1754</v>
      </c>
      <c r="T600" s="164">
        <v>40148</v>
      </c>
      <c r="U600" s="164">
        <v>40148</v>
      </c>
      <c r="V600" s="119" t="s">
        <v>1320</v>
      </c>
      <c r="W600" s="119"/>
      <c r="X600" s="119"/>
      <c r="Y600" s="119" t="s">
        <v>709</v>
      </c>
      <c r="Z600" s="119" t="s">
        <v>195</v>
      </c>
      <c r="AA600" s="119" t="s">
        <v>195</v>
      </c>
      <c r="AB600" s="119" t="s">
        <v>24</v>
      </c>
      <c r="AC600" s="119"/>
      <c r="AD600" s="119"/>
      <c r="AE600" s="119" t="s">
        <v>1753</v>
      </c>
      <c r="AF600" s="119"/>
      <c r="AG600" s="119" t="s">
        <v>1756</v>
      </c>
      <c r="AH600" s="119"/>
      <c r="AI600" s="119"/>
      <c r="AJ600" s="119"/>
      <c r="AK600" s="119"/>
      <c r="AL600" s="119"/>
    </row>
    <row r="601" spans="1:38" x14ac:dyDescent="0.2">
      <c r="C601" t="s">
        <v>2224</v>
      </c>
      <c r="D601" s="18" t="s">
        <v>93</v>
      </c>
      <c r="E601" s="75" t="s">
        <v>104</v>
      </c>
      <c r="F601" s="16" t="s">
        <v>821</v>
      </c>
      <c r="G601">
        <v>65</v>
      </c>
      <c r="H601">
        <v>93</v>
      </c>
      <c r="I601" t="s">
        <v>195</v>
      </c>
      <c r="J601">
        <v>1162.1099999999999</v>
      </c>
      <c r="K601" t="s">
        <v>195</v>
      </c>
      <c r="L601" t="s">
        <v>195</v>
      </c>
      <c r="M601" t="s">
        <v>195</v>
      </c>
      <c r="N601">
        <v>6.3</v>
      </c>
      <c r="O601">
        <v>11.1</v>
      </c>
      <c r="P601" t="s">
        <v>195</v>
      </c>
      <c r="Q601" t="s">
        <v>195</v>
      </c>
      <c r="R601" t="s">
        <v>2187</v>
      </c>
      <c r="S601" t="s">
        <v>1016</v>
      </c>
      <c r="T601" s="49">
        <v>38353</v>
      </c>
      <c r="U601" s="49">
        <v>41609</v>
      </c>
      <c r="V601" t="s">
        <v>822</v>
      </c>
      <c r="Y601">
        <v>69.89</v>
      </c>
      <c r="Z601" t="s">
        <v>195</v>
      </c>
      <c r="AA601" t="s">
        <v>722</v>
      </c>
      <c r="AB601" t="s">
        <v>24</v>
      </c>
      <c r="AC601" s="125"/>
      <c r="AE601" t="s">
        <v>1014</v>
      </c>
      <c r="AF601" t="s">
        <v>592</v>
      </c>
    </row>
    <row r="602" spans="1:38" x14ac:dyDescent="0.2">
      <c r="C602" t="s">
        <v>2224</v>
      </c>
      <c r="D602" s="18" t="s">
        <v>93</v>
      </c>
      <c r="E602" s="75" t="s">
        <v>104</v>
      </c>
      <c r="F602" s="16" t="s">
        <v>759</v>
      </c>
      <c r="G602">
        <v>82</v>
      </c>
      <c r="H602">
        <v>120</v>
      </c>
      <c r="I602" t="s">
        <v>195</v>
      </c>
      <c r="J602" t="s">
        <v>195</v>
      </c>
      <c r="K602" t="s">
        <v>195</v>
      </c>
      <c r="L602" t="s">
        <v>195</v>
      </c>
      <c r="M602" t="s">
        <v>195</v>
      </c>
      <c r="N602">
        <v>10.23</v>
      </c>
      <c r="O602" t="s">
        <v>195</v>
      </c>
      <c r="P602">
        <v>18.100000000000001</v>
      </c>
      <c r="Q602" t="s">
        <v>195</v>
      </c>
      <c r="R602" t="s">
        <v>2187</v>
      </c>
      <c r="S602" t="s">
        <v>910</v>
      </c>
      <c r="T602" s="49">
        <v>39630</v>
      </c>
      <c r="U602" s="49">
        <v>41791</v>
      </c>
      <c r="V602" t="s">
        <v>760</v>
      </c>
      <c r="Y602">
        <v>68.33</v>
      </c>
      <c r="Z602" t="s">
        <v>195</v>
      </c>
      <c r="AA602" t="s">
        <v>195</v>
      </c>
      <c r="AB602" t="s">
        <v>24</v>
      </c>
      <c r="AE602" t="s">
        <v>909</v>
      </c>
    </row>
    <row r="603" spans="1:38" x14ac:dyDescent="0.2">
      <c r="C603" t="s">
        <v>2224</v>
      </c>
      <c r="D603" s="18" t="s">
        <v>93</v>
      </c>
      <c r="E603" s="75" t="s">
        <v>104</v>
      </c>
      <c r="F603" s="16" t="s">
        <v>736</v>
      </c>
      <c r="G603">
        <v>7</v>
      </c>
      <c r="H603">
        <v>10</v>
      </c>
      <c r="I603" t="s">
        <v>195</v>
      </c>
      <c r="J603" t="s">
        <v>195</v>
      </c>
      <c r="K603" t="s">
        <v>195</v>
      </c>
      <c r="L603" t="s">
        <v>195</v>
      </c>
      <c r="M603" t="s">
        <v>195</v>
      </c>
      <c r="N603" t="s">
        <v>195</v>
      </c>
      <c r="O603" t="s">
        <v>195</v>
      </c>
      <c r="P603" t="s">
        <v>195</v>
      </c>
      <c r="Q603" t="s">
        <v>195</v>
      </c>
      <c r="R603" t="s">
        <v>2186</v>
      </c>
      <c r="S603" t="s">
        <v>839</v>
      </c>
      <c r="T603" s="49">
        <v>32874</v>
      </c>
      <c r="U603" s="49">
        <v>38322</v>
      </c>
      <c r="V603" t="s">
        <v>737</v>
      </c>
      <c r="Y603">
        <v>70</v>
      </c>
      <c r="Z603" t="s">
        <v>195</v>
      </c>
      <c r="AA603" t="s">
        <v>24</v>
      </c>
      <c r="AB603" t="s">
        <v>24</v>
      </c>
      <c r="AE603" t="s">
        <v>840</v>
      </c>
      <c r="AF603" t="s">
        <v>730</v>
      </c>
    </row>
    <row r="604" spans="1:38" x14ac:dyDescent="0.2">
      <c r="C604" t="s">
        <v>2225</v>
      </c>
      <c r="D604" s="11" t="s">
        <v>119</v>
      </c>
      <c r="E604" s="75" t="s">
        <v>120</v>
      </c>
      <c r="F604" s="29" t="s">
        <v>1179</v>
      </c>
      <c r="G604">
        <v>7</v>
      </c>
      <c r="H604">
        <v>7</v>
      </c>
      <c r="V604" s="125" t="s">
        <v>1180</v>
      </c>
      <c r="W604" s="125"/>
      <c r="X604" s="52" t="s">
        <v>25</v>
      </c>
    </row>
    <row r="605" spans="1:38" x14ac:dyDescent="0.2">
      <c r="C605" t="s">
        <v>2226</v>
      </c>
      <c r="D605" s="11" t="s">
        <v>105</v>
      </c>
      <c r="E605" s="80" t="s">
        <v>106</v>
      </c>
      <c r="F605" s="23" t="s">
        <v>1099</v>
      </c>
      <c r="G605">
        <v>7</v>
      </c>
      <c r="H605">
        <v>9</v>
      </c>
      <c r="I605" t="s">
        <v>195</v>
      </c>
      <c r="J605" t="s">
        <v>195</v>
      </c>
      <c r="K605" t="s">
        <v>195</v>
      </c>
      <c r="L605" t="s">
        <v>195</v>
      </c>
      <c r="M605" t="s">
        <v>195</v>
      </c>
      <c r="N605" t="s">
        <v>195</v>
      </c>
      <c r="O605" t="s">
        <v>195</v>
      </c>
      <c r="P605" t="s">
        <v>195</v>
      </c>
      <c r="Q605" t="s">
        <v>195</v>
      </c>
      <c r="R605" t="s">
        <v>2185</v>
      </c>
      <c r="S605" t="s">
        <v>960</v>
      </c>
      <c r="T605" s="49">
        <v>38718</v>
      </c>
      <c r="U605" s="49">
        <v>39356</v>
      </c>
      <c r="V605" t="s">
        <v>778</v>
      </c>
      <c r="Y605">
        <v>77.78</v>
      </c>
      <c r="Z605" t="s">
        <v>473</v>
      </c>
      <c r="AA605" t="s">
        <v>195</v>
      </c>
      <c r="AB605" t="s">
        <v>24</v>
      </c>
      <c r="AE605" t="s">
        <v>959</v>
      </c>
      <c r="AF605" t="s">
        <v>1070</v>
      </c>
    </row>
    <row r="606" spans="1:38" x14ac:dyDescent="0.2">
      <c r="C606" t="s">
        <v>2223</v>
      </c>
      <c r="D606" t="s">
        <v>185</v>
      </c>
      <c r="E606" s="75" t="s">
        <v>192</v>
      </c>
      <c r="F606" s="16" t="s">
        <v>2092</v>
      </c>
      <c r="G606">
        <v>112</v>
      </c>
      <c r="H606">
        <v>1595</v>
      </c>
      <c r="I606" t="s">
        <v>195</v>
      </c>
      <c r="J606" t="s">
        <v>195</v>
      </c>
      <c r="K606" t="s">
        <v>195</v>
      </c>
      <c r="L606" t="s">
        <v>195</v>
      </c>
      <c r="M606" t="s">
        <v>195</v>
      </c>
      <c r="N606" t="s">
        <v>195</v>
      </c>
      <c r="O606" t="s">
        <v>195</v>
      </c>
      <c r="P606" t="s">
        <v>195</v>
      </c>
      <c r="Q606" t="s">
        <v>195</v>
      </c>
      <c r="R606" t="s">
        <v>2186</v>
      </c>
      <c r="S606" s="125" t="s">
        <v>2091</v>
      </c>
      <c r="T606">
        <v>2004</v>
      </c>
      <c r="U606">
        <v>2004</v>
      </c>
      <c r="V606" t="s">
        <v>2090</v>
      </c>
      <c r="Y606">
        <v>7</v>
      </c>
      <c r="AA606" t="s">
        <v>195</v>
      </c>
      <c r="AB606" t="s">
        <v>24</v>
      </c>
      <c r="AE606" t="s">
        <v>2114</v>
      </c>
      <c r="AF606" t="s">
        <v>1065</v>
      </c>
    </row>
    <row r="607" spans="1:38" x14ac:dyDescent="0.2">
      <c r="A607" s="125"/>
      <c r="B607" s="125"/>
      <c r="C607" s="125" t="s">
        <v>2223</v>
      </c>
      <c r="D607" s="125" t="s">
        <v>185</v>
      </c>
      <c r="E607" s="127" t="s">
        <v>192</v>
      </c>
      <c r="F607" s="175" t="s">
        <v>2089</v>
      </c>
      <c r="G607" s="125">
        <v>70</v>
      </c>
      <c r="H607" s="125">
        <v>354</v>
      </c>
      <c r="I607" t="s">
        <v>195</v>
      </c>
      <c r="J607" t="s">
        <v>195</v>
      </c>
      <c r="K607" s="125">
        <v>3.5</v>
      </c>
      <c r="L607" s="125">
        <v>2.6</v>
      </c>
      <c r="M607" t="s">
        <v>195</v>
      </c>
      <c r="N607" t="s">
        <v>195</v>
      </c>
      <c r="O607" t="s">
        <v>195</v>
      </c>
      <c r="P607" t="s">
        <v>195</v>
      </c>
      <c r="Q607" s="88" t="s">
        <v>2095</v>
      </c>
      <c r="R607" t="s">
        <v>2201</v>
      </c>
      <c r="S607" s="210" t="s">
        <v>1616</v>
      </c>
      <c r="T607" s="125">
        <v>1984</v>
      </c>
      <c r="U607" s="125">
        <v>1991</v>
      </c>
      <c r="V607" s="125" t="s">
        <v>400</v>
      </c>
      <c r="W607" s="125"/>
      <c r="X607" s="125"/>
      <c r="Y607" s="125">
        <v>19.77</v>
      </c>
      <c r="Z607" s="125" t="s">
        <v>195</v>
      </c>
      <c r="AA607" s="125" t="s">
        <v>24</v>
      </c>
      <c r="AB607" s="125" t="s">
        <v>24</v>
      </c>
      <c r="AC607" s="125"/>
      <c r="AD607" s="125"/>
      <c r="AE607" s="139" t="s">
        <v>1982</v>
      </c>
      <c r="AF607" s="125" t="s">
        <v>894</v>
      </c>
      <c r="AG607" s="125"/>
      <c r="AH607" s="125"/>
      <c r="AI607" s="125"/>
      <c r="AJ607" s="125"/>
      <c r="AK607" s="125"/>
      <c r="AL607" s="125"/>
    </row>
    <row r="608" spans="1:38" x14ac:dyDescent="0.2">
      <c r="C608" t="s">
        <v>2224</v>
      </c>
      <c r="D608" s="18" t="s">
        <v>93</v>
      </c>
      <c r="E608" s="75" t="s">
        <v>104</v>
      </c>
      <c r="F608" s="16" t="s">
        <v>753</v>
      </c>
      <c r="G608">
        <v>63</v>
      </c>
      <c r="H608">
        <v>77</v>
      </c>
      <c r="I608" t="s">
        <v>195</v>
      </c>
      <c r="J608" t="s">
        <v>195</v>
      </c>
      <c r="K608" t="s">
        <v>195</v>
      </c>
      <c r="L608" t="s">
        <v>195</v>
      </c>
      <c r="M608" t="s">
        <v>195</v>
      </c>
      <c r="N608">
        <v>59.9</v>
      </c>
      <c r="O608" t="s">
        <v>195</v>
      </c>
      <c r="P608" t="s">
        <v>195</v>
      </c>
      <c r="Q608" t="s">
        <v>195</v>
      </c>
      <c r="R608" t="s">
        <v>2186</v>
      </c>
      <c r="S608" t="s">
        <v>900</v>
      </c>
      <c r="T608" s="49">
        <v>40940</v>
      </c>
      <c r="U608" s="49">
        <v>41244</v>
      </c>
      <c r="V608" t="s">
        <v>754</v>
      </c>
      <c r="Y608">
        <v>48.51</v>
      </c>
      <c r="Z608" t="s">
        <v>195</v>
      </c>
      <c r="AA608" t="s">
        <v>24</v>
      </c>
      <c r="AB608" t="s">
        <v>24</v>
      </c>
      <c r="AE608" t="s">
        <v>899</v>
      </c>
    </row>
    <row r="609" spans="1:38" s="119" customFormat="1" ht="18" x14ac:dyDescent="0.2">
      <c r="A609"/>
      <c r="B609"/>
      <c r="C609" t="s">
        <v>2225</v>
      </c>
      <c r="D609" s="1" t="s">
        <v>191</v>
      </c>
      <c r="E609" s="83" t="s">
        <v>193</v>
      </c>
      <c r="F609" s="16" t="s">
        <v>2009</v>
      </c>
      <c r="G609">
        <v>41</v>
      </c>
      <c r="H609">
        <v>54</v>
      </c>
      <c r="I609" t="s">
        <v>195</v>
      </c>
      <c r="J609" t="s">
        <v>195</v>
      </c>
      <c r="K609" s="64">
        <v>4.0999999999999996</v>
      </c>
      <c r="L609">
        <v>6.4</v>
      </c>
      <c r="M609" t="s">
        <v>195</v>
      </c>
      <c r="N609" t="s">
        <v>195</v>
      </c>
      <c r="O609" t="s">
        <v>195</v>
      </c>
      <c r="P609" t="s">
        <v>195</v>
      </c>
      <c r="Q609">
        <v>54</v>
      </c>
      <c r="R609"/>
      <c r="S609" s="210" t="s">
        <v>402</v>
      </c>
      <c r="T609" s="49">
        <v>42156</v>
      </c>
      <c r="U609" s="54">
        <v>42247</v>
      </c>
      <c r="V609" t="s">
        <v>401</v>
      </c>
      <c r="W609"/>
      <c r="X609"/>
      <c r="Y609">
        <v>76</v>
      </c>
      <c r="Z609" t="s">
        <v>2123</v>
      </c>
      <c r="AA609" t="s">
        <v>24</v>
      </c>
      <c r="AB609" t="s">
        <v>24</v>
      </c>
      <c r="AC609"/>
      <c r="AD609" s="88" t="s">
        <v>2116</v>
      </c>
      <c r="AE609" s="57" t="s">
        <v>2115</v>
      </c>
      <c r="AF609" t="s">
        <v>2117</v>
      </c>
      <c r="AG609"/>
      <c r="AH609"/>
      <c r="AI609"/>
      <c r="AJ609"/>
      <c r="AK609"/>
      <c r="AL609"/>
    </row>
    <row r="610" spans="1:38" x14ac:dyDescent="0.2">
      <c r="C610" t="s">
        <v>2224</v>
      </c>
      <c r="D610" s="18" t="s">
        <v>93</v>
      </c>
      <c r="E610" s="75" t="s">
        <v>104</v>
      </c>
      <c r="F610" s="25" t="s">
        <v>828</v>
      </c>
      <c r="G610">
        <v>79</v>
      </c>
      <c r="H610">
        <v>177</v>
      </c>
      <c r="I610" t="s">
        <v>195</v>
      </c>
      <c r="J610" t="s">
        <v>195</v>
      </c>
      <c r="K610" t="s">
        <v>195</v>
      </c>
      <c r="L610" t="s">
        <v>195</v>
      </c>
      <c r="M610" t="s">
        <v>195</v>
      </c>
      <c r="N610" t="s">
        <v>195</v>
      </c>
      <c r="O610" t="s">
        <v>195</v>
      </c>
      <c r="P610" t="s">
        <v>195</v>
      </c>
      <c r="Q610" t="s">
        <v>195</v>
      </c>
      <c r="R610" t="s">
        <v>2187</v>
      </c>
      <c r="S610" t="s">
        <v>1000</v>
      </c>
      <c r="T610" s="49">
        <v>42583</v>
      </c>
      <c r="U610" s="49">
        <v>42979</v>
      </c>
      <c r="V610" t="s">
        <v>829</v>
      </c>
      <c r="Y610">
        <v>44.63</v>
      </c>
      <c r="Z610" t="s">
        <v>473</v>
      </c>
      <c r="AA610" t="s">
        <v>195</v>
      </c>
      <c r="AB610" t="s">
        <v>24</v>
      </c>
      <c r="AD610" t="s">
        <v>1002</v>
      </c>
      <c r="AE610" t="s">
        <v>999</v>
      </c>
      <c r="AF610" t="s">
        <v>1001</v>
      </c>
    </row>
    <row r="611" spans="1:38" ht="18" x14ac:dyDescent="0.2">
      <c r="C611" t="s">
        <v>2225</v>
      </c>
      <c r="D611" s="1" t="s">
        <v>191</v>
      </c>
      <c r="E611" s="83" t="s">
        <v>193</v>
      </c>
      <c r="F611" s="3" t="s">
        <v>2008</v>
      </c>
      <c r="G611">
        <v>156</v>
      </c>
      <c r="H611">
        <v>198</v>
      </c>
      <c r="I611" t="s">
        <v>195</v>
      </c>
      <c r="J611" t="s">
        <v>195</v>
      </c>
      <c r="K611" s="64">
        <v>4.2</v>
      </c>
      <c r="L611">
        <v>5</v>
      </c>
      <c r="M611" t="s">
        <v>195</v>
      </c>
      <c r="N611" t="s">
        <v>195</v>
      </c>
      <c r="O611" t="s">
        <v>195</v>
      </c>
      <c r="P611" t="s">
        <v>195</v>
      </c>
      <c r="Q611">
        <v>198</v>
      </c>
      <c r="S611" s="210" t="s">
        <v>402</v>
      </c>
      <c r="T611" s="49">
        <v>41791</v>
      </c>
      <c r="U611" s="54">
        <v>41882</v>
      </c>
      <c r="V611" t="s">
        <v>401</v>
      </c>
      <c r="Y611">
        <v>79</v>
      </c>
      <c r="Z611" t="s">
        <v>2123</v>
      </c>
      <c r="AA611" t="s">
        <v>24</v>
      </c>
      <c r="AB611" t="s">
        <v>24</v>
      </c>
      <c r="AD611" s="88" t="s">
        <v>2116</v>
      </c>
      <c r="AE611" t="s">
        <v>2115</v>
      </c>
      <c r="AF611" t="s">
        <v>2117</v>
      </c>
    </row>
    <row r="612" spans="1:38" x14ac:dyDescent="0.2">
      <c r="C612" t="s">
        <v>2224</v>
      </c>
      <c r="D612" s="18" t="s">
        <v>93</v>
      </c>
      <c r="E612" s="75" t="s">
        <v>104</v>
      </c>
      <c r="F612" s="23" t="s">
        <v>775</v>
      </c>
      <c r="G612">
        <v>8</v>
      </c>
      <c r="H612">
        <v>15</v>
      </c>
      <c r="I612" t="s">
        <v>195</v>
      </c>
      <c r="J612" t="s">
        <v>195</v>
      </c>
      <c r="K612" t="s">
        <v>195</v>
      </c>
      <c r="L612" t="s">
        <v>195</v>
      </c>
      <c r="M612" t="s">
        <v>195</v>
      </c>
      <c r="N612" t="s">
        <v>195</v>
      </c>
      <c r="O612" t="s">
        <v>195</v>
      </c>
      <c r="P612" t="s">
        <v>195</v>
      </c>
      <c r="Q612" t="s">
        <v>195</v>
      </c>
      <c r="R612" t="s">
        <v>2187</v>
      </c>
      <c r="S612" t="s">
        <v>956</v>
      </c>
      <c r="T612" s="49">
        <v>40544</v>
      </c>
      <c r="U612" s="49">
        <v>40878</v>
      </c>
      <c r="V612" t="s">
        <v>776</v>
      </c>
      <c r="Y612">
        <v>53.33</v>
      </c>
      <c r="Z612" t="s">
        <v>230</v>
      </c>
      <c r="AA612" t="s">
        <v>230</v>
      </c>
      <c r="AB612" t="s">
        <v>24</v>
      </c>
      <c r="AD612" t="s">
        <v>958</v>
      </c>
      <c r="AE612" t="s">
        <v>955</v>
      </c>
      <c r="AF612" t="s">
        <v>195</v>
      </c>
      <c r="AG612" t="s">
        <v>957</v>
      </c>
    </row>
    <row r="613" spans="1:38" ht="18" x14ac:dyDescent="0.2">
      <c r="C613" t="s">
        <v>2223</v>
      </c>
      <c r="D613" t="s">
        <v>185</v>
      </c>
      <c r="E613" s="75" t="s">
        <v>192</v>
      </c>
      <c r="F613" s="16" t="s">
        <v>1678</v>
      </c>
      <c r="G613">
        <v>84</v>
      </c>
      <c r="H613">
        <v>96</v>
      </c>
      <c r="I613" t="s">
        <v>195</v>
      </c>
      <c r="J613" t="s">
        <v>195</v>
      </c>
      <c r="K613">
        <v>5</v>
      </c>
      <c r="L613" t="s">
        <v>195</v>
      </c>
      <c r="M613">
        <v>3</v>
      </c>
      <c r="N613">
        <v>0.01</v>
      </c>
      <c r="O613" t="s">
        <v>195</v>
      </c>
      <c r="P613">
        <v>8.9999999999999993E-3</v>
      </c>
      <c r="Q613" s="88">
        <v>84</v>
      </c>
      <c r="R613" s="88" t="s">
        <v>2188</v>
      </c>
      <c r="S613" s="125" t="s">
        <v>1677</v>
      </c>
      <c r="T613" s="49">
        <v>43384</v>
      </c>
      <c r="U613" s="49">
        <v>43385</v>
      </c>
      <c r="V613" t="s">
        <v>1679</v>
      </c>
      <c r="Y613">
        <v>87.5</v>
      </c>
      <c r="Z613" t="s">
        <v>195</v>
      </c>
      <c r="AA613" t="s">
        <v>24</v>
      </c>
      <c r="AB613" t="s">
        <v>24</v>
      </c>
      <c r="AD613" t="s">
        <v>2110</v>
      </c>
      <c r="AE613" t="s">
        <v>2109</v>
      </c>
    </row>
    <row r="614" spans="1:38" x14ac:dyDescent="0.2">
      <c r="C614" t="s">
        <v>2224</v>
      </c>
      <c r="D614" s="18" t="s">
        <v>93</v>
      </c>
      <c r="E614" s="75" t="s">
        <v>104</v>
      </c>
      <c r="F614" s="16" t="s">
        <v>755</v>
      </c>
      <c r="G614">
        <v>74</v>
      </c>
      <c r="H614">
        <v>88</v>
      </c>
      <c r="I614" t="s">
        <v>195</v>
      </c>
      <c r="J614" t="s">
        <v>195</v>
      </c>
      <c r="K614" t="s">
        <v>195</v>
      </c>
      <c r="L614" t="s">
        <v>195</v>
      </c>
      <c r="M614" t="s">
        <v>195</v>
      </c>
      <c r="N614" t="s">
        <v>195</v>
      </c>
      <c r="O614" t="s">
        <v>195</v>
      </c>
      <c r="P614" t="s">
        <v>195</v>
      </c>
      <c r="Q614" t="s">
        <v>195</v>
      </c>
      <c r="R614" t="s">
        <v>2188</v>
      </c>
      <c r="S614" t="s">
        <v>903</v>
      </c>
      <c r="T614" s="49">
        <v>34455</v>
      </c>
      <c r="U614" s="49">
        <v>39692</v>
      </c>
      <c r="V614" t="s">
        <v>756</v>
      </c>
      <c r="Y614">
        <v>84.09</v>
      </c>
      <c r="Z614" t="s">
        <v>211</v>
      </c>
      <c r="AA614" t="s">
        <v>24</v>
      </c>
      <c r="AB614" t="s">
        <v>24</v>
      </c>
      <c r="AD614" t="s">
        <v>902</v>
      </c>
      <c r="AE614" t="s">
        <v>901</v>
      </c>
    </row>
    <row r="615" spans="1:38" x14ac:dyDescent="0.2">
      <c r="C615" t="s">
        <v>2225</v>
      </c>
      <c r="D615" s="11" t="s">
        <v>119</v>
      </c>
      <c r="E615" s="75" t="s">
        <v>120</v>
      </c>
      <c r="F615" s="29" t="s">
        <v>1182</v>
      </c>
      <c r="G615">
        <v>4</v>
      </c>
      <c r="H615" s="88" t="s">
        <v>1526</v>
      </c>
      <c r="I615" t="s">
        <v>195</v>
      </c>
      <c r="J615" t="s">
        <v>195</v>
      </c>
      <c r="K615" t="s">
        <v>195</v>
      </c>
      <c r="L615" t="s">
        <v>195</v>
      </c>
      <c r="M615" t="s">
        <v>195</v>
      </c>
      <c r="N615" t="s">
        <v>195</v>
      </c>
      <c r="O615" t="s">
        <v>195</v>
      </c>
      <c r="P615" t="s">
        <v>195</v>
      </c>
      <c r="Q615" t="s">
        <v>195</v>
      </c>
      <c r="R615" t="s">
        <v>2186</v>
      </c>
      <c r="S615" t="s">
        <v>1525</v>
      </c>
      <c r="T615" s="54">
        <v>26293</v>
      </c>
      <c r="U615" t="s">
        <v>1527</v>
      </c>
      <c r="V615" s="125" t="s">
        <v>1183</v>
      </c>
      <c r="W615" s="125"/>
      <c r="X615" t="s">
        <v>24</v>
      </c>
      <c r="Y615" t="s">
        <v>195</v>
      </c>
      <c r="Z615" t="s">
        <v>195</v>
      </c>
      <c r="AA615" t="s">
        <v>195</v>
      </c>
      <c r="AB615" t="s">
        <v>24</v>
      </c>
      <c r="AE615" s="57" t="s">
        <v>1528</v>
      </c>
      <c r="AF615" t="s">
        <v>1530</v>
      </c>
    </row>
    <row r="616" spans="1:38" x14ac:dyDescent="0.2">
      <c r="C616" t="s">
        <v>2224</v>
      </c>
      <c r="D616" s="18" t="s">
        <v>93</v>
      </c>
      <c r="E616" s="75" t="s">
        <v>104</v>
      </c>
      <c r="F616" s="16" t="s">
        <v>751</v>
      </c>
      <c r="G616">
        <v>5</v>
      </c>
      <c r="H616">
        <v>6</v>
      </c>
      <c r="I616">
        <v>746</v>
      </c>
      <c r="J616">
        <v>182</v>
      </c>
      <c r="K616">
        <v>124.33</v>
      </c>
      <c r="L616">
        <v>94.7</v>
      </c>
      <c r="M616">
        <v>38.659999999999997</v>
      </c>
      <c r="N616">
        <v>30.33</v>
      </c>
      <c r="O616">
        <v>24.63</v>
      </c>
      <c r="P616">
        <v>10.06</v>
      </c>
      <c r="Q616">
        <v>6</v>
      </c>
      <c r="R616" t="s">
        <v>2186</v>
      </c>
      <c r="S616" t="s">
        <v>893</v>
      </c>
      <c r="T616" s="49">
        <v>41061</v>
      </c>
      <c r="U616" s="49">
        <v>42125</v>
      </c>
      <c r="V616" t="s">
        <v>752</v>
      </c>
      <c r="Y616">
        <v>83.33</v>
      </c>
      <c r="Z616" t="s">
        <v>195</v>
      </c>
      <c r="AA616" t="s">
        <v>24</v>
      </c>
      <c r="AB616" t="s">
        <v>24</v>
      </c>
      <c r="AD616" s="119" t="s">
        <v>895</v>
      </c>
      <c r="AE616" s="57" t="s">
        <v>892</v>
      </c>
      <c r="AF616" t="s">
        <v>894</v>
      </c>
    </row>
    <row r="617" spans="1:38" x14ac:dyDescent="0.2">
      <c r="C617" t="s">
        <v>2223</v>
      </c>
      <c r="D617" s="11" t="s">
        <v>142</v>
      </c>
      <c r="E617" s="81" t="s">
        <v>143</v>
      </c>
      <c r="F617" s="29" t="s">
        <v>1326</v>
      </c>
      <c r="G617">
        <v>9</v>
      </c>
      <c r="H617">
        <v>22</v>
      </c>
      <c r="I617">
        <v>322</v>
      </c>
      <c r="J617">
        <v>38.801000000000002</v>
      </c>
      <c r="K617" t="s">
        <v>195</v>
      </c>
      <c r="L617" t="s">
        <v>195</v>
      </c>
      <c r="M617" t="s">
        <v>195</v>
      </c>
      <c r="N617">
        <v>1.7636818181818184</v>
      </c>
      <c r="O617">
        <v>5.6321846086015288</v>
      </c>
      <c r="P617">
        <v>1.2007857932008892</v>
      </c>
      <c r="Q617">
        <v>22</v>
      </c>
      <c r="R617" t="s">
        <v>2188</v>
      </c>
      <c r="S617" s="125" t="s">
        <v>1768</v>
      </c>
      <c r="T617" s="49">
        <v>42370</v>
      </c>
      <c r="U617" s="49">
        <v>42401</v>
      </c>
      <c r="V617" t="s">
        <v>1327</v>
      </c>
      <c r="Y617">
        <v>40.909999999999997</v>
      </c>
      <c r="Z617" t="s">
        <v>1771</v>
      </c>
      <c r="AA617" t="s">
        <v>195</v>
      </c>
      <c r="AB617" t="s">
        <v>24</v>
      </c>
      <c r="AE617" t="s">
        <v>1770</v>
      </c>
      <c r="AF617" t="s">
        <v>1769</v>
      </c>
    </row>
    <row r="618" spans="1:38" x14ac:dyDescent="0.2">
      <c r="C618" t="s">
        <v>2224</v>
      </c>
      <c r="D618" s="18" t="s">
        <v>93</v>
      </c>
      <c r="E618" s="75" t="s">
        <v>104</v>
      </c>
      <c r="F618" s="16" t="s">
        <v>697</v>
      </c>
      <c r="G618">
        <v>37</v>
      </c>
      <c r="H618">
        <v>40</v>
      </c>
      <c r="I618">
        <v>4654</v>
      </c>
      <c r="J618">
        <v>244.5</v>
      </c>
      <c r="K618">
        <v>116.35</v>
      </c>
      <c r="L618">
        <v>198.995</v>
      </c>
      <c r="M618" t="s">
        <v>195</v>
      </c>
      <c r="N618">
        <v>6.26</v>
      </c>
      <c r="O618">
        <v>15.75</v>
      </c>
      <c r="P618" t="s">
        <v>195</v>
      </c>
      <c r="Q618">
        <v>40</v>
      </c>
      <c r="R618" t="s">
        <v>2187</v>
      </c>
      <c r="S618" t="s">
        <v>729</v>
      </c>
      <c r="T618" s="54">
        <v>41687</v>
      </c>
      <c r="U618" s="54">
        <v>42359</v>
      </c>
      <c r="V618" t="s">
        <v>698</v>
      </c>
      <c r="Y618">
        <v>92.7</v>
      </c>
      <c r="Z618" t="s">
        <v>195</v>
      </c>
      <c r="AA618" t="s">
        <v>195</v>
      </c>
      <c r="AB618" t="s">
        <v>195</v>
      </c>
      <c r="AE618" t="s">
        <v>728</v>
      </c>
      <c r="AF618" t="s">
        <v>730</v>
      </c>
    </row>
    <row r="619" spans="1:38" x14ac:dyDescent="0.2">
      <c r="C619" t="s">
        <v>2224</v>
      </c>
      <c r="D619" s="18" t="s">
        <v>93</v>
      </c>
      <c r="E619" s="75" t="s">
        <v>104</v>
      </c>
      <c r="F619" s="16" t="s">
        <v>701</v>
      </c>
      <c r="G619">
        <v>39</v>
      </c>
      <c r="H619">
        <v>42</v>
      </c>
      <c r="I619">
        <v>1122</v>
      </c>
      <c r="J619">
        <v>18.04</v>
      </c>
      <c r="K619">
        <v>53.11</v>
      </c>
      <c r="L619" t="s">
        <v>195</v>
      </c>
      <c r="M619">
        <v>4.7220000000000004</v>
      </c>
      <c r="N619">
        <v>0.84</v>
      </c>
      <c r="O619" t="s">
        <v>195</v>
      </c>
      <c r="P619">
        <v>0.17</v>
      </c>
      <c r="Q619">
        <v>42</v>
      </c>
      <c r="R619" t="s">
        <v>2184</v>
      </c>
      <c r="S619" t="s">
        <v>719</v>
      </c>
      <c r="T619" s="49">
        <v>43252</v>
      </c>
      <c r="U619" s="49">
        <v>43435</v>
      </c>
      <c r="V619" t="s">
        <v>702</v>
      </c>
      <c r="Y619">
        <v>74.66</v>
      </c>
      <c r="Z619" t="s">
        <v>195</v>
      </c>
      <c r="AA619" t="s">
        <v>722</v>
      </c>
      <c r="AB619" t="s">
        <v>24</v>
      </c>
      <c r="AD619" t="s">
        <v>721</v>
      </c>
      <c r="AE619" t="s">
        <v>720</v>
      </c>
      <c r="AF619" t="s">
        <v>627</v>
      </c>
    </row>
    <row r="620" spans="1:38" x14ac:dyDescent="0.2">
      <c r="C620" t="s">
        <v>2225</v>
      </c>
      <c r="D620" s="11" t="s">
        <v>119</v>
      </c>
      <c r="E620" s="75" t="s">
        <v>120</v>
      </c>
      <c r="F620" s="144" t="s">
        <v>123</v>
      </c>
      <c r="G620" s="119"/>
      <c r="H620" s="119"/>
      <c r="I620" s="119"/>
      <c r="J620" s="119"/>
      <c r="V620" s="125"/>
      <c r="W620" s="125"/>
    </row>
    <row r="621" spans="1:38" x14ac:dyDescent="0.2">
      <c r="C621" t="s">
        <v>2225</v>
      </c>
      <c r="D621" s="1" t="s">
        <v>191</v>
      </c>
      <c r="E621" s="83" t="s">
        <v>193</v>
      </c>
      <c r="F621" s="16" t="s">
        <v>2003</v>
      </c>
      <c r="G621">
        <v>7</v>
      </c>
      <c r="H621">
        <v>179</v>
      </c>
      <c r="I621" t="s">
        <v>195</v>
      </c>
      <c r="J621" t="s">
        <v>195</v>
      </c>
      <c r="K621">
        <v>12.2</v>
      </c>
      <c r="L621" t="s">
        <v>195</v>
      </c>
      <c r="M621">
        <v>3.5</v>
      </c>
      <c r="N621" t="s">
        <v>195</v>
      </c>
      <c r="O621">
        <f>700/179</f>
        <v>3.9106145251396649</v>
      </c>
      <c r="P621" t="s">
        <v>195</v>
      </c>
      <c r="Q621">
        <v>9</v>
      </c>
      <c r="S621" s="210" t="s">
        <v>2004</v>
      </c>
      <c r="T621" s="49">
        <v>30682</v>
      </c>
      <c r="U621" s="49">
        <v>32478</v>
      </c>
      <c r="V621" t="s">
        <v>407</v>
      </c>
      <c r="Y621">
        <v>3.91</v>
      </c>
      <c r="Z621" t="s">
        <v>195</v>
      </c>
      <c r="AA621" t="s">
        <v>24</v>
      </c>
      <c r="AB621" t="s">
        <v>24</v>
      </c>
      <c r="AE621" t="s">
        <v>2082</v>
      </c>
    </row>
    <row r="622" spans="1:38" x14ac:dyDescent="0.2">
      <c r="C622" t="s">
        <v>2224</v>
      </c>
      <c r="D622" s="18" t="s">
        <v>93</v>
      </c>
      <c r="E622" s="75" t="s">
        <v>104</v>
      </c>
      <c r="F622" s="97" t="s">
        <v>787</v>
      </c>
      <c r="G622">
        <v>9</v>
      </c>
      <c r="H622">
        <v>39</v>
      </c>
      <c r="I622" t="s">
        <v>195</v>
      </c>
      <c r="J622" t="s">
        <v>195</v>
      </c>
      <c r="K622" t="s">
        <v>195</v>
      </c>
      <c r="L622" t="s">
        <v>195</v>
      </c>
      <c r="M622" t="s">
        <v>195</v>
      </c>
      <c r="N622" t="s">
        <v>195</v>
      </c>
      <c r="O622" t="s">
        <v>195</v>
      </c>
      <c r="P622" t="s">
        <v>195</v>
      </c>
      <c r="Q622" t="s">
        <v>195</v>
      </c>
      <c r="R622" t="s">
        <v>2185</v>
      </c>
      <c r="S622" t="s">
        <v>925</v>
      </c>
      <c r="T622" s="49">
        <v>28856</v>
      </c>
      <c r="U622" s="49">
        <v>29190</v>
      </c>
      <c r="V622" t="s">
        <v>788</v>
      </c>
      <c r="Y622">
        <v>23</v>
      </c>
      <c r="Z622" t="s">
        <v>195</v>
      </c>
      <c r="AA622" t="s">
        <v>195</v>
      </c>
      <c r="AB622" t="s">
        <v>24</v>
      </c>
      <c r="AE622" t="s">
        <v>926</v>
      </c>
    </row>
    <row r="623" spans="1:38" x14ac:dyDescent="0.2">
      <c r="C623" t="s">
        <v>2223</v>
      </c>
      <c r="D623" s="11" t="s">
        <v>142</v>
      </c>
      <c r="E623" s="81" t="s">
        <v>143</v>
      </c>
      <c r="F623" s="19" t="s">
        <v>1298</v>
      </c>
      <c r="G623">
        <v>1</v>
      </c>
      <c r="H623">
        <v>1</v>
      </c>
      <c r="I623">
        <v>59</v>
      </c>
      <c r="J623" s="140">
        <v>17927</v>
      </c>
      <c r="K623" t="s">
        <v>195</v>
      </c>
      <c r="L623" t="s">
        <v>195</v>
      </c>
      <c r="M623" t="s">
        <v>195</v>
      </c>
      <c r="N623" t="s">
        <v>195</v>
      </c>
      <c r="O623" t="s">
        <v>195</v>
      </c>
      <c r="P623" t="s">
        <v>195</v>
      </c>
      <c r="Q623" t="s">
        <v>195</v>
      </c>
      <c r="R623" t="s">
        <v>2189</v>
      </c>
      <c r="S623" s="125" t="s">
        <v>1725</v>
      </c>
      <c r="T623" s="54">
        <v>40996</v>
      </c>
      <c r="U623" s="54">
        <v>40996</v>
      </c>
      <c r="V623" t="s">
        <v>1299</v>
      </c>
      <c r="Y623" t="s">
        <v>709</v>
      </c>
      <c r="Z623" t="s">
        <v>195</v>
      </c>
      <c r="AA623" t="s">
        <v>195</v>
      </c>
      <c r="AB623" t="s">
        <v>24</v>
      </c>
      <c r="AE623" s="57" t="s">
        <v>1724</v>
      </c>
    </row>
    <row r="624" spans="1:38" ht="18" x14ac:dyDescent="0.2">
      <c r="C624" t="s">
        <v>2225</v>
      </c>
      <c r="D624" t="s">
        <v>156</v>
      </c>
      <c r="E624" s="75" t="s">
        <v>157</v>
      </c>
      <c r="F624" s="15" t="s">
        <v>1585</v>
      </c>
      <c r="G624" s="88">
        <v>3</v>
      </c>
      <c r="H624" s="88">
        <v>169</v>
      </c>
      <c r="I624" t="s">
        <v>195</v>
      </c>
      <c r="J624" t="s">
        <v>195</v>
      </c>
      <c r="K624" t="s">
        <v>195</v>
      </c>
      <c r="L624" t="s">
        <v>195</v>
      </c>
      <c r="M624" t="s">
        <v>195</v>
      </c>
      <c r="N624" t="s">
        <v>195</v>
      </c>
      <c r="O624" t="s">
        <v>195</v>
      </c>
      <c r="P624" t="s">
        <v>195</v>
      </c>
      <c r="Q624" t="s">
        <v>195</v>
      </c>
      <c r="R624" t="s">
        <v>2186</v>
      </c>
      <c r="S624" t="s">
        <v>1618</v>
      </c>
      <c r="T624" s="49">
        <v>31413</v>
      </c>
      <c r="U624" s="49">
        <v>32112</v>
      </c>
      <c r="V624" t="s">
        <v>1342</v>
      </c>
      <c r="Y624">
        <v>1.77</v>
      </c>
      <c r="Z624" t="s">
        <v>195</v>
      </c>
      <c r="AA624" t="s">
        <v>24</v>
      </c>
      <c r="AB624" t="s">
        <v>24</v>
      </c>
      <c r="AC624" s="88" t="s">
        <v>1964</v>
      </c>
      <c r="AE624" t="s">
        <v>1457</v>
      </c>
    </row>
    <row r="625" spans="1:38" ht="19" x14ac:dyDescent="0.2">
      <c r="C625" t="s">
        <v>2225</v>
      </c>
      <c r="D625" s="11" t="s">
        <v>119</v>
      </c>
      <c r="E625" s="75" t="s">
        <v>120</v>
      </c>
      <c r="F625" s="145" t="s">
        <v>124</v>
      </c>
      <c r="V625" s="125"/>
      <c r="W625" s="125"/>
    </row>
    <row r="626" spans="1:38" x14ac:dyDescent="0.2">
      <c r="C626" t="s">
        <v>2225</v>
      </c>
      <c r="D626" s="11" t="s">
        <v>125</v>
      </c>
      <c r="E626" s="75" t="s">
        <v>126</v>
      </c>
      <c r="F626" s="19" t="s">
        <v>1187</v>
      </c>
      <c r="G626">
        <v>21</v>
      </c>
      <c r="H626">
        <v>21</v>
      </c>
      <c r="V626" t="s">
        <v>1188</v>
      </c>
    </row>
    <row r="627" spans="1:38" ht="22" x14ac:dyDescent="0.25">
      <c r="C627" t="s">
        <v>2224</v>
      </c>
      <c r="D627" s="18" t="s">
        <v>93</v>
      </c>
      <c r="E627" s="75" t="s">
        <v>104</v>
      </c>
      <c r="F627" s="16" t="s">
        <v>819</v>
      </c>
      <c r="G627">
        <v>4</v>
      </c>
      <c r="H627">
        <v>4</v>
      </c>
      <c r="I627" t="s">
        <v>195</v>
      </c>
      <c r="J627" t="s">
        <v>195</v>
      </c>
      <c r="K627" t="s">
        <v>195</v>
      </c>
      <c r="L627" t="s">
        <v>195</v>
      </c>
      <c r="M627" t="s">
        <v>195</v>
      </c>
      <c r="N627" t="s">
        <v>195</v>
      </c>
      <c r="O627" t="s">
        <v>195</v>
      </c>
      <c r="P627" t="s">
        <v>195</v>
      </c>
      <c r="Q627" t="s">
        <v>195</v>
      </c>
      <c r="R627" t="s">
        <v>2188</v>
      </c>
      <c r="S627" t="s">
        <v>1018</v>
      </c>
      <c r="T627" s="49">
        <v>42186</v>
      </c>
      <c r="U627" s="49">
        <v>42675</v>
      </c>
      <c r="V627" t="s">
        <v>820</v>
      </c>
      <c r="Y627" s="132">
        <v>100</v>
      </c>
      <c r="Z627" t="s">
        <v>1019</v>
      </c>
      <c r="AA627" t="s">
        <v>24</v>
      </c>
      <c r="AB627" t="s">
        <v>24</v>
      </c>
      <c r="AD627" t="s">
        <v>1021</v>
      </c>
      <c r="AE627" t="s">
        <v>1017</v>
      </c>
      <c r="AF627" t="s">
        <v>1020</v>
      </c>
    </row>
    <row r="628" spans="1:38" ht="22" x14ac:dyDescent="0.25">
      <c r="C628" t="s">
        <v>2226</v>
      </c>
      <c r="D628" s="11" t="s">
        <v>105</v>
      </c>
      <c r="E628" s="80" t="s">
        <v>106</v>
      </c>
      <c r="F628" s="133" t="s">
        <v>819</v>
      </c>
      <c r="G628">
        <v>1</v>
      </c>
      <c r="H628">
        <v>2</v>
      </c>
      <c r="I628" t="s">
        <v>195</v>
      </c>
      <c r="J628" t="s">
        <v>195</v>
      </c>
      <c r="K628" t="s">
        <v>195</v>
      </c>
      <c r="L628" t="s">
        <v>195</v>
      </c>
      <c r="M628" t="s">
        <v>195</v>
      </c>
      <c r="N628" t="s">
        <v>195</v>
      </c>
      <c r="O628" t="s">
        <v>195</v>
      </c>
      <c r="P628" t="s">
        <v>195</v>
      </c>
      <c r="Q628" t="s">
        <v>195</v>
      </c>
      <c r="R628" t="s">
        <v>2188</v>
      </c>
      <c r="S628" t="s">
        <v>1018</v>
      </c>
      <c r="T628" s="49">
        <v>42186</v>
      </c>
      <c r="U628" s="49">
        <v>42675</v>
      </c>
      <c r="V628" t="s">
        <v>820</v>
      </c>
      <c r="Y628" s="132">
        <v>50</v>
      </c>
      <c r="Z628" t="s">
        <v>1019</v>
      </c>
      <c r="AA628" t="s">
        <v>24</v>
      </c>
      <c r="AB628" t="s">
        <v>24</v>
      </c>
      <c r="AD628" t="s">
        <v>1021</v>
      </c>
      <c r="AE628" s="57" t="s">
        <v>1017</v>
      </c>
      <c r="AF628" t="s">
        <v>1020</v>
      </c>
    </row>
    <row r="629" spans="1:38" x14ac:dyDescent="0.2">
      <c r="A629" s="119"/>
      <c r="B629" s="119"/>
      <c r="C629" s="119" t="s">
        <v>2225</v>
      </c>
      <c r="D629" s="146" t="s">
        <v>125</v>
      </c>
      <c r="E629" s="76" t="s">
        <v>126</v>
      </c>
      <c r="F629" s="91" t="s">
        <v>131</v>
      </c>
      <c r="G629" s="119"/>
      <c r="H629" s="119"/>
      <c r="I629" s="119"/>
      <c r="J629" s="119"/>
      <c r="K629" s="119"/>
      <c r="L629" s="119"/>
      <c r="M629" s="119"/>
      <c r="N629" s="119"/>
      <c r="O629" s="119"/>
      <c r="P629" s="119"/>
      <c r="Q629" s="119"/>
      <c r="R629" s="119"/>
      <c r="S629" s="119"/>
      <c r="T629" s="119"/>
      <c r="U629" s="119"/>
      <c r="V629" s="119"/>
      <c r="W629" s="119"/>
      <c r="X629" s="119"/>
      <c r="Y629" s="119"/>
      <c r="Z629" s="119"/>
      <c r="AA629" s="119"/>
      <c r="AB629" s="119"/>
      <c r="AC629" s="119"/>
      <c r="AD629" s="119"/>
      <c r="AE629" s="119"/>
      <c r="AF629" s="119"/>
      <c r="AG629" s="119"/>
      <c r="AH629" s="119"/>
      <c r="AI629" s="119"/>
      <c r="AJ629" s="119"/>
      <c r="AK629" s="119"/>
      <c r="AL629" s="119"/>
    </row>
    <row r="630" spans="1:38" x14ac:dyDescent="0.2">
      <c r="C630" s="119" t="s">
        <v>2225</v>
      </c>
      <c r="D630" s="11" t="s">
        <v>125</v>
      </c>
      <c r="E630" s="75" t="s">
        <v>126</v>
      </c>
      <c r="F630" s="91" t="s">
        <v>132</v>
      </c>
    </row>
    <row r="631" spans="1:38" x14ac:dyDescent="0.2">
      <c r="C631" s="119" t="s">
        <v>2225</v>
      </c>
      <c r="D631" s="11" t="s">
        <v>125</v>
      </c>
      <c r="E631" s="75" t="s">
        <v>126</v>
      </c>
      <c r="F631" s="91" t="s">
        <v>133</v>
      </c>
    </row>
    <row r="632" spans="1:38" x14ac:dyDescent="0.2">
      <c r="A632" s="119"/>
      <c r="B632" s="119"/>
      <c r="C632" s="119" t="s">
        <v>2225</v>
      </c>
      <c r="D632" s="146" t="s">
        <v>125</v>
      </c>
      <c r="E632" s="76" t="s">
        <v>126</v>
      </c>
      <c r="F632" s="91" t="s">
        <v>130</v>
      </c>
      <c r="G632" s="119"/>
      <c r="H632" s="119"/>
      <c r="I632" s="119"/>
      <c r="J632" s="119"/>
      <c r="K632" s="119"/>
      <c r="L632" s="119"/>
      <c r="M632" s="119"/>
      <c r="N632" s="119"/>
      <c r="O632" s="119"/>
      <c r="P632" s="119"/>
      <c r="Q632" s="119"/>
      <c r="R632" s="119"/>
      <c r="S632" s="119"/>
      <c r="T632" s="119"/>
      <c r="U632" s="119"/>
      <c r="V632" s="119"/>
      <c r="W632" s="119"/>
      <c r="X632" s="119"/>
      <c r="Y632" s="119"/>
      <c r="Z632" s="119"/>
      <c r="AA632" s="119"/>
      <c r="AB632" s="119"/>
      <c r="AC632" s="119"/>
      <c r="AD632" s="119"/>
      <c r="AE632" s="119"/>
      <c r="AF632" s="119"/>
      <c r="AG632" s="119"/>
      <c r="AH632" s="119"/>
      <c r="AI632" s="119"/>
      <c r="AJ632" s="119"/>
      <c r="AK632" s="119"/>
      <c r="AL632" s="119"/>
    </row>
    <row r="633" spans="1:38" x14ac:dyDescent="0.2">
      <c r="C633" t="s">
        <v>2223</v>
      </c>
      <c r="D633" s="11" t="s">
        <v>115</v>
      </c>
      <c r="E633" s="80" t="s">
        <v>121</v>
      </c>
      <c r="F633" s="143" t="s">
        <v>118</v>
      </c>
    </row>
    <row r="634" spans="1:38" x14ac:dyDescent="0.2">
      <c r="C634" t="s">
        <v>2224</v>
      </c>
      <c r="D634" s="18" t="s">
        <v>93</v>
      </c>
      <c r="E634" s="75" t="s">
        <v>104</v>
      </c>
      <c r="F634" s="16" t="s">
        <v>745</v>
      </c>
      <c r="G634">
        <v>137</v>
      </c>
      <c r="H634">
        <v>223</v>
      </c>
      <c r="I634" t="s">
        <v>195</v>
      </c>
      <c r="J634" t="s">
        <v>195</v>
      </c>
      <c r="K634" t="s">
        <v>195</v>
      </c>
      <c r="L634" t="s">
        <v>195</v>
      </c>
      <c r="M634" t="s">
        <v>195</v>
      </c>
      <c r="N634" t="s">
        <v>195</v>
      </c>
      <c r="O634" t="s">
        <v>195</v>
      </c>
      <c r="P634" t="s">
        <v>195</v>
      </c>
      <c r="Q634" t="s">
        <v>195</v>
      </c>
      <c r="R634" t="s">
        <v>2187</v>
      </c>
      <c r="S634" t="s">
        <v>856</v>
      </c>
      <c r="T634" s="49">
        <v>39814</v>
      </c>
      <c r="U634" s="49">
        <v>43800</v>
      </c>
      <c r="V634" t="s">
        <v>746</v>
      </c>
      <c r="Y634">
        <v>61.4</v>
      </c>
      <c r="Z634" t="s">
        <v>195</v>
      </c>
      <c r="AA634" t="s">
        <v>195</v>
      </c>
      <c r="AB634" t="s">
        <v>195</v>
      </c>
      <c r="AE634" t="s">
        <v>855</v>
      </c>
    </row>
    <row r="635" spans="1:38" x14ac:dyDescent="0.2">
      <c r="A635" s="119"/>
      <c r="B635" s="119"/>
      <c r="C635" s="119" t="s">
        <v>2225</v>
      </c>
      <c r="D635" s="146" t="s">
        <v>125</v>
      </c>
      <c r="E635" s="76" t="s">
        <v>126</v>
      </c>
      <c r="F635" s="99" t="s">
        <v>128</v>
      </c>
      <c r="G635" s="119"/>
      <c r="H635" s="119"/>
      <c r="I635" s="119"/>
      <c r="J635" s="119"/>
      <c r="K635" s="119"/>
      <c r="L635" s="119"/>
      <c r="M635" s="119"/>
      <c r="N635" s="119"/>
      <c r="O635" s="119"/>
      <c r="P635" s="119"/>
      <c r="Q635" s="119"/>
      <c r="R635" s="119"/>
      <c r="S635" s="119"/>
      <c r="T635" s="119"/>
      <c r="U635" s="119"/>
      <c r="V635" s="119"/>
      <c r="W635" s="119"/>
      <c r="X635" s="119"/>
      <c r="Y635" s="119"/>
      <c r="Z635" s="119"/>
      <c r="AA635" s="119"/>
      <c r="AB635" s="119"/>
      <c r="AC635" s="119"/>
      <c r="AD635" s="119"/>
      <c r="AE635" s="119"/>
      <c r="AF635" s="119"/>
      <c r="AG635" s="119"/>
      <c r="AH635" s="119"/>
      <c r="AI635" s="119"/>
      <c r="AJ635" s="119"/>
      <c r="AK635" s="119"/>
      <c r="AL635" s="119"/>
    </row>
    <row r="636" spans="1:38" x14ac:dyDescent="0.2">
      <c r="C636" t="s">
        <v>2223</v>
      </c>
      <c r="D636" s="11" t="s">
        <v>142</v>
      </c>
      <c r="E636" s="81" t="s">
        <v>143</v>
      </c>
      <c r="F636" s="30" t="s">
        <v>1318</v>
      </c>
      <c r="G636">
        <v>1</v>
      </c>
      <c r="H636" t="s">
        <v>733</v>
      </c>
      <c r="I636" t="s">
        <v>195</v>
      </c>
      <c r="J636" t="s">
        <v>195</v>
      </c>
      <c r="K636" t="s">
        <v>195</v>
      </c>
      <c r="L636" t="s">
        <v>195</v>
      </c>
      <c r="M636" t="s">
        <v>195</v>
      </c>
      <c r="N636" t="s">
        <v>195</v>
      </c>
      <c r="O636" t="s">
        <v>195</v>
      </c>
      <c r="P636" t="s">
        <v>195</v>
      </c>
      <c r="Q636" t="s">
        <v>195</v>
      </c>
      <c r="R636" t="s">
        <v>2189</v>
      </c>
      <c r="S636" s="125" t="s">
        <v>1750</v>
      </c>
      <c r="T636" s="54">
        <v>36971</v>
      </c>
      <c r="U636" s="54">
        <v>36971</v>
      </c>
      <c r="V636" t="s">
        <v>1319</v>
      </c>
      <c r="Y636" t="s">
        <v>709</v>
      </c>
      <c r="Z636" t="s">
        <v>195</v>
      </c>
      <c r="AA636" t="s">
        <v>195</v>
      </c>
      <c r="AB636" t="s">
        <v>24</v>
      </c>
      <c r="AE636" s="57" t="s">
        <v>1751</v>
      </c>
      <c r="AF636" t="s">
        <v>1752</v>
      </c>
    </row>
    <row r="637" spans="1:38" x14ac:dyDescent="0.2">
      <c r="C637" t="s">
        <v>2224</v>
      </c>
      <c r="D637" s="18" t="s">
        <v>93</v>
      </c>
      <c r="E637" s="75" t="s">
        <v>104</v>
      </c>
      <c r="F637" s="21" t="s">
        <v>549</v>
      </c>
      <c r="G637">
        <v>1</v>
      </c>
      <c r="H637">
        <v>1</v>
      </c>
      <c r="I637" t="s">
        <v>195</v>
      </c>
      <c r="J637" t="s">
        <v>195</v>
      </c>
      <c r="K637" t="s">
        <v>195</v>
      </c>
      <c r="L637" t="s">
        <v>195</v>
      </c>
      <c r="M637" t="s">
        <v>195</v>
      </c>
      <c r="N637" t="s">
        <v>195</v>
      </c>
      <c r="O637" t="s">
        <v>195</v>
      </c>
      <c r="P637" t="s">
        <v>195</v>
      </c>
      <c r="Q637" t="s">
        <v>195</v>
      </c>
      <c r="R637" t="s">
        <v>2186</v>
      </c>
      <c r="S637" s="218" t="s">
        <v>605</v>
      </c>
      <c r="T637" s="49">
        <v>42370</v>
      </c>
      <c r="U637" s="49">
        <v>42370</v>
      </c>
      <c r="V637" t="s">
        <v>595</v>
      </c>
      <c r="Y637" t="s">
        <v>195</v>
      </c>
      <c r="Z637" t="s">
        <v>195</v>
      </c>
      <c r="AA637" t="s">
        <v>195</v>
      </c>
      <c r="AB637" t="s">
        <v>195</v>
      </c>
      <c r="AE637" t="s">
        <v>604</v>
      </c>
      <c r="AF637" t="s">
        <v>535</v>
      </c>
    </row>
    <row r="638" spans="1:38" x14ac:dyDescent="0.2">
      <c r="C638" t="s">
        <v>2224</v>
      </c>
      <c r="D638" s="18" t="s">
        <v>93</v>
      </c>
      <c r="E638" s="75" t="s">
        <v>104</v>
      </c>
      <c r="F638" s="21" t="s">
        <v>549</v>
      </c>
      <c r="G638">
        <v>39</v>
      </c>
      <c r="H638">
        <v>48</v>
      </c>
      <c r="I638">
        <v>2680</v>
      </c>
      <c r="J638">
        <v>319.60000000000002</v>
      </c>
      <c r="K638">
        <v>57.4</v>
      </c>
      <c r="L638">
        <v>89.9</v>
      </c>
      <c r="M638" t="s">
        <v>195</v>
      </c>
      <c r="N638" t="s">
        <v>195</v>
      </c>
      <c r="O638" t="s">
        <v>195</v>
      </c>
      <c r="P638" t="s">
        <v>195</v>
      </c>
      <c r="Q638" t="s">
        <v>195</v>
      </c>
      <c r="R638" t="s">
        <v>2187</v>
      </c>
      <c r="S638" s="125" t="s">
        <v>639</v>
      </c>
      <c r="T638" s="49">
        <v>41275</v>
      </c>
      <c r="U638" s="49">
        <v>43070</v>
      </c>
      <c r="V638" t="s">
        <v>637</v>
      </c>
      <c r="Y638">
        <v>81</v>
      </c>
      <c r="Z638" t="s">
        <v>613</v>
      </c>
      <c r="AA638" t="s">
        <v>24</v>
      </c>
      <c r="AB638" t="s">
        <v>24</v>
      </c>
      <c r="AD638" t="s">
        <v>641</v>
      </c>
      <c r="AE638" t="s">
        <v>638</v>
      </c>
      <c r="AF638" t="s">
        <v>640</v>
      </c>
    </row>
    <row r="639" spans="1:38" x14ac:dyDescent="0.2">
      <c r="A639" s="125"/>
      <c r="B639" s="125"/>
      <c r="C639" t="s">
        <v>2224</v>
      </c>
      <c r="D639" s="126" t="s">
        <v>93</v>
      </c>
      <c r="E639" s="127" t="s">
        <v>104</v>
      </c>
      <c r="F639" s="160" t="s">
        <v>549</v>
      </c>
      <c r="G639" s="125">
        <v>9</v>
      </c>
      <c r="H639" s="125">
        <v>9</v>
      </c>
      <c r="I639" s="125" t="s">
        <v>195</v>
      </c>
      <c r="J639" s="125" t="s">
        <v>195</v>
      </c>
      <c r="K639" s="125">
        <v>76.400000000000006</v>
      </c>
      <c r="L639" s="125">
        <v>79.400000000000006</v>
      </c>
      <c r="M639" s="125" t="s">
        <v>195</v>
      </c>
      <c r="N639" s="125">
        <v>6.5510000000000002</v>
      </c>
      <c r="O639" s="125">
        <v>4.7720000000000002</v>
      </c>
      <c r="P639" s="125" t="s">
        <v>195</v>
      </c>
      <c r="Q639" s="125">
        <v>9</v>
      </c>
      <c r="R639" s="125" t="s">
        <v>2186</v>
      </c>
      <c r="S639" s="125" t="s">
        <v>1276</v>
      </c>
      <c r="T639" s="50">
        <v>41091</v>
      </c>
      <c r="U639" s="50">
        <v>43374</v>
      </c>
      <c r="V639" s="125" t="s">
        <v>1272</v>
      </c>
      <c r="W639" s="125"/>
      <c r="X639" s="125"/>
      <c r="Y639" s="125">
        <v>50</v>
      </c>
      <c r="Z639" s="125" t="s">
        <v>1019</v>
      </c>
      <c r="AA639" s="125" t="s">
        <v>24</v>
      </c>
      <c r="AB639" s="125" t="s">
        <v>24</v>
      </c>
      <c r="AC639" s="125"/>
      <c r="AD639" s="125" t="s">
        <v>1277</v>
      </c>
      <c r="AE639" s="125" t="s">
        <v>1275</v>
      </c>
      <c r="AF639" s="125" t="s">
        <v>1278</v>
      </c>
      <c r="AG639" s="125"/>
      <c r="AH639" s="125"/>
      <c r="AI639" s="125"/>
      <c r="AJ639" s="125"/>
      <c r="AK639" s="125"/>
      <c r="AL639" s="125"/>
    </row>
    <row r="640" spans="1:38" x14ac:dyDescent="0.2">
      <c r="C640" t="s">
        <v>2223</v>
      </c>
      <c r="D640" s="11" t="s">
        <v>115</v>
      </c>
      <c r="E640" s="80" t="s">
        <v>121</v>
      </c>
      <c r="F640" s="24" t="s">
        <v>549</v>
      </c>
      <c r="G640">
        <v>1</v>
      </c>
      <c r="H640">
        <v>2</v>
      </c>
      <c r="I640">
        <v>1</v>
      </c>
      <c r="J640">
        <v>0.2</v>
      </c>
      <c r="K640" s="117"/>
      <c r="L640" s="117"/>
      <c r="M640" s="117"/>
      <c r="N640" s="117"/>
      <c r="O640" s="117"/>
      <c r="P640" s="117"/>
      <c r="Q640" s="117"/>
      <c r="R640" s="117" t="s">
        <v>2187</v>
      </c>
      <c r="S640" s="125" t="s">
        <v>570</v>
      </c>
      <c r="T640" s="49">
        <v>35643</v>
      </c>
      <c r="U640" s="49">
        <v>35977</v>
      </c>
      <c r="V640" t="s">
        <v>552</v>
      </c>
      <c r="Y640">
        <v>50</v>
      </c>
      <c r="Z640" t="s">
        <v>195</v>
      </c>
      <c r="AA640" t="s">
        <v>195</v>
      </c>
      <c r="AB640" t="s">
        <v>195</v>
      </c>
      <c r="AE640" s="57" t="s">
        <v>569</v>
      </c>
      <c r="AF640" t="s">
        <v>295</v>
      </c>
    </row>
    <row r="641" spans="1:38" x14ac:dyDescent="0.2">
      <c r="A641" s="125"/>
      <c r="B641" s="125"/>
      <c r="C641" s="125" t="s">
        <v>2223</v>
      </c>
      <c r="D641" s="147" t="s">
        <v>115</v>
      </c>
      <c r="E641" s="148" t="s">
        <v>121</v>
      </c>
      <c r="F641" s="160" t="s">
        <v>549</v>
      </c>
      <c r="G641" s="125">
        <v>1</v>
      </c>
      <c r="H641" s="125">
        <v>2</v>
      </c>
      <c r="I641" t="s">
        <v>195</v>
      </c>
      <c r="J641" t="s">
        <v>195</v>
      </c>
      <c r="K641">
        <v>1</v>
      </c>
      <c r="L641">
        <v>1.4</v>
      </c>
      <c r="M641" t="s">
        <v>195</v>
      </c>
      <c r="N641">
        <v>0.13600000000000001</v>
      </c>
      <c r="O641">
        <v>0.192</v>
      </c>
      <c r="P641" t="s">
        <v>195</v>
      </c>
      <c r="Q641">
        <v>2</v>
      </c>
      <c r="R641" t="s">
        <v>2186</v>
      </c>
      <c r="S641" t="s">
        <v>1276</v>
      </c>
      <c r="T641" s="49">
        <v>41091</v>
      </c>
      <c r="U641" s="49">
        <v>43374</v>
      </c>
      <c r="V641" t="s">
        <v>1272</v>
      </c>
      <c r="Y641">
        <v>50</v>
      </c>
      <c r="Z641" t="s">
        <v>1019</v>
      </c>
      <c r="AA641" t="s">
        <v>24</v>
      </c>
      <c r="AB641" t="s">
        <v>24</v>
      </c>
      <c r="AD641" t="s">
        <v>1277</v>
      </c>
      <c r="AE641" t="s">
        <v>1275</v>
      </c>
      <c r="AF641" t="s">
        <v>1278</v>
      </c>
    </row>
    <row r="642" spans="1:38" x14ac:dyDescent="0.2">
      <c r="C642" t="s">
        <v>2224</v>
      </c>
      <c r="D642" s="18" t="s">
        <v>93</v>
      </c>
      <c r="E642" s="75" t="s">
        <v>104</v>
      </c>
      <c r="F642" s="21" t="s">
        <v>461</v>
      </c>
      <c r="G642">
        <v>1</v>
      </c>
      <c r="H642" t="s">
        <v>195</v>
      </c>
      <c r="I642" t="s">
        <v>195</v>
      </c>
      <c r="J642" t="s">
        <v>195</v>
      </c>
      <c r="K642" t="s">
        <v>195</v>
      </c>
      <c r="L642" t="s">
        <v>195</v>
      </c>
      <c r="M642" t="s">
        <v>195</v>
      </c>
      <c r="N642" t="s">
        <v>195</v>
      </c>
      <c r="O642" t="s">
        <v>195</v>
      </c>
      <c r="P642" t="s">
        <v>195</v>
      </c>
      <c r="Q642" t="s">
        <v>195</v>
      </c>
      <c r="R642" t="s">
        <v>2186</v>
      </c>
      <c r="S642" t="s">
        <v>603</v>
      </c>
      <c r="T642" s="54">
        <v>42170</v>
      </c>
      <c r="U642" s="54">
        <v>42170</v>
      </c>
      <c r="V642" t="s">
        <v>594</v>
      </c>
      <c r="Y642" t="s">
        <v>195</v>
      </c>
      <c r="Z642" t="s">
        <v>195</v>
      </c>
      <c r="AA642" t="s">
        <v>24</v>
      </c>
      <c r="AB642" t="s">
        <v>195</v>
      </c>
      <c r="AE642" s="57" t="s">
        <v>602</v>
      </c>
      <c r="AF642" t="s">
        <v>535</v>
      </c>
    </row>
    <row r="643" spans="1:38" x14ac:dyDescent="0.2">
      <c r="C643" t="s">
        <v>2224</v>
      </c>
      <c r="D643" s="18" t="s">
        <v>93</v>
      </c>
      <c r="E643" s="75" t="s">
        <v>104</v>
      </c>
      <c r="F643" s="21" t="s">
        <v>461</v>
      </c>
      <c r="G643">
        <v>20</v>
      </c>
      <c r="H643">
        <v>22</v>
      </c>
      <c r="I643" t="s">
        <v>195</v>
      </c>
      <c r="J643" t="s">
        <v>195</v>
      </c>
      <c r="K643" t="s">
        <v>195</v>
      </c>
      <c r="L643" t="s">
        <v>195</v>
      </c>
      <c r="M643" t="s">
        <v>195</v>
      </c>
      <c r="N643" t="s">
        <v>195</v>
      </c>
      <c r="O643" t="s">
        <v>195</v>
      </c>
      <c r="P643" t="s">
        <v>195</v>
      </c>
      <c r="Q643" t="s">
        <v>195</v>
      </c>
      <c r="R643" t="s">
        <v>2186</v>
      </c>
      <c r="S643" t="s">
        <v>658</v>
      </c>
      <c r="T643" s="49">
        <v>33970</v>
      </c>
      <c r="U643" s="49">
        <v>40878</v>
      </c>
      <c r="V643" t="s">
        <v>643</v>
      </c>
      <c r="Y643">
        <v>91</v>
      </c>
      <c r="Z643" t="s">
        <v>195</v>
      </c>
      <c r="AA643" t="s">
        <v>24</v>
      </c>
      <c r="AB643" t="s">
        <v>24</v>
      </c>
      <c r="AE643" t="s">
        <v>657</v>
      </c>
      <c r="AF643" t="s">
        <v>535</v>
      </c>
    </row>
    <row r="644" spans="1:38" x14ac:dyDescent="0.2">
      <c r="C644" t="s">
        <v>2224</v>
      </c>
      <c r="D644" s="18" t="s">
        <v>93</v>
      </c>
      <c r="E644" s="75" t="s">
        <v>104</v>
      </c>
      <c r="F644" s="21" t="s">
        <v>646</v>
      </c>
      <c r="G644" t="s">
        <v>195</v>
      </c>
      <c r="H644" t="s">
        <v>195</v>
      </c>
      <c r="I644" t="s">
        <v>195</v>
      </c>
      <c r="J644" t="s">
        <v>195</v>
      </c>
      <c r="K644" t="s">
        <v>195</v>
      </c>
      <c r="L644" t="s">
        <v>195</v>
      </c>
      <c r="M644" t="s">
        <v>195</v>
      </c>
      <c r="N644" t="s">
        <v>195</v>
      </c>
      <c r="O644" t="s">
        <v>195</v>
      </c>
      <c r="P644" t="s">
        <v>195</v>
      </c>
      <c r="Q644" t="s">
        <v>195</v>
      </c>
      <c r="R644" t="s">
        <v>2185</v>
      </c>
      <c r="S644" s="125" t="s">
        <v>665</v>
      </c>
      <c r="T644" s="49">
        <v>38353</v>
      </c>
      <c r="U644" s="49">
        <v>40878</v>
      </c>
      <c r="V644" t="s">
        <v>647</v>
      </c>
      <c r="Y644" t="s">
        <v>195</v>
      </c>
      <c r="Z644" t="s">
        <v>195</v>
      </c>
      <c r="AA644" t="s">
        <v>195</v>
      </c>
      <c r="AB644" t="s">
        <v>24</v>
      </c>
      <c r="AE644" t="s">
        <v>664</v>
      </c>
      <c r="AF644" t="s">
        <v>564</v>
      </c>
    </row>
    <row r="645" spans="1:38" x14ac:dyDescent="0.2">
      <c r="C645" t="s">
        <v>2226</v>
      </c>
      <c r="D645" s="11" t="s">
        <v>105</v>
      </c>
      <c r="E645" s="80" t="s">
        <v>106</v>
      </c>
      <c r="F645" s="115" t="s">
        <v>94</v>
      </c>
      <c r="G645" t="s">
        <v>195</v>
      </c>
      <c r="H645" t="s">
        <v>195</v>
      </c>
      <c r="I645" t="s">
        <v>195</v>
      </c>
      <c r="J645" t="s">
        <v>195</v>
      </c>
      <c r="K645" t="s">
        <v>195</v>
      </c>
      <c r="L645" t="s">
        <v>195</v>
      </c>
      <c r="M645" t="s">
        <v>195</v>
      </c>
      <c r="N645" t="s">
        <v>195</v>
      </c>
      <c r="O645" t="s">
        <v>195</v>
      </c>
      <c r="P645" t="s">
        <v>195</v>
      </c>
      <c r="Q645" t="s">
        <v>195</v>
      </c>
      <c r="R645" t="s">
        <v>2185</v>
      </c>
      <c r="S645" s="125" t="s">
        <v>665</v>
      </c>
      <c r="T645" s="49">
        <v>38353</v>
      </c>
      <c r="U645" s="49">
        <v>40878</v>
      </c>
      <c r="V645" t="s">
        <v>647</v>
      </c>
      <c r="Y645" t="s">
        <v>195</v>
      </c>
      <c r="Z645" t="s">
        <v>195</v>
      </c>
      <c r="AA645" t="s">
        <v>195</v>
      </c>
      <c r="AB645" t="s">
        <v>24</v>
      </c>
      <c r="AD645" t="s">
        <v>1222</v>
      </c>
      <c r="AE645" t="s">
        <v>664</v>
      </c>
      <c r="AF645" t="s">
        <v>564</v>
      </c>
    </row>
    <row r="646" spans="1:38" ht="17" x14ac:dyDescent="0.2">
      <c r="C646" t="s">
        <v>2226</v>
      </c>
      <c r="D646" s="14" t="s">
        <v>32</v>
      </c>
      <c r="E646" s="3" t="s">
        <v>35</v>
      </c>
      <c r="F646" s="89" t="s">
        <v>34</v>
      </c>
      <c r="G646" s="88"/>
      <c r="H646" s="88"/>
      <c r="I646" s="88"/>
      <c r="J646" s="88"/>
      <c r="K646" s="88"/>
      <c r="L646" s="88"/>
      <c r="M646" s="88"/>
      <c r="N646" s="88"/>
      <c r="O646" s="88"/>
      <c r="P646" s="88"/>
      <c r="Q646" s="88"/>
      <c r="R646" s="88"/>
      <c r="S646" s="88"/>
    </row>
    <row r="647" spans="1:38" s="52" customFormat="1" x14ac:dyDescent="0.2">
      <c r="A647"/>
      <c r="B647"/>
      <c r="C647" t="s">
        <v>2223</v>
      </c>
      <c r="D647" s="11" t="s">
        <v>115</v>
      </c>
      <c r="E647" s="80" t="s">
        <v>121</v>
      </c>
      <c r="F647" s="130" t="s">
        <v>1104</v>
      </c>
      <c r="G647" s="125">
        <v>11</v>
      </c>
      <c r="H647">
        <v>15</v>
      </c>
      <c r="I647" t="s">
        <v>195</v>
      </c>
      <c r="J647" t="s">
        <v>195</v>
      </c>
      <c r="K647" t="s">
        <v>195</v>
      </c>
      <c r="L647" t="s">
        <v>195</v>
      </c>
      <c r="M647" t="s">
        <v>195</v>
      </c>
      <c r="N647" t="s">
        <v>195</v>
      </c>
      <c r="O647" t="s">
        <v>195</v>
      </c>
      <c r="P647" t="s">
        <v>195</v>
      </c>
      <c r="Q647" t="s">
        <v>195</v>
      </c>
      <c r="R647" t="s">
        <v>2188</v>
      </c>
      <c r="S647" t="s">
        <v>1246</v>
      </c>
      <c r="T647" s="54">
        <v>30133</v>
      </c>
      <c r="U647" s="54">
        <v>30137</v>
      </c>
      <c r="V647" t="s">
        <v>766</v>
      </c>
      <c r="W647"/>
      <c r="X647"/>
      <c r="Y647">
        <v>73</v>
      </c>
      <c r="Z647" t="s">
        <v>195</v>
      </c>
      <c r="AA647" t="s">
        <v>195</v>
      </c>
      <c r="AB647" t="s">
        <v>24</v>
      </c>
      <c r="AC647"/>
      <c r="AD647"/>
      <c r="AE647" t="s">
        <v>1243</v>
      </c>
      <c r="AF647" t="s">
        <v>295</v>
      </c>
      <c r="AG647"/>
      <c r="AH647"/>
      <c r="AI647"/>
      <c r="AJ647"/>
      <c r="AK647"/>
      <c r="AL647"/>
    </row>
    <row r="648" spans="1:38" ht="18" x14ac:dyDescent="0.2">
      <c r="C648" t="s">
        <v>2224</v>
      </c>
      <c r="D648" s="18" t="s">
        <v>93</v>
      </c>
      <c r="E648" s="75" t="s">
        <v>104</v>
      </c>
      <c r="F648" s="15" t="s">
        <v>649</v>
      </c>
      <c r="G648">
        <v>12</v>
      </c>
      <c r="H648">
        <v>14</v>
      </c>
      <c r="I648">
        <v>673</v>
      </c>
      <c r="J648">
        <v>8.86</v>
      </c>
      <c r="K648">
        <v>48.07</v>
      </c>
      <c r="L648" t="s">
        <v>195</v>
      </c>
      <c r="M648">
        <v>14.8</v>
      </c>
      <c r="N648">
        <v>0.63</v>
      </c>
      <c r="O648" t="s">
        <v>195</v>
      </c>
      <c r="P648">
        <v>0.25</v>
      </c>
      <c r="Q648" t="s">
        <v>195</v>
      </c>
      <c r="R648" t="s">
        <v>2184</v>
      </c>
      <c r="S648" t="s">
        <v>672</v>
      </c>
      <c r="T648" s="49">
        <v>42370</v>
      </c>
      <c r="U648" s="54">
        <v>44484</v>
      </c>
      <c r="V648" t="s">
        <v>650</v>
      </c>
      <c r="Y648">
        <v>86.71</v>
      </c>
      <c r="Z648" s="64" t="s">
        <v>195</v>
      </c>
      <c r="AA648" t="s">
        <v>722</v>
      </c>
      <c r="AB648" t="s">
        <v>24</v>
      </c>
      <c r="AD648" t="s">
        <v>721</v>
      </c>
      <c r="AE648" t="s">
        <v>675</v>
      </c>
      <c r="AF648" t="s">
        <v>627</v>
      </c>
    </row>
    <row r="649" spans="1:38" ht="20" x14ac:dyDescent="0.2">
      <c r="C649" t="s">
        <v>2224</v>
      </c>
      <c r="D649" s="18" t="s">
        <v>93</v>
      </c>
      <c r="E649" s="75" t="s">
        <v>104</v>
      </c>
      <c r="F649" s="21" t="s">
        <v>625</v>
      </c>
      <c r="G649">
        <v>23</v>
      </c>
      <c r="H649">
        <v>34</v>
      </c>
      <c r="I649" t="s">
        <v>195</v>
      </c>
      <c r="J649" t="s">
        <v>195</v>
      </c>
      <c r="K649">
        <v>61.8</v>
      </c>
      <c r="L649" t="s">
        <v>195</v>
      </c>
      <c r="M649">
        <v>15.8</v>
      </c>
      <c r="N649">
        <v>6.5000000000000002E-2</v>
      </c>
      <c r="O649" s="62" t="s">
        <v>195</v>
      </c>
      <c r="P649" s="62">
        <v>1.9E-2</v>
      </c>
      <c r="Q649" s="62">
        <v>19</v>
      </c>
      <c r="R649" s="62" t="s">
        <v>2189</v>
      </c>
      <c r="S649" s="125" t="s">
        <v>624</v>
      </c>
      <c r="T649" s="49">
        <v>40544</v>
      </c>
      <c r="U649" s="49">
        <v>42705</v>
      </c>
      <c r="V649" t="s">
        <v>622</v>
      </c>
      <c r="Y649">
        <v>67.650000000000006</v>
      </c>
      <c r="Z649" t="s">
        <v>195</v>
      </c>
      <c r="AA649" t="s">
        <v>24</v>
      </c>
      <c r="AB649" t="s">
        <v>24</v>
      </c>
      <c r="AD649" t="s">
        <v>626</v>
      </c>
      <c r="AE649" t="s">
        <v>623</v>
      </c>
      <c r="AF649" s="101" t="s">
        <v>627</v>
      </c>
    </row>
    <row r="650" spans="1:38" x14ac:dyDescent="0.2">
      <c r="C650" t="s">
        <v>2223</v>
      </c>
      <c r="D650" s="11" t="s">
        <v>115</v>
      </c>
      <c r="E650" s="80" t="s">
        <v>121</v>
      </c>
      <c r="F650" s="28" t="s">
        <v>1102</v>
      </c>
      <c r="G650">
        <v>1</v>
      </c>
      <c r="H650">
        <v>4</v>
      </c>
      <c r="I650">
        <v>1</v>
      </c>
      <c r="J650">
        <v>0.1</v>
      </c>
      <c r="K650">
        <v>0.1</v>
      </c>
      <c r="L650" t="s">
        <v>230</v>
      </c>
      <c r="M650" t="s">
        <v>230</v>
      </c>
      <c r="N650">
        <v>0.1</v>
      </c>
      <c r="O650" t="s">
        <v>230</v>
      </c>
      <c r="P650" t="s">
        <v>230</v>
      </c>
      <c r="Q650">
        <v>1</v>
      </c>
      <c r="R650" s="125" t="s">
        <v>2187</v>
      </c>
      <c r="S650" s="125" t="s">
        <v>639</v>
      </c>
      <c r="T650" s="49">
        <v>41275</v>
      </c>
      <c r="U650" s="49">
        <v>43070</v>
      </c>
      <c r="V650" t="s">
        <v>637</v>
      </c>
      <c r="Y650">
        <v>25</v>
      </c>
      <c r="Z650" t="s">
        <v>613</v>
      </c>
      <c r="AA650" t="s">
        <v>24</v>
      </c>
      <c r="AB650" t="s">
        <v>24</v>
      </c>
      <c r="AD650" t="s">
        <v>641</v>
      </c>
      <c r="AE650" t="s">
        <v>638</v>
      </c>
      <c r="AF650" t="s">
        <v>640</v>
      </c>
    </row>
    <row r="651" spans="1:38" x14ac:dyDescent="0.2">
      <c r="C651" t="s">
        <v>2224</v>
      </c>
      <c r="D651" s="18" t="s">
        <v>93</v>
      </c>
      <c r="E651" s="75" t="s">
        <v>104</v>
      </c>
      <c r="F651" s="21" t="s">
        <v>632</v>
      </c>
      <c r="G651">
        <v>29</v>
      </c>
      <c r="H651">
        <v>49</v>
      </c>
      <c r="I651">
        <v>94</v>
      </c>
      <c r="J651">
        <v>218.9</v>
      </c>
      <c r="K651" t="s">
        <v>195</v>
      </c>
      <c r="L651" t="s">
        <v>195</v>
      </c>
      <c r="M651" t="s">
        <v>195</v>
      </c>
      <c r="N651" t="s">
        <v>195</v>
      </c>
      <c r="O651" t="s">
        <v>195</v>
      </c>
      <c r="P651" t="s">
        <v>195</v>
      </c>
      <c r="Q651" t="s">
        <v>195</v>
      </c>
      <c r="R651" t="s">
        <v>2187</v>
      </c>
      <c r="S651" s="125" t="s">
        <v>634</v>
      </c>
      <c r="T651" s="49">
        <v>39965</v>
      </c>
      <c r="U651" s="49">
        <v>40299</v>
      </c>
      <c r="V651" t="s">
        <v>633</v>
      </c>
      <c r="Y651">
        <v>59.18</v>
      </c>
      <c r="Z651" t="s">
        <v>195</v>
      </c>
      <c r="AA651" t="s">
        <v>195</v>
      </c>
      <c r="AB651" t="s">
        <v>24</v>
      </c>
      <c r="AD651" t="s">
        <v>635</v>
      </c>
      <c r="AE651" t="s">
        <v>636</v>
      </c>
      <c r="AF651" t="s">
        <v>535</v>
      </c>
    </row>
    <row r="652" spans="1:38" ht="18" x14ac:dyDescent="0.2">
      <c r="C652" t="s">
        <v>2224</v>
      </c>
      <c r="D652" s="18" t="s">
        <v>93</v>
      </c>
      <c r="E652" s="75" t="s">
        <v>104</v>
      </c>
      <c r="F652" s="15" t="s">
        <v>666</v>
      </c>
      <c r="G652">
        <v>29</v>
      </c>
      <c r="H652">
        <v>49</v>
      </c>
      <c r="I652" t="s">
        <v>195</v>
      </c>
      <c r="J652" t="s">
        <v>195</v>
      </c>
      <c r="K652" t="s">
        <v>195</v>
      </c>
      <c r="L652" t="s">
        <v>195</v>
      </c>
      <c r="M652" t="s">
        <v>195</v>
      </c>
      <c r="N652" t="s">
        <v>195</v>
      </c>
      <c r="O652" t="s">
        <v>195</v>
      </c>
      <c r="P652" t="s">
        <v>195</v>
      </c>
      <c r="Q652" t="s">
        <v>195</v>
      </c>
      <c r="R652" t="s">
        <v>2187</v>
      </c>
      <c r="S652" s="125" t="s">
        <v>669</v>
      </c>
      <c r="T652" t="s">
        <v>195</v>
      </c>
      <c r="U652" t="s">
        <v>195</v>
      </c>
      <c r="V652" t="s">
        <v>648</v>
      </c>
      <c r="Y652">
        <v>59.2</v>
      </c>
      <c r="AA652" t="s">
        <v>24</v>
      </c>
      <c r="AB652" t="s">
        <v>24</v>
      </c>
      <c r="AD652" t="s">
        <v>667</v>
      </c>
      <c r="AE652" t="s">
        <v>668</v>
      </c>
      <c r="AF652" t="s">
        <v>670</v>
      </c>
    </row>
    <row r="653" spans="1:38" x14ac:dyDescent="0.2">
      <c r="C653" t="s">
        <v>2224</v>
      </c>
      <c r="D653" s="18" t="s">
        <v>93</v>
      </c>
      <c r="E653" s="75" t="s">
        <v>104</v>
      </c>
      <c r="F653" s="21" t="s">
        <v>644</v>
      </c>
      <c r="G653">
        <v>195</v>
      </c>
      <c r="H653">
        <v>777</v>
      </c>
      <c r="I653" t="s">
        <v>195</v>
      </c>
      <c r="J653" t="s">
        <v>195</v>
      </c>
      <c r="K653" t="s">
        <v>195</v>
      </c>
      <c r="L653" t="s">
        <v>195</v>
      </c>
      <c r="M653" t="s">
        <v>195</v>
      </c>
      <c r="N653" t="s">
        <v>195</v>
      </c>
      <c r="O653" t="s">
        <v>195</v>
      </c>
      <c r="P653" t="s">
        <v>195</v>
      </c>
      <c r="Q653" t="s">
        <v>195</v>
      </c>
      <c r="R653" t="s">
        <v>2187</v>
      </c>
      <c r="S653" s="125" t="s">
        <v>660</v>
      </c>
      <c r="T653" s="49">
        <v>40179</v>
      </c>
      <c r="U653" s="49">
        <v>41609</v>
      </c>
      <c r="V653" t="s">
        <v>645</v>
      </c>
      <c r="Y653">
        <v>37</v>
      </c>
      <c r="Z653" t="s">
        <v>195</v>
      </c>
      <c r="AA653" t="s">
        <v>195</v>
      </c>
      <c r="AB653" t="s">
        <v>24</v>
      </c>
      <c r="AC653" t="s">
        <v>662</v>
      </c>
      <c r="AD653" t="s">
        <v>663</v>
      </c>
      <c r="AE653" t="s">
        <v>659</v>
      </c>
      <c r="AF653" t="s">
        <v>195</v>
      </c>
    </row>
    <row r="654" spans="1:38" x14ac:dyDescent="0.2">
      <c r="C654" t="s">
        <v>2224</v>
      </c>
      <c r="D654" s="18" t="s">
        <v>93</v>
      </c>
      <c r="E654" s="75" t="s">
        <v>104</v>
      </c>
      <c r="F654" s="16" t="s">
        <v>651</v>
      </c>
      <c r="G654">
        <v>23</v>
      </c>
      <c r="H654">
        <v>23</v>
      </c>
      <c r="I654" t="s">
        <v>195</v>
      </c>
      <c r="J654" t="s">
        <v>195</v>
      </c>
      <c r="K654">
        <v>22.7</v>
      </c>
      <c r="L654" t="s">
        <v>195</v>
      </c>
      <c r="M654">
        <v>5.57</v>
      </c>
      <c r="N654">
        <v>17.46</v>
      </c>
      <c r="O654" t="s">
        <v>195</v>
      </c>
      <c r="P654">
        <v>4.96</v>
      </c>
      <c r="Q654" t="s">
        <v>195</v>
      </c>
      <c r="R654" t="s">
        <v>2187</v>
      </c>
      <c r="S654" s="125" t="s">
        <v>677</v>
      </c>
      <c r="T654" t="s">
        <v>195</v>
      </c>
      <c r="U654" t="s">
        <v>195</v>
      </c>
      <c r="V654" t="s">
        <v>652</v>
      </c>
      <c r="Y654">
        <v>100</v>
      </c>
      <c r="Z654" t="s">
        <v>195</v>
      </c>
      <c r="AA654" t="s">
        <v>195</v>
      </c>
      <c r="AB654" t="s">
        <v>24</v>
      </c>
      <c r="AD654" t="s">
        <v>679</v>
      </c>
      <c r="AE654" t="s">
        <v>676</v>
      </c>
      <c r="AF654" t="s">
        <v>564</v>
      </c>
    </row>
    <row r="655" spans="1:38" s="119" customFormat="1" ht="18" x14ac:dyDescent="0.2">
      <c r="A655" s="112"/>
      <c r="B655" s="112"/>
      <c r="C655" t="s">
        <v>2224</v>
      </c>
      <c r="D655" s="109" t="s">
        <v>93</v>
      </c>
      <c r="E655" s="110" t="s">
        <v>104</v>
      </c>
      <c r="F655" s="111" t="s">
        <v>600</v>
      </c>
      <c r="G655" s="112">
        <v>45</v>
      </c>
      <c r="H655" s="112">
        <v>62</v>
      </c>
      <c r="I655" s="112">
        <v>1019</v>
      </c>
      <c r="J655" s="112">
        <v>350.25</v>
      </c>
      <c r="K655" s="113">
        <v>11.89</v>
      </c>
      <c r="L655" s="113"/>
      <c r="M655" s="113"/>
      <c r="N655" s="113">
        <v>6.1</v>
      </c>
      <c r="O655" s="113"/>
      <c r="P655" s="113"/>
      <c r="Q655" s="113">
        <v>45</v>
      </c>
      <c r="R655" s="113" t="s">
        <v>2187</v>
      </c>
      <c r="S655" s="217" t="s">
        <v>620</v>
      </c>
      <c r="T655" s="114">
        <v>40544</v>
      </c>
      <c r="U655" s="114">
        <v>41974</v>
      </c>
      <c r="V655" s="112" t="s">
        <v>601</v>
      </c>
      <c r="W655" s="112"/>
      <c r="X655" s="112"/>
      <c r="Y655" s="112">
        <v>72.58</v>
      </c>
      <c r="Z655" s="112" t="s">
        <v>195</v>
      </c>
      <c r="AA655" s="112" t="s">
        <v>24</v>
      </c>
      <c r="AB655" s="112" t="s">
        <v>24</v>
      </c>
      <c r="AC655" s="112" t="s">
        <v>621</v>
      </c>
      <c r="AD655" s="112"/>
      <c r="AE655" s="112" t="s">
        <v>619</v>
      </c>
      <c r="AF655" s="112"/>
      <c r="AG655" s="112"/>
      <c r="AH655" s="112"/>
      <c r="AI655" s="112"/>
      <c r="AJ655" s="112"/>
      <c r="AK655" s="112"/>
      <c r="AL655" s="112"/>
    </row>
    <row r="656" spans="1:38" x14ac:dyDescent="0.2">
      <c r="C656" t="s">
        <v>2224</v>
      </c>
      <c r="D656" s="18" t="s">
        <v>93</v>
      </c>
      <c r="E656" s="75" t="s">
        <v>104</v>
      </c>
      <c r="F656" s="16" t="s">
        <v>655</v>
      </c>
      <c r="G656">
        <v>165</v>
      </c>
      <c r="H656">
        <v>265</v>
      </c>
      <c r="I656" t="s">
        <v>195</v>
      </c>
      <c r="J656">
        <v>364.88</v>
      </c>
      <c r="K656" t="s">
        <v>195</v>
      </c>
      <c r="L656" t="s">
        <v>195</v>
      </c>
      <c r="M656" t="s">
        <v>195</v>
      </c>
      <c r="N656" s="116" t="s">
        <v>682</v>
      </c>
      <c r="O656" s="117" t="s">
        <v>683</v>
      </c>
      <c r="P656" t="s">
        <v>195</v>
      </c>
      <c r="Q656">
        <v>165</v>
      </c>
      <c r="R656" t="s">
        <v>2187</v>
      </c>
      <c r="S656" s="125" t="s">
        <v>681</v>
      </c>
      <c r="T656" s="49">
        <v>39814</v>
      </c>
      <c r="U656" s="49">
        <v>41609</v>
      </c>
      <c r="V656" t="s">
        <v>656</v>
      </c>
      <c r="Y656">
        <v>62.26</v>
      </c>
      <c r="AA656" t="s">
        <v>195</v>
      </c>
      <c r="AB656" t="s">
        <v>24</v>
      </c>
      <c r="AE656" t="s">
        <v>680</v>
      </c>
      <c r="AF656" t="s">
        <v>367</v>
      </c>
    </row>
    <row r="657" spans="1:38" x14ac:dyDescent="0.2">
      <c r="C657" t="s">
        <v>2226</v>
      </c>
      <c r="D657" s="11" t="s">
        <v>105</v>
      </c>
      <c r="E657" s="80" t="s">
        <v>106</v>
      </c>
      <c r="F657" s="26" t="s">
        <v>1076</v>
      </c>
      <c r="G657">
        <v>6</v>
      </c>
      <c r="H657">
        <v>25</v>
      </c>
      <c r="I657" s="125" t="s">
        <v>230</v>
      </c>
      <c r="J657" s="125" t="s">
        <v>230</v>
      </c>
      <c r="K657" s="125" t="s">
        <v>230</v>
      </c>
      <c r="L657" s="125" t="s">
        <v>230</v>
      </c>
      <c r="M657" s="125" t="s">
        <v>230</v>
      </c>
      <c r="N657" s="125" t="s">
        <v>230</v>
      </c>
      <c r="O657" s="125" t="s">
        <v>230</v>
      </c>
      <c r="P657" s="125" t="s">
        <v>230</v>
      </c>
      <c r="Q657" s="125" t="s">
        <v>230</v>
      </c>
      <c r="R657" s="125" t="s">
        <v>2188</v>
      </c>
      <c r="S657" t="s">
        <v>1193</v>
      </c>
      <c r="T657" s="49">
        <v>35065</v>
      </c>
      <c r="U657" s="49">
        <v>32112</v>
      </c>
      <c r="V657" t="s">
        <v>525</v>
      </c>
      <c r="Y657">
        <v>24</v>
      </c>
      <c r="Z657" s="125" t="s">
        <v>230</v>
      </c>
      <c r="AA657" s="125" t="s">
        <v>230</v>
      </c>
      <c r="AB657" s="125" t="s">
        <v>24</v>
      </c>
      <c r="AC657" t="s">
        <v>1195</v>
      </c>
      <c r="AE657" s="57" t="s">
        <v>1196</v>
      </c>
    </row>
    <row r="658" spans="1:38" ht="17" x14ac:dyDescent="0.2">
      <c r="C658" t="s">
        <v>2223</v>
      </c>
      <c r="D658" s="11" t="s">
        <v>21</v>
      </c>
      <c r="E658" s="12" t="s">
        <v>30</v>
      </c>
      <c r="F658" s="13" t="s">
        <v>22</v>
      </c>
      <c r="X658" t="s">
        <v>24</v>
      </c>
    </row>
    <row r="659" spans="1:38" x14ac:dyDescent="0.2">
      <c r="C659" t="s">
        <v>2226</v>
      </c>
      <c r="D659" s="11" t="s">
        <v>105</v>
      </c>
      <c r="E659" s="80" t="s">
        <v>106</v>
      </c>
      <c r="F659" s="23" t="s">
        <v>107</v>
      </c>
      <c r="G659">
        <v>1</v>
      </c>
      <c r="H659">
        <v>2</v>
      </c>
      <c r="I659">
        <v>2</v>
      </c>
      <c r="J659">
        <v>0.1</v>
      </c>
      <c r="K659">
        <v>2</v>
      </c>
      <c r="L659" t="s">
        <v>230</v>
      </c>
      <c r="M659" t="s">
        <v>195</v>
      </c>
      <c r="N659">
        <v>0.1</v>
      </c>
      <c r="O659" t="s">
        <v>195</v>
      </c>
      <c r="P659" t="s">
        <v>195</v>
      </c>
      <c r="Q659" t="s">
        <v>195</v>
      </c>
      <c r="R659" s="125" t="s">
        <v>2187</v>
      </c>
      <c r="S659" t="s">
        <v>639</v>
      </c>
      <c r="T659" s="49">
        <v>41275</v>
      </c>
      <c r="U659" s="49">
        <v>43070</v>
      </c>
      <c r="V659" t="s">
        <v>637</v>
      </c>
      <c r="Y659">
        <v>50</v>
      </c>
      <c r="Z659" t="s">
        <v>613</v>
      </c>
      <c r="AA659" t="s">
        <v>24</v>
      </c>
      <c r="AB659" t="s">
        <v>24</v>
      </c>
      <c r="AD659" t="s">
        <v>641</v>
      </c>
      <c r="AE659" t="s">
        <v>638</v>
      </c>
      <c r="AF659" t="s">
        <v>642</v>
      </c>
    </row>
    <row r="660" spans="1:38" x14ac:dyDescent="0.2">
      <c r="C660" t="s">
        <v>2224</v>
      </c>
      <c r="D660" s="5" t="s">
        <v>53</v>
      </c>
      <c r="E660" s="77" t="s">
        <v>54</v>
      </c>
      <c r="F660" s="97" t="s">
        <v>45</v>
      </c>
    </row>
    <row r="661" spans="1:38" x14ac:dyDescent="0.2">
      <c r="C661" t="s">
        <v>2224</v>
      </c>
      <c r="D661" s="5" t="s">
        <v>53</v>
      </c>
      <c r="E661" s="77" t="s">
        <v>54</v>
      </c>
      <c r="F661" s="97" t="s">
        <v>47</v>
      </c>
    </row>
    <row r="662" spans="1:38" x14ac:dyDescent="0.2">
      <c r="C662" t="s">
        <v>2225</v>
      </c>
      <c r="D662" t="s">
        <v>150</v>
      </c>
      <c r="E662" s="75" t="s">
        <v>151</v>
      </c>
      <c r="F662" s="13" t="s">
        <v>1360</v>
      </c>
      <c r="G662">
        <v>1</v>
      </c>
      <c r="H662">
        <v>33</v>
      </c>
      <c r="I662">
        <v>1</v>
      </c>
      <c r="J662" t="s">
        <v>195</v>
      </c>
      <c r="K662" t="s">
        <v>195</v>
      </c>
      <c r="L662" t="s">
        <v>195</v>
      </c>
      <c r="M662" t="s">
        <v>195</v>
      </c>
      <c r="N662" t="s">
        <v>195</v>
      </c>
      <c r="O662" t="s">
        <v>195</v>
      </c>
      <c r="P662" t="s">
        <v>195</v>
      </c>
      <c r="Q662" t="s">
        <v>195</v>
      </c>
      <c r="R662" t="s">
        <v>2186</v>
      </c>
      <c r="S662" t="s">
        <v>1999</v>
      </c>
      <c r="T662" t="s">
        <v>195</v>
      </c>
      <c r="U662" t="s">
        <v>195</v>
      </c>
      <c r="V662" t="s">
        <v>1361</v>
      </c>
      <c r="Y662">
        <v>3.03</v>
      </c>
      <c r="Z662" t="s">
        <v>195</v>
      </c>
      <c r="AA662" t="s">
        <v>195</v>
      </c>
      <c r="AB662" t="s">
        <v>24</v>
      </c>
      <c r="AE662" t="s">
        <v>1998</v>
      </c>
      <c r="AF662" t="s">
        <v>2000</v>
      </c>
    </row>
    <row r="663" spans="1:38" x14ac:dyDescent="0.2">
      <c r="C663" t="s">
        <v>2225</v>
      </c>
      <c r="D663" t="s">
        <v>150</v>
      </c>
      <c r="E663" s="75" t="s">
        <v>151</v>
      </c>
      <c r="F663" s="13" t="s">
        <v>1360</v>
      </c>
      <c r="G663" t="s">
        <v>195</v>
      </c>
      <c r="H663" t="s">
        <v>195</v>
      </c>
      <c r="I663" t="s">
        <v>195</v>
      </c>
      <c r="J663" t="s">
        <v>195</v>
      </c>
      <c r="K663" t="s">
        <v>195</v>
      </c>
      <c r="L663" t="s">
        <v>195</v>
      </c>
      <c r="M663" t="s">
        <v>195</v>
      </c>
      <c r="N663" t="s">
        <v>195</v>
      </c>
      <c r="O663" t="s">
        <v>195</v>
      </c>
      <c r="P663" t="s">
        <v>195</v>
      </c>
      <c r="Q663" t="s">
        <v>195</v>
      </c>
      <c r="R663" t="s">
        <v>2188</v>
      </c>
      <c r="S663" t="s">
        <v>2011</v>
      </c>
      <c r="T663" s="49">
        <v>29373</v>
      </c>
      <c r="U663" s="49">
        <v>30225</v>
      </c>
      <c r="V663" t="s">
        <v>1363</v>
      </c>
      <c r="Y663" t="s">
        <v>195</v>
      </c>
      <c r="Z663" t="s">
        <v>195</v>
      </c>
      <c r="AA663" t="s">
        <v>195</v>
      </c>
      <c r="AB663" t="s">
        <v>24</v>
      </c>
      <c r="AD663" t="s">
        <v>2012</v>
      </c>
      <c r="AE663" t="s">
        <v>2010</v>
      </c>
    </row>
    <row r="664" spans="1:38" ht="18" x14ac:dyDescent="0.2">
      <c r="C664" t="s">
        <v>2225</v>
      </c>
      <c r="D664" t="s">
        <v>159</v>
      </c>
      <c r="E664" s="75" t="s">
        <v>160</v>
      </c>
      <c r="F664" s="16" t="s">
        <v>1595</v>
      </c>
      <c r="G664">
        <v>54</v>
      </c>
      <c r="H664">
        <v>1800</v>
      </c>
      <c r="I664">
        <v>78</v>
      </c>
      <c r="J664" t="s">
        <v>195</v>
      </c>
      <c r="K664" s="88" t="s">
        <v>2042</v>
      </c>
      <c r="L664" s="88" t="s">
        <v>2043</v>
      </c>
      <c r="M664" s="88" t="s">
        <v>2044</v>
      </c>
      <c r="N664" s="88" t="s">
        <v>195</v>
      </c>
      <c r="O664" s="88" t="s">
        <v>195</v>
      </c>
      <c r="P664" s="88" t="s">
        <v>195</v>
      </c>
      <c r="Q664" s="88" t="s">
        <v>2045</v>
      </c>
      <c r="R664" s="88" t="s">
        <v>2187</v>
      </c>
      <c r="S664" t="s">
        <v>1594</v>
      </c>
      <c r="T664" s="49">
        <v>41883</v>
      </c>
      <c r="U664" s="49">
        <v>41944</v>
      </c>
      <c r="V664" t="s">
        <v>1596</v>
      </c>
      <c r="Y664">
        <v>3</v>
      </c>
      <c r="Z664" t="s">
        <v>230</v>
      </c>
      <c r="AA664" t="s">
        <v>195</v>
      </c>
      <c r="AB664" t="s">
        <v>24</v>
      </c>
      <c r="AE664" t="s">
        <v>2046</v>
      </c>
    </row>
    <row r="665" spans="1:38" x14ac:dyDescent="0.2">
      <c r="C665" t="s">
        <v>2225</v>
      </c>
      <c r="D665" t="s">
        <v>150</v>
      </c>
      <c r="E665" s="75" t="s">
        <v>151</v>
      </c>
      <c r="F665" s="13" t="s">
        <v>1356</v>
      </c>
      <c r="G665">
        <v>56</v>
      </c>
      <c r="H665">
        <v>96</v>
      </c>
      <c r="I665" t="s">
        <v>195</v>
      </c>
      <c r="J665" t="s">
        <v>195</v>
      </c>
      <c r="K665">
        <v>4.05</v>
      </c>
      <c r="L665">
        <v>4.7300000000000004</v>
      </c>
      <c r="M665" t="s">
        <v>195</v>
      </c>
      <c r="N665">
        <v>6.16</v>
      </c>
      <c r="O665">
        <v>10.89</v>
      </c>
      <c r="P665" t="s">
        <v>195</v>
      </c>
      <c r="Q665" t="s">
        <v>195</v>
      </c>
      <c r="R665" t="s">
        <v>2185</v>
      </c>
      <c r="S665" s="125" t="s">
        <v>1993</v>
      </c>
      <c r="T665" s="49">
        <v>41061</v>
      </c>
      <c r="U665" s="49">
        <v>41487</v>
      </c>
      <c r="V665" t="s">
        <v>1357</v>
      </c>
      <c r="Y665">
        <v>58.3</v>
      </c>
      <c r="Z665" t="s">
        <v>195</v>
      </c>
      <c r="AA665" t="s">
        <v>195</v>
      </c>
      <c r="AB665" t="s">
        <v>24</v>
      </c>
      <c r="AD665" t="s">
        <v>1994</v>
      </c>
      <c r="AE665" t="s">
        <v>1995</v>
      </c>
      <c r="AF665" t="s">
        <v>1065</v>
      </c>
    </row>
    <row r="666" spans="1:38" x14ac:dyDescent="0.2">
      <c r="C666" t="s">
        <v>2225</v>
      </c>
      <c r="D666" t="s">
        <v>150</v>
      </c>
      <c r="E666" s="75" t="s">
        <v>151</v>
      </c>
      <c r="F666" s="13" t="s">
        <v>1358</v>
      </c>
      <c r="G666">
        <v>124</v>
      </c>
      <c r="H666">
        <v>203</v>
      </c>
      <c r="I666" t="s">
        <v>195</v>
      </c>
      <c r="J666" t="s">
        <v>195</v>
      </c>
      <c r="K666" t="s">
        <v>195</v>
      </c>
      <c r="L666" t="s">
        <v>195</v>
      </c>
      <c r="M666" t="s">
        <v>195</v>
      </c>
      <c r="N666" t="s">
        <v>195</v>
      </c>
      <c r="O666" t="s">
        <v>195</v>
      </c>
      <c r="P666" t="s">
        <v>195</v>
      </c>
      <c r="Q666" t="s">
        <v>195</v>
      </c>
      <c r="R666" t="s">
        <v>2187</v>
      </c>
      <c r="S666" t="s">
        <v>1997</v>
      </c>
      <c r="T666" s="49">
        <v>42401</v>
      </c>
      <c r="U666" s="49">
        <v>42430</v>
      </c>
      <c r="V666" t="s">
        <v>1359</v>
      </c>
      <c r="Y666">
        <v>61</v>
      </c>
      <c r="Z666" t="s">
        <v>195</v>
      </c>
      <c r="AA666" t="s">
        <v>195</v>
      </c>
      <c r="AB666" t="s">
        <v>24</v>
      </c>
      <c r="AC666" s="88" t="s">
        <v>2022</v>
      </c>
      <c r="AD666" t="s">
        <v>1994</v>
      </c>
      <c r="AE666" t="s">
        <v>1996</v>
      </c>
      <c r="AF666" t="s">
        <v>1065</v>
      </c>
    </row>
    <row r="667" spans="1:38" ht="18" x14ac:dyDescent="0.2">
      <c r="A667" s="52"/>
      <c r="B667" s="52"/>
      <c r="C667" s="52" t="s">
        <v>2225</v>
      </c>
      <c r="D667" s="52" t="s">
        <v>159</v>
      </c>
      <c r="E667" s="105" t="s">
        <v>160</v>
      </c>
      <c r="F667" s="187" t="s">
        <v>1601</v>
      </c>
      <c r="G667" s="52" t="s">
        <v>195</v>
      </c>
      <c r="H667" s="52" t="s">
        <v>195</v>
      </c>
      <c r="I667" s="52" t="s">
        <v>2051</v>
      </c>
      <c r="J667" s="52"/>
      <c r="K667" s="52"/>
      <c r="L667" s="52"/>
      <c r="M667" s="52"/>
      <c r="N667" s="52"/>
      <c r="O667" s="52"/>
      <c r="P667" s="52"/>
      <c r="Q667" s="52"/>
      <c r="R667" s="52" t="s">
        <v>2185</v>
      </c>
      <c r="S667" s="52" t="s">
        <v>2049</v>
      </c>
      <c r="T667" s="61">
        <v>43009</v>
      </c>
      <c r="U667" s="61">
        <v>43070</v>
      </c>
      <c r="V667" s="52" t="s">
        <v>1600</v>
      </c>
      <c r="W667" s="52"/>
      <c r="X667" s="52"/>
      <c r="Y667" s="52"/>
      <c r="Z667" s="52"/>
      <c r="AA667" s="52"/>
      <c r="AB667" s="52"/>
      <c r="AC667" s="52" t="s">
        <v>2050</v>
      </c>
      <c r="AD667" s="52"/>
      <c r="AE667" s="52" t="s">
        <v>2048</v>
      </c>
      <c r="AF667" s="52"/>
      <c r="AG667" s="52"/>
      <c r="AH667" s="52"/>
      <c r="AI667" s="52"/>
      <c r="AJ667" s="52"/>
      <c r="AK667" s="52"/>
      <c r="AL667" s="52"/>
    </row>
    <row r="668" spans="1:38" x14ac:dyDescent="0.2">
      <c r="C668" t="s">
        <v>2225</v>
      </c>
      <c r="D668" t="s">
        <v>148</v>
      </c>
      <c r="E668" s="75" t="s">
        <v>149</v>
      </c>
      <c r="F668" s="13" t="s">
        <v>1338</v>
      </c>
      <c r="G668">
        <v>0</v>
      </c>
      <c r="H668">
        <v>4</v>
      </c>
      <c r="I668">
        <v>0</v>
      </c>
      <c r="J668">
        <v>0</v>
      </c>
      <c r="K668">
        <v>0</v>
      </c>
      <c r="L668">
        <v>0</v>
      </c>
      <c r="M668">
        <v>0</v>
      </c>
      <c r="N668">
        <v>0</v>
      </c>
      <c r="O668">
        <v>0</v>
      </c>
      <c r="P668">
        <v>0</v>
      </c>
      <c r="Q668">
        <v>0</v>
      </c>
      <c r="R668" t="s">
        <v>2185</v>
      </c>
      <c r="S668" t="s">
        <v>1956</v>
      </c>
      <c r="T668" s="49">
        <v>40909</v>
      </c>
      <c r="U668" s="49">
        <v>43070</v>
      </c>
      <c r="V668" t="s">
        <v>1339</v>
      </c>
      <c r="Y668">
        <v>0</v>
      </c>
      <c r="Z668">
        <v>0</v>
      </c>
      <c r="AA668" t="s">
        <v>25</v>
      </c>
      <c r="AB668" t="s">
        <v>25</v>
      </c>
      <c r="AE668" s="57" t="s">
        <v>1957</v>
      </c>
    </row>
    <row r="669" spans="1:38" x14ac:dyDescent="0.2">
      <c r="C669" t="s">
        <v>2225</v>
      </c>
      <c r="D669" t="s">
        <v>150</v>
      </c>
      <c r="E669" s="75" t="s">
        <v>151</v>
      </c>
      <c r="F669" s="19" t="s">
        <v>1350</v>
      </c>
      <c r="G669">
        <v>12</v>
      </c>
      <c r="H669">
        <v>313</v>
      </c>
      <c r="I669" t="s">
        <v>195</v>
      </c>
      <c r="J669" t="s">
        <v>195</v>
      </c>
      <c r="K669" t="s">
        <v>195</v>
      </c>
      <c r="L669" t="s">
        <v>195</v>
      </c>
      <c r="M669" t="s">
        <v>195</v>
      </c>
      <c r="N669" t="s">
        <v>195</v>
      </c>
      <c r="O669" t="s">
        <v>195</v>
      </c>
      <c r="P669" t="s">
        <v>195</v>
      </c>
      <c r="Q669" t="s">
        <v>195</v>
      </c>
      <c r="R669" t="s">
        <v>2185</v>
      </c>
      <c r="S669" s="125" t="s">
        <v>1987</v>
      </c>
      <c r="T669" s="49">
        <v>41365</v>
      </c>
      <c r="U669" s="49">
        <v>41394</v>
      </c>
      <c r="V669" t="s">
        <v>1351</v>
      </c>
      <c r="Y669">
        <v>3.5</v>
      </c>
      <c r="Z669" t="s">
        <v>195</v>
      </c>
      <c r="AA669" t="s">
        <v>195</v>
      </c>
      <c r="AB669" t="s">
        <v>24</v>
      </c>
      <c r="AE669" t="s">
        <v>1986</v>
      </c>
      <c r="AF669" t="s">
        <v>1065</v>
      </c>
    </row>
    <row r="670" spans="1:38" x14ac:dyDescent="0.2">
      <c r="C670" t="s">
        <v>2225</v>
      </c>
      <c r="D670" t="s">
        <v>150</v>
      </c>
      <c r="E670" s="75" t="s">
        <v>151</v>
      </c>
      <c r="F670" s="19" t="s">
        <v>2222</v>
      </c>
      <c r="G670">
        <v>19</v>
      </c>
      <c r="H670">
        <v>93</v>
      </c>
      <c r="I670">
        <v>30</v>
      </c>
      <c r="K670">
        <v>1.5</v>
      </c>
      <c r="M670">
        <v>1</v>
      </c>
      <c r="R670" t="s">
        <v>2187</v>
      </c>
      <c r="S670" t="s">
        <v>2014</v>
      </c>
      <c r="T670" s="49">
        <v>42036</v>
      </c>
      <c r="U670" s="49">
        <v>42339</v>
      </c>
      <c r="V670" t="s">
        <v>1365</v>
      </c>
      <c r="AE670" t="s">
        <v>2013</v>
      </c>
    </row>
    <row r="671" spans="1:38" ht="18" x14ac:dyDescent="0.2">
      <c r="C671" t="s">
        <v>2225</v>
      </c>
      <c r="D671" t="s">
        <v>150</v>
      </c>
      <c r="E671" s="75" t="s">
        <v>151</v>
      </c>
      <c r="F671" s="15" t="s">
        <v>1364</v>
      </c>
      <c r="G671">
        <v>27</v>
      </c>
      <c r="H671">
        <v>203</v>
      </c>
      <c r="I671">
        <v>45</v>
      </c>
      <c r="K671">
        <v>1.6</v>
      </c>
      <c r="M671" s="88">
        <v>0.8</v>
      </c>
      <c r="R671" t="s">
        <v>2187</v>
      </c>
      <c r="S671" t="s">
        <v>2014</v>
      </c>
      <c r="T671" s="49">
        <v>42675</v>
      </c>
      <c r="U671" s="49">
        <v>42675</v>
      </c>
      <c r="V671" t="s">
        <v>1365</v>
      </c>
      <c r="Y671">
        <v>13.3</v>
      </c>
      <c r="Z671" t="s">
        <v>195</v>
      </c>
      <c r="AA671" t="s">
        <v>195</v>
      </c>
      <c r="AB671" t="s">
        <v>24</v>
      </c>
      <c r="AE671" t="s">
        <v>2013</v>
      </c>
      <c r="AF671" t="s">
        <v>2017</v>
      </c>
    </row>
    <row r="672" spans="1:38" x14ac:dyDescent="0.2">
      <c r="C672" t="s">
        <v>2225</v>
      </c>
      <c r="D672" t="s">
        <v>150</v>
      </c>
      <c r="E672" s="75" t="s">
        <v>151</v>
      </c>
      <c r="F672" s="19" t="s">
        <v>1352</v>
      </c>
      <c r="G672">
        <v>319</v>
      </c>
      <c r="H672">
        <v>2220</v>
      </c>
      <c r="I672">
        <v>954</v>
      </c>
      <c r="J672" t="s">
        <v>195</v>
      </c>
      <c r="K672">
        <v>0.4</v>
      </c>
      <c r="L672">
        <v>2.2999999999999998</v>
      </c>
      <c r="M672" t="s">
        <v>195</v>
      </c>
      <c r="N672">
        <v>2.2999999999999998</v>
      </c>
      <c r="O672">
        <v>14.1</v>
      </c>
      <c r="P672" t="s">
        <v>195</v>
      </c>
      <c r="Q672" s="88" t="s">
        <v>195</v>
      </c>
      <c r="R672" s="88" t="s">
        <v>2185</v>
      </c>
      <c r="S672" s="125" t="s">
        <v>1990</v>
      </c>
      <c r="T672" s="49">
        <v>41275</v>
      </c>
      <c r="U672" s="49">
        <v>43435</v>
      </c>
      <c r="V672" t="s">
        <v>1353</v>
      </c>
      <c r="Y672">
        <v>14.4</v>
      </c>
      <c r="Z672" t="s">
        <v>195</v>
      </c>
      <c r="AA672" t="s">
        <v>195</v>
      </c>
      <c r="AB672" t="s">
        <v>24</v>
      </c>
      <c r="AD672" s="88" t="s">
        <v>1991</v>
      </c>
      <c r="AE672" t="s">
        <v>1989</v>
      </c>
      <c r="AF672" t="s">
        <v>1065</v>
      </c>
    </row>
    <row r="673" spans="1:38" x14ac:dyDescent="0.2">
      <c r="C673" t="s">
        <v>2225</v>
      </c>
      <c r="D673" t="s">
        <v>150</v>
      </c>
      <c r="E673" s="75" t="s">
        <v>151</v>
      </c>
      <c r="F673" s="42" t="s">
        <v>1579</v>
      </c>
      <c r="G673">
        <v>59</v>
      </c>
      <c r="H673">
        <v>195</v>
      </c>
      <c r="I673">
        <v>155</v>
      </c>
      <c r="J673" t="s">
        <v>195</v>
      </c>
      <c r="K673">
        <v>2.6</v>
      </c>
      <c r="L673">
        <v>2.7</v>
      </c>
      <c r="M673" t="s">
        <v>195</v>
      </c>
      <c r="N673" t="s">
        <v>195</v>
      </c>
      <c r="O673" t="s">
        <v>195</v>
      </c>
      <c r="P673" t="s">
        <v>195</v>
      </c>
      <c r="Q673" s="88" t="s">
        <v>195</v>
      </c>
      <c r="R673" s="88" t="s">
        <v>2187</v>
      </c>
      <c r="S673" t="s">
        <v>2020</v>
      </c>
      <c r="T673" s="49">
        <v>43132</v>
      </c>
      <c r="U673" s="49">
        <v>43374</v>
      </c>
      <c r="V673" t="s">
        <v>1580</v>
      </c>
      <c r="Y673">
        <v>72</v>
      </c>
      <c r="Z673" t="s">
        <v>195</v>
      </c>
      <c r="AA673" t="s">
        <v>195</v>
      </c>
      <c r="AB673" t="s">
        <v>24</v>
      </c>
      <c r="AD673" t="s">
        <v>2021</v>
      </c>
      <c r="AE673" t="s">
        <v>2019</v>
      </c>
    </row>
    <row r="674" spans="1:38" x14ac:dyDescent="0.2">
      <c r="C674" t="s">
        <v>2225</v>
      </c>
      <c r="D674" t="s">
        <v>168</v>
      </c>
      <c r="E674" s="75" t="s">
        <v>169</v>
      </c>
      <c r="F674" s="16" t="s">
        <v>1631</v>
      </c>
      <c r="G674">
        <v>65</v>
      </c>
      <c r="H674">
        <v>67</v>
      </c>
      <c r="I674">
        <v>503</v>
      </c>
      <c r="K674">
        <v>7.6</v>
      </c>
      <c r="L674" t="s">
        <v>195</v>
      </c>
      <c r="M674" t="s">
        <v>2071</v>
      </c>
      <c r="N674" s="125" t="s">
        <v>195</v>
      </c>
      <c r="O674" t="s">
        <v>195</v>
      </c>
      <c r="P674" t="s">
        <v>195</v>
      </c>
      <c r="R674" t="s">
        <v>2185</v>
      </c>
      <c r="S674" t="s">
        <v>1632</v>
      </c>
      <c r="T674" s="49">
        <v>43466</v>
      </c>
      <c r="U674" s="49">
        <v>43800</v>
      </c>
      <c r="V674" t="s">
        <v>1630</v>
      </c>
      <c r="Y674">
        <v>97</v>
      </c>
      <c r="Z674" t="s">
        <v>265</v>
      </c>
      <c r="AA674" t="s">
        <v>195</v>
      </c>
      <c r="AB674" t="s">
        <v>24</v>
      </c>
      <c r="AD674" t="s">
        <v>2021</v>
      </c>
      <c r="AE674" s="57" t="s">
        <v>2070</v>
      </c>
      <c r="AG674" t="s">
        <v>367</v>
      </c>
      <c r="AH674" t="s">
        <v>2072</v>
      </c>
    </row>
    <row r="675" spans="1:38" x14ac:dyDescent="0.2">
      <c r="C675" t="s">
        <v>2225</v>
      </c>
      <c r="D675" s="11" t="s">
        <v>40</v>
      </c>
      <c r="E675" s="12" t="s">
        <v>41</v>
      </c>
      <c r="F675" s="13" t="s">
        <v>44</v>
      </c>
    </row>
    <row r="676" spans="1:38" s="125" customFormat="1" x14ac:dyDescent="0.2">
      <c r="A676"/>
      <c r="B676"/>
      <c r="C676" t="s">
        <v>2225</v>
      </c>
      <c r="D676" s="6" t="s">
        <v>43</v>
      </c>
      <c r="E676" s="12" t="s">
        <v>42</v>
      </c>
      <c r="F676" s="13" t="s">
        <v>44</v>
      </c>
      <c r="G676"/>
      <c r="H676"/>
      <c r="I676"/>
      <c r="J676"/>
      <c r="K676"/>
      <c r="L676"/>
      <c r="M676"/>
      <c r="N676"/>
      <c r="O676"/>
      <c r="P676"/>
      <c r="Q676"/>
      <c r="R676"/>
      <c r="S676"/>
      <c r="T676"/>
      <c r="U676"/>
      <c r="V676"/>
      <c r="W676"/>
      <c r="X676"/>
      <c r="Y676"/>
      <c r="Z676"/>
      <c r="AA676"/>
      <c r="AB676"/>
      <c r="AC676"/>
      <c r="AD676"/>
      <c r="AE676"/>
      <c r="AF676"/>
      <c r="AG676"/>
      <c r="AH676"/>
      <c r="AI676"/>
      <c r="AJ676"/>
      <c r="AK676"/>
      <c r="AL676"/>
    </row>
    <row r="677" spans="1:38" x14ac:dyDescent="0.2">
      <c r="C677" t="s">
        <v>2224</v>
      </c>
      <c r="D677" s="17" t="s">
        <v>55</v>
      </c>
      <c r="E677" s="78" t="s">
        <v>56</v>
      </c>
      <c r="F677" s="16" t="s">
        <v>44</v>
      </c>
      <c r="G677" t="s">
        <v>230</v>
      </c>
      <c r="H677" t="s">
        <v>230</v>
      </c>
      <c r="I677" t="s">
        <v>230</v>
      </c>
      <c r="J677" t="s">
        <v>230</v>
      </c>
      <c r="K677" t="s">
        <v>230</v>
      </c>
      <c r="M677" t="s">
        <v>230</v>
      </c>
      <c r="N677" t="s">
        <v>230</v>
      </c>
      <c r="O677" t="s">
        <v>230</v>
      </c>
      <c r="P677" t="s">
        <v>230</v>
      </c>
      <c r="S677" t="s">
        <v>230</v>
      </c>
      <c r="T677" t="s">
        <v>230</v>
      </c>
      <c r="U677" t="s">
        <v>230</v>
      </c>
      <c r="V677" t="s">
        <v>230</v>
      </c>
      <c r="X677" t="s">
        <v>230</v>
      </c>
      <c r="Y677" t="s">
        <v>230</v>
      </c>
      <c r="Z677" t="s">
        <v>230</v>
      </c>
      <c r="AA677" t="s">
        <v>230</v>
      </c>
      <c r="AB677" t="s">
        <v>230</v>
      </c>
      <c r="AC677" t="s">
        <v>230</v>
      </c>
      <c r="AD677" t="s">
        <v>425</v>
      </c>
    </row>
    <row r="678" spans="1:38" x14ac:dyDescent="0.2">
      <c r="C678" t="s">
        <v>2224</v>
      </c>
      <c r="D678" s="5" t="s">
        <v>57</v>
      </c>
      <c r="E678" s="12" t="s">
        <v>58</v>
      </c>
      <c r="F678" s="16" t="s">
        <v>44</v>
      </c>
      <c r="G678" t="s">
        <v>230</v>
      </c>
      <c r="H678" t="s">
        <v>230</v>
      </c>
      <c r="I678" t="s">
        <v>230</v>
      </c>
      <c r="J678" t="s">
        <v>230</v>
      </c>
      <c r="K678" t="s">
        <v>230</v>
      </c>
      <c r="M678" t="s">
        <v>230</v>
      </c>
      <c r="N678" t="s">
        <v>230</v>
      </c>
      <c r="O678" t="s">
        <v>230</v>
      </c>
      <c r="P678" t="s">
        <v>230</v>
      </c>
      <c r="S678" t="s">
        <v>230</v>
      </c>
      <c r="T678" t="s">
        <v>230</v>
      </c>
      <c r="U678" t="s">
        <v>230</v>
      </c>
      <c r="V678" t="s">
        <v>230</v>
      </c>
      <c r="X678" t="s">
        <v>230</v>
      </c>
      <c r="Y678" t="s">
        <v>230</v>
      </c>
      <c r="Z678" t="s">
        <v>230</v>
      </c>
      <c r="AA678" t="s">
        <v>230</v>
      </c>
      <c r="AB678" t="s">
        <v>230</v>
      </c>
      <c r="AC678" t="s">
        <v>230</v>
      </c>
      <c r="AD678" t="s">
        <v>425</v>
      </c>
    </row>
    <row r="679" spans="1:38" x14ac:dyDescent="0.2">
      <c r="C679" t="s">
        <v>2225</v>
      </c>
      <c r="D679" s="11" t="s">
        <v>59</v>
      </c>
      <c r="E679" s="79" t="s">
        <v>60</v>
      </c>
      <c r="F679" s="16" t="s">
        <v>44</v>
      </c>
      <c r="G679" t="s">
        <v>230</v>
      </c>
      <c r="H679" t="s">
        <v>230</v>
      </c>
      <c r="I679" t="s">
        <v>230</v>
      </c>
      <c r="J679" t="s">
        <v>230</v>
      </c>
      <c r="K679" t="s">
        <v>230</v>
      </c>
      <c r="M679" t="s">
        <v>230</v>
      </c>
      <c r="N679" t="s">
        <v>230</v>
      </c>
      <c r="O679" t="s">
        <v>230</v>
      </c>
      <c r="P679" t="s">
        <v>230</v>
      </c>
      <c r="S679" t="s">
        <v>230</v>
      </c>
      <c r="T679" t="s">
        <v>230</v>
      </c>
      <c r="U679" t="s">
        <v>230</v>
      </c>
      <c r="V679" t="s">
        <v>230</v>
      </c>
      <c r="X679" t="s">
        <v>230</v>
      </c>
      <c r="Y679" t="s">
        <v>230</v>
      </c>
      <c r="Z679" t="s">
        <v>230</v>
      </c>
      <c r="AA679" t="s">
        <v>230</v>
      </c>
      <c r="AB679" t="s">
        <v>230</v>
      </c>
      <c r="AC679" t="s">
        <v>230</v>
      </c>
      <c r="AD679" t="s">
        <v>425</v>
      </c>
    </row>
    <row r="680" spans="1:38" s="119" customFormat="1" x14ac:dyDescent="0.2">
      <c r="A680"/>
      <c r="B680"/>
      <c r="C680" t="s">
        <v>2224</v>
      </c>
      <c r="D680" s="11" t="s">
        <v>61</v>
      </c>
      <c r="E680" s="12" t="s">
        <v>62</v>
      </c>
      <c r="F680" s="16" t="s">
        <v>44</v>
      </c>
      <c r="G680" t="s">
        <v>230</v>
      </c>
      <c r="H680" t="s">
        <v>230</v>
      </c>
      <c r="I680" t="s">
        <v>230</v>
      </c>
      <c r="J680" t="s">
        <v>230</v>
      </c>
      <c r="K680" t="s">
        <v>230</v>
      </c>
      <c r="L680"/>
      <c r="M680" t="s">
        <v>230</v>
      </c>
      <c r="N680" t="s">
        <v>230</v>
      </c>
      <c r="O680" t="s">
        <v>230</v>
      </c>
      <c r="P680" t="s">
        <v>230</v>
      </c>
      <c r="Q680"/>
      <c r="R680"/>
      <c r="S680" t="s">
        <v>230</v>
      </c>
      <c r="T680" t="s">
        <v>230</v>
      </c>
      <c r="U680" t="s">
        <v>230</v>
      </c>
      <c r="V680" t="s">
        <v>230</v>
      </c>
      <c r="W680"/>
      <c r="X680" t="s">
        <v>230</v>
      </c>
      <c r="Y680" t="s">
        <v>230</v>
      </c>
      <c r="Z680" t="s">
        <v>230</v>
      </c>
      <c r="AA680" t="s">
        <v>230</v>
      </c>
      <c r="AB680" t="s">
        <v>230</v>
      </c>
      <c r="AC680" t="s">
        <v>230</v>
      </c>
      <c r="AD680" t="s">
        <v>425</v>
      </c>
      <c r="AE680"/>
      <c r="AF680"/>
      <c r="AG680"/>
      <c r="AH680"/>
      <c r="AI680"/>
      <c r="AJ680"/>
      <c r="AK680"/>
      <c r="AL680"/>
    </row>
    <row r="681" spans="1:38" s="119" customFormat="1" ht="26" x14ac:dyDescent="0.2">
      <c r="A681"/>
      <c r="B681"/>
      <c r="C681" t="s">
        <v>2225</v>
      </c>
      <c r="D681" s="11" t="s">
        <v>63</v>
      </c>
      <c r="E681" s="12" t="s">
        <v>64</v>
      </c>
      <c r="F681" s="16" t="s">
        <v>44</v>
      </c>
      <c r="G681" t="s">
        <v>230</v>
      </c>
      <c r="H681" t="s">
        <v>230</v>
      </c>
      <c r="I681" t="s">
        <v>230</v>
      </c>
      <c r="J681" t="s">
        <v>230</v>
      </c>
      <c r="K681" t="s">
        <v>230</v>
      </c>
      <c r="L681"/>
      <c r="M681" t="s">
        <v>230</v>
      </c>
      <c r="N681" t="s">
        <v>230</v>
      </c>
      <c r="O681" t="s">
        <v>230</v>
      </c>
      <c r="P681" t="s">
        <v>230</v>
      </c>
      <c r="Q681"/>
      <c r="R681"/>
      <c r="S681" t="s">
        <v>230</v>
      </c>
      <c r="T681" t="s">
        <v>230</v>
      </c>
      <c r="U681" t="s">
        <v>230</v>
      </c>
      <c r="V681" t="s">
        <v>230</v>
      </c>
      <c r="W681"/>
      <c r="X681" t="s">
        <v>230</v>
      </c>
      <c r="Y681" t="s">
        <v>230</v>
      </c>
      <c r="Z681" t="s">
        <v>230</v>
      </c>
      <c r="AA681" t="s">
        <v>230</v>
      </c>
      <c r="AB681" t="s">
        <v>230</v>
      </c>
      <c r="AC681" t="s">
        <v>230</v>
      </c>
      <c r="AD681" t="s">
        <v>425</v>
      </c>
      <c r="AE681"/>
      <c r="AF681"/>
      <c r="AG681"/>
      <c r="AH681"/>
      <c r="AI681"/>
      <c r="AJ681"/>
      <c r="AK681"/>
      <c r="AL681"/>
    </row>
    <row r="682" spans="1:38" s="119" customFormat="1" x14ac:dyDescent="0.2">
      <c r="A682"/>
      <c r="B682"/>
      <c r="C682" t="s">
        <v>2236</v>
      </c>
      <c r="D682" s="11" t="s">
        <v>65</v>
      </c>
      <c r="E682" s="12" t="s">
        <v>66</v>
      </c>
      <c r="F682" s="16" t="s">
        <v>44</v>
      </c>
      <c r="G682" t="s">
        <v>230</v>
      </c>
      <c r="H682" t="s">
        <v>230</v>
      </c>
      <c r="I682" t="s">
        <v>230</v>
      </c>
      <c r="J682" t="s">
        <v>230</v>
      </c>
      <c r="K682" t="s">
        <v>230</v>
      </c>
      <c r="L682"/>
      <c r="M682" t="s">
        <v>230</v>
      </c>
      <c r="N682" t="s">
        <v>230</v>
      </c>
      <c r="O682" t="s">
        <v>230</v>
      </c>
      <c r="P682" t="s">
        <v>230</v>
      </c>
      <c r="Q682"/>
      <c r="R682"/>
      <c r="S682" t="s">
        <v>230</v>
      </c>
      <c r="T682" t="s">
        <v>230</v>
      </c>
      <c r="U682" t="s">
        <v>230</v>
      </c>
      <c r="V682" t="s">
        <v>230</v>
      </c>
      <c r="W682"/>
      <c r="X682" t="s">
        <v>230</v>
      </c>
      <c r="Y682" t="s">
        <v>230</v>
      </c>
      <c r="Z682" t="s">
        <v>230</v>
      </c>
      <c r="AA682" t="s">
        <v>230</v>
      </c>
      <c r="AB682" t="s">
        <v>230</v>
      </c>
      <c r="AC682" t="s">
        <v>230</v>
      </c>
      <c r="AD682" t="s">
        <v>425</v>
      </c>
      <c r="AE682"/>
      <c r="AF682"/>
      <c r="AG682"/>
      <c r="AH682"/>
      <c r="AI682"/>
      <c r="AJ682"/>
      <c r="AK682"/>
      <c r="AL682"/>
    </row>
    <row r="683" spans="1:38" s="119" customFormat="1" x14ac:dyDescent="0.2">
      <c r="A683"/>
      <c r="B683"/>
      <c r="C683" t="s">
        <v>2236</v>
      </c>
      <c r="D683" s="14" t="s">
        <v>67</v>
      </c>
      <c r="E683" s="75" t="s">
        <v>68</v>
      </c>
      <c r="F683" s="16" t="s">
        <v>44</v>
      </c>
      <c r="G683" t="s">
        <v>230</v>
      </c>
      <c r="H683" t="s">
        <v>230</v>
      </c>
      <c r="I683" t="s">
        <v>230</v>
      </c>
      <c r="J683" t="s">
        <v>230</v>
      </c>
      <c r="K683" t="s">
        <v>230</v>
      </c>
      <c r="L683"/>
      <c r="M683" t="s">
        <v>230</v>
      </c>
      <c r="N683" t="s">
        <v>230</v>
      </c>
      <c r="O683" t="s">
        <v>230</v>
      </c>
      <c r="P683" t="s">
        <v>230</v>
      </c>
      <c r="Q683"/>
      <c r="R683"/>
      <c r="S683" t="s">
        <v>230</v>
      </c>
      <c r="T683" t="s">
        <v>230</v>
      </c>
      <c r="U683" t="s">
        <v>230</v>
      </c>
      <c r="V683" t="s">
        <v>230</v>
      </c>
      <c r="W683"/>
      <c r="X683" t="s">
        <v>230</v>
      </c>
      <c r="Y683" t="s">
        <v>230</v>
      </c>
      <c r="Z683" t="s">
        <v>230</v>
      </c>
      <c r="AA683" t="s">
        <v>230</v>
      </c>
      <c r="AB683" t="s">
        <v>230</v>
      </c>
      <c r="AC683" t="s">
        <v>230</v>
      </c>
      <c r="AD683" t="s">
        <v>425</v>
      </c>
      <c r="AE683"/>
      <c r="AF683"/>
      <c r="AG683"/>
      <c r="AH683"/>
      <c r="AI683"/>
      <c r="AJ683"/>
      <c r="AK683"/>
      <c r="AL683"/>
    </row>
    <row r="684" spans="1:38" x14ac:dyDescent="0.2">
      <c r="C684" t="s">
        <v>2224</v>
      </c>
      <c r="D684" s="11" t="s">
        <v>69</v>
      </c>
      <c r="E684" s="12" t="s">
        <v>70</v>
      </c>
      <c r="F684" s="16" t="s">
        <v>44</v>
      </c>
      <c r="G684" t="s">
        <v>230</v>
      </c>
      <c r="H684" t="s">
        <v>230</v>
      </c>
      <c r="I684" t="s">
        <v>230</v>
      </c>
      <c r="J684" t="s">
        <v>230</v>
      </c>
      <c r="K684" t="s">
        <v>230</v>
      </c>
      <c r="M684" t="s">
        <v>230</v>
      </c>
      <c r="N684" t="s">
        <v>230</v>
      </c>
      <c r="O684" t="s">
        <v>230</v>
      </c>
      <c r="P684" t="s">
        <v>230</v>
      </c>
      <c r="S684" t="s">
        <v>230</v>
      </c>
      <c r="T684" t="s">
        <v>230</v>
      </c>
      <c r="U684" t="s">
        <v>230</v>
      </c>
      <c r="V684" t="s">
        <v>230</v>
      </c>
      <c r="X684" t="s">
        <v>230</v>
      </c>
      <c r="Y684" t="s">
        <v>230</v>
      </c>
      <c r="Z684" t="s">
        <v>230</v>
      </c>
      <c r="AA684" t="s">
        <v>230</v>
      </c>
      <c r="AB684" t="s">
        <v>230</v>
      </c>
      <c r="AC684" t="s">
        <v>230</v>
      </c>
      <c r="AD684" t="s">
        <v>425</v>
      </c>
    </row>
    <row r="685" spans="1:38" x14ac:dyDescent="0.2">
      <c r="C685" t="s">
        <v>2225</v>
      </c>
      <c r="D685" s="18" t="s">
        <v>71</v>
      </c>
      <c r="E685" s="80" t="s">
        <v>72</v>
      </c>
      <c r="F685" s="16" t="s">
        <v>44</v>
      </c>
      <c r="G685" t="s">
        <v>230</v>
      </c>
      <c r="H685" t="s">
        <v>230</v>
      </c>
      <c r="I685" t="s">
        <v>230</v>
      </c>
      <c r="J685" t="s">
        <v>230</v>
      </c>
      <c r="K685" t="s">
        <v>230</v>
      </c>
      <c r="M685" t="s">
        <v>230</v>
      </c>
      <c r="N685" t="s">
        <v>230</v>
      </c>
      <c r="O685" t="s">
        <v>230</v>
      </c>
      <c r="P685" t="s">
        <v>230</v>
      </c>
      <c r="S685" t="s">
        <v>230</v>
      </c>
      <c r="T685" t="s">
        <v>230</v>
      </c>
      <c r="U685" t="s">
        <v>230</v>
      </c>
      <c r="V685" t="s">
        <v>230</v>
      </c>
      <c r="X685" t="s">
        <v>230</v>
      </c>
      <c r="Y685" t="s">
        <v>230</v>
      </c>
      <c r="Z685" t="s">
        <v>230</v>
      </c>
      <c r="AA685" t="s">
        <v>230</v>
      </c>
      <c r="AB685" t="s">
        <v>230</v>
      </c>
      <c r="AC685" t="s">
        <v>230</v>
      </c>
      <c r="AD685" t="s">
        <v>425</v>
      </c>
    </row>
    <row r="686" spans="1:38" ht="26" x14ac:dyDescent="0.2">
      <c r="C686" t="s">
        <v>2225</v>
      </c>
      <c r="D686" s="11" t="s">
        <v>73</v>
      </c>
      <c r="E686" s="75" t="s">
        <v>74</v>
      </c>
      <c r="F686" s="16" t="s">
        <v>44</v>
      </c>
      <c r="G686" t="s">
        <v>230</v>
      </c>
      <c r="H686" t="s">
        <v>230</v>
      </c>
      <c r="I686" t="s">
        <v>230</v>
      </c>
      <c r="J686" t="s">
        <v>230</v>
      </c>
      <c r="K686" t="s">
        <v>230</v>
      </c>
      <c r="M686" t="s">
        <v>230</v>
      </c>
      <c r="N686" t="s">
        <v>230</v>
      </c>
      <c r="O686" t="s">
        <v>230</v>
      </c>
      <c r="P686" t="s">
        <v>230</v>
      </c>
      <c r="S686" t="s">
        <v>230</v>
      </c>
      <c r="T686" t="s">
        <v>230</v>
      </c>
      <c r="U686" t="s">
        <v>230</v>
      </c>
      <c r="V686" t="s">
        <v>230</v>
      </c>
      <c r="X686" t="s">
        <v>230</v>
      </c>
      <c r="Y686" t="s">
        <v>230</v>
      </c>
      <c r="Z686" t="s">
        <v>230</v>
      </c>
      <c r="AA686" t="s">
        <v>230</v>
      </c>
      <c r="AB686" t="s">
        <v>230</v>
      </c>
      <c r="AC686" t="s">
        <v>230</v>
      </c>
      <c r="AD686" t="s">
        <v>425</v>
      </c>
    </row>
    <row r="687" spans="1:38" x14ac:dyDescent="0.2">
      <c r="C687" t="s">
        <v>2224</v>
      </c>
      <c r="D687" s="11" t="s">
        <v>75</v>
      </c>
      <c r="E687" s="12" t="s">
        <v>76</v>
      </c>
      <c r="F687" s="16" t="s">
        <v>44</v>
      </c>
      <c r="G687" t="s">
        <v>230</v>
      </c>
      <c r="H687" t="s">
        <v>230</v>
      </c>
      <c r="I687" t="s">
        <v>230</v>
      </c>
      <c r="J687" t="s">
        <v>230</v>
      </c>
      <c r="K687" t="s">
        <v>230</v>
      </c>
      <c r="M687" t="s">
        <v>230</v>
      </c>
      <c r="N687" t="s">
        <v>230</v>
      </c>
      <c r="O687" t="s">
        <v>230</v>
      </c>
      <c r="P687" t="s">
        <v>230</v>
      </c>
      <c r="S687" t="s">
        <v>230</v>
      </c>
      <c r="T687" t="s">
        <v>230</v>
      </c>
      <c r="U687" t="s">
        <v>230</v>
      </c>
      <c r="V687" t="s">
        <v>230</v>
      </c>
      <c r="X687" t="s">
        <v>230</v>
      </c>
      <c r="Y687" t="s">
        <v>230</v>
      </c>
      <c r="Z687" t="s">
        <v>230</v>
      </c>
      <c r="AA687" t="s">
        <v>230</v>
      </c>
      <c r="AB687" t="s">
        <v>230</v>
      </c>
      <c r="AC687" t="s">
        <v>230</v>
      </c>
      <c r="AD687" t="s">
        <v>425</v>
      </c>
    </row>
    <row r="688" spans="1:38" s="119" customFormat="1" x14ac:dyDescent="0.2">
      <c r="A688"/>
      <c r="B688"/>
      <c r="C688" t="s">
        <v>2225</v>
      </c>
      <c r="D688" s="11" t="s">
        <v>77</v>
      </c>
      <c r="E688" s="12" t="s">
        <v>78</v>
      </c>
      <c r="F688" s="16" t="s">
        <v>44</v>
      </c>
      <c r="G688" t="s">
        <v>230</v>
      </c>
      <c r="H688" t="s">
        <v>230</v>
      </c>
      <c r="I688" t="s">
        <v>230</v>
      </c>
      <c r="J688" t="s">
        <v>230</v>
      </c>
      <c r="K688" t="s">
        <v>230</v>
      </c>
      <c r="L688"/>
      <c r="M688" t="s">
        <v>230</v>
      </c>
      <c r="N688" t="s">
        <v>230</v>
      </c>
      <c r="O688" t="s">
        <v>230</v>
      </c>
      <c r="P688" t="s">
        <v>230</v>
      </c>
      <c r="Q688"/>
      <c r="R688"/>
      <c r="S688" t="s">
        <v>230</v>
      </c>
      <c r="T688" t="s">
        <v>230</v>
      </c>
      <c r="U688" t="s">
        <v>230</v>
      </c>
      <c r="V688" t="s">
        <v>230</v>
      </c>
      <c r="W688"/>
      <c r="X688" t="s">
        <v>230</v>
      </c>
      <c r="Y688" t="s">
        <v>230</v>
      </c>
      <c r="Z688" t="s">
        <v>230</v>
      </c>
      <c r="AA688" t="s">
        <v>230</v>
      </c>
      <c r="AB688" t="s">
        <v>230</v>
      </c>
      <c r="AC688" t="s">
        <v>230</v>
      </c>
      <c r="AD688" t="s">
        <v>425</v>
      </c>
      <c r="AE688"/>
      <c r="AF688"/>
      <c r="AG688"/>
      <c r="AH688"/>
      <c r="AI688"/>
      <c r="AJ688"/>
      <c r="AK688"/>
      <c r="AL688"/>
    </row>
    <row r="689" spans="1:38" x14ac:dyDescent="0.2">
      <c r="C689" t="s">
        <v>2223</v>
      </c>
      <c r="D689" s="11" t="s">
        <v>146</v>
      </c>
      <c r="E689" s="12" t="s">
        <v>147</v>
      </c>
      <c r="F689" s="13" t="s">
        <v>44</v>
      </c>
      <c r="G689" t="s">
        <v>1302</v>
      </c>
    </row>
    <row r="690" spans="1:38" ht="34" x14ac:dyDescent="0.2">
      <c r="C690" t="s">
        <v>2225</v>
      </c>
      <c r="D690" t="s">
        <v>181</v>
      </c>
      <c r="E690" s="96" t="s">
        <v>180</v>
      </c>
      <c r="F690" s="86" t="s">
        <v>184</v>
      </c>
    </row>
    <row r="691" spans="1:38" ht="34" x14ac:dyDescent="0.2">
      <c r="C691" t="s">
        <v>2226</v>
      </c>
      <c r="D691" s="14" t="s">
        <v>32</v>
      </c>
      <c r="E691" s="85" t="s">
        <v>35</v>
      </c>
      <c r="F691" s="86" t="s">
        <v>33</v>
      </c>
    </row>
    <row r="692" spans="1:38" ht="17" x14ac:dyDescent="0.2">
      <c r="C692" t="s">
        <v>2224</v>
      </c>
      <c r="D692" t="s">
        <v>6</v>
      </c>
      <c r="E692" s="74" t="s">
        <v>2232</v>
      </c>
      <c r="F692" s="85" t="s">
        <v>1</v>
      </c>
      <c r="R692" t="s">
        <v>2186</v>
      </c>
      <c r="S692" t="s">
        <v>256</v>
      </c>
      <c r="AE692" t="s">
        <v>253</v>
      </c>
    </row>
    <row r="693" spans="1:38" x14ac:dyDescent="0.2">
      <c r="C693" t="s">
        <v>2225</v>
      </c>
      <c r="D693" t="s">
        <v>150</v>
      </c>
      <c r="E693" s="75" t="s">
        <v>151</v>
      </c>
      <c r="F693" s="180" t="s">
        <v>154</v>
      </c>
    </row>
    <row r="694" spans="1:38" s="62" customFormat="1" x14ac:dyDescent="0.2">
      <c r="A694"/>
      <c r="B694"/>
      <c r="C694" t="s">
        <v>2225</v>
      </c>
      <c r="D694" t="s">
        <v>159</v>
      </c>
      <c r="E694" s="75" t="s">
        <v>160</v>
      </c>
      <c r="F694" s="97" t="s">
        <v>161</v>
      </c>
      <c r="G694"/>
      <c r="H694"/>
      <c r="I694"/>
      <c r="J694"/>
      <c r="K694"/>
      <c r="L694"/>
      <c r="M694"/>
      <c r="N694"/>
      <c r="O694"/>
      <c r="P694"/>
      <c r="Q694"/>
      <c r="R694"/>
      <c r="S694"/>
      <c r="T694"/>
      <c r="U694"/>
      <c r="V694"/>
      <c r="W694"/>
      <c r="X694"/>
      <c r="Y694"/>
      <c r="Z694"/>
      <c r="AA694"/>
      <c r="AB694"/>
      <c r="AC694"/>
      <c r="AD694"/>
      <c r="AE694"/>
      <c r="AF694"/>
      <c r="AG694"/>
      <c r="AH694"/>
      <c r="AI694"/>
      <c r="AJ694"/>
      <c r="AK694"/>
      <c r="AL694"/>
    </row>
    <row r="695" spans="1:38" ht="17" x14ac:dyDescent="0.2">
      <c r="C695" t="s">
        <v>2223</v>
      </c>
      <c r="D695" s="11" t="s">
        <v>21</v>
      </c>
      <c r="E695" s="12" t="s">
        <v>30</v>
      </c>
      <c r="F695" s="3" t="s">
        <v>23</v>
      </c>
      <c r="X695" t="s">
        <v>25</v>
      </c>
    </row>
    <row r="696" spans="1:38" ht="17" x14ac:dyDescent="0.2">
      <c r="C696" t="s">
        <v>2224</v>
      </c>
      <c r="D696" s="11" t="s">
        <v>15</v>
      </c>
      <c r="E696" s="66" t="s">
        <v>16</v>
      </c>
      <c r="F696" s="85" t="s">
        <v>17</v>
      </c>
    </row>
    <row r="697" spans="1:38" x14ac:dyDescent="0.2">
      <c r="A697" s="119"/>
      <c r="B697" s="119"/>
      <c r="C697" s="119" t="s">
        <v>2225</v>
      </c>
      <c r="D697" s="11" t="s">
        <v>119</v>
      </c>
      <c r="E697" s="75" t="s">
        <v>120</v>
      </c>
      <c r="F697" s="99" t="s">
        <v>1500</v>
      </c>
      <c r="G697" s="119"/>
      <c r="H697" s="119"/>
      <c r="I697" s="119"/>
      <c r="J697" s="119"/>
      <c r="K697" s="119"/>
      <c r="L697" s="119"/>
      <c r="M697" s="119"/>
      <c r="N697" s="119"/>
      <c r="O697" s="119"/>
      <c r="P697" s="119"/>
      <c r="Q697" s="119"/>
      <c r="R697" s="119"/>
      <c r="S697" s="119"/>
      <c r="T697" s="119"/>
      <c r="U697" s="119"/>
      <c r="V697" s="125"/>
      <c r="W697" s="125"/>
      <c r="X697" s="119"/>
      <c r="Y697" s="119"/>
      <c r="Z697" s="119"/>
      <c r="AA697" s="119"/>
      <c r="AB697" s="119"/>
      <c r="AC697" s="119"/>
      <c r="AD697" s="119"/>
      <c r="AE697" s="119"/>
      <c r="AF697" s="119"/>
      <c r="AG697" s="119"/>
      <c r="AH697" s="119"/>
      <c r="AI697" s="119"/>
      <c r="AJ697" s="119"/>
      <c r="AK697" s="119"/>
      <c r="AL697" s="119"/>
    </row>
    <row r="698" spans="1:38" x14ac:dyDescent="0.2">
      <c r="C698" t="s">
        <v>2224</v>
      </c>
      <c r="D698" s="5" t="s">
        <v>53</v>
      </c>
      <c r="E698" s="77" t="s">
        <v>54</v>
      </c>
      <c r="F698" s="97" t="s">
        <v>49</v>
      </c>
    </row>
    <row r="699" spans="1:38" x14ac:dyDescent="0.2">
      <c r="C699" t="s">
        <v>2224</v>
      </c>
      <c r="D699" s="5" t="s">
        <v>53</v>
      </c>
      <c r="E699" s="77" t="s">
        <v>54</v>
      </c>
      <c r="F699" s="97" t="s">
        <v>50</v>
      </c>
    </row>
    <row r="700" spans="1:38" s="125" customFormat="1" ht="57" x14ac:dyDescent="0.2">
      <c r="A700"/>
      <c r="B700"/>
      <c r="C700" t="s">
        <v>2224</v>
      </c>
      <c r="D700" s="11" t="s">
        <v>27</v>
      </c>
      <c r="E700" s="12" t="s">
        <v>31</v>
      </c>
      <c r="F700" s="84" t="s">
        <v>28</v>
      </c>
      <c r="G700"/>
      <c r="H700"/>
      <c r="I700"/>
      <c r="J700"/>
      <c r="K700"/>
      <c r="L700"/>
      <c r="M700"/>
      <c r="N700"/>
      <c r="O700"/>
      <c r="P700"/>
      <c r="Q700"/>
      <c r="R700"/>
      <c r="S700"/>
      <c r="T700"/>
      <c r="U700"/>
      <c r="V700"/>
      <c r="W700"/>
      <c r="X700"/>
      <c r="Y700"/>
      <c r="Z700"/>
      <c r="AA700"/>
      <c r="AB700"/>
      <c r="AC700"/>
      <c r="AD700"/>
      <c r="AE700"/>
      <c r="AF700"/>
      <c r="AG700"/>
      <c r="AH700"/>
      <c r="AI700"/>
      <c r="AJ700"/>
      <c r="AK700"/>
      <c r="AL700"/>
    </row>
    <row r="701" spans="1:38" x14ac:dyDescent="0.2">
      <c r="C701" t="s">
        <v>2224</v>
      </c>
      <c r="D701" s="5" t="s">
        <v>53</v>
      </c>
      <c r="E701" s="77" t="s">
        <v>54</v>
      </c>
      <c r="F701" s="97" t="s">
        <v>46</v>
      </c>
    </row>
    <row r="702" spans="1:38" ht="18" x14ac:dyDescent="0.2">
      <c r="C702" t="s">
        <v>2231</v>
      </c>
      <c r="D702" s="6" t="s">
        <v>36</v>
      </c>
      <c r="E702" s="75" t="s">
        <v>37</v>
      </c>
      <c r="F702" s="90" t="s">
        <v>38</v>
      </c>
    </row>
    <row r="703" spans="1:38" ht="18" x14ac:dyDescent="0.2">
      <c r="C703" t="s">
        <v>2225</v>
      </c>
      <c r="D703" t="s">
        <v>150</v>
      </c>
      <c r="E703" s="75" t="s">
        <v>151</v>
      </c>
      <c r="F703" s="90" t="s">
        <v>155</v>
      </c>
    </row>
    <row r="704" spans="1:38" x14ac:dyDescent="0.2">
      <c r="C704" t="s">
        <v>2225</v>
      </c>
      <c r="D704" s="11" t="s">
        <v>86</v>
      </c>
      <c r="E704" s="12" t="s">
        <v>87</v>
      </c>
      <c r="F704" s="99" t="s">
        <v>88</v>
      </c>
    </row>
    <row r="705" spans="1:38" s="125" customFormat="1" x14ac:dyDescent="0.2">
      <c r="A705"/>
      <c r="B705"/>
      <c r="C705" t="s">
        <v>2224</v>
      </c>
      <c r="D705" s="11" t="s">
        <v>27</v>
      </c>
      <c r="E705" s="12" t="s">
        <v>31</v>
      </c>
      <c r="F705" s="68" t="s">
        <v>29</v>
      </c>
      <c r="G705"/>
      <c r="H705"/>
      <c r="I705"/>
      <c r="J705"/>
      <c r="K705"/>
      <c r="L705"/>
      <c r="M705"/>
      <c r="N705"/>
      <c r="O705"/>
      <c r="P705"/>
      <c r="Q705"/>
      <c r="R705"/>
      <c r="S705"/>
      <c r="T705"/>
      <c r="U705"/>
      <c r="V705"/>
      <c r="W705"/>
      <c r="X705"/>
      <c r="Y705"/>
      <c r="Z705"/>
      <c r="AA705"/>
      <c r="AB705"/>
      <c r="AC705"/>
      <c r="AD705"/>
      <c r="AE705"/>
      <c r="AF705"/>
      <c r="AG705"/>
      <c r="AH705"/>
      <c r="AI705"/>
      <c r="AJ705"/>
      <c r="AK705"/>
      <c r="AL705"/>
    </row>
    <row r="706" spans="1:38" x14ac:dyDescent="0.2">
      <c r="C706" t="s">
        <v>2224</v>
      </c>
      <c r="D706" s="18" t="s">
        <v>93</v>
      </c>
      <c r="E706" s="75" t="s">
        <v>104</v>
      </c>
      <c r="F706" s="30" t="s">
        <v>196</v>
      </c>
      <c r="G706">
        <v>1</v>
      </c>
      <c r="H706" t="s">
        <v>733</v>
      </c>
      <c r="I706" t="s">
        <v>195</v>
      </c>
      <c r="J706" t="s">
        <v>195</v>
      </c>
      <c r="K706" t="s">
        <v>195</v>
      </c>
      <c r="L706" t="s">
        <v>195</v>
      </c>
      <c r="M706" t="s">
        <v>195</v>
      </c>
      <c r="N706" t="s">
        <v>195</v>
      </c>
      <c r="O706" t="s">
        <v>195</v>
      </c>
      <c r="P706" t="s">
        <v>195</v>
      </c>
      <c r="Q706" t="s">
        <v>195</v>
      </c>
      <c r="R706" t="s">
        <v>2186</v>
      </c>
      <c r="S706" t="s">
        <v>936</v>
      </c>
      <c r="T706" s="49">
        <v>28107</v>
      </c>
      <c r="U706" s="49">
        <v>28107</v>
      </c>
      <c r="V706" t="s">
        <v>766</v>
      </c>
      <c r="Y706" t="s">
        <v>709</v>
      </c>
      <c r="Z706" t="s">
        <v>195</v>
      </c>
      <c r="AA706" t="s">
        <v>195</v>
      </c>
      <c r="AB706" t="s">
        <v>24</v>
      </c>
      <c r="AF706" t="s">
        <v>614</v>
      </c>
    </row>
    <row r="707" spans="1:38" s="62" customFormat="1" x14ac:dyDescent="0.2">
      <c r="A707"/>
      <c r="B707"/>
      <c r="C707" t="s">
        <v>2224</v>
      </c>
      <c r="D707" s="18" t="s">
        <v>93</v>
      </c>
      <c r="E707" s="75" t="s">
        <v>104</v>
      </c>
      <c r="F707" s="30" t="s">
        <v>196</v>
      </c>
      <c r="G707">
        <v>1</v>
      </c>
      <c r="H707" t="s">
        <v>733</v>
      </c>
      <c r="I707" t="s">
        <v>195</v>
      </c>
      <c r="J707" t="s">
        <v>195</v>
      </c>
      <c r="K707" t="s">
        <v>195</v>
      </c>
      <c r="L707" t="s">
        <v>195</v>
      </c>
      <c r="M707" t="s">
        <v>195</v>
      </c>
      <c r="N707" t="s">
        <v>195</v>
      </c>
      <c r="O707" t="s">
        <v>195</v>
      </c>
      <c r="P707" t="s">
        <v>195</v>
      </c>
      <c r="Q707" t="s">
        <v>195</v>
      </c>
      <c r="R707" t="s">
        <v>2186</v>
      </c>
      <c r="S707" t="s">
        <v>935</v>
      </c>
      <c r="T707" s="49">
        <v>30072</v>
      </c>
      <c r="U707" s="49">
        <v>30072</v>
      </c>
      <c r="V707" t="s">
        <v>766</v>
      </c>
      <c r="W707"/>
      <c r="X707"/>
      <c r="Y707" t="s">
        <v>709</v>
      </c>
      <c r="Z707" t="s">
        <v>195</v>
      </c>
      <c r="AA707" t="s">
        <v>195</v>
      </c>
      <c r="AB707" t="s">
        <v>24</v>
      </c>
      <c r="AC707"/>
      <c r="AD707"/>
      <c r="AE707"/>
      <c r="AF707" t="s">
        <v>614</v>
      </c>
      <c r="AG707"/>
      <c r="AH707"/>
      <c r="AI707"/>
      <c r="AJ707"/>
      <c r="AK707"/>
      <c r="AL707"/>
    </row>
    <row r="708" spans="1:38" x14ac:dyDescent="0.2">
      <c r="C708" t="s">
        <v>2224</v>
      </c>
      <c r="D708" s="18" t="s">
        <v>93</v>
      </c>
      <c r="E708" s="75" t="s">
        <v>104</v>
      </c>
      <c r="F708" s="30" t="s">
        <v>196</v>
      </c>
      <c r="G708">
        <v>1</v>
      </c>
      <c r="H708" t="s">
        <v>733</v>
      </c>
      <c r="I708" t="s">
        <v>195</v>
      </c>
      <c r="J708" t="s">
        <v>195</v>
      </c>
      <c r="K708" t="s">
        <v>195</v>
      </c>
      <c r="L708" t="s">
        <v>195</v>
      </c>
      <c r="M708" t="s">
        <v>195</v>
      </c>
      <c r="N708" t="s">
        <v>195</v>
      </c>
      <c r="O708" t="s">
        <v>195</v>
      </c>
      <c r="P708" t="s">
        <v>195</v>
      </c>
      <c r="Q708" t="s">
        <v>195</v>
      </c>
      <c r="R708" t="s">
        <v>2188</v>
      </c>
      <c r="S708" t="s">
        <v>937</v>
      </c>
      <c r="T708" s="49">
        <v>30111</v>
      </c>
      <c r="U708" s="49">
        <v>30111</v>
      </c>
      <c r="V708" t="s">
        <v>766</v>
      </c>
      <c r="Y708" t="s">
        <v>709</v>
      </c>
      <c r="Z708" t="s">
        <v>195</v>
      </c>
      <c r="AA708" t="s">
        <v>24</v>
      </c>
      <c r="AB708" t="s">
        <v>24</v>
      </c>
      <c r="AF708" t="s">
        <v>894</v>
      </c>
    </row>
    <row r="709" spans="1:38" x14ac:dyDescent="0.2">
      <c r="C709" t="s">
        <v>2223</v>
      </c>
      <c r="D709" s="11" t="s">
        <v>115</v>
      </c>
      <c r="E709" s="80" t="s">
        <v>121</v>
      </c>
      <c r="F709" s="30" t="s">
        <v>196</v>
      </c>
      <c r="G709">
        <v>1</v>
      </c>
      <c r="H709" t="s">
        <v>733</v>
      </c>
      <c r="I709" t="s">
        <v>195</v>
      </c>
      <c r="J709" t="s">
        <v>195</v>
      </c>
      <c r="K709" t="s">
        <v>195</v>
      </c>
      <c r="L709" t="s">
        <v>195</v>
      </c>
      <c r="M709" t="s">
        <v>195</v>
      </c>
      <c r="N709" t="s">
        <v>195</v>
      </c>
      <c r="O709" t="s">
        <v>195</v>
      </c>
      <c r="P709" t="s">
        <v>195</v>
      </c>
      <c r="Q709" t="s">
        <v>195</v>
      </c>
      <c r="R709" t="s">
        <v>2188</v>
      </c>
      <c r="S709" s="165" t="s">
        <v>1404</v>
      </c>
      <c r="T709" s="49">
        <v>25477</v>
      </c>
      <c r="U709" s="49">
        <v>25477</v>
      </c>
      <c r="V709" t="s">
        <v>1124</v>
      </c>
      <c r="Y709" t="s">
        <v>709</v>
      </c>
      <c r="Z709" t="s">
        <v>195</v>
      </c>
      <c r="AA709" s="125" t="s">
        <v>195</v>
      </c>
      <c r="AB709" s="125" t="s">
        <v>195</v>
      </c>
      <c r="AD709" t="s">
        <v>1405</v>
      </c>
      <c r="AE709" t="s">
        <v>1403</v>
      </c>
    </row>
    <row r="710" spans="1:38" x14ac:dyDescent="0.2">
      <c r="C710" t="s">
        <v>2223</v>
      </c>
      <c r="D710" s="11" t="s">
        <v>115</v>
      </c>
      <c r="E710" s="80" t="s">
        <v>121</v>
      </c>
      <c r="F710" s="30" t="s">
        <v>196</v>
      </c>
      <c r="G710">
        <v>2</v>
      </c>
      <c r="H710">
        <v>2</v>
      </c>
      <c r="I710" t="s">
        <v>195</v>
      </c>
      <c r="J710" t="s">
        <v>195</v>
      </c>
      <c r="K710" t="s">
        <v>195</v>
      </c>
      <c r="L710" t="s">
        <v>195</v>
      </c>
      <c r="M710" t="s">
        <v>195</v>
      </c>
      <c r="N710" t="s">
        <v>195</v>
      </c>
      <c r="O710" t="s">
        <v>195</v>
      </c>
      <c r="P710" t="s">
        <v>195</v>
      </c>
      <c r="Q710" t="s">
        <v>195</v>
      </c>
      <c r="R710" t="s">
        <v>2188</v>
      </c>
      <c r="S710" s="231" t="s">
        <v>1408</v>
      </c>
      <c r="T710" s="49">
        <v>29068</v>
      </c>
      <c r="U710" s="49">
        <v>29160</v>
      </c>
      <c r="V710" t="s">
        <v>1124</v>
      </c>
      <c r="Y710">
        <v>100</v>
      </c>
      <c r="Z710" t="s">
        <v>195</v>
      </c>
      <c r="AA710" s="125" t="s">
        <v>195</v>
      </c>
      <c r="AB710" s="125" t="s">
        <v>195</v>
      </c>
      <c r="AD710" s="165" t="s">
        <v>1409</v>
      </c>
      <c r="AE710" t="s">
        <v>1403</v>
      </c>
    </row>
    <row r="711" spans="1:38" x14ac:dyDescent="0.2">
      <c r="C711" t="s">
        <v>2223</v>
      </c>
      <c r="D711" s="11" t="s">
        <v>115</v>
      </c>
      <c r="E711" s="80" t="s">
        <v>121</v>
      </c>
      <c r="F711" s="30" t="s">
        <v>196</v>
      </c>
      <c r="G711">
        <v>27</v>
      </c>
      <c r="H711">
        <v>79</v>
      </c>
      <c r="I711" t="s">
        <v>195</v>
      </c>
      <c r="J711" t="s">
        <v>195</v>
      </c>
      <c r="K711" t="s">
        <v>195</v>
      </c>
      <c r="L711" t="s">
        <v>195</v>
      </c>
      <c r="M711" t="s">
        <v>195</v>
      </c>
      <c r="N711" t="s">
        <v>195</v>
      </c>
      <c r="O711" t="s">
        <v>195</v>
      </c>
      <c r="P711" t="s">
        <v>195</v>
      </c>
      <c r="Q711" t="s">
        <v>195</v>
      </c>
      <c r="R711" t="s">
        <v>2188</v>
      </c>
      <c r="S711" s="125" t="s">
        <v>1412</v>
      </c>
      <c r="T711" s="49" t="s">
        <v>1410</v>
      </c>
      <c r="U711" s="49" t="s">
        <v>1415</v>
      </c>
      <c r="V711" t="s">
        <v>1124</v>
      </c>
      <c r="Y711">
        <v>34.18</v>
      </c>
      <c r="Z711" t="s">
        <v>195</v>
      </c>
      <c r="AA711" s="125" t="s">
        <v>195</v>
      </c>
      <c r="AB711" s="125" t="s">
        <v>195</v>
      </c>
      <c r="AD711" t="s">
        <v>1411</v>
      </c>
      <c r="AE711" t="s">
        <v>1403</v>
      </c>
    </row>
    <row r="712" spans="1:38" x14ac:dyDescent="0.2">
      <c r="C712" t="s">
        <v>2223</v>
      </c>
      <c r="D712" s="11" t="s">
        <v>115</v>
      </c>
      <c r="E712" s="80" t="s">
        <v>121</v>
      </c>
      <c r="F712" s="30" t="s">
        <v>196</v>
      </c>
      <c r="G712">
        <v>13</v>
      </c>
      <c r="H712">
        <v>21</v>
      </c>
      <c r="I712" t="s">
        <v>195</v>
      </c>
      <c r="J712" t="s">
        <v>195</v>
      </c>
      <c r="K712" t="s">
        <v>195</v>
      </c>
      <c r="L712" t="s">
        <v>195</v>
      </c>
      <c r="M712" t="s">
        <v>195</v>
      </c>
      <c r="N712" t="s">
        <v>195</v>
      </c>
      <c r="O712" t="s">
        <v>195</v>
      </c>
      <c r="P712" t="s">
        <v>195</v>
      </c>
      <c r="Q712" t="s">
        <v>195</v>
      </c>
      <c r="R712" t="s">
        <v>2188</v>
      </c>
      <c r="S712" s="125" t="s">
        <v>1404</v>
      </c>
      <c r="T712" s="49">
        <v>31656</v>
      </c>
      <c r="U712" s="49">
        <v>37834</v>
      </c>
      <c r="V712" t="s">
        <v>1124</v>
      </c>
      <c r="Y712">
        <v>61.9</v>
      </c>
      <c r="Z712" t="s">
        <v>195</v>
      </c>
      <c r="AA712" s="125" t="s">
        <v>195</v>
      </c>
      <c r="AB712" s="125" t="s">
        <v>195</v>
      </c>
      <c r="AD712" s="165" t="s">
        <v>1413</v>
      </c>
      <c r="AE712" t="s">
        <v>1403</v>
      </c>
    </row>
    <row r="713" spans="1:38" x14ac:dyDescent="0.2">
      <c r="C713" t="s">
        <v>2223</v>
      </c>
      <c r="D713" s="11" t="s">
        <v>115</v>
      </c>
      <c r="E713" s="80" t="s">
        <v>121</v>
      </c>
      <c r="F713" s="30" t="s">
        <v>196</v>
      </c>
      <c r="G713">
        <v>1</v>
      </c>
      <c r="H713" t="s">
        <v>733</v>
      </c>
      <c r="I713" t="s">
        <v>195</v>
      </c>
      <c r="J713" t="s">
        <v>195</v>
      </c>
      <c r="K713" t="s">
        <v>195</v>
      </c>
      <c r="L713" t="s">
        <v>195</v>
      </c>
      <c r="M713" t="s">
        <v>195</v>
      </c>
      <c r="N713" t="s">
        <v>195</v>
      </c>
      <c r="O713" t="s">
        <v>195</v>
      </c>
      <c r="P713" t="s">
        <v>195</v>
      </c>
      <c r="Q713" t="s">
        <v>195</v>
      </c>
      <c r="R713" t="s">
        <v>2188</v>
      </c>
      <c r="S713" s="231" t="s">
        <v>1414</v>
      </c>
      <c r="T713" s="49">
        <v>31229</v>
      </c>
      <c r="U713" s="49">
        <v>31229</v>
      </c>
      <c r="V713" t="s">
        <v>1124</v>
      </c>
      <c r="Y713" t="s">
        <v>709</v>
      </c>
      <c r="Z713" t="s">
        <v>195</v>
      </c>
      <c r="AA713" s="125" t="s">
        <v>195</v>
      </c>
      <c r="AB713" s="125" t="s">
        <v>195</v>
      </c>
      <c r="AD713" s="165" t="s">
        <v>1416</v>
      </c>
      <c r="AE713" t="s">
        <v>1403</v>
      </c>
    </row>
    <row r="714" spans="1:38" x14ac:dyDescent="0.2">
      <c r="C714" t="s">
        <v>2223</v>
      </c>
      <c r="D714" s="11" t="s">
        <v>115</v>
      </c>
      <c r="E714" s="80" t="s">
        <v>121</v>
      </c>
      <c r="F714" s="30" t="s">
        <v>196</v>
      </c>
      <c r="G714">
        <v>0</v>
      </c>
      <c r="H714">
        <v>7</v>
      </c>
      <c r="I714" t="s">
        <v>195</v>
      </c>
      <c r="J714" t="s">
        <v>195</v>
      </c>
      <c r="K714" t="s">
        <v>195</v>
      </c>
      <c r="L714" t="s">
        <v>195</v>
      </c>
      <c r="M714" t="s">
        <v>195</v>
      </c>
      <c r="N714" t="s">
        <v>195</v>
      </c>
      <c r="O714" t="s">
        <v>195</v>
      </c>
      <c r="P714" t="s">
        <v>195</v>
      </c>
      <c r="Q714" t="s">
        <v>195</v>
      </c>
      <c r="R714" t="s">
        <v>2188</v>
      </c>
      <c r="S714" s="125" t="s">
        <v>1417</v>
      </c>
      <c r="T714" s="49">
        <v>30529</v>
      </c>
      <c r="U714" s="49">
        <v>38930</v>
      </c>
      <c r="V714" t="s">
        <v>1124</v>
      </c>
      <c r="Y714">
        <v>0</v>
      </c>
      <c r="Z714" t="s">
        <v>195</v>
      </c>
      <c r="AA714" s="125" t="s">
        <v>195</v>
      </c>
      <c r="AB714" s="125" t="s">
        <v>195</v>
      </c>
      <c r="AD714" s="165" t="s">
        <v>1420</v>
      </c>
      <c r="AE714" t="s">
        <v>1403</v>
      </c>
    </row>
    <row r="715" spans="1:38" x14ac:dyDescent="0.2">
      <c r="C715" t="s">
        <v>2223</v>
      </c>
      <c r="D715" s="11" t="s">
        <v>115</v>
      </c>
      <c r="E715" s="80" t="s">
        <v>121</v>
      </c>
      <c r="F715" s="30" t="s">
        <v>196</v>
      </c>
      <c r="G715">
        <v>6</v>
      </c>
      <c r="H715">
        <v>32</v>
      </c>
      <c r="I715" t="s">
        <v>195</v>
      </c>
      <c r="J715" t="s">
        <v>195</v>
      </c>
      <c r="K715" t="s">
        <v>195</v>
      </c>
      <c r="L715" t="s">
        <v>195</v>
      </c>
      <c r="M715" t="s">
        <v>195</v>
      </c>
      <c r="N715" t="s">
        <v>195</v>
      </c>
      <c r="O715" t="s">
        <v>195</v>
      </c>
      <c r="P715" t="s">
        <v>195</v>
      </c>
      <c r="Q715" t="s">
        <v>195</v>
      </c>
      <c r="R715" t="s">
        <v>2188</v>
      </c>
      <c r="S715" s="231" t="s">
        <v>1418</v>
      </c>
      <c r="T715" s="49">
        <v>33695</v>
      </c>
      <c r="U715" s="49">
        <v>38078</v>
      </c>
      <c r="V715" t="s">
        <v>1124</v>
      </c>
      <c r="Y715">
        <v>18.75</v>
      </c>
      <c r="Z715" t="s">
        <v>195</v>
      </c>
      <c r="AA715" s="125" t="s">
        <v>195</v>
      </c>
      <c r="AB715" s="125" t="s">
        <v>195</v>
      </c>
      <c r="AD715" s="165" t="s">
        <v>1419</v>
      </c>
      <c r="AE715" t="s">
        <v>1403</v>
      </c>
    </row>
    <row r="716" spans="1:38" x14ac:dyDescent="0.2">
      <c r="C716" t="s">
        <v>2223</v>
      </c>
      <c r="D716" s="11" t="s">
        <v>115</v>
      </c>
      <c r="E716" s="80" t="s">
        <v>121</v>
      </c>
      <c r="F716" s="30" t="s">
        <v>196</v>
      </c>
      <c r="G716">
        <v>2</v>
      </c>
      <c r="H716">
        <v>7</v>
      </c>
      <c r="I716" t="s">
        <v>195</v>
      </c>
      <c r="J716" t="s">
        <v>195</v>
      </c>
      <c r="K716" t="s">
        <v>195</v>
      </c>
      <c r="L716" t="s">
        <v>195</v>
      </c>
      <c r="M716" t="s">
        <v>195</v>
      </c>
      <c r="N716" t="s">
        <v>195</v>
      </c>
      <c r="O716" t="s">
        <v>195</v>
      </c>
      <c r="P716" t="s">
        <v>195</v>
      </c>
      <c r="Q716" t="s">
        <v>195</v>
      </c>
      <c r="R716" t="s">
        <v>2188</v>
      </c>
      <c r="S716" s="231" t="s">
        <v>1425</v>
      </c>
      <c r="T716" s="49" t="s">
        <v>1422</v>
      </c>
      <c r="U716" s="49">
        <v>36100</v>
      </c>
      <c r="V716" t="s">
        <v>1124</v>
      </c>
      <c r="Y716">
        <v>28.57</v>
      </c>
      <c r="Z716" t="s">
        <v>195</v>
      </c>
      <c r="AA716" s="125" t="s">
        <v>195</v>
      </c>
      <c r="AB716" s="125" t="s">
        <v>195</v>
      </c>
      <c r="AD716" s="165" t="s">
        <v>1421</v>
      </c>
      <c r="AE716" t="s">
        <v>1403</v>
      </c>
    </row>
    <row r="717" spans="1:38" x14ac:dyDescent="0.2">
      <c r="C717" t="s">
        <v>2223</v>
      </c>
      <c r="D717" s="11" t="s">
        <v>115</v>
      </c>
      <c r="E717" s="80" t="s">
        <v>121</v>
      </c>
      <c r="F717" s="30" t="s">
        <v>196</v>
      </c>
      <c r="G717">
        <v>2</v>
      </c>
      <c r="H717">
        <v>3</v>
      </c>
      <c r="I717" t="s">
        <v>195</v>
      </c>
      <c r="J717" t="s">
        <v>195</v>
      </c>
      <c r="K717" t="s">
        <v>195</v>
      </c>
      <c r="L717" t="s">
        <v>195</v>
      </c>
      <c r="M717" t="s">
        <v>195</v>
      </c>
      <c r="N717" t="s">
        <v>195</v>
      </c>
      <c r="O717" t="s">
        <v>195</v>
      </c>
      <c r="P717" t="s">
        <v>195</v>
      </c>
      <c r="Q717" t="s">
        <v>195</v>
      </c>
      <c r="R717" t="s">
        <v>2188</v>
      </c>
      <c r="S717" s="231" t="s">
        <v>1424</v>
      </c>
      <c r="T717" s="49">
        <v>34243</v>
      </c>
      <c r="U717" s="49">
        <v>36130</v>
      </c>
      <c r="V717" t="s">
        <v>1124</v>
      </c>
      <c r="Y717">
        <v>66.67</v>
      </c>
      <c r="Z717" t="s">
        <v>195</v>
      </c>
      <c r="AA717" s="125" t="s">
        <v>195</v>
      </c>
      <c r="AB717" s="125" t="s">
        <v>195</v>
      </c>
      <c r="AD717" s="165" t="s">
        <v>1423</v>
      </c>
      <c r="AE717" t="s">
        <v>1403</v>
      </c>
    </row>
    <row r="718" spans="1:38" x14ac:dyDescent="0.2">
      <c r="C718" t="s">
        <v>2223</v>
      </c>
      <c r="D718" s="11" t="s">
        <v>115</v>
      </c>
      <c r="E718" s="80" t="s">
        <v>121</v>
      </c>
      <c r="F718" s="30" t="s">
        <v>196</v>
      </c>
      <c r="G718">
        <v>1</v>
      </c>
      <c r="H718">
        <v>10</v>
      </c>
      <c r="I718" t="s">
        <v>195</v>
      </c>
      <c r="J718" t="s">
        <v>195</v>
      </c>
      <c r="K718" t="s">
        <v>195</v>
      </c>
      <c r="L718" t="s">
        <v>195</v>
      </c>
      <c r="M718" t="s">
        <v>195</v>
      </c>
      <c r="N718" t="s">
        <v>195</v>
      </c>
      <c r="O718" t="s">
        <v>195</v>
      </c>
      <c r="P718" t="s">
        <v>195</v>
      </c>
      <c r="Q718" t="s">
        <v>195</v>
      </c>
      <c r="R718" t="s">
        <v>2188</v>
      </c>
      <c r="S718" s="231" t="s">
        <v>422</v>
      </c>
      <c r="T718" s="49">
        <v>36281</v>
      </c>
      <c r="U718" s="49">
        <v>38108</v>
      </c>
      <c r="V718" t="s">
        <v>1124</v>
      </c>
      <c r="Y718">
        <v>10</v>
      </c>
      <c r="Z718" t="s">
        <v>195</v>
      </c>
      <c r="AA718" s="125" t="s">
        <v>195</v>
      </c>
      <c r="AB718" s="125" t="s">
        <v>195</v>
      </c>
      <c r="AD718" s="165" t="s">
        <v>1427</v>
      </c>
      <c r="AE718" t="s">
        <v>1403</v>
      </c>
    </row>
    <row r="719" spans="1:38" x14ac:dyDescent="0.2">
      <c r="C719" t="s">
        <v>2223</v>
      </c>
      <c r="D719" s="11" t="s">
        <v>115</v>
      </c>
      <c r="E719" s="80" t="s">
        <v>121</v>
      </c>
      <c r="F719" s="30" t="s">
        <v>196</v>
      </c>
      <c r="G719">
        <v>1</v>
      </c>
      <c r="H719">
        <v>9</v>
      </c>
      <c r="I719" t="s">
        <v>195</v>
      </c>
      <c r="J719" t="s">
        <v>195</v>
      </c>
      <c r="K719" t="s">
        <v>195</v>
      </c>
      <c r="L719" t="s">
        <v>195</v>
      </c>
      <c r="M719" t="s">
        <v>195</v>
      </c>
      <c r="N719" t="s">
        <v>195</v>
      </c>
      <c r="O719" t="s">
        <v>195</v>
      </c>
      <c r="P719" t="s">
        <v>195</v>
      </c>
      <c r="Q719" t="s">
        <v>195</v>
      </c>
      <c r="R719" t="s">
        <v>2188</v>
      </c>
      <c r="S719" s="231" t="s">
        <v>1414</v>
      </c>
      <c r="T719" s="49">
        <v>36008</v>
      </c>
      <c r="U719" s="49">
        <v>38961</v>
      </c>
      <c r="V719" t="s">
        <v>1124</v>
      </c>
      <c r="Y719">
        <v>11.11</v>
      </c>
      <c r="Z719" t="s">
        <v>195</v>
      </c>
      <c r="AA719" s="125" t="s">
        <v>195</v>
      </c>
      <c r="AB719" s="125" t="s">
        <v>195</v>
      </c>
      <c r="AD719" s="165" t="s">
        <v>1426</v>
      </c>
      <c r="AE719" t="s">
        <v>1403</v>
      </c>
    </row>
    <row r="720" spans="1:38" x14ac:dyDescent="0.2">
      <c r="C720" t="s">
        <v>2223</v>
      </c>
      <c r="D720" s="11" t="s">
        <v>115</v>
      </c>
      <c r="E720" s="80" t="s">
        <v>121</v>
      </c>
      <c r="F720" s="30" t="s">
        <v>196</v>
      </c>
      <c r="G720">
        <v>0</v>
      </c>
      <c r="H720">
        <v>12</v>
      </c>
      <c r="I720" t="s">
        <v>195</v>
      </c>
      <c r="J720" t="s">
        <v>195</v>
      </c>
      <c r="K720" t="s">
        <v>195</v>
      </c>
      <c r="L720" t="s">
        <v>195</v>
      </c>
      <c r="M720" t="s">
        <v>195</v>
      </c>
      <c r="N720" t="s">
        <v>195</v>
      </c>
      <c r="O720" t="s">
        <v>195</v>
      </c>
      <c r="P720" t="s">
        <v>195</v>
      </c>
      <c r="Q720" t="s">
        <v>195</v>
      </c>
      <c r="R720" t="s">
        <v>2188</v>
      </c>
      <c r="S720" s="232" t="s">
        <v>1429</v>
      </c>
      <c r="T720" s="49">
        <v>36465</v>
      </c>
      <c r="U720" s="49">
        <v>38108</v>
      </c>
      <c r="V720" t="s">
        <v>1124</v>
      </c>
      <c r="Y720">
        <v>0</v>
      </c>
      <c r="Z720" t="s">
        <v>195</v>
      </c>
      <c r="AA720" s="125" t="s">
        <v>195</v>
      </c>
      <c r="AB720" s="125" t="s">
        <v>195</v>
      </c>
      <c r="AD720" s="165" t="s">
        <v>1428</v>
      </c>
      <c r="AE720" t="s">
        <v>1403</v>
      </c>
    </row>
    <row r="721" spans="1:38" x14ac:dyDescent="0.2">
      <c r="C721" t="s">
        <v>2223</v>
      </c>
      <c r="D721" s="11" t="s">
        <v>115</v>
      </c>
      <c r="E721" s="80" t="s">
        <v>121</v>
      </c>
      <c r="F721" s="30" t="s">
        <v>196</v>
      </c>
      <c r="G721">
        <v>1</v>
      </c>
      <c r="H721">
        <v>3</v>
      </c>
      <c r="I721" t="s">
        <v>195</v>
      </c>
      <c r="J721" t="s">
        <v>195</v>
      </c>
      <c r="K721" t="s">
        <v>195</v>
      </c>
      <c r="L721" t="s">
        <v>195</v>
      </c>
      <c r="M721" t="s">
        <v>195</v>
      </c>
      <c r="N721" t="s">
        <v>195</v>
      </c>
      <c r="O721" t="s">
        <v>195</v>
      </c>
      <c r="P721" t="s">
        <v>195</v>
      </c>
      <c r="Q721" t="s">
        <v>195</v>
      </c>
      <c r="R721" t="s">
        <v>2188</v>
      </c>
      <c r="S721" s="125" t="s">
        <v>1417</v>
      </c>
      <c r="T721" s="49">
        <v>37803</v>
      </c>
      <c r="U721" s="49">
        <v>38930</v>
      </c>
      <c r="V721" t="s">
        <v>1124</v>
      </c>
      <c r="Y721">
        <v>33.33</v>
      </c>
      <c r="Z721" t="s">
        <v>195</v>
      </c>
      <c r="AA721" s="125" t="s">
        <v>195</v>
      </c>
      <c r="AB721" s="125" t="s">
        <v>195</v>
      </c>
      <c r="AD721" s="165" t="s">
        <v>1430</v>
      </c>
      <c r="AE721" t="s">
        <v>1403</v>
      </c>
    </row>
    <row r="722" spans="1:38" x14ac:dyDescent="0.2">
      <c r="C722" t="s">
        <v>2223</v>
      </c>
      <c r="D722" s="11" t="s">
        <v>115</v>
      </c>
      <c r="E722" s="80" t="s">
        <v>121</v>
      </c>
      <c r="F722" s="30" t="s">
        <v>196</v>
      </c>
      <c r="G722">
        <v>1</v>
      </c>
      <c r="H722">
        <v>1</v>
      </c>
      <c r="I722" t="s">
        <v>195</v>
      </c>
      <c r="J722" t="s">
        <v>195</v>
      </c>
      <c r="K722" t="s">
        <v>195</v>
      </c>
      <c r="L722" t="s">
        <v>195</v>
      </c>
      <c r="M722" t="s">
        <v>195</v>
      </c>
      <c r="N722" t="s">
        <v>195</v>
      </c>
      <c r="O722" t="s">
        <v>195</v>
      </c>
      <c r="P722" t="s">
        <v>195</v>
      </c>
      <c r="Q722" t="s">
        <v>195</v>
      </c>
      <c r="R722" t="s">
        <v>2188</v>
      </c>
      <c r="S722" s="231" t="s">
        <v>1406</v>
      </c>
      <c r="T722" s="49">
        <v>38565</v>
      </c>
      <c r="U722" s="49">
        <v>38565</v>
      </c>
      <c r="V722" t="s">
        <v>1124</v>
      </c>
      <c r="Y722" t="s">
        <v>709</v>
      </c>
      <c r="Z722" t="s">
        <v>195</v>
      </c>
      <c r="AA722" s="125" t="s">
        <v>195</v>
      </c>
      <c r="AB722" s="125" t="s">
        <v>195</v>
      </c>
      <c r="AD722" s="165" t="s">
        <v>1431</v>
      </c>
      <c r="AE722" t="s">
        <v>1403</v>
      </c>
    </row>
    <row r="723" spans="1:38" x14ac:dyDescent="0.2">
      <c r="C723" t="s">
        <v>2223</v>
      </c>
      <c r="D723" s="11" t="s">
        <v>115</v>
      </c>
      <c r="E723" s="80" t="s">
        <v>121</v>
      </c>
      <c r="F723" s="30" t="s">
        <v>196</v>
      </c>
      <c r="G723">
        <v>2</v>
      </c>
      <c r="H723">
        <v>3</v>
      </c>
      <c r="I723" t="s">
        <v>195</v>
      </c>
      <c r="J723" t="s">
        <v>195</v>
      </c>
      <c r="K723" t="s">
        <v>195</v>
      </c>
      <c r="L723" t="s">
        <v>195</v>
      </c>
      <c r="M723" t="s">
        <v>195</v>
      </c>
      <c r="N723" t="s">
        <v>195</v>
      </c>
      <c r="O723" t="s">
        <v>195</v>
      </c>
      <c r="P723" t="s">
        <v>195</v>
      </c>
      <c r="Q723" t="s">
        <v>195</v>
      </c>
      <c r="R723" t="s">
        <v>2188</v>
      </c>
      <c r="S723" s="125" t="s">
        <v>1453</v>
      </c>
      <c r="T723" s="49">
        <v>38267</v>
      </c>
      <c r="U723" s="49">
        <v>38303</v>
      </c>
      <c r="V723" t="s">
        <v>1136</v>
      </c>
      <c r="Y723">
        <v>66.67</v>
      </c>
      <c r="Z723" t="s">
        <v>195</v>
      </c>
      <c r="AA723" t="s">
        <v>195</v>
      </c>
      <c r="AB723" t="s">
        <v>24</v>
      </c>
      <c r="AE723" t="s">
        <v>1451</v>
      </c>
      <c r="AF723" t="s">
        <v>295</v>
      </c>
    </row>
    <row r="724" spans="1:38" x14ac:dyDescent="0.2">
      <c r="A724" s="159"/>
      <c r="B724" s="159"/>
      <c r="C724" t="s">
        <v>2223</v>
      </c>
      <c r="D724" s="11" t="s">
        <v>115</v>
      </c>
      <c r="E724" s="80" t="s">
        <v>121</v>
      </c>
      <c r="F724" s="222" t="s">
        <v>2221</v>
      </c>
      <c r="G724" s="159">
        <v>4</v>
      </c>
      <c r="H724" s="159">
        <v>28</v>
      </c>
      <c r="I724" s="159" t="s">
        <v>230</v>
      </c>
      <c r="J724" s="159" t="s">
        <v>230</v>
      </c>
      <c r="K724" s="159" t="s">
        <v>230</v>
      </c>
      <c r="L724" s="159" t="s">
        <v>230</v>
      </c>
      <c r="M724" s="159" t="s">
        <v>230</v>
      </c>
      <c r="N724" s="159" t="s">
        <v>230</v>
      </c>
      <c r="O724" s="159" t="s">
        <v>230</v>
      </c>
      <c r="P724" s="159" t="s">
        <v>230</v>
      </c>
      <c r="Q724" s="159" t="s">
        <v>230</v>
      </c>
      <c r="R724" s="125" t="s">
        <v>2188</v>
      </c>
      <c r="S724" s="125" t="s">
        <v>2204</v>
      </c>
      <c r="T724" s="193">
        <v>29587</v>
      </c>
      <c r="U724" s="193">
        <v>29921</v>
      </c>
      <c r="V724" s="159" t="s">
        <v>1150</v>
      </c>
      <c r="W724" s="159"/>
      <c r="X724" s="159"/>
      <c r="Y724" s="159"/>
      <c r="Z724" s="159" t="s">
        <v>473</v>
      </c>
      <c r="AA724" s="159"/>
      <c r="AB724" s="159"/>
      <c r="AC724" s="159"/>
      <c r="AD724" s="159"/>
      <c r="AE724" s="159" t="s">
        <v>2207</v>
      </c>
      <c r="AF724" s="159" t="s">
        <v>1971</v>
      </c>
      <c r="AG724" s="159" t="s">
        <v>2208</v>
      </c>
      <c r="AH724" s="159"/>
      <c r="AI724" s="159"/>
      <c r="AJ724" s="159"/>
      <c r="AK724" s="159"/>
      <c r="AL724" s="159"/>
    </row>
    <row r="725" spans="1:38" x14ac:dyDescent="0.2">
      <c r="A725" s="154"/>
      <c r="B725" s="154"/>
      <c r="C725" s="154" t="s">
        <v>2225</v>
      </c>
      <c r="D725" s="203" t="s">
        <v>119</v>
      </c>
      <c r="E725" s="204" t="s">
        <v>120</v>
      </c>
      <c r="F725" s="205" t="s">
        <v>96</v>
      </c>
      <c r="G725" s="154">
        <v>1</v>
      </c>
      <c r="H725" s="154" t="s">
        <v>195</v>
      </c>
      <c r="I725" s="154"/>
      <c r="J725" s="154"/>
      <c r="K725" s="154"/>
      <c r="L725" s="154"/>
      <c r="M725" s="154"/>
      <c r="N725" s="154"/>
      <c r="O725" s="154"/>
      <c r="P725" s="154"/>
      <c r="Q725" s="154"/>
      <c r="R725" s="154" t="s">
        <v>2184</v>
      </c>
      <c r="S725" s="154" t="s">
        <v>2162</v>
      </c>
      <c r="T725" s="206">
        <v>32992</v>
      </c>
      <c r="U725" s="206">
        <v>32992</v>
      </c>
      <c r="V725" s="202" t="s">
        <v>2165</v>
      </c>
      <c r="W725" s="202"/>
      <c r="X725" s="154" t="s">
        <v>24</v>
      </c>
      <c r="Y725" s="154"/>
      <c r="Z725" s="154"/>
      <c r="AA725" s="154"/>
      <c r="AB725" s="154"/>
      <c r="AC725" s="154"/>
      <c r="AD725" s="154" t="s">
        <v>2161</v>
      </c>
      <c r="AE725" s="154" t="s">
        <v>2160</v>
      </c>
      <c r="AF725" s="125" t="s">
        <v>2164</v>
      </c>
      <c r="AG725" s="154" t="s">
        <v>2166</v>
      </c>
      <c r="AH725" s="154"/>
      <c r="AI725" s="154"/>
      <c r="AJ725" s="154"/>
      <c r="AK725" s="154"/>
      <c r="AL725" s="154"/>
    </row>
    <row r="726" spans="1:38" s="125" customFormat="1" x14ac:dyDescent="0.2">
      <c r="C726" s="154" t="s">
        <v>2225</v>
      </c>
      <c r="D726" s="147" t="s">
        <v>119</v>
      </c>
      <c r="E726" s="127" t="s">
        <v>120</v>
      </c>
      <c r="F726" s="130" t="s">
        <v>96</v>
      </c>
      <c r="G726" s="125">
        <v>16</v>
      </c>
      <c r="H726" s="125">
        <v>153</v>
      </c>
      <c r="I726" s="125" t="s">
        <v>230</v>
      </c>
      <c r="J726" s="125" t="s">
        <v>230</v>
      </c>
      <c r="K726" s="125" t="s">
        <v>230</v>
      </c>
      <c r="L726" s="125" t="s">
        <v>230</v>
      </c>
      <c r="M726" s="125" t="s">
        <v>230</v>
      </c>
      <c r="N726" s="125" t="s">
        <v>230</v>
      </c>
      <c r="O726" s="125" t="s">
        <v>230</v>
      </c>
      <c r="P726" s="125" t="s">
        <v>230</v>
      </c>
      <c r="Q726" s="125" t="s">
        <v>230</v>
      </c>
      <c r="R726" s="125" t="s">
        <v>2188</v>
      </c>
      <c r="S726" s="125" t="s">
        <v>1418</v>
      </c>
      <c r="T726" s="50">
        <v>33604</v>
      </c>
      <c r="U726" s="50">
        <v>35400</v>
      </c>
      <c r="V726" s="125" t="s">
        <v>2237</v>
      </c>
      <c r="X726" s="125" t="s">
        <v>24</v>
      </c>
      <c r="Y726" s="125" t="s">
        <v>230</v>
      </c>
      <c r="Z726" s="125" t="s">
        <v>230</v>
      </c>
      <c r="AA726" s="125" t="s">
        <v>230</v>
      </c>
      <c r="AB726" s="125" t="s">
        <v>24</v>
      </c>
      <c r="AD726" s="139"/>
      <c r="AE726" s="125" t="s">
        <v>2167</v>
      </c>
      <c r="AF726" s="125" t="s">
        <v>367</v>
      </c>
    </row>
    <row r="727" spans="1:38" x14ac:dyDescent="0.2">
      <c r="C727" t="s">
        <v>2225</v>
      </c>
      <c r="D727" s="11" t="s">
        <v>141</v>
      </c>
      <c r="E727" s="75" t="s">
        <v>134</v>
      </c>
      <c r="F727" s="38" t="s">
        <v>140</v>
      </c>
      <c r="G727">
        <v>1</v>
      </c>
      <c r="H727">
        <v>29</v>
      </c>
      <c r="I727" t="s">
        <v>230</v>
      </c>
      <c r="J727" t="s">
        <v>230</v>
      </c>
      <c r="K727" t="s">
        <v>230</v>
      </c>
      <c r="L727" t="s">
        <v>230</v>
      </c>
      <c r="M727" t="s">
        <v>230</v>
      </c>
      <c r="N727" t="s">
        <v>230</v>
      </c>
      <c r="O727" t="s">
        <v>230</v>
      </c>
      <c r="P727" t="s">
        <v>230</v>
      </c>
      <c r="Q727" t="s">
        <v>230</v>
      </c>
      <c r="R727" t="s">
        <v>2186</v>
      </c>
      <c r="S727" t="s">
        <v>1691</v>
      </c>
      <c r="T727" s="49">
        <v>42370</v>
      </c>
      <c r="U727" s="49">
        <v>42705</v>
      </c>
      <c r="V727" t="s">
        <v>1698</v>
      </c>
      <c r="Y727" t="s">
        <v>1716</v>
      </c>
      <c r="Z727" t="s">
        <v>230</v>
      </c>
      <c r="AA727" t="s">
        <v>230</v>
      </c>
      <c r="AB727" t="s">
        <v>24</v>
      </c>
      <c r="AD727" t="s">
        <v>1692</v>
      </c>
      <c r="AE727" t="s">
        <v>1704</v>
      </c>
    </row>
    <row r="728" spans="1:38" x14ac:dyDescent="0.2">
      <c r="C728" t="s">
        <v>2225</v>
      </c>
      <c r="D728" s="11" t="s">
        <v>141</v>
      </c>
      <c r="E728" s="75" t="s">
        <v>134</v>
      </c>
      <c r="F728" s="38" t="s">
        <v>140</v>
      </c>
      <c r="G728">
        <v>5</v>
      </c>
      <c r="H728">
        <v>22</v>
      </c>
      <c r="I728" t="s">
        <v>230</v>
      </c>
      <c r="J728" t="s">
        <v>230</v>
      </c>
      <c r="K728" t="s">
        <v>230</v>
      </c>
      <c r="L728" t="s">
        <v>230</v>
      </c>
      <c r="M728" t="s">
        <v>230</v>
      </c>
      <c r="N728" t="s">
        <v>230</v>
      </c>
      <c r="O728" t="s">
        <v>230</v>
      </c>
      <c r="P728" t="s">
        <v>230</v>
      </c>
      <c r="Q728" t="s">
        <v>230</v>
      </c>
      <c r="R728" t="s">
        <v>2186</v>
      </c>
      <c r="S728" t="s">
        <v>1691</v>
      </c>
      <c r="T728" s="49">
        <v>42736</v>
      </c>
      <c r="U728" s="49">
        <v>43070</v>
      </c>
      <c r="V728" t="s">
        <v>1699</v>
      </c>
      <c r="Y728" t="s">
        <v>1717</v>
      </c>
      <c r="Z728" t="s">
        <v>230</v>
      </c>
      <c r="AA728" t="s">
        <v>230</v>
      </c>
      <c r="AB728" t="s">
        <v>24</v>
      </c>
      <c r="AD728" t="s">
        <v>1692</v>
      </c>
      <c r="AE728" t="s">
        <v>1704</v>
      </c>
    </row>
    <row r="729" spans="1:38" x14ac:dyDescent="0.2">
      <c r="C729" t="s">
        <v>2225</v>
      </c>
      <c r="D729" s="11" t="s">
        <v>141</v>
      </c>
      <c r="E729" s="75" t="s">
        <v>134</v>
      </c>
      <c r="F729" s="38" t="s">
        <v>140</v>
      </c>
      <c r="G729">
        <v>9</v>
      </c>
      <c r="H729">
        <v>19</v>
      </c>
      <c r="I729" t="s">
        <v>230</v>
      </c>
      <c r="J729" t="s">
        <v>230</v>
      </c>
      <c r="K729" t="s">
        <v>230</v>
      </c>
      <c r="L729" t="s">
        <v>230</v>
      </c>
      <c r="M729" t="s">
        <v>230</v>
      </c>
      <c r="N729" t="s">
        <v>230</v>
      </c>
      <c r="O729" t="s">
        <v>230</v>
      </c>
      <c r="P729" t="s">
        <v>230</v>
      </c>
      <c r="Q729" t="s">
        <v>230</v>
      </c>
      <c r="R729" t="s">
        <v>2186</v>
      </c>
      <c r="S729" t="s">
        <v>1691</v>
      </c>
      <c r="T729" s="49">
        <v>43101</v>
      </c>
      <c r="U729" s="49">
        <v>43435</v>
      </c>
      <c r="V729" t="s">
        <v>1700</v>
      </c>
      <c r="Y729" t="s">
        <v>1715</v>
      </c>
      <c r="Z729" t="s">
        <v>230</v>
      </c>
      <c r="AA729" t="s">
        <v>230</v>
      </c>
      <c r="AB729" t="s">
        <v>24</v>
      </c>
      <c r="AD729" t="s">
        <v>1692</v>
      </c>
      <c r="AE729" t="s">
        <v>1704</v>
      </c>
    </row>
    <row r="730" spans="1:38" x14ac:dyDescent="0.2">
      <c r="C730" t="s">
        <v>2225</v>
      </c>
      <c r="D730" s="11" t="s">
        <v>141</v>
      </c>
      <c r="E730" s="75" t="s">
        <v>134</v>
      </c>
      <c r="F730" s="38" t="s">
        <v>140</v>
      </c>
      <c r="G730">
        <v>9</v>
      </c>
      <c r="H730">
        <v>13</v>
      </c>
      <c r="I730" t="s">
        <v>230</v>
      </c>
      <c r="J730" t="s">
        <v>230</v>
      </c>
      <c r="K730" t="s">
        <v>230</v>
      </c>
      <c r="L730" t="s">
        <v>230</v>
      </c>
      <c r="M730" t="s">
        <v>230</v>
      </c>
      <c r="N730" t="s">
        <v>230</v>
      </c>
      <c r="O730" t="s">
        <v>230</v>
      </c>
      <c r="P730" t="s">
        <v>230</v>
      </c>
      <c r="Q730" t="s">
        <v>230</v>
      </c>
      <c r="R730" t="s">
        <v>2186</v>
      </c>
      <c r="S730" t="s">
        <v>1691</v>
      </c>
      <c r="T730" s="49">
        <v>43466</v>
      </c>
      <c r="U730" s="49">
        <v>43800</v>
      </c>
      <c r="V730" t="s">
        <v>1701</v>
      </c>
      <c r="Y730" t="s">
        <v>1718</v>
      </c>
      <c r="Z730" t="s">
        <v>230</v>
      </c>
      <c r="AA730" t="s">
        <v>230</v>
      </c>
      <c r="AB730" t="s">
        <v>24</v>
      </c>
      <c r="AD730" t="s">
        <v>1692</v>
      </c>
      <c r="AE730" t="s">
        <v>1704</v>
      </c>
    </row>
    <row r="731" spans="1:38" x14ac:dyDescent="0.2">
      <c r="C731" t="s">
        <v>2225</v>
      </c>
      <c r="D731" t="s">
        <v>150</v>
      </c>
      <c r="E731" s="75" t="s">
        <v>151</v>
      </c>
      <c r="F731" s="19" t="s">
        <v>2222</v>
      </c>
      <c r="G731">
        <v>38</v>
      </c>
      <c r="H731">
        <v>122</v>
      </c>
      <c r="I731" t="s">
        <v>195</v>
      </c>
      <c r="J731" t="s">
        <v>195</v>
      </c>
      <c r="K731" t="s">
        <v>195</v>
      </c>
      <c r="L731" t="s">
        <v>195</v>
      </c>
      <c r="M731" t="s">
        <v>195</v>
      </c>
      <c r="N731" t="s">
        <v>195</v>
      </c>
      <c r="O731" t="s">
        <v>195</v>
      </c>
      <c r="P731" t="s">
        <v>195</v>
      </c>
      <c r="Q731" t="s">
        <v>195</v>
      </c>
      <c r="R731" t="s">
        <v>2184</v>
      </c>
      <c r="S731" s="125" t="s">
        <v>1988</v>
      </c>
      <c r="T731" s="49">
        <v>41365</v>
      </c>
      <c r="U731" s="49">
        <v>41394</v>
      </c>
      <c r="V731" t="s">
        <v>1351</v>
      </c>
      <c r="Y731">
        <v>31.1</v>
      </c>
      <c r="Z731" t="s">
        <v>195</v>
      </c>
      <c r="AA731" t="s">
        <v>195</v>
      </c>
      <c r="AB731" t="s">
        <v>24</v>
      </c>
      <c r="AE731" t="s">
        <v>1986</v>
      </c>
      <c r="AF731" t="s">
        <v>1065</v>
      </c>
    </row>
    <row r="732" spans="1:38" x14ac:dyDescent="0.2">
      <c r="C732" t="s">
        <v>2225</v>
      </c>
      <c r="D732" t="s">
        <v>150</v>
      </c>
      <c r="E732" s="75" t="s">
        <v>151</v>
      </c>
      <c r="F732" s="13" t="s">
        <v>2222</v>
      </c>
      <c r="G732">
        <v>19</v>
      </c>
      <c r="H732">
        <v>93</v>
      </c>
      <c r="I732">
        <v>30</v>
      </c>
      <c r="K732">
        <v>1.5</v>
      </c>
      <c r="M732" s="88" t="s">
        <v>2018</v>
      </c>
      <c r="N732">
        <v>11.452</v>
      </c>
      <c r="O732">
        <v>15.494</v>
      </c>
      <c r="R732" t="s">
        <v>2187</v>
      </c>
      <c r="S732" t="s">
        <v>2014</v>
      </c>
      <c r="T732" s="49">
        <v>42036</v>
      </c>
      <c r="U732" s="49">
        <v>42036</v>
      </c>
      <c r="V732" t="s">
        <v>1365</v>
      </c>
      <c r="Y732">
        <v>20.399999999999999</v>
      </c>
      <c r="Z732" t="s">
        <v>195</v>
      </c>
      <c r="AA732" t="s">
        <v>195</v>
      </c>
      <c r="AB732" t="s">
        <v>24</v>
      </c>
      <c r="AD732" t="s">
        <v>2015</v>
      </c>
      <c r="AE732" t="s">
        <v>2013</v>
      </c>
      <c r="AF732" t="s">
        <v>2016</v>
      </c>
    </row>
    <row r="733" spans="1:38" x14ac:dyDescent="0.2">
      <c r="C733" t="s">
        <v>2225</v>
      </c>
      <c r="D733" t="s">
        <v>181</v>
      </c>
      <c r="E733" s="82" t="s">
        <v>180</v>
      </c>
      <c r="F733" s="13" t="s">
        <v>417</v>
      </c>
      <c r="G733">
        <v>5</v>
      </c>
      <c r="H733">
        <v>5</v>
      </c>
      <c r="I733" t="s">
        <v>195</v>
      </c>
      <c r="J733" t="s">
        <v>195</v>
      </c>
      <c r="K733">
        <v>5.6</v>
      </c>
      <c r="L733">
        <v>2.88</v>
      </c>
      <c r="M733" t="s">
        <v>195</v>
      </c>
      <c r="N733" t="s">
        <v>195</v>
      </c>
      <c r="O733" t="s">
        <v>195</v>
      </c>
      <c r="P733" t="s">
        <v>195</v>
      </c>
      <c r="Q733" t="s">
        <v>195</v>
      </c>
      <c r="R733" t="s">
        <v>2188</v>
      </c>
      <c r="S733" t="s">
        <v>1668</v>
      </c>
      <c r="T733" s="49">
        <v>43831</v>
      </c>
      <c r="U733" s="49">
        <v>44531</v>
      </c>
      <c r="V733" t="s">
        <v>1667</v>
      </c>
      <c r="X733" t="s">
        <v>211</v>
      </c>
      <c r="Y733">
        <v>100</v>
      </c>
      <c r="Z733" t="s">
        <v>230</v>
      </c>
      <c r="AA733" t="s">
        <v>24</v>
      </c>
      <c r="AB733" t="s">
        <v>24</v>
      </c>
      <c r="AE733" t="s">
        <v>2101</v>
      </c>
      <c r="AF733" t="s">
        <v>1065</v>
      </c>
    </row>
    <row r="734" spans="1:38" s="142" customFormat="1" x14ac:dyDescent="0.2">
      <c r="C734" s="249" t="s">
        <v>2225</v>
      </c>
      <c r="D734" s="199" t="s">
        <v>119</v>
      </c>
      <c r="E734" s="200" t="s">
        <v>120</v>
      </c>
      <c r="F734" s="201" t="s">
        <v>96</v>
      </c>
      <c r="I734" s="142" t="s">
        <v>2238</v>
      </c>
    </row>
    <row r="740" spans="1:24" x14ac:dyDescent="0.2">
      <c r="A740" t="s">
        <v>1727</v>
      </c>
    </row>
    <row r="741" spans="1:24" x14ac:dyDescent="0.2">
      <c r="A741" t="s">
        <v>1724</v>
      </c>
    </row>
    <row r="746" spans="1:24" s="246" customFormat="1" ht="34" x14ac:dyDescent="0.2">
      <c r="C746" s="246" t="s">
        <v>2225</v>
      </c>
      <c r="D746" s="248" t="s">
        <v>2234</v>
      </c>
      <c r="E746" s="247" t="s">
        <v>81</v>
      </c>
      <c r="F746" s="251" t="s">
        <v>84</v>
      </c>
      <c r="X746" s="246" t="s">
        <v>25</v>
      </c>
    </row>
    <row r="749" spans="1:24" s="246" customFormat="1" x14ac:dyDescent="0.2">
      <c r="A749" s="246" t="s">
        <v>2246</v>
      </c>
      <c r="E749" s="247"/>
      <c r="M749" s="258" t="s">
        <v>2247</v>
      </c>
    </row>
  </sheetData>
  <sortState xmlns:xlrd2="http://schemas.microsoft.com/office/spreadsheetml/2017/richdata2" ref="A2:AL741">
    <sortCondition ref="F2:F741"/>
  </sortState>
  <phoneticPr fontId="9" type="noConversion"/>
  <hyperlinks>
    <hyperlink ref="F226" r:id="rId1" xr:uid="{D22801CD-3325-DB43-B44D-119A2F6E7C9E}"/>
    <hyperlink ref="F223" r:id="rId2" xr:uid="{858576AD-5F37-2840-8AF8-CDEA069ACB75}"/>
    <hyperlink ref="F691" r:id="rId3" location="Tab1" display="https://link.springer.com/article/10.1007/s10646-014-1403-7 - Tab1" xr:uid="{A624D2DE-CA3D-4847-86E0-6C58E6C056C2}"/>
    <hyperlink ref="F231" r:id="rId4" xr:uid="{AD603A83-D52F-174F-9B52-CAF187809127}"/>
    <hyperlink ref="F229" r:id="rId5" xr:uid="{72C56A8D-B96E-8345-8895-93F75F85DFDC}"/>
    <hyperlink ref="F234" r:id="rId6" xr:uid="{DDEDB236-B290-0E40-B870-E0BF4FB3EB8B}"/>
    <hyperlink ref="F227" r:id="rId7" xr:uid="{23F48B62-BAAC-544A-B688-FABEB4523D06}"/>
    <hyperlink ref="F230" r:id="rId8" xr:uid="{A83084CD-7FEC-9644-A15F-F4C6CE668EA0}"/>
    <hyperlink ref="F228" r:id="rId9" xr:uid="{F3429AF2-88F6-4E4B-B18D-2D0E93E36660}"/>
    <hyperlink ref="F690" r:id="rId10" display="../../../Downloads/SSRN-id4117185.pdf" xr:uid="{D342210F-16FA-7344-AA42-B38DC5F636C6}"/>
    <hyperlink ref="F221" r:id="rId11" xr:uid="{A2DBAD15-C88B-6B47-A1DE-895B3BB0E692}"/>
    <hyperlink ref="F233" r:id="rId12" xr:uid="{F24E65A4-4453-6B42-A236-6154D97FA34A}"/>
    <hyperlink ref="F224" r:id="rId13" xr:uid="{E172615A-0F8A-484F-BC37-0540F4AD2B1C}"/>
    <hyperlink ref="AE242" r:id="rId14" xr:uid="{45875BAE-25CC-EF4F-9F57-342BEFFC9C08}"/>
    <hyperlink ref="AE53" r:id="rId15" xr:uid="{065DD48B-5528-CD40-849E-78799A6C5EF8}"/>
    <hyperlink ref="AE63" r:id="rId16" xr:uid="{B03921E8-3D89-AE4D-B639-0EE614372783}"/>
    <hyperlink ref="AE66" r:id="rId17" xr:uid="{DC03C252-EDE7-AF42-B85E-C38268114411}"/>
    <hyperlink ref="AE69" r:id="rId18" xr:uid="{D18F8507-C0AF-0E40-8413-9B6A3745B0D8}"/>
    <hyperlink ref="AE282" r:id="rId19" xr:uid="{50543ACE-726E-174A-9825-EF0ED0E3EDD6}"/>
    <hyperlink ref="AE296" r:id="rId20" location="Tab2" xr:uid="{4343909F-D26C-FD49-BEF2-42C5B404CC45}"/>
    <hyperlink ref="AE290" r:id="rId21" xr:uid="{54DA1E45-7D9A-8842-8CE7-3982926D8DFB}"/>
    <hyperlink ref="AE288" r:id="rId22" xr:uid="{2B190B3C-F7F8-6D40-8B84-2405B727338D}"/>
    <hyperlink ref="AE289" r:id="rId23" xr:uid="{71A82E44-0228-A045-9F46-F47A5FF3F857}"/>
    <hyperlink ref="AE299" r:id="rId24" xr:uid="{93A5179D-6C54-8246-B654-D12A3135140E}"/>
    <hyperlink ref="AE302" r:id="rId25" location="page/35/mode/1up" xr:uid="{428CA059-A82E-2949-84F8-BA465434C0CD}"/>
    <hyperlink ref="AE303" r:id="rId26" xr:uid="{C9746354-E4FB-6646-A49C-102F76938F9F}"/>
    <hyperlink ref="AE319" r:id="rId27" xr:uid="{825C0302-C41B-8649-A797-312E2DF5BF1E}"/>
    <hyperlink ref="AE328" r:id="rId28" xr:uid="{FFE31C70-0155-2049-A1B9-850DFF3B2F3E}"/>
    <hyperlink ref="AE327" r:id="rId29" xr:uid="{564D14EA-EC02-8144-B8B6-5CAFDB4B1710}"/>
    <hyperlink ref="AE326" r:id="rId30" xr:uid="{DDDD2BB3-34BC-FF4C-A2F8-E567667A725E}"/>
    <hyperlink ref="AE325" r:id="rId31" xr:uid="{DE9F1B9F-6BF2-524D-899B-8D1A1F55A50C}"/>
    <hyperlink ref="AE324" r:id="rId32" xr:uid="{E6C0F9EE-AF36-DA44-B258-F9B3E4E3BB48}"/>
    <hyperlink ref="AE323" r:id="rId33" xr:uid="{9C7606B0-DA26-614B-8DD4-47A43D17F9C0}"/>
    <hyperlink ref="AE322" r:id="rId34" xr:uid="{3F80A819-7EAA-C94B-933C-DFC64570E236}"/>
    <hyperlink ref="AE321" r:id="rId35" xr:uid="{69EC7A26-2834-E049-9B8F-02EBFA3A2A65}"/>
    <hyperlink ref="AE330" r:id="rId36" xr:uid="{6BA8060C-A82F-FD4B-8E12-D2C1E2B4C8CD}"/>
    <hyperlink ref="AE329" r:id="rId37" xr:uid="{7C04FD09-2162-8940-9657-CE5D64BCA9B9}"/>
    <hyperlink ref="AE334" r:id="rId38" xr:uid="{247F4C98-9AD4-E64C-A692-76AA730CECD7}"/>
    <hyperlink ref="AE365" r:id="rId39" xr:uid="{4A355021-70E0-F549-A549-ED8AC9963632}"/>
    <hyperlink ref="AE642" r:id="rId40" xr:uid="{1E3EF935-9B89-134D-94E4-1F2BBC00EC12}"/>
    <hyperlink ref="AE18" r:id="rId41" xr:uid="{1CFA54A9-62E6-A246-B588-5225868D81A7}"/>
    <hyperlink ref="AE579" r:id="rId42" xr:uid="{EFA3B2C4-198B-EB46-B25A-DBA82D587767}"/>
    <hyperlink ref="AE547" r:id="rId43" xr:uid="{05A7274A-42C8-7A41-AF2F-D1221C8FC9B1}"/>
    <hyperlink ref="AE591" r:id="rId44" xr:uid="{3A7AA971-D770-2841-AFDF-A7E81262D2EF}"/>
    <hyperlink ref="AE616" r:id="rId45" xr:uid="{19A63DCB-0A26-504C-9BBE-B6556342BBD7}"/>
    <hyperlink ref="AE337" r:id="rId46" xr:uid="{439ADC6C-7C58-ED46-B473-EB3CB6E242B5}"/>
    <hyperlink ref="AE141" r:id="rId47" xr:uid="{5F7AA5F1-11E1-9B4A-BE12-46540B15709B}"/>
    <hyperlink ref="AE86" r:id="rId48" xr:uid="{2101C3DC-94C5-B343-BDA1-0FCE4C925C7C}"/>
    <hyperlink ref="AE354" r:id="rId49" xr:uid="{F6C41D6C-FDD4-154A-B1C9-772D36B880E5}"/>
    <hyperlink ref="AE21" r:id="rId50" xr:uid="{C9B4ECC2-9D0B-B940-84E3-3C66F78BBD32}"/>
    <hyperlink ref="AE628" r:id="rId51" xr:uid="{171F366A-8D7C-944C-829A-CDBC20703BBD}"/>
    <hyperlink ref="AE92" r:id="rId52" location="v=onepage&amp;q=entangle&amp;f=false" display="https://books.google.co.uk/books?id=X4geAQAAIAAJ&amp;pg=PP7&amp;lpg=PP7&amp;dq=Proceedings+of+the+Fifteenth+Annual+Symposium+on+Sea+Turtle+Biology+and+Conservation,+20-25+February+1995,+Hilton+Head,+South+Carolina&amp;source=bl&amp;ots=ScZbps4ccQ&amp;sig=ACfU3U2XDSI474WpqqxoQ0ov4IFaraSFXw&amp;hl=en&amp;sa=X&amp;ved=2ahUKEwiz6-_wlpf4AhWOQcAKHZxiAnsQ6AF6BAgTEAM#v=onepage&amp;q=entangle&amp;f=false" xr:uid="{A444CFB6-E9FC-6A4F-BFD4-E28BBF50CAC8}"/>
    <hyperlink ref="AE101" r:id="rId53" xr:uid="{B9981BC5-0882-4C40-9ACD-CDD2DC30F6A9}"/>
    <hyperlink ref="AE102" r:id="rId54" xr:uid="{255B55E9-086A-F043-A4DB-989984061892}"/>
    <hyperlink ref="AE103" r:id="rId55" xr:uid="{82B47F61-4329-114B-AC13-65C77FED75DF}"/>
    <hyperlink ref="AE104" r:id="rId56" xr:uid="{5993C473-AE2D-4B48-9CA3-10A6FE788885}"/>
    <hyperlink ref="AE357" r:id="rId57" xr:uid="{573A512B-DB14-6A45-A70A-31C9C3EF9C18}"/>
    <hyperlink ref="AE358" r:id="rId58" xr:uid="{9C652D24-1CF9-B542-9304-D777B9F7D6A0}"/>
    <hyperlink ref="AE359" r:id="rId59" xr:uid="{3071A816-6266-5B41-9EBC-20B27852B0F9}"/>
    <hyperlink ref="AE143" r:id="rId60" xr:uid="{4BB82280-8C56-0542-B138-B905E7EEB5FF}"/>
    <hyperlink ref="AE353" r:id="rId61" location="page=53" xr:uid="{50AF56A6-5468-5349-B143-DDF200703ABD}"/>
    <hyperlink ref="AE528" r:id="rId62" xr:uid="{24C334F2-CFAB-D84F-8041-E9FF406FE533}"/>
    <hyperlink ref="AE500" r:id="rId63" xr:uid="{46AA556A-E871-9343-B94D-9D88F2DBBD7D}"/>
    <hyperlink ref="AE205" r:id="rId64" xr:uid="{F1ABC577-49CF-4F49-87D1-82529CA69141}"/>
    <hyperlink ref="AE657" r:id="rId65" xr:uid="{949ADDC6-B3AD-E448-AA22-48E5D885F9EB}"/>
    <hyperlink ref="AE106" r:id="rId66" xr:uid="{556FC242-4309-904A-B617-DCC1B4F869B2}"/>
    <hyperlink ref="AE107" r:id="rId67" xr:uid="{05A6F46F-8871-6144-A3EF-7757AF9B86BA}"/>
    <hyperlink ref="AE108" r:id="rId68" xr:uid="{A230798F-B6E8-CF4C-8F25-AC8B1818C0F2}"/>
    <hyperlink ref="AE109" r:id="rId69" xr:uid="{45A1E48F-D383-0D44-BD66-92DF9E536507}"/>
    <hyperlink ref="AE363" r:id="rId70" xr:uid="{344C7D8A-8D52-B448-8D5A-FF5EAE39298C}"/>
    <hyperlink ref="AE640" r:id="rId71" xr:uid="{F9F833BF-B822-944B-BDC1-A8A68D63B2E3}"/>
    <hyperlink ref="AG552" r:id="rId72" xr:uid="{CC65664D-A4D2-1D49-89D2-3D011BCE1C3A}"/>
    <hyperlink ref="AG499" r:id="rId73" xr:uid="{A3ACA980-B845-414B-A163-818DAAF13D9B}"/>
    <hyperlink ref="AE395" r:id="rId74" xr:uid="{45410D99-B5F0-AB49-9AB9-E36065012C23}"/>
    <hyperlink ref="AE585" r:id="rId75" xr:uid="{322711D2-876A-B04A-AA77-89896B4905E8}"/>
    <hyperlink ref="AE533" r:id="rId76" xr:uid="{13838A11-F815-9742-81EB-77D15F319E33}"/>
    <hyperlink ref="AE593" r:id="rId77" xr:uid="{9B370E84-A1D3-BD42-AC0F-2B62F0C6BDFB}"/>
    <hyperlink ref="AE210" r:id="rId78" xr:uid="{18D6DF41-ED9F-EF4C-993E-E5371098E657}"/>
    <hyperlink ref="AE135" r:id="rId79" xr:uid="{E2AC1B07-E65E-DE43-A3BF-58550F28DAF9}"/>
    <hyperlink ref="AE559" r:id="rId80" xr:uid="{97CA23E6-970D-CB47-9F49-FE6B8BF29376}"/>
    <hyperlink ref="AE623" r:id="rId81" xr:uid="{D1663724-9398-424E-9021-EB4C4D2662F7}"/>
    <hyperlink ref="AE2" r:id="rId82" xr:uid="{28D9A625-0E58-224F-AA29-76EF6FC7EB6E}"/>
    <hyperlink ref="AE597" r:id="rId83" xr:uid="{8ABF6C56-0EF6-E443-8C6A-A7AEA1F445A8}"/>
    <hyperlink ref="AE575" r:id="rId84" xr:uid="{3BC8B538-AEEC-824D-BF12-A511A08BE4AA}"/>
    <hyperlink ref="AE153" r:id="rId85" xr:uid="{A27A1773-AF4D-1E4B-ABC0-18DCD797420F}"/>
    <hyperlink ref="AE636" r:id="rId86" xr:uid="{C71074DD-CA26-104A-8D36-6A867E20BB29}"/>
    <hyperlink ref="AE167" r:id="rId87" xr:uid="{0126AD08-7059-F447-AD27-C4AF6FC41605}"/>
    <hyperlink ref="AE615" r:id="rId88" xr:uid="{F67B9FAE-8D57-9D49-BEDA-F47CCDCAFBD9}"/>
    <hyperlink ref="AE152" r:id="rId89" xr:uid="{2ACACF4F-C888-2E4B-ABFC-1BCDA9D1685E}"/>
    <hyperlink ref="AE543" r:id="rId90" xr:uid="{60842E97-E77B-954B-8CA3-F000F1A985D7}"/>
    <hyperlink ref="AE156" r:id="rId91" xr:uid="{682D4556-0960-B544-8C2D-75B7A36DB8D3}"/>
    <hyperlink ref="AE668" r:id="rId92" xr:uid="{62572525-14C4-3D43-86B9-C2E67990EDFD}"/>
    <hyperlink ref="AE495" r:id="rId93" xr:uid="{E478685D-CD5B-314B-B580-CD1862918CCB}"/>
    <hyperlink ref="AE406" r:id="rId94" xr:uid="{A56BDADD-EA8F-3F4A-914C-BC430306971A}"/>
    <hyperlink ref="AE549" r:id="rId95" xr:uid="{7FE67150-8DE3-394B-B5BE-3FFB3C4A7FC1}"/>
    <hyperlink ref="AE576" r:id="rId96" xr:uid="{194AFCEF-0751-7243-965F-78D62419ECA9}"/>
    <hyperlink ref="AE674" r:id="rId97" xr:uid="{4E9A2A6A-DE28-7C49-9AD7-562A85B876A3}"/>
    <hyperlink ref="AE607" r:id="rId98" xr:uid="{4903AA79-0127-1C4D-92CB-FE12A5D26B21}"/>
    <hyperlink ref="AE254" r:id="rId99" xr:uid="{0EEE84C4-3D8C-C243-B5DA-960A62A71F0E}"/>
    <hyperlink ref="AE188" r:id="rId100" xr:uid="{269ABE92-44D9-8C48-A80A-B67C3F5CD847}"/>
    <hyperlink ref="AE609" r:id="rId101" xr:uid="{6576B63A-2156-ED43-8A8C-A6C97F85AC0D}"/>
    <hyperlink ref="AE417" r:id="rId102" xr:uid="{D07CD412-4065-FB41-96C9-FE176DC9872E}"/>
    <hyperlink ref="AE396" r:id="rId103" xr:uid="{F45F0194-D377-BB46-8462-6CF1AAB14D90}"/>
    <hyperlink ref="AE126" r:id="rId104" xr:uid="{F8C2EA93-BC0E-4249-817F-58D03CB7843C}"/>
    <hyperlink ref="AE64" r:id="rId105" xr:uid="{08F73619-78A8-AC4A-9067-92EA1CAABAF3}"/>
    <hyperlink ref="AE267" r:id="rId106" xr:uid="{8663049B-AFF8-DC41-BCFE-36DFB8CD7A40}"/>
    <hyperlink ref="AE370" r:id="rId107" display="https://www.researchgate.net/profile/Jean-Asuncion-Utzurrum/publication/258316526_Fecal_analysis_of_a_live_juvenile_hawksbill_sea_turtle_Eretmochelys_imbricata_diagnosed_with_buoyancy_disorder/links/00b49527c86ed567cb000000/Fecal-analysis-of-a-live-juvenile-hawksbill-sea-turtle-Eretmochelys-imbricata-diagnosed-with-buoyancy-disorder.pdf" xr:uid="{A2E50339-B8A2-4A4C-B6AF-19DD405545F1}"/>
    <hyperlink ref="AE371" r:id="rId108" xr:uid="{9B25FD6E-F15A-3141-92A3-A1B9C1577A3F}"/>
    <hyperlink ref="AE117" r:id="rId109" xr:uid="{3E99945C-71BC-B64C-877F-CBE9AE996260}"/>
    <hyperlink ref="AE3" r:id="rId110" xr:uid="{2F33385A-8604-3641-96E7-E6F1DF2FACDC}"/>
    <hyperlink ref="AE23" r:id="rId111" xr:uid="{479A93CA-A508-464E-B392-34B948691E2F}"/>
    <hyperlink ref="AE555" r:id="rId112" xr:uid="{1F384708-52B9-0444-BB69-6D35EB82D821}"/>
    <hyperlink ref="F746" r:id="rId113" xr:uid="{3D39C281-28A5-E445-8073-31BBC483ABA9}"/>
    <hyperlink ref="F232" r:id="rId114" xr:uid="{E60E2416-AB4E-2542-9BFA-B682B0B45469}"/>
    <hyperlink ref="AE207" r:id="rId115" xr:uid="{E7777BD1-3AFC-F44A-8BD2-F6B883E486DD}"/>
    <hyperlink ref="AE206" r:id="rId116" xr:uid="{7C7FF2D4-B070-B94E-A3C1-C007563A2C71}"/>
    <hyperlink ref="AE246" r:id="rId117" xr:uid="{4F7AF334-F2EB-EC49-80FD-C6F34D62AC21}"/>
    <hyperlink ref="M749" r:id="rId118" xr:uid="{4E4D3ABB-B7FC-7148-A372-86F11E27480F}"/>
    <hyperlink ref="AE248" r:id="rId119" xr:uid="{BB5DA6A1-FB05-9649-A9C2-60C39698D9E3}"/>
    <hyperlink ref="AE270" r:id="rId120" xr:uid="{22732F2C-31D1-8A4E-B05B-C356A1D3B384}"/>
    <hyperlink ref="AE291" r:id="rId121" xr:uid="{5A1FFAA4-0CB2-364D-9C7F-82EF3691266F}"/>
    <hyperlink ref="AE398" r:id="rId122" xr:uid="{6D322050-BBB2-DD42-AAB9-E53141D6B068}"/>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501B9-80B0-904B-BCC7-6DFB24571CA9}">
  <dimension ref="A1:AL1834"/>
  <sheetViews>
    <sheetView topLeftCell="R15" workbookViewId="0">
      <selection activeCell="AE37" sqref="AE37"/>
    </sheetView>
  </sheetViews>
  <sheetFormatPr baseColWidth="10" defaultRowHeight="16" x14ac:dyDescent="0.2"/>
  <sheetData>
    <row r="1" spans="1:38" ht="18" x14ac:dyDescent="0.2">
      <c r="A1" s="183" t="s">
        <v>1772</v>
      </c>
      <c r="B1" s="183" t="s">
        <v>1773</v>
      </c>
      <c r="C1" s="183" t="s">
        <v>1774</v>
      </c>
      <c r="D1" s="183" t="s">
        <v>1775</v>
      </c>
      <c r="E1" s="183" t="s">
        <v>1776</v>
      </c>
      <c r="F1" s="183" t="s">
        <v>1777</v>
      </c>
      <c r="G1" s="183" t="s">
        <v>1778</v>
      </c>
    </row>
    <row r="2" spans="1:38" ht="18" x14ac:dyDescent="0.2">
      <c r="A2" s="262" t="s">
        <v>1779</v>
      </c>
      <c r="B2" s="184" t="s">
        <v>279</v>
      </c>
      <c r="C2" s="261" t="s">
        <v>1781</v>
      </c>
      <c r="D2" s="261" t="s">
        <v>1782</v>
      </c>
      <c r="E2" s="261" t="s">
        <v>1783</v>
      </c>
      <c r="F2" s="261"/>
      <c r="G2" s="261">
        <v>2</v>
      </c>
    </row>
    <row r="3" spans="1:38" ht="18" x14ac:dyDescent="0.2">
      <c r="A3" s="262"/>
      <c r="B3" s="184" t="s">
        <v>1780</v>
      </c>
      <c r="C3" s="261"/>
      <c r="D3" s="261"/>
      <c r="E3" s="261"/>
      <c r="F3" s="261"/>
      <c r="G3" s="261"/>
    </row>
    <row r="4" spans="1:38" ht="18" x14ac:dyDescent="0.2">
      <c r="A4" s="184" t="s">
        <v>1784</v>
      </c>
      <c r="B4" s="184" t="s">
        <v>1785</v>
      </c>
      <c r="C4" s="184"/>
      <c r="D4" s="184"/>
      <c r="J4" t="s">
        <v>1921</v>
      </c>
      <c r="L4" t="s">
        <v>1327</v>
      </c>
    </row>
    <row r="5" spans="1:38" ht="18" x14ac:dyDescent="0.2">
      <c r="A5" s="184" t="s">
        <v>1786</v>
      </c>
      <c r="B5" s="184" t="s">
        <v>1787</v>
      </c>
      <c r="C5" s="184"/>
      <c r="D5" s="184"/>
      <c r="H5">
        <v>1</v>
      </c>
      <c r="I5">
        <v>2</v>
      </c>
      <c r="J5">
        <v>1</v>
      </c>
      <c r="L5" t="s">
        <v>883</v>
      </c>
      <c r="M5">
        <f>SUM(I5:I26)</f>
        <v>38.801000000000002</v>
      </c>
      <c r="N5">
        <f>SUM(J5:J26)</f>
        <v>214</v>
      </c>
    </row>
    <row r="6" spans="1:38" ht="18" x14ac:dyDescent="0.2">
      <c r="A6" s="262" t="s">
        <v>1788</v>
      </c>
      <c r="B6" s="184" t="s">
        <v>279</v>
      </c>
      <c r="C6" s="261" t="s">
        <v>1789</v>
      </c>
      <c r="D6" s="261" t="s">
        <v>1790</v>
      </c>
      <c r="E6" s="261" t="s">
        <v>1791</v>
      </c>
      <c r="F6" s="261"/>
      <c r="G6" s="261">
        <v>0.22</v>
      </c>
      <c r="H6">
        <v>2</v>
      </c>
      <c r="I6">
        <v>0.22</v>
      </c>
      <c r="J6">
        <v>107</v>
      </c>
      <c r="L6" t="s">
        <v>882</v>
      </c>
      <c r="M6">
        <f>AVERAGE(I5:I26)</f>
        <v>1.7636818181818184</v>
      </c>
      <c r="N6" s="52">
        <f>AVERAGE(J5:J26)</f>
        <v>23.777777777777779</v>
      </c>
      <c r="W6" t="s">
        <v>1962</v>
      </c>
    </row>
    <row r="7" spans="1:38" ht="18" x14ac:dyDescent="0.2">
      <c r="A7" s="262"/>
      <c r="B7" s="184" t="s">
        <v>1780</v>
      </c>
      <c r="C7" s="261"/>
      <c r="D7" s="261"/>
      <c r="E7" s="261"/>
      <c r="F7" s="261"/>
      <c r="G7" s="261"/>
      <c r="H7">
        <v>3</v>
      </c>
      <c r="I7">
        <v>10.624000000000001</v>
      </c>
      <c r="J7">
        <v>14</v>
      </c>
      <c r="L7" t="s">
        <v>1919</v>
      </c>
      <c r="M7">
        <f>STDEV(I5:I26)</f>
        <v>5.6321846086015288</v>
      </c>
      <c r="N7" s="52">
        <f>STDEV(J5:J26)</f>
        <v>37.462573916436178</v>
      </c>
      <c r="U7" t="s">
        <v>1963</v>
      </c>
      <c r="Z7" t="s">
        <v>1965</v>
      </c>
      <c r="AF7" t="s">
        <v>1966</v>
      </c>
      <c r="AJ7" t="s">
        <v>168</v>
      </c>
    </row>
    <row r="8" spans="1:38" ht="18" x14ac:dyDescent="0.2">
      <c r="A8" s="184" t="s">
        <v>1784</v>
      </c>
      <c r="B8" s="184" t="s">
        <v>1792</v>
      </c>
      <c r="C8" s="184"/>
      <c r="D8" s="184"/>
      <c r="H8">
        <v>4</v>
      </c>
      <c r="I8">
        <v>2E-3</v>
      </c>
      <c r="J8">
        <v>2</v>
      </c>
      <c r="L8" t="s">
        <v>1920</v>
      </c>
      <c r="M8">
        <f>M7/(SQRT(22))</f>
        <v>1.2007857932008892</v>
      </c>
      <c r="N8" s="52">
        <f>N7/(SQRT(22))</f>
        <v>7.9870475955091988</v>
      </c>
      <c r="U8" t="s">
        <v>883</v>
      </c>
      <c r="V8" t="s">
        <v>1961</v>
      </c>
    </row>
    <row r="9" spans="1:38" ht="18" x14ac:dyDescent="0.2">
      <c r="A9" s="184" t="s">
        <v>1793</v>
      </c>
      <c r="B9" s="184" t="s">
        <v>1794</v>
      </c>
      <c r="C9" s="184"/>
      <c r="D9" s="184"/>
      <c r="H9">
        <v>5</v>
      </c>
      <c r="I9">
        <v>0.66</v>
      </c>
      <c r="J9">
        <v>4</v>
      </c>
      <c r="U9">
        <v>34</v>
      </c>
      <c r="V9">
        <v>0</v>
      </c>
      <c r="X9">
        <f t="shared" ref="X9:X15" si="0">U9*V9/100</f>
        <v>0</v>
      </c>
      <c r="Z9">
        <v>35</v>
      </c>
      <c r="AA9">
        <v>3</v>
      </c>
      <c r="AC9">
        <f>Z9*AA9/100</f>
        <v>1.05</v>
      </c>
      <c r="AF9">
        <v>35</v>
      </c>
      <c r="AG9">
        <v>3</v>
      </c>
      <c r="AH9">
        <f>AF9*AG9/100</f>
        <v>1.05</v>
      </c>
      <c r="AJ9">
        <v>35</v>
      </c>
      <c r="AK9">
        <v>0</v>
      </c>
      <c r="AL9">
        <f>AJ9*AK9/100</f>
        <v>0</v>
      </c>
    </row>
    <row r="10" spans="1:38" ht="18" x14ac:dyDescent="0.2">
      <c r="A10" s="184" t="s">
        <v>1795</v>
      </c>
      <c r="B10" s="184">
        <v>3.3</v>
      </c>
      <c r="C10" s="184"/>
      <c r="D10" s="184"/>
      <c r="H10">
        <v>6</v>
      </c>
      <c r="I10">
        <v>1E-3</v>
      </c>
      <c r="J10">
        <v>1</v>
      </c>
      <c r="U10">
        <v>7</v>
      </c>
      <c r="V10">
        <v>0</v>
      </c>
      <c r="X10">
        <f t="shared" si="0"/>
        <v>0</v>
      </c>
      <c r="Z10">
        <v>26</v>
      </c>
      <c r="AA10">
        <v>8</v>
      </c>
      <c r="AC10">
        <f>Z10*AA10/100</f>
        <v>2.08</v>
      </c>
      <c r="AF10">
        <v>18</v>
      </c>
      <c r="AG10">
        <v>0</v>
      </c>
      <c r="AH10">
        <f>AF10*AG10/100</f>
        <v>0</v>
      </c>
      <c r="AJ10">
        <v>15</v>
      </c>
      <c r="AK10">
        <v>0</v>
      </c>
      <c r="AL10">
        <f t="shared" ref="AL10:AL12" si="1">AJ10*AK10/100</f>
        <v>0</v>
      </c>
    </row>
    <row r="11" spans="1:38" ht="18" x14ac:dyDescent="0.2">
      <c r="A11" s="262" t="s">
        <v>1796</v>
      </c>
      <c r="B11" s="184" t="s">
        <v>279</v>
      </c>
      <c r="C11" s="261" t="s">
        <v>1781</v>
      </c>
      <c r="D11" s="261" t="s">
        <v>1797</v>
      </c>
      <c r="E11" s="261" t="s">
        <v>1783</v>
      </c>
      <c r="F11" s="261" t="s">
        <v>1798</v>
      </c>
      <c r="H11">
        <v>7</v>
      </c>
      <c r="I11">
        <v>0.45300000000000001</v>
      </c>
      <c r="J11">
        <v>17</v>
      </c>
      <c r="U11">
        <v>4</v>
      </c>
      <c r="V11">
        <v>0</v>
      </c>
      <c r="X11">
        <f t="shared" si="0"/>
        <v>0</v>
      </c>
      <c r="Z11">
        <v>36</v>
      </c>
      <c r="AA11">
        <v>0</v>
      </c>
      <c r="AC11">
        <f t="shared" ref="AC11" si="2">Z11*AA11/100</f>
        <v>0</v>
      </c>
      <c r="AJ11">
        <v>86</v>
      </c>
      <c r="AK11">
        <v>1</v>
      </c>
      <c r="AL11">
        <f t="shared" si="1"/>
        <v>0.86</v>
      </c>
    </row>
    <row r="12" spans="1:38" ht="18" x14ac:dyDescent="0.2">
      <c r="A12" s="262"/>
      <c r="B12" s="184" t="s">
        <v>1780</v>
      </c>
      <c r="C12" s="261"/>
      <c r="D12" s="261"/>
      <c r="E12" s="261"/>
      <c r="F12" s="261"/>
      <c r="H12">
        <v>8</v>
      </c>
      <c r="I12">
        <v>1E-3</v>
      </c>
      <c r="J12">
        <v>2</v>
      </c>
      <c r="U12">
        <v>19</v>
      </c>
      <c r="V12">
        <v>11</v>
      </c>
      <c r="X12">
        <f t="shared" si="0"/>
        <v>2.09</v>
      </c>
      <c r="AF12">
        <f>SUM(AF8:AF10)</f>
        <v>53</v>
      </c>
      <c r="AJ12">
        <v>17</v>
      </c>
      <c r="AK12">
        <v>0</v>
      </c>
      <c r="AL12">
        <f t="shared" si="1"/>
        <v>0</v>
      </c>
    </row>
    <row r="13" spans="1:38" ht="18" x14ac:dyDescent="0.2">
      <c r="A13" s="184" t="s">
        <v>1781</v>
      </c>
      <c r="B13" s="184" t="s">
        <v>1799</v>
      </c>
      <c r="C13" s="184"/>
      <c r="D13" s="184" t="s">
        <v>1798</v>
      </c>
      <c r="G13" s="184">
        <v>10.53</v>
      </c>
      <c r="H13">
        <v>9</v>
      </c>
      <c r="I13">
        <v>24.84</v>
      </c>
      <c r="J13">
        <v>66</v>
      </c>
      <c r="L13">
        <v>7.8E-2</v>
      </c>
      <c r="U13">
        <v>35</v>
      </c>
      <c r="V13">
        <v>3</v>
      </c>
      <c r="X13">
        <f t="shared" si="0"/>
        <v>1.05</v>
      </c>
      <c r="Z13">
        <f>SUM(Z9:Z11)</f>
        <v>97</v>
      </c>
    </row>
    <row r="14" spans="1:38" ht="18" x14ac:dyDescent="0.2">
      <c r="A14" s="184" t="s">
        <v>1781</v>
      </c>
      <c r="B14" s="184" t="s">
        <v>1800</v>
      </c>
      <c r="C14" s="184" t="s">
        <v>1783</v>
      </c>
      <c r="D14" s="184" t="s">
        <v>1798</v>
      </c>
      <c r="H14">
        <v>10</v>
      </c>
      <c r="I14">
        <v>0</v>
      </c>
      <c r="L14" s="184">
        <v>10.53</v>
      </c>
      <c r="U14">
        <v>35</v>
      </c>
      <c r="V14">
        <v>0</v>
      </c>
      <c r="X14">
        <f t="shared" si="0"/>
        <v>0</v>
      </c>
      <c r="AJ14">
        <f>SUM(AJ9:AJ12)</f>
        <v>153</v>
      </c>
      <c r="AL14">
        <f>100/153</f>
        <v>0.65359477124183007</v>
      </c>
    </row>
    <row r="15" spans="1:38" ht="18" x14ac:dyDescent="0.2">
      <c r="A15" s="184" t="s">
        <v>1801</v>
      </c>
      <c r="B15" s="184" t="s">
        <v>1802</v>
      </c>
      <c r="C15" s="184"/>
      <c r="D15" s="184"/>
      <c r="H15">
        <v>11</v>
      </c>
      <c r="I15">
        <v>0</v>
      </c>
      <c r="L15">
        <v>1.6E-2</v>
      </c>
      <c r="U15">
        <v>35</v>
      </c>
      <c r="V15">
        <v>0</v>
      </c>
      <c r="X15">
        <f t="shared" si="0"/>
        <v>0</v>
      </c>
    </row>
    <row r="16" spans="1:38" ht="18" x14ac:dyDescent="0.2">
      <c r="A16" s="184" t="s">
        <v>1789</v>
      </c>
      <c r="B16" s="184" t="s">
        <v>1803</v>
      </c>
      <c r="C16" s="184"/>
      <c r="D16" s="184" t="s">
        <v>1804</v>
      </c>
      <c r="H16">
        <v>12</v>
      </c>
      <c r="I16">
        <v>0</v>
      </c>
      <c r="L16">
        <f>SUM(L13:L15)</f>
        <v>10.623999999999999</v>
      </c>
      <c r="U16">
        <f>SUM(U9:U15)</f>
        <v>169</v>
      </c>
      <c r="X16">
        <v>3</v>
      </c>
    </row>
    <row r="17" spans="1:34" ht="18" x14ac:dyDescent="0.2">
      <c r="A17" s="184" t="s">
        <v>1805</v>
      </c>
      <c r="B17" s="184" t="s">
        <v>1806</v>
      </c>
      <c r="C17" s="184"/>
      <c r="D17" s="184"/>
      <c r="H17">
        <v>13</v>
      </c>
      <c r="I17">
        <v>0</v>
      </c>
    </row>
    <row r="18" spans="1:34" ht="18" x14ac:dyDescent="0.2">
      <c r="A18" s="184" t="s">
        <v>1807</v>
      </c>
      <c r="B18" s="184" t="s">
        <v>1808</v>
      </c>
      <c r="C18" s="184"/>
      <c r="D18" s="184"/>
      <c r="H18">
        <v>14</v>
      </c>
      <c r="I18">
        <v>0</v>
      </c>
    </row>
    <row r="19" spans="1:34" ht="18" x14ac:dyDescent="0.2">
      <c r="A19" s="184" t="s">
        <v>1809</v>
      </c>
      <c r="B19" s="184" t="s">
        <v>1810</v>
      </c>
      <c r="C19" s="184"/>
      <c r="D19" s="184"/>
      <c r="H19">
        <v>15</v>
      </c>
      <c r="I19">
        <v>0</v>
      </c>
      <c r="O19" t="s">
        <v>1586</v>
      </c>
      <c r="Q19" t="s">
        <v>2031</v>
      </c>
    </row>
    <row r="20" spans="1:34" ht="18" x14ac:dyDescent="0.2">
      <c r="A20" s="184" t="s">
        <v>1784</v>
      </c>
      <c r="B20" s="184">
        <v>8.6</v>
      </c>
      <c r="C20" s="184"/>
      <c r="D20" s="184"/>
      <c r="H20">
        <v>16</v>
      </c>
      <c r="I20">
        <v>0</v>
      </c>
      <c r="N20" t="s">
        <v>889</v>
      </c>
      <c r="O20" t="s">
        <v>2032</v>
      </c>
    </row>
    <row r="21" spans="1:34" ht="18" x14ac:dyDescent="0.2">
      <c r="A21" s="184" t="s">
        <v>279</v>
      </c>
      <c r="B21" s="261" t="s">
        <v>1781</v>
      </c>
      <c r="C21" s="261" t="s">
        <v>1812</v>
      </c>
      <c r="D21" s="261" t="s">
        <v>1783</v>
      </c>
      <c r="E21" s="261" t="s">
        <v>1798</v>
      </c>
      <c r="G21" s="261">
        <v>7.8E-2</v>
      </c>
      <c r="H21">
        <v>17</v>
      </c>
      <c r="I21">
        <v>0</v>
      </c>
      <c r="N21">
        <v>1</v>
      </c>
      <c r="O21">
        <v>1</v>
      </c>
    </row>
    <row r="22" spans="1:34" ht="18" x14ac:dyDescent="0.2">
      <c r="A22" s="184" t="s">
        <v>1811</v>
      </c>
      <c r="B22" s="261"/>
      <c r="C22" s="261"/>
      <c r="D22" s="261"/>
      <c r="E22" s="261"/>
      <c r="G22" s="261"/>
      <c r="H22">
        <v>18</v>
      </c>
      <c r="I22">
        <v>0</v>
      </c>
      <c r="N22">
        <v>2</v>
      </c>
      <c r="O22">
        <v>3</v>
      </c>
    </row>
    <row r="23" spans="1:34" ht="18" x14ac:dyDescent="0.2">
      <c r="A23" s="184" t="s">
        <v>1813</v>
      </c>
      <c r="B23" s="184" t="s">
        <v>1814</v>
      </c>
      <c r="C23" s="184"/>
      <c r="D23" s="184"/>
      <c r="H23">
        <v>19</v>
      </c>
      <c r="I23">
        <v>0</v>
      </c>
      <c r="N23">
        <v>3</v>
      </c>
      <c r="O23">
        <v>5</v>
      </c>
    </row>
    <row r="24" spans="1:34" ht="18" x14ac:dyDescent="0.2">
      <c r="A24" s="184" t="s">
        <v>1815</v>
      </c>
      <c r="B24" s="184" t="s">
        <v>1816</v>
      </c>
      <c r="C24" s="184" t="s">
        <v>1817</v>
      </c>
      <c r="D24" s="184"/>
      <c r="H24">
        <v>20</v>
      </c>
      <c r="I24">
        <v>0</v>
      </c>
      <c r="N24">
        <v>4</v>
      </c>
      <c r="O24">
        <v>0</v>
      </c>
    </row>
    <row r="25" spans="1:34" ht="18" x14ac:dyDescent="0.2">
      <c r="A25" s="184" t="s">
        <v>1818</v>
      </c>
      <c r="B25" s="184" t="s">
        <v>1819</v>
      </c>
      <c r="C25" s="184"/>
      <c r="D25" s="184"/>
      <c r="H25">
        <v>21</v>
      </c>
      <c r="I25">
        <v>0</v>
      </c>
      <c r="N25">
        <v>5</v>
      </c>
      <c r="O25">
        <v>0</v>
      </c>
    </row>
    <row r="26" spans="1:34" ht="18" x14ac:dyDescent="0.2">
      <c r="A26" s="184" t="s">
        <v>1820</v>
      </c>
      <c r="B26" s="184" t="s">
        <v>1821</v>
      </c>
      <c r="C26" s="184"/>
      <c r="D26" s="184"/>
      <c r="H26">
        <v>22</v>
      </c>
      <c r="I26">
        <v>0</v>
      </c>
    </row>
    <row r="27" spans="1:34" ht="18" x14ac:dyDescent="0.2">
      <c r="A27" s="184" t="s">
        <v>1822</v>
      </c>
      <c r="B27" s="184" t="s">
        <v>1823</v>
      </c>
      <c r="C27" s="184"/>
      <c r="D27" s="184"/>
      <c r="O27" t="s">
        <v>882</v>
      </c>
      <c r="P27" t="s">
        <v>2033</v>
      </c>
      <c r="Q27" t="s">
        <v>1920</v>
      </c>
      <c r="W27" s="75" t="s">
        <v>192</v>
      </c>
      <c r="Y27" t="s">
        <v>411</v>
      </c>
      <c r="AC27" t="s">
        <v>1679</v>
      </c>
      <c r="AD27" t="s">
        <v>2112</v>
      </c>
      <c r="AE27" t="s">
        <v>2113</v>
      </c>
    </row>
    <row r="28" spans="1:34" ht="18" x14ac:dyDescent="0.2">
      <c r="A28" s="184" t="s">
        <v>1824</v>
      </c>
      <c r="B28" s="184">
        <v>30.7</v>
      </c>
      <c r="C28" s="184"/>
      <c r="D28" s="184"/>
      <c r="O28">
        <f>AVERAGE(O21:O25)</f>
        <v>1.8</v>
      </c>
      <c r="P28">
        <f>STDEV(O21:O25)</f>
        <v>2.16794833886788</v>
      </c>
      <c r="Q28">
        <f>P28/(SQRT(5))</f>
        <v>0.96953597148326576</v>
      </c>
      <c r="AC28">
        <v>1</v>
      </c>
      <c r="AD28">
        <v>5</v>
      </c>
      <c r="AE28">
        <v>0.01</v>
      </c>
    </row>
    <row r="29" spans="1:34" ht="18" x14ac:dyDescent="0.2">
      <c r="A29" s="184" t="s">
        <v>1825</v>
      </c>
      <c r="B29" s="184" t="s">
        <v>1826</v>
      </c>
      <c r="C29" s="184"/>
      <c r="D29" s="184"/>
      <c r="O29">
        <v>1.8</v>
      </c>
      <c r="P29">
        <v>2.17</v>
      </c>
      <c r="Q29">
        <v>0.97</v>
      </c>
      <c r="V29">
        <v>1</v>
      </c>
      <c r="W29">
        <v>1</v>
      </c>
      <c r="AC29">
        <v>2</v>
      </c>
      <c r="AD29">
        <v>3</v>
      </c>
      <c r="AE29">
        <v>0.01</v>
      </c>
    </row>
    <row r="30" spans="1:34" ht="18" x14ac:dyDescent="0.2">
      <c r="A30" s="184" t="s">
        <v>1827</v>
      </c>
      <c r="B30" s="184" t="s">
        <v>1828</v>
      </c>
      <c r="C30" s="184"/>
      <c r="D30" s="184"/>
      <c r="V30">
        <v>2</v>
      </c>
      <c r="W30">
        <v>1</v>
      </c>
      <c r="AC30">
        <v>3</v>
      </c>
      <c r="AD30">
        <v>0</v>
      </c>
      <c r="AE30">
        <v>0</v>
      </c>
    </row>
    <row r="31" spans="1:34" ht="18" x14ac:dyDescent="0.2">
      <c r="A31" s="184" t="s">
        <v>279</v>
      </c>
      <c r="B31" s="261" t="s">
        <v>1830</v>
      </c>
      <c r="C31" s="261" t="s">
        <v>1831</v>
      </c>
      <c r="D31" s="261"/>
      <c r="E31" s="261"/>
      <c r="G31" s="261">
        <v>1.6E-2</v>
      </c>
      <c r="V31">
        <v>3</v>
      </c>
      <c r="W31">
        <v>4</v>
      </c>
      <c r="AB31" t="s">
        <v>882</v>
      </c>
      <c r="AC31" t="s">
        <v>2033</v>
      </c>
      <c r="AD31" t="s">
        <v>1920</v>
      </c>
      <c r="AF31" t="s">
        <v>882</v>
      </c>
      <c r="AG31" t="s">
        <v>2033</v>
      </c>
      <c r="AH31" t="s">
        <v>1920</v>
      </c>
    </row>
    <row r="32" spans="1:34" ht="18" x14ac:dyDescent="0.2">
      <c r="A32" s="184" t="s">
        <v>1829</v>
      </c>
      <c r="B32" s="261"/>
      <c r="C32" s="261"/>
      <c r="D32" s="261"/>
      <c r="E32" s="261"/>
      <c r="G32" s="261"/>
      <c r="V32">
        <v>4</v>
      </c>
      <c r="W32">
        <v>0</v>
      </c>
      <c r="AB32">
        <f>AVERAGE(AD28:AD30)</f>
        <v>2.6666666666666665</v>
      </c>
      <c r="AC32">
        <f>STDEV(AD28:AD30)</f>
        <v>2.5166114784235836</v>
      </c>
      <c r="AD32">
        <f>AC32/(SQRT(3))</f>
        <v>1.4529663145135581</v>
      </c>
      <c r="AF32">
        <f>AVERAGE(AE28:AE30)</f>
        <v>6.6666666666666671E-3</v>
      </c>
      <c r="AG32">
        <f>STDEV(AE28:AE30)</f>
        <v>5.773502691896258E-3</v>
      </c>
      <c r="AH32">
        <f>AG32/(SQRT(3))</f>
        <v>3.3333333333333335E-3</v>
      </c>
    </row>
    <row r="33" spans="1:36" ht="18" x14ac:dyDescent="0.2">
      <c r="A33" s="184" t="s">
        <v>1822</v>
      </c>
      <c r="B33" s="184" t="s">
        <v>1832</v>
      </c>
      <c r="C33" s="184"/>
      <c r="D33" s="184"/>
      <c r="V33">
        <v>5</v>
      </c>
      <c r="W33">
        <v>0</v>
      </c>
    </row>
    <row r="34" spans="1:36" ht="18" x14ac:dyDescent="0.2">
      <c r="A34" s="184" t="s">
        <v>1833</v>
      </c>
      <c r="B34" s="184" t="s">
        <v>1834</v>
      </c>
      <c r="C34" s="184"/>
      <c r="D34" s="184"/>
      <c r="O34" t="s">
        <v>1596</v>
      </c>
      <c r="V34">
        <v>6</v>
      </c>
      <c r="W34">
        <v>0</v>
      </c>
    </row>
    <row r="35" spans="1:36" ht="18" x14ac:dyDescent="0.2">
      <c r="A35" s="184" t="s">
        <v>563</v>
      </c>
      <c r="B35" s="184" t="s">
        <v>1835</v>
      </c>
      <c r="C35" s="184" t="s">
        <v>1783</v>
      </c>
      <c r="D35" s="184" t="s">
        <v>1836</v>
      </c>
      <c r="N35">
        <v>1</v>
      </c>
      <c r="O35">
        <v>1</v>
      </c>
      <c r="P35" t="s">
        <v>2040</v>
      </c>
      <c r="Q35" t="s">
        <v>882</v>
      </c>
      <c r="R35" t="s">
        <v>2033</v>
      </c>
      <c r="S35" t="s">
        <v>1920</v>
      </c>
      <c r="V35">
        <v>7</v>
      </c>
      <c r="W35">
        <v>0</v>
      </c>
      <c r="AA35" t="s">
        <v>2173</v>
      </c>
    </row>
    <row r="36" spans="1:36" ht="18" x14ac:dyDescent="0.2">
      <c r="A36" s="184" t="s">
        <v>1837</v>
      </c>
      <c r="B36" s="184" t="s">
        <v>1838</v>
      </c>
      <c r="C36" s="184"/>
      <c r="D36" s="184"/>
      <c r="N36">
        <v>2</v>
      </c>
      <c r="O36">
        <v>1</v>
      </c>
      <c r="Q36">
        <f>AVERAGE(O35:O1834)</f>
        <v>4.3333333333333335E-2</v>
      </c>
      <c r="R36">
        <f>STDEV(O35:O1834)</f>
        <v>0.29693636730060691</v>
      </c>
      <c r="S36">
        <f>R36/(SQRT(1800))</f>
        <v>6.998857296638618E-3</v>
      </c>
      <c r="V36">
        <v>8</v>
      </c>
      <c r="W36">
        <v>1</v>
      </c>
      <c r="AB36" t="s">
        <v>2174</v>
      </c>
      <c r="AE36" t="s">
        <v>883</v>
      </c>
      <c r="AG36" t="s">
        <v>2175</v>
      </c>
      <c r="AJ36" t="s">
        <v>883</v>
      </c>
    </row>
    <row r="37" spans="1:36" ht="18" x14ac:dyDescent="0.2">
      <c r="A37" s="184" t="s">
        <v>1839</v>
      </c>
      <c r="B37" s="184" t="s">
        <v>1840</v>
      </c>
      <c r="C37" s="184"/>
      <c r="D37" s="184"/>
      <c r="N37">
        <v>3</v>
      </c>
      <c r="O37">
        <v>1</v>
      </c>
      <c r="P37" t="s">
        <v>2041</v>
      </c>
      <c r="V37">
        <v>9</v>
      </c>
      <c r="W37">
        <v>1</v>
      </c>
      <c r="AA37" t="s">
        <v>2176</v>
      </c>
      <c r="AB37">
        <v>60</v>
      </c>
      <c r="AC37">
        <v>75</v>
      </c>
      <c r="AD37">
        <v>48</v>
      </c>
      <c r="AE37">
        <f>SUM(AB37:AD37)</f>
        <v>183</v>
      </c>
      <c r="AH37">
        <v>15</v>
      </c>
      <c r="AI37">
        <v>2</v>
      </c>
      <c r="AJ37">
        <f>SUM(AG37:AI37)</f>
        <v>17</v>
      </c>
    </row>
    <row r="38" spans="1:36" ht="18" x14ac:dyDescent="0.2">
      <c r="A38" s="184" t="s">
        <v>1789</v>
      </c>
      <c r="B38" s="184" t="s">
        <v>1841</v>
      </c>
      <c r="C38" s="184"/>
      <c r="D38" s="184"/>
      <c r="N38">
        <v>4</v>
      </c>
      <c r="O38">
        <v>1</v>
      </c>
      <c r="Q38" t="s">
        <v>882</v>
      </c>
      <c r="R38" t="s">
        <v>2033</v>
      </c>
      <c r="S38" t="s">
        <v>1920</v>
      </c>
      <c r="V38">
        <v>10</v>
      </c>
      <c r="W38">
        <v>0</v>
      </c>
      <c r="AA38" t="s">
        <v>875</v>
      </c>
      <c r="AB38">
        <v>50</v>
      </c>
      <c r="AC38">
        <v>65</v>
      </c>
      <c r="AD38">
        <v>80</v>
      </c>
      <c r="AE38">
        <f t="shared" ref="AE38:AE39" si="3">SUM(AB38:AD38)</f>
        <v>195</v>
      </c>
      <c r="AG38">
        <v>8</v>
      </c>
      <c r="AH38">
        <v>69</v>
      </c>
      <c r="AI38">
        <v>12</v>
      </c>
      <c r="AJ38">
        <f t="shared" ref="AJ38:AJ39" si="4">SUM(AG38:AI38)</f>
        <v>89</v>
      </c>
    </row>
    <row r="39" spans="1:36" ht="18" x14ac:dyDescent="0.2">
      <c r="A39" s="183" t="s">
        <v>1842</v>
      </c>
      <c r="B39" s="184" t="s">
        <v>1843</v>
      </c>
      <c r="C39" s="184" t="s">
        <v>1795</v>
      </c>
      <c r="D39" s="184">
        <v>161</v>
      </c>
      <c r="E39" s="184"/>
      <c r="F39" s="184" t="s">
        <v>1844</v>
      </c>
      <c r="G39" s="184">
        <v>2E-3</v>
      </c>
      <c r="N39">
        <v>5</v>
      </c>
      <c r="O39">
        <v>1</v>
      </c>
      <c r="Q39">
        <f>AVERAGE(O35:O88)</f>
        <v>1.4444444444444444</v>
      </c>
      <c r="R39">
        <f>STDEV(O35:O88)</f>
        <v>0.96478889403998269</v>
      </c>
      <c r="S39">
        <f>R39/(SQRT(54))</f>
        <v>0.13129113888344801</v>
      </c>
      <c r="V39">
        <v>11</v>
      </c>
      <c r="W39">
        <v>0</v>
      </c>
      <c r="AA39" t="s">
        <v>2177</v>
      </c>
      <c r="AB39">
        <v>8</v>
      </c>
      <c r="AE39">
        <f t="shared" si="3"/>
        <v>8</v>
      </c>
      <c r="AH39">
        <v>3</v>
      </c>
      <c r="AJ39">
        <f t="shared" si="4"/>
        <v>3</v>
      </c>
    </row>
    <row r="40" spans="1:36" ht="18" x14ac:dyDescent="0.2">
      <c r="A40" s="262" t="s">
        <v>1845</v>
      </c>
      <c r="B40" s="184" t="s">
        <v>279</v>
      </c>
      <c r="C40" s="261" t="s">
        <v>1846</v>
      </c>
      <c r="D40" s="261" t="s">
        <v>1847</v>
      </c>
      <c r="E40" s="261" t="s">
        <v>1817</v>
      </c>
      <c r="F40" s="261" t="s">
        <v>1848</v>
      </c>
      <c r="G40" s="261">
        <v>0.66</v>
      </c>
      <c r="N40">
        <v>6</v>
      </c>
      <c r="O40">
        <v>1</v>
      </c>
      <c r="V40">
        <v>12</v>
      </c>
      <c r="W40">
        <v>0</v>
      </c>
    </row>
    <row r="41" spans="1:36" ht="18" x14ac:dyDescent="0.2">
      <c r="A41" s="262"/>
      <c r="B41" s="184" t="s">
        <v>1780</v>
      </c>
      <c r="C41" s="261"/>
      <c r="D41" s="261"/>
      <c r="E41" s="261"/>
      <c r="F41" s="261"/>
      <c r="G41" s="261"/>
      <c r="N41">
        <v>7</v>
      </c>
      <c r="O41">
        <v>1</v>
      </c>
      <c r="V41">
        <v>13</v>
      </c>
      <c r="W41">
        <v>0</v>
      </c>
    </row>
    <row r="42" spans="1:36" ht="18" x14ac:dyDescent="0.2">
      <c r="A42" s="184" t="s">
        <v>1849</v>
      </c>
      <c r="B42" s="184" t="s">
        <v>1850</v>
      </c>
      <c r="C42" s="184"/>
      <c r="D42" s="184"/>
      <c r="N42">
        <v>8</v>
      </c>
      <c r="O42">
        <v>1</v>
      </c>
      <c r="V42" t="s">
        <v>883</v>
      </c>
      <c r="W42">
        <f>SUM(W29:W41)</f>
        <v>8</v>
      </c>
    </row>
    <row r="43" spans="1:36" ht="18" x14ac:dyDescent="0.2">
      <c r="A43" s="184" t="s">
        <v>1851</v>
      </c>
      <c r="B43" s="184" t="s">
        <v>1852</v>
      </c>
      <c r="C43" s="184" t="s">
        <v>1853</v>
      </c>
      <c r="D43" s="184" t="s">
        <v>1854</v>
      </c>
      <c r="N43">
        <v>9</v>
      </c>
      <c r="O43">
        <v>1</v>
      </c>
      <c r="V43" t="s">
        <v>882</v>
      </c>
      <c r="W43" t="s">
        <v>2033</v>
      </c>
      <c r="X43" t="s">
        <v>1920</v>
      </c>
    </row>
    <row r="44" spans="1:36" ht="18" x14ac:dyDescent="0.2">
      <c r="A44" s="184" t="s">
        <v>563</v>
      </c>
      <c r="B44" s="184" t="s">
        <v>1855</v>
      </c>
      <c r="C44" s="184" t="s">
        <v>1783</v>
      </c>
      <c r="D44" s="184" t="s">
        <v>1836</v>
      </c>
      <c r="N44">
        <v>10</v>
      </c>
      <c r="O44">
        <v>1</v>
      </c>
      <c r="V44">
        <f>AVERAGE(W29:W41)</f>
        <v>0.61538461538461542</v>
      </c>
      <c r="W44">
        <f>STDEV(W29:W41)</f>
        <v>1.1208970766356099</v>
      </c>
      <c r="X44">
        <f>W44/(SQRT(13))</f>
        <v>0.31088091417902924</v>
      </c>
    </row>
    <row r="45" spans="1:36" ht="18" x14ac:dyDescent="0.2">
      <c r="A45" s="184" t="s">
        <v>1856</v>
      </c>
      <c r="B45" s="184" t="s">
        <v>1857</v>
      </c>
      <c r="C45" s="184" t="s">
        <v>1858</v>
      </c>
      <c r="D45" s="184"/>
      <c r="E45" s="184"/>
      <c r="N45">
        <v>11</v>
      </c>
      <c r="O45">
        <v>1</v>
      </c>
    </row>
    <row r="46" spans="1:36" ht="18" x14ac:dyDescent="0.2">
      <c r="A46" s="262" t="s">
        <v>1859</v>
      </c>
      <c r="B46" s="184" t="s">
        <v>279</v>
      </c>
      <c r="C46" s="261" t="s">
        <v>1860</v>
      </c>
      <c r="D46" s="261" t="s">
        <v>1861</v>
      </c>
      <c r="E46" s="261"/>
      <c r="F46" s="261" t="s">
        <v>1862</v>
      </c>
      <c r="G46" s="261">
        <v>1E-3</v>
      </c>
      <c r="N46">
        <v>12</v>
      </c>
      <c r="O46">
        <v>1</v>
      </c>
    </row>
    <row r="47" spans="1:36" ht="18" x14ac:dyDescent="0.2">
      <c r="A47" s="262"/>
      <c r="B47" s="184" t="s">
        <v>1829</v>
      </c>
      <c r="C47" s="261"/>
      <c r="D47" s="261"/>
      <c r="E47" s="261"/>
      <c r="F47" s="261"/>
      <c r="G47" s="261"/>
      <c r="N47">
        <v>13</v>
      </c>
      <c r="O47">
        <v>1</v>
      </c>
    </row>
    <row r="48" spans="1:36" ht="18" x14ac:dyDescent="0.2">
      <c r="A48" s="262" t="s">
        <v>1863</v>
      </c>
      <c r="B48" s="184" t="s">
        <v>279</v>
      </c>
      <c r="C48" s="261" t="s">
        <v>1864</v>
      </c>
      <c r="D48" s="261" t="s">
        <v>1865</v>
      </c>
      <c r="E48" s="261"/>
      <c r="F48" s="261"/>
      <c r="G48" s="261">
        <v>0.45300000000000001</v>
      </c>
      <c r="N48">
        <v>14</v>
      </c>
      <c r="O48">
        <v>1</v>
      </c>
    </row>
    <row r="49" spans="1:15" ht="18" x14ac:dyDescent="0.2">
      <c r="A49" s="262"/>
      <c r="B49" s="184" t="s">
        <v>1829</v>
      </c>
      <c r="C49" s="261"/>
      <c r="D49" s="261"/>
      <c r="E49" s="261"/>
      <c r="F49" s="261"/>
      <c r="G49" s="261"/>
      <c r="N49">
        <v>15</v>
      </c>
      <c r="O49">
        <v>1</v>
      </c>
    </row>
    <row r="50" spans="1:15" ht="18" x14ac:dyDescent="0.2">
      <c r="A50" s="184" t="s">
        <v>1866</v>
      </c>
      <c r="B50" s="184" t="s">
        <v>1867</v>
      </c>
      <c r="C50" s="184"/>
      <c r="D50" s="184" t="s">
        <v>1868</v>
      </c>
      <c r="N50">
        <v>16</v>
      </c>
      <c r="O50">
        <v>1</v>
      </c>
    </row>
    <row r="51" spans="1:15" ht="18" x14ac:dyDescent="0.2">
      <c r="A51" s="184" t="s">
        <v>1869</v>
      </c>
      <c r="B51" s="184" t="s">
        <v>1870</v>
      </c>
      <c r="C51" s="184"/>
      <c r="D51" s="184" t="s">
        <v>1871</v>
      </c>
      <c r="N51">
        <v>17</v>
      </c>
      <c r="O51">
        <v>1</v>
      </c>
    </row>
    <row r="52" spans="1:15" ht="18" x14ac:dyDescent="0.2">
      <c r="A52" s="184" t="s">
        <v>1872</v>
      </c>
      <c r="B52" s="184" t="s">
        <v>1873</v>
      </c>
      <c r="C52" s="184"/>
      <c r="D52" s="184" t="s">
        <v>1874</v>
      </c>
      <c r="N52">
        <v>18</v>
      </c>
      <c r="O52">
        <v>1</v>
      </c>
    </row>
    <row r="53" spans="1:15" ht="18" x14ac:dyDescent="0.2">
      <c r="A53" s="184" t="s">
        <v>1875</v>
      </c>
      <c r="B53" s="184" t="s">
        <v>1876</v>
      </c>
      <c r="C53" s="184"/>
      <c r="D53" s="184"/>
      <c r="N53">
        <v>19</v>
      </c>
      <c r="O53">
        <v>1</v>
      </c>
    </row>
    <row r="54" spans="1:15" ht="18" x14ac:dyDescent="0.2">
      <c r="A54" s="184" t="s">
        <v>1784</v>
      </c>
      <c r="B54" s="184" t="s">
        <v>1877</v>
      </c>
      <c r="C54" s="184"/>
      <c r="D54" s="184" t="s">
        <v>1878</v>
      </c>
      <c r="N54">
        <v>20</v>
      </c>
      <c r="O54">
        <v>1</v>
      </c>
    </row>
    <row r="55" spans="1:15" ht="18" x14ac:dyDescent="0.2">
      <c r="A55" s="184" t="s">
        <v>1824</v>
      </c>
      <c r="B55" s="184" t="s">
        <v>1879</v>
      </c>
      <c r="C55" s="184"/>
      <c r="D55" s="184"/>
      <c r="N55">
        <v>21</v>
      </c>
      <c r="O55">
        <v>1</v>
      </c>
    </row>
    <row r="56" spans="1:15" ht="18" x14ac:dyDescent="0.2">
      <c r="A56" s="184" t="s">
        <v>1880</v>
      </c>
      <c r="B56" s="184" t="s">
        <v>1881</v>
      </c>
      <c r="C56" s="184"/>
      <c r="D56" s="184" t="s">
        <v>1882</v>
      </c>
      <c r="N56">
        <v>22</v>
      </c>
      <c r="O56">
        <v>1</v>
      </c>
    </row>
    <row r="57" spans="1:15" ht="18" x14ac:dyDescent="0.2">
      <c r="A57" s="184" t="s">
        <v>1784</v>
      </c>
      <c r="B57" s="184" t="s">
        <v>1881</v>
      </c>
      <c r="C57" s="184"/>
      <c r="D57" s="184" t="s">
        <v>1854</v>
      </c>
      <c r="N57">
        <v>23</v>
      </c>
      <c r="O57">
        <v>1</v>
      </c>
    </row>
    <row r="58" spans="1:15" ht="18" x14ac:dyDescent="0.2">
      <c r="A58" s="184" t="s">
        <v>1883</v>
      </c>
      <c r="B58" s="184" t="s">
        <v>1884</v>
      </c>
      <c r="C58" s="184"/>
      <c r="D58" s="184"/>
      <c r="N58">
        <v>24</v>
      </c>
      <c r="O58">
        <v>1</v>
      </c>
    </row>
    <row r="59" spans="1:15" ht="18" x14ac:dyDescent="0.2">
      <c r="A59" s="183" t="s">
        <v>1885</v>
      </c>
      <c r="B59" s="184" t="s">
        <v>279</v>
      </c>
      <c r="C59" s="184" t="s">
        <v>1886</v>
      </c>
      <c r="D59" s="184" t="s">
        <v>1887</v>
      </c>
      <c r="E59" s="184"/>
      <c r="F59" s="184"/>
      <c r="G59" s="184" t="s">
        <v>1888</v>
      </c>
      <c r="N59">
        <v>25</v>
      </c>
      <c r="O59">
        <v>1</v>
      </c>
    </row>
    <row r="60" spans="1:15" ht="18" x14ac:dyDescent="0.2">
      <c r="A60" s="183" t="s">
        <v>1889</v>
      </c>
      <c r="B60" s="184" t="s">
        <v>279</v>
      </c>
      <c r="C60" s="184" t="s">
        <v>1890</v>
      </c>
      <c r="D60" s="184" t="s">
        <v>1891</v>
      </c>
      <c r="E60" s="184"/>
      <c r="F60" s="184"/>
      <c r="G60" s="184">
        <v>24.84</v>
      </c>
      <c r="N60">
        <v>26</v>
      </c>
      <c r="O60">
        <v>1</v>
      </c>
    </row>
    <row r="61" spans="1:15" ht="18" x14ac:dyDescent="0.2">
      <c r="A61" s="184" t="s">
        <v>1892</v>
      </c>
      <c r="B61" s="184" t="s">
        <v>1893</v>
      </c>
      <c r="C61" s="184"/>
      <c r="D61" s="184"/>
      <c r="N61">
        <v>27</v>
      </c>
      <c r="O61">
        <v>1</v>
      </c>
    </row>
    <row r="62" spans="1:15" ht="18" x14ac:dyDescent="0.2">
      <c r="A62" s="184" t="s">
        <v>1894</v>
      </c>
      <c r="B62" s="184" t="s">
        <v>1895</v>
      </c>
      <c r="C62" s="184"/>
      <c r="D62" s="184"/>
      <c r="N62">
        <v>28</v>
      </c>
      <c r="O62">
        <v>1</v>
      </c>
    </row>
    <row r="63" spans="1:15" ht="18" x14ac:dyDescent="0.2">
      <c r="A63" s="184" t="s">
        <v>1896</v>
      </c>
      <c r="B63" s="184" t="s">
        <v>1897</v>
      </c>
      <c r="C63" s="184"/>
      <c r="D63" s="184"/>
      <c r="N63">
        <v>29</v>
      </c>
      <c r="O63">
        <v>1</v>
      </c>
    </row>
    <row r="64" spans="1:15" ht="18" x14ac:dyDescent="0.2">
      <c r="A64" s="184" t="s">
        <v>1898</v>
      </c>
      <c r="B64" s="184" t="s">
        <v>1899</v>
      </c>
      <c r="C64" s="184"/>
      <c r="D64" s="184"/>
      <c r="N64">
        <v>30</v>
      </c>
      <c r="O64">
        <v>1</v>
      </c>
    </row>
    <row r="65" spans="1:15" ht="18" x14ac:dyDescent="0.2">
      <c r="A65" s="184" t="s">
        <v>1900</v>
      </c>
      <c r="B65" s="184" t="s">
        <v>1901</v>
      </c>
      <c r="C65" s="184"/>
      <c r="D65" s="184"/>
      <c r="N65">
        <v>31</v>
      </c>
      <c r="O65">
        <v>1</v>
      </c>
    </row>
    <row r="66" spans="1:15" ht="18" x14ac:dyDescent="0.2">
      <c r="A66" s="184" t="s">
        <v>1902</v>
      </c>
      <c r="B66" s="184" t="s">
        <v>1903</v>
      </c>
      <c r="C66" s="184"/>
      <c r="D66" s="184"/>
      <c r="N66">
        <v>32</v>
      </c>
      <c r="O66">
        <v>1</v>
      </c>
    </row>
    <row r="67" spans="1:15" ht="18" x14ac:dyDescent="0.2">
      <c r="A67" s="184" t="s">
        <v>1904</v>
      </c>
      <c r="B67" s="184" t="s">
        <v>1905</v>
      </c>
      <c r="C67" s="184"/>
      <c r="D67" s="184" t="s">
        <v>1906</v>
      </c>
      <c r="N67">
        <v>33</v>
      </c>
      <c r="O67">
        <v>1</v>
      </c>
    </row>
    <row r="68" spans="1:15" ht="18" x14ac:dyDescent="0.2">
      <c r="A68" s="184" t="s">
        <v>1907</v>
      </c>
      <c r="B68" s="184" t="s">
        <v>1908</v>
      </c>
      <c r="C68" s="184"/>
      <c r="D68" s="184"/>
      <c r="N68">
        <v>34</v>
      </c>
      <c r="O68">
        <v>1</v>
      </c>
    </row>
    <row r="69" spans="1:15" ht="18" x14ac:dyDescent="0.2">
      <c r="A69" s="184" t="s">
        <v>1909</v>
      </c>
      <c r="B69" s="184" t="s">
        <v>1910</v>
      </c>
      <c r="C69" s="184"/>
      <c r="D69" s="184"/>
      <c r="N69">
        <v>35</v>
      </c>
      <c r="O69">
        <v>1</v>
      </c>
    </row>
    <row r="70" spans="1:15" ht="18" x14ac:dyDescent="0.2">
      <c r="A70" s="184" t="s">
        <v>1911</v>
      </c>
      <c r="B70" s="184"/>
      <c r="C70" s="184" t="s">
        <v>1912</v>
      </c>
      <c r="D70" s="184"/>
      <c r="N70">
        <v>36</v>
      </c>
      <c r="O70">
        <v>1</v>
      </c>
    </row>
    <row r="71" spans="1:15" ht="18" x14ac:dyDescent="0.2">
      <c r="A71" s="184" t="s">
        <v>1781</v>
      </c>
      <c r="B71" s="184" t="s">
        <v>1913</v>
      </c>
      <c r="C71" s="184"/>
      <c r="D71" s="184"/>
      <c r="N71">
        <v>37</v>
      </c>
      <c r="O71">
        <v>1</v>
      </c>
    </row>
    <row r="72" spans="1:15" ht="18" x14ac:dyDescent="0.2">
      <c r="A72" s="184" t="s">
        <v>1781</v>
      </c>
      <c r="B72" s="184" t="s">
        <v>1914</v>
      </c>
      <c r="C72" s="184"/>
      <c r="D72" s="184"/>
      <c r="N72">
        <v>38</v>
      </c>
      <c r="O72">
        <v>2</v>
      </c>
    </row>
    <row r="73" spans="1:15" ht="18" x14ac:dyDescent="0.2">
      <c r="A73" s="184" t="s">
        <v>1781</v>
      </c>
      <c r="B73" s="184" t="s">
        <v>1915</v>
      </c>
      <c r="C73" s="184"/>
      <c r="D73" s="184"/>
      <c r="N73">
        <v>39</v>
      </c>
      <c r="O73">
        <v>2</v>
      </c>
    </row>
    <row r="74" spans="1:15" ht="18" x14ac:dyDescent="0.2">
      <c r="A74" s="184" t="s">
        <v>1916</v>
      </c>
      <c r="B74" s="184" t="s">
        <v>1917</v>
      </c>
      <c r="C74" s="184"/>
      <c r="D74" s="184"/>
      <c r="N74">
        <v>40</v>
      </c>
      <c r="O74">
        <v>2</v>
      </c>
    </row>
    <row r="75" spans="1:15" ht="18" x14ac:dyDescent="0.2">
      <c r="A75" s="184" t="s">
        <v>1781</v>
      </c>
      <c r="B75" s="184" t="s">
        <v>1918</v>
      </c>
      <c r="C75" s="184"/>
      <c r="D75" s="184"/>
      <c r="N75">
        <v>41</v>
      </c>
      <c r="O75">
        <v>2</v>
      </c>
    </row>
    <row r="76" spans="1:15" x14ac:dyDescent="0.2">
      <c r="N76">
        <v>42</v>
      </c>
      <c r="O76">
        <v>2</v>
      </c>
    </row>
    <row r="77" spans="1:15" x14ac:dyDescent="0.2">
      <c r="N77">
        <v>43</v>
      </c>
      <c r="O77">
        <v>2</v>
      </c>
    </row>
    <row r="78" spans="1:15" x14ac:dyDescent="0.2">
      <c r="N78">
        <v>44</v>
      </c>
      <c r="O78">
        <v>2</v>
      </c>
    </row>
    <row r="79" spans="1:15" x14ac:dyDescent="0.2">
      <c r="N79">
        <v>45</v>
      </c>
      <c r="O79">
        <v>2</v>
      </c>
    </row>
    <row r="80" spans="1:15" x14ac:dyDescent="0.2">
      <c r="N80">
        <v>46</v>
      </c>
      <c r="O80">
        <v>2</v>
      </c>
    </row>
    <row r="81" spans="14:15" x14ac:dyDescent="0.2">
      <c r="N81">
        <v>47</v>
      </c>
      <c r="O81">
        <v>2</v>
      </c>
    </row>
    <row r="82" spans="14:15" x14ac:dyDescent="0.2">
      <c r="N82">
        <v>48</v>
      </c>
      <c r="O82">
        <v>2</v>
      </c>
    </row>
    <row r="83" spans="14:15" x14ac:dyDescent="0.2">
      <c r="N83">
        <v>49</v>
      </c>
      <c r="O83">
        <v>2</v>
      </c>
    </row>
    <row r="84" spans="14:15" x14ac:dyDescent="0.2">
      <c r="N84">
        <v>50</v>
      </c>
      <c r="O84">
        <v>2</v>
      </c>
    </row>
    <row r="85" spans="14:15" x14ac:dyDescent="0.2">
      <c r="N85">
        <v>51</v>
      </c>
      <c r="O85">
        <v>2</v>
      </c>
    </row>
    <row r="86" spans="14:15" x14ac:dyDescent="0.2">
      <c r="N86">
        <v>52</v>
      </c>
      <c r="O86">
        <v>2</v>
      </c>
    </row>
    <row r="87" spans="14:15" x14ac:dyDescent="0.2">
      <c r="N87">
        <v>53</v>
      </c>
      <c r="O87">
        <v>4</v>
      </c>
    </row>
    <row r="88" spans="14:15" x14ac:dyDescent="0.2">
      <c r="N88">
        <v>54</v>
      </c>
      <c r="O88">
        <v>7</v>
      </c>
    </row>
    <row r="89" spans="14:15" x14ac:dyDescent="0.2">
      <c r="N89">
        <v>55</v>
      </c>
      <c r="O89">
        <v>0</v>
      </c>
    </row>
    <row r="90" spans="14:15" x14ac:dyDescent="0.2">
      <c r="N90">
        <v>56</v>
      </c>
      <c r="O90">
        <v>0</v>
      </c>
    </row>
    <row r="91" spans="14:15" x14ac:dyDescent="0.2">
      <c r="N91">
        <v>57</v>
      </c>
      <c r="O91">
        <v>0</v>
      </c>
    </row>
    <row r="92" spans="14:15" x14ac:dyDescent="0.2">
      <c r="N92">
        <v>58</v>
      </c>
      <c r="O92">
        <v>0</v>
      </c>
    </row>
    <row r="93" spans="14:15" x14ac:dyDescent="0.2">
      <c r="N93">
        <v>59</v>
      </c>
      <c r="O93">
        <v>0</v>
      </c>
    </row>
    <row r="94" spans="14:15" x14ac:dyDescent="0.2">
      <c r="N94">
        <v>60</v>
      </c>
      <c r="O94">
        <v>0</v>
      </c>
    </row>
    <row r="95" spans="14:15" x14ac:dyDescent="0.2">
      <c r="N95">
        <v>61</v>
      </c>
      <c r="O95">
        <v>0</v>
      </c>
    </row>
    <row r="96" spans="14:15" x14ac:dyDescent="0.2">
      <c r="N96">
        <v>62</v>
      </c>
      <c r="O96">
        <v>0</v>
      </c>
    </row>
    <row r="97" spans="14:15" x14ac:dyDescent="0.2">
      <c r="N97">
        <v>63</v>
      </c>
      <c r="O97">
        <v>0</v>
      </c>
    </row>
    <row r="98" spans="14:15" x14ac:dyDescent="0.2">
      <c r="N98">
        <v>64</v>
      </c>
      <c r="O98">
        <v>0</v>
      </c>
    </row>
    <row r="99" spans="14:15" x14ac:dyDescent="0.2">
      <c r="N99">
        <v>65</v>
      </c>
      <c r="O99">
        <v>0</v>
      </c>
    </row>
    <row r="100" spans="14:15" x14ac:dyDescent="0.2">
      <c r="N100">
        <v>66</v>
      </c>
      <c r="O100">
        <v>0</v>
      </c>
    </row>
    <row r="101" spans="14:15" x14ac:dyDescent="0.2">
      <c r="N101">
        <v>67</v>
      </c>
      <c r="O101">
        <v>0</v>
      </c>
    </row>
    <row r="102" spans="14:15" x14ac:dyDescent="0.2">
      <c r="N102">
        <v>68</v>
      </c>
      <c r="O102">
        <v>0</v>
      </c>
    </row>
    <row r="103" spans="14:15" x14ac:dyDescent="0.2">
      <c r="N103">
        <v>69</v>
      </c>
      <c r="O103">
        <v>0</v>
      </c>
    </row>
    <row r="104" spans="14:15" x14ac:dyDescent="0.2">
      <c r="N104">
        <v>70</v>
      </c>
      <c r="O104">
        <v>0</v>
      </c>
    </row>
    <row r="105" spans="14:15" x14ac:dyDescent="0.2">
      <c r="N105">
        <v>71</v>
      </c>
      <c r="O105">
        <v>0</v>
      </c>
    </row>
    <row r="106" spans="14:15" x14ac:dyDescent="0.2">
      <c r="N106">
        <v>72</v>
      </c>
      <c r="O106">
        <v>0</v>
      </c>
    </row>
    <row r="107" spans="14:15" x14ac:dyDescent="0.2">
      <c r="N107">
        <v>73</v>
      </c>
      <c r="O107">
        <v>0</v>
      </c>
    </row>
    <row r="108" spans="14:15" x14ac:dyDescent="0.2">
      <c r="N108">
        <v>74</v>
      </c>
      <c r="O108">
        <v>0</v>
      </c>
    </row>
    <row r="109" spans="14:15" x14ac:dyDescent="0.2">
      <c r="N109">
        <v>75</v>
      </c>
      <c r="O109">
        <v>0</v>
      </c>
    </row>
    <row r="110" spans="14:15" x14ac:dyDescent="0.2">
      <c r="N110">
        <v>76</v>
      </c>
      <c r="O110">
        <v>0</v>
      </c>
    </row>
    <row r="111" spans="14:15" x14ac:dyDescent="0.2">
      <c r="N111">
        <v>77</v>
      </c>
      <c r="O111">
        <v>0</v>
      </c>
    </row>
    <row r="112" spans="14:15" x14ac:dyDescent="0.2">
      <c r="N112">
        <v>78</v>
      </c>
      <c r="O112">
        <v>0</v>
      </c>
    </row>
    <row r="113" spans="14:15" x14ac:dyDescent="0.2">
      <c r="N113">
        <v>79</v>
      </c>
      <c r="O113">
        <v>0</v>
      </c>
    </row>
    <row r="114" spans="14:15" x14ac:dyDescent="0.2">
      <c r="N114">
        <v>80</v>
      </c>
      <c r="O114">
        <v>0</v>
      </c>
    </row>
    <row r="115" spans="14:15" x14ac:dyDescent="0.2">
      <c r="N115">
        <v>81</v>
      </c>
      <c r="O115">
        <v>0</v>
      </c>
    </row>
    <row r="116" spans="14:15" x14ac:dyDescent="0.2">
      <c r="N116">
        <v>82</v>
      </c>
      <c r="O116">
        <v>0</v>
      </c>
    </row>
    <row r="117" spans="14:15" x14ac:dyDescent="0.2">
      <c r="N117">
        <v>83</v>
      </c>
      <c r="O117">
        <v>0</v>
      </c>
    </row>
    <row r="118" spans="14:15" x14ac:dyDescent="0.2">
      <c r="N118">
        <v>84</v>
      </c>
      <c r="O118">
        <v>0</v>
      </c>
    </row>
    <row r="119" spans="14:15" x14ac:dyDescent="0.2">
      <c r="N119">
        <v>85</v>
      </c>
      <c r="O119">
        <v>0</v>
      </c>
    </row>
    <row r="120" spans="14:15" x14ac:dyDescent="0.2">
      <c r="N120">
        <v>86</v>
      </c>
      <c r="O120">
        <v>0</v>
      </c>
    </row>
    <row r="121" spans="14:15" x14ac:dyDescent="0.2">
      <c r="N121">
        <v>87</v>
      </c>
      <c r="O121">
        <v>0</v>
      </c>
    </row>
    <row r="122" spans="14:15" x14ac:dyDescent="0.2">
      <c r="N122">
        <v>88</v>
      </c>
      <c r="O122">
        <v>0</v>
      </c>
    </row>
    <row r="123" spans="14:15" x14ac:dyDescent="0.2">
      <c r="N123">
        <v>89</v>
      </c>
      <c r="O123">
        <v>0</v>
      </c>
    </row>
    <row r="124" spans="14:15" x14ac:dyDescent="0.2">
      <c r="N124">
        <v>90</v>
      </c>
      <c r="O124">
        <v>0</v>
      </c>
    </row>
    <row r="125" spans="14:15" x14ac:dyDescent="0.2">
      <c r="N125">
        <v>91</v>
      </c>
      <c r="O125">
        <v>0</v>
      </c>
    </row>
    <row r="126" spans="14:15" x14ac:dyDescent="0.2">
      <c r="N126">
        <v>92</v>
      </c>
      <c r="O126">
        <v>0</v>
      </c>
    </row>
    <row r="127" spans="14:15" x14ac:dyDescent="0.2">
      <c r="N127">
        <v>93</v>
      </c>
      <c r="O127">
        <v>0</v>
      </c>
    </row>
    <row r="128" spans="14:15" x14ac:dyDescent="0.2">
      <c r="N128">
        <v>94</v>
      </c>
      <c r="O128">
        <v>0</v>
      </c>
    </row>
    <row r="129" spans="14:15" x14ac:dyDescent="0.2">
      <c r="N129">
        <v>95</v>
      </c>
      <c r="O129">
        <v>0</v>
      </c>
    </row>
    <row r="130" spans="14:15" x14ac:dyDescent="0.2">
      <c r="N130">
        <v>96</v>
      </c>
      <c r="O130">
        <v>0</v>
      </c>
    </row>
    <row r="131" spans="14:15" x14ac:dyDescent="0.2">
      <c r="N131">
        <v>97</v>
      </c>
      <c r="O131">
        <v>0</v>
      </c>
    </row>
    <row r="132" spans="14:15" x14ac:dyDescent="0.2">
      <c r="N132">
        <v>98</v>
      </c>
      <c r="O132">
        <v>0</v>
      </c>
    </row>
    <row r="133" spans="14:15" x14ac:dyDescent="0.2">
      <c r="N133">
        <v>99</v>
      </c>
      <c r="O133">
        <v>0</v>
      </c>
    </row>
    <row r="134" spans="14:15" x14ac:dyDescent="0.2">
      <c r="N134">
        <v>100</v>
      </c>
      <c r="O134">
        <v>0</v>
      </c>
    </row>
    <row r="135" spans="14:15" x14ac:dyDescent="0.2">
      <c r="N135">
        <v>101</v>
      </c>
      <c r="O135">
        <v>0</v>
      </c>
    </row>
    <row r="136" spans="14:15" x14ac:dyDescent="0.2">
      <c r="N136">
        <v>102</v>
      </c>
      <c r="O136">
        <v>0</v>
      </c>
    </row>
    <row r="137" spans="14:15" x14ac:dyDescent="0.2">
      <c r="N137">
        <v>103</v>
      </c>
      <c r="O137">
        <v>0</v>
      </c>
    </row>
    <row r="138" spans="14:15" x14ac:dyDescent="0.2">
      <c r="N138">
        <v>104</v>
      </c>
      <c r="O138">
        <v>0</v>
      </c>
    </row>
    <row r="139" spans="14:15" x14ac:dyDescent="0.2">
      <c r="N139">
        <v>105</v>
      </c>
      <c r="O139">
        <v>0</v>
      </c>
    </row>
    <row r="140" spans="14:15" x14ac:dyDescent="0.2">
      <c r="N140">
        <v>106</v>
      </c>
      <c r="O140">
        <v>0</v>
      </c>
    </row>
    <row r="141" spans="14:15" x14ac:dyDescent="0.2">
      <c r="N141">
        <v>107</v>
      </c>
      <c r="O141">
        <v>0</v>
      </c>
    </row>
    <row r="142" spans="14:15" x14ac:dyDescent="0.2">
      <c r="N142">
        <v>108</v>
      </c>
      <c r="O142">
        <v>0</v>
      </c>
    </row>
    <row r="143" spans="14:15" x14ac:dyDescent="0.2">
      <c r="N143">
        <v>109</v>
      </c>
      <c r="O143">
        <v>0</v>
      </c>
    </row>
    <row r="144" spans="14:15" x14ac:dyDescent="0.2">
      <c r="N144">
        <v>110</v>
      </c>
      <c r="O144">
        <v>0</v>
      </c>
    </row>
    <row r="145" spans="14:15" x14ac:dyDescent="0.2">
      <c r="N145">
        <v>111</v>
      </c>
      <c r="O145">
        <v>0</v>
      </c>
    </row>
    <row r="146" spans="14:15" x14ac:dyDescent="0.2">
      <c r="N146">
        <v>112</v>
      </c>
      <c r="O146">
        <v>0</v>
      </c>
    </row>
    <row r="147" spans="14:15" x14ac:dyDescent="0.2">
      <c r="N147">
        <v>113</v>
      </c>
      <c r="O147">
        <v>0</v>
      </c>
    </row>
    <row r="148" spans="14:15" x14ac:dyDescent="0.2">
      <c r="N148">
        <v>114</v>
      </c>
      <c r="O148">
        <v>0</v>
      </c>
    </row>
    <row r="149" spans="14:15" x14ac:dyDescent="0.2">
      <c r="N149">
        <v>115</v>
      </c>
      <c r="O149">
        <v>0</v>
      </c>
    </row>
    <row r="150" spans="14:15" x14ac:dyDescent="0.2">
      <c r="N150">
        <v>116</v>
      </c>
      <c r="O150">
        <v>0</v>
      </c>
    </row>
    <row r="151" spans="14:15" x14ac:dyDescent="0.2">
      <c r="N151">
        <v>117</v>
      </c>
      <c r="O151">
        <v>0</v>
      </c>
    </row>
    <row r="152" spans="14:15" x14ac:dyDescent="0.2">
      <c r="N152">
        <v>118</v>
      </c>
      <c r="O152">
        <v>0</v>
      </c>
    </row>
    <row r="153" spans="14:15" x14ac:dyDescent="0.2">
      <c r="N153">
        <v>119</v>
      </c>
      <c r="O153">
        <v>0</v>
      </c>
    </row>
    <row r="154" spans="14:15" x14ac:dyDescent="0.2">
      <c r="N154">
        <v>120</v>
      </c>
      <c r="O154">
        <v>0</v>
      </c>
    </row>
    <row r="155" spans="14:15" x14ac:dyDescent="0.2">
      <c r="N155">
        <v>121</v>
      </c>
      <c r="O155">
        <v>0</v>
      </c>
    </row>
    <row r="156" spans="14:15" x14ac:dyDescent="0.2">
      <c r="N156">
        <v>122</v>
      </c>
      <c r="O156">
        <v>0</v>
      </c>
    </row>
    <row r="157" spans="14:15" x14ac:dyDescent="0.2">
      <c r="N157">
        <v>123</v>
      </c>
      <c r="O157">
        <v>0</v>
      </c>
    </row>
    <row r="158" spans="14:15" x14ac:dyDescent="0.2">
      <c r="N158">
        <v>124</v>
      </c>
      <c r="O158">
        <v>0</v>
      </c>
    </row>
    <row r="159" spans="14:15" x14ac:dyDescent="0.2">
      <c r="N159">
        <v>125</v>
      </c>
      <c r="O159">
        <v>0</v>
      </c>
    </row>
    <row r="160" spans="14:15" x14ac:dyDescent="0.2">
      <c r="N160">
        <v>126</v>
      </c>
      <c r="O160">
        <v>0</v>
      </c>
    </row>
    <row r="161" spans="14:15" x14ac:dyDescent="0.2">
      <c r="N161">
        <v>127</v>
      </c>
      <c r="O161">
        <v>0</v>
      </c>
    </row>
    <row r="162" spans="14:15" x14ac:dyDescent="0.2">
      <c r="N162">
        <v>128</v>
      </c>
      <c r="O162">
        <v>0</v>
      </c>
    </row>
    <row r="163" spans="14:15" x14ac:dyDescent="0.2">
      <c r="N163">
        <v>129</v>
      </c>
      <c r="O163">
        <v>0</v>
      </c>
    </row>
    <row r="164" spans="14:15" x14ac:dyDescent="0.2">
      <c r="N164">
        <v>130</v>
      </c>
      <c r="O164">
        <v>0</v>
      </c>
    </row>
    <row r="165" spans="14:15" x14ac:dyDescent="0.2">
      <c r="N165">
        <v>131</v>
      </c>
      <c r="O165">
        <v>0</v>
      </c>
    </row>
    <row r="166" spans="14:15" x14ac:dyDescent="0.2">
      <c r="N166">
        <v>132</v>
      </c>
      <c r="O166">
        <v>0</v>
      </c>
    </row>
    <row r="167" spans="14:15" x14ac:dyDescent="0.2">
      <c r="N167">
        <v>133</v>
      </c>
      <c r="O167">
        <v>0</v>
      </c>
    </row>
    <row r="168" spans="14:15" x14ac:dyDescent="0.2">
      <c r="N168">
        <v>134</v>
      </c>
      <c r="O168">
        <v>0</v>
      </c>
    </row>
    <row r="169" spans="14:15" x14ac:dyDescent="0.2">
      <c r="N169">
        <v>135</v>
      </c>
      <c r="O169">
        <v>0</v>
      </c>
    </row>
    <row r="170" spans="14:15" x14ac:dyDescent="0.2">
      <c r="N170">
        <v>136</v>
      </c>
      <c r="O170">
        <v>0</v>
      </c>
    </row>
    <row r="171" spans="14:15" x14ac:dyDescent="0.2">
      <c r="N171">
        <v>137</v>
      </c>
      <c r="O171">
        <v>0</v>
      </c>
    </row>
    <row r="172" spans="14:15" x14ac:dyDescent="0.2">
      <c r="N172">
        <v>138</v>
      </c>
      <c r="O172">
        <v>0</v>
      </c>
    </row>
    <row r="173" spans="14:15" x14ac:dyDescent="0.2">
      <c r="N173">
        <v>139</v>
      </c>
      <c r="O173">
        <v>0</v>
      </c>
    </row>
    <row r="174" spans="14:15" x14ac:dyDescent="0.2">
      <c r="N174">
        <v>140</v>
      </c>
      <c r="O174">
        <v>0</v>
      </c>
    </row>
    <row r="175" spans="14:15" x14ac:dyDescent="0.2">
      <c r="N175">
        <v>141</v>
      </c>
      <c r="O175">
        <v>0</v>
      </c>
    </row>
    <row r="176" spans="14:15" x14ac:dyDescent="0.2">
      <c r="N176">
        <v>142</v>
      </c>
      <c r="O176">
        <v>0</v>
      </c>
    </row>
    <row r="177" spans="14:15" x14ac:dyDescent="0.2">
      <c r="N177">
        <v>143</v>
      </c>
      <c r="O177">
        <v>0</v>
      </c>
    </row>
    <row r="178" spans="14:15" x14ac:dyDescent="0.2">
      <c r="N178">
        <v>144</v>
      </c>
      <c r="O178">
        <v>0</v>
      </c>
    </row>
    <row r="179" spans="14:15" x14ac:dyDescent="0.2">
      <c r="N179">
        <v>145</v>
      </c>
      <c r="O179">
        <v>0</v>
      </c>
    </row>
    <row r="180" spans="14:15" x14ac:dyDescent="0.2">
      <c r="N180">
        <v>146</v>
      </c>
      <c r="O180">
        <v>0</v>
      </c>
    </row>
    <row r="181" spans="14:15" x14ac:dyDescent="0.2">
      <c r="N181">
        <v>147</v>
      </c>
      <c r="O181">
        <v>0</v>
      </c>
    </row>
    <row r="182" spans="14:15" x14ac:dyDescent="0.2">
      <c r="N182">
        <v>148</v>
      </c>
      <c r="O182">
        <v>0</v>
      </c>
    </row>
    <row r="183" spans="14:15" x14ac:dyDescent="0.2">
      <c r="N183">
        <v>149</v>
      </c>
      <c r="O183">
        <v>0</v>
      </c>
    </row>
    <row r="184" spans="14:15" x14ac:dyDescent="0.2">
      <c r="N184">
        <v>150</v>
      </c>
      <c r="O184">
        <v>0</v>
      </c>
    </row>
    <row r="185" spans="14:15" x14ac:dyDescent="0.2">
      <c r="N185">
        <v>151</v>
      </c>
      <c r="O185">
        <v>0</v>
      </c>
    </row>
    <row r="186" spans="14:15" x14ac:dyDescent="0.2">
      <c r="N186">
        <v>152</v>
      </c>
      <c r="O186">
        <v>0</v>
      </c>
    </row>
    <row r="187" spans="14:15" x14ac:dyDescent="0.2">
      <c r="N187">
        <v>153</v>
      </c>
      <c r="O187">
        <v>0</v>
      </c>
    </row>
    <row r="188" spans="14:15" x14ac:dyDescent="0.2">
      <c r="N188">
        <v>154</v>
      </c>
      <c r="O188">
        <v>0</v>
      </c>
    </row>
    <row r="189" spans="14:15" x14ac:dyDescent="0.2">
      <c r="N189">
        <v>155</v>
      </c>
      <c r="O189">
        <v>0</v>
      </c>
    </row>
    <row r="190" spans="14:15" x14ac:dyDescent="0.2">
      <c r="N190">
        <v>156</v>
      </c>
      <c r="O190">
        <v>0</v>
      </c>
    </row>
    <row r="191" spans="14:15" x14ac:dyDescent="0.2">
      <c r="N191">
        <v>157</v>
      </c>
      <c r="O191">
        <v>0</v>
      </c>
    </row>
    <row r="192" spans="14:15" x14ac:dyDescent="0.2">
      <c r="N192">
        <v>158</v>
      </c>
      <c r="O192">
        <v>0</v>
      </c>
    </row>
    <row r="193" spans="14:15" x14ac:dyDescent="0.2">
      <c r="N193">
        <v>159</v>
      </c>
      <c r="O193">
        <v>0</v>
      </c>
    </row>
    <row r="194" spans="14:15" x14ac:dyDescent="0.2">
      <c r="N194">
        <v>160</v>
      </c>
      <c r="O194">
        <v>0</v>
      </c>
    </row>
    <row r="195" spans="14:15" x14ac:dyDescent="0.2">
      <c r="N195">
        <v>161</v>
      </c>
      <c r="O195">
        <v>0</v>
      </c>
    </row>
    <row r="196" spans="14:15" x14ac:dyDescent="0.2">
      <c r="N196">
        <v>162</v>
      </c>
      <c r="O196">
        <v>0</v>
      </c>
    </row>
    <row r="197" spans="14:15" x14ac:dyDescent="0.2">
      <c r="N197">
        <v>163</v>
      </c>
      <c r="O197">
        <v>0</v>
      </c>
    </row>
    <row r="198" spans="14:15" x14ac:dyDescent="0.2">
      <c r="N198">
        <v>164</v>
      </c>
      <c r="O198">
        <v>0</v>
      </c>
    </row>
    <row r="199" spans="14:15" x14ac:dyDescent="0.2">
      <c r="N199">
        <v>165</v>
      </c>
      <c r="O199">
        <v>0</v>
      </c>
    </row>
    <row r="200" spans="14:15" x14ac:dyDescent="0.2">
      <c r="N200">
        <v>166</v>
      </c>
      <c r="O200">
        <v>0</v>
      </c>
    </row>
    <row r="201" spans="14:15" x14ac:dyDescent="0.2">
      <c r="N201">
        <v>167</v>
      </c>
      <c r="O201">
        <v>0</v>
      </c>
    </row>
    <row r="202" spans="14:15" x14ac:dyDescent="0.2">
      <c r="N202">
        <v>168</v>
      </c>
      <c r="O202">
        <v>0</v>
      </c>
    </row>
    <row r="203" spans="14:15" x14ac:dyDescent="0.2">
      <c r="N203">
        <v>169</v>
      </c>
      <c r="O203">
        <v>0</v>
      </c>
    </row>
    <row r="204" spans="14:15" x14ac:dyDescent="0.2">
      <c r="N204">
        <v>170</v>
      </c>
      <c r="O204">
        <v>0</v>
      </c>
    </row>
    <row r="205" spans="14:15" x14ac:dyDescent="0.2">
      <c r="N205">
        <v>171</v>
      </c>
      <c r="O205">
        <v>0</v>
      </c>
    </row>
    <row r="206" spans="14:15" x14ac:dyDescent="0.2">
      <c r="N206">
        <v>172</v>
      </c>
      <c r="O206">
        <v>0</v>
      </c>
    </row>
    <row r="207" spans="14:15" x14ac:dyDescent="0.2">
      <c r="N207">
        <v>173</v>
      </c>
      <c r="O207">
        <v>0</v>
      </c>
    </row>
    <row r="208" spans="14:15" x14ac:dyDescent="0.2">
      <c r="N208">
        <v>174</v>
      </c>
      <c r="O208">
        <v>0</v>
      </c>
    </row>
    <row r="209" spans="14:15" x14ac:dyDescent="0.2">
      <c r="N209">
        <v>175</v>
      </c>
      <c r="O209">
        <v>0</v>
      </c>
    </row>
    <row r="210" spans="14:15" x14ac:dyDescent="0.2">
      <c r="N210">
        <v>176</v>
      </c>
      <c r="O210">
        <v>0</v>
      </c>
    </row>
    <row r="211" spans="14:15" x14ac:dyDescent="0.2">
      <c r="N211">
        <v>177</v>
      </c>
      <c r="O211">
        <v>0</v>
      </c>
    </row>
    <row r="212" spans="14:15" x14ac:dyDescent="0.2">
      <c r="N212">
        <v>178</v>
      </c>
      <c r="O212">
        <v>0</v>
      </c>
    </row>
    <row r="213" spans="14:15" x14ac:dyDescent="0.2">
      <c r="N213">
        <v>179</v>
      </c>
      <c r="O213">
        <v>0</v>
      </c>
    </row>
    <row r="214" spans="14:15" x14ac:dyDescent="0.2">
      <c r="N214">
        <v>180</v>
      </c>
      <c r="O214">
        <v>0</v>
      </c>
    </row>
    <row r="215" spans="14:15" x14ac:dyDescent="0.2">
      <c r="N215">
        <v>181</v>
      </c>
      <c r="O215">
        <v>0</v>
      </c>
    </row>
    <row r="216" spans="14:15" x14ac:dyDescent="0.2">
      <c r="N216">
        <v>182</v>
      </c>
      <c r="O216">
        <v>0</v>
      </c>
    </row>
    <row r="217" spans="14:15" x14ac:dyDescent="0.2">
      <c r="N217">
        <v>183</v>
      </c>
      <c r="O217">
        <v>0</v>
      </c>
    </row>
    <row r="218" spans="14:15" x14ac:dyDescent="0.2">
      <c r="N218">
        <v>184</v>
      </c>
      <c r="O218">
        <v>0</v>
      </c>
    </row>
    <row r="219" spans="14:15" x14ac:dyDescent="0.2">
      <c r="N219">
        <v>185</v>
      </c>
      <c r="O219">
        <v>0</v>
      </c>
    </row>
    <row r="220" spans="14:15" x14ac:dyDescent="0.2">
      <c r="N220">
        <v>186</v>
      </c>
      <c r="O220">
        <v>0</v>
      </c>
    </row>
    <row r="221" spans="14:15" x14ac:dyDescent="0.2">
      <c r="N221">
        <v>187</v>
      </c>
      <c r="O221">
        <v>0</v>
      </c>
    </row>
    <row r="222" spans="14:15" x14ac:dyDescent="0.2">
      <c r="N222">
        <v>188</v>
      </c>
      <c r="O222">
        <v>0</v>
      </c>
    </row>
    <row r="223" spans="14:15" x14ac:dyDescent="0.2">
      <c r="N223">
        <v>189</v>
      </c>
      <c r="O223">
        <v>0</v>
      </c>
    </row>
    <row r="224" spans="14:15" x14ac:dyDescent="0.2">
      <c r="N224">
        <v>190</v>
      </c>
      <c r="O224">
        <v>0</v>
      </c>
    </row>
    <row r="225" spans="14:15" x14ac:dyDescent="0.2">
      <c r="N225">
        <v>191</v>
      </c>
      <c r="O225">
        <v>0</v>
      </c>
    </row>
    <row r="226" spans="14:15" x14ac:dyDescent="0.2">
      <c r="N226">
        <v>192</v>
      </c>
      <c r="O226">
        <v>0</v>
      </c>
    </row>
    <row r="227" spans="14:15" x14ac:dyDescent="0.2">
      <c r="N227">
        <v>193</v>
      </c>
      <c r="O227">
        <v>0</v>
      </c>
    </row>
    <row r="228" spans="14:15" x14ac:dyDescent="0.2">
      <c r="N228">
        <v>194</v>
      </c>
      <c r="O228">
        <v>0</v>
      </c>
    </row>
    <row r="229" spans="14:15" x14ac:dyDescent="0.2">
      <c r="N229">
        <v>195</v>
      </c>
      <c r="O229">
        <v>0</v>
      </c>
    </row>
    <row r="230" spans="14:15" x14ac:dyDescent="0.2">
      <c r="N230">
        <v>196</v>
      </c>
      <c r="O230">
        <v>0</v>
      </c>
    </row>
    <row r="231" spans="14:15" x14ac:dyDescent="0.2">
      <c r="N231">
        <v>197</v>
      </c>
      <c r="O231">
        <v>0</v>
      </c>
    </row>
    <row r="232" spans="14:15" x14ac:dyDescent="0.2">
      <c r="N232">
        <v>198</v>
      </c>
      <c r="O232">
        <v>0</v>
      </c>
    </row>
    <row r="233" spans="14:15" x14ac:dyDescent="0.2">
      <c r="N233">
        <v>199</v>
      </c>
      <c r="O233">
        <v>0</v>
      </c>
    </row>
    <row r="234" spans="14:15" x14ac:dyDescent="0.2">
      <c r="N234">
        <v>200</v>
      </c>
      <c r="O234">
        <v>0</v>
      </c>
    </row>
    <row r="235" spans="14:15" x14ac:dyDescent="0.2">
      <c r="N235">
        <v>201</v>
      </c>
      <c r="O235">
        <v>0</v>
      </c>
    </row>
    <row r="236" spans="14:15" x14ac:dyDescent="0.2">
      <c r="N236">
        <v>202</v>
      </c>
      <c r="O236">
        <v>0</v>
      </c>
    </row>
    <row r="237" spans="14:15" x14ac:dyDescent="0.2">
      <c r="N237">
        <v>203</v>
      </c>
      <c r="O237">
        <v>0</v>
      </c>
    </row>
    <row r="238" spans="14:15" x14ac:dyDescent="0.2">
      <c r="N238">
        <v>204</v>
      </c>
      <c r="O238">
        <v>0</v>
      </c>
    </row>
    <row r="239" spans="14:15" x14ac:dyDescent="0.2">
      <c r="N239">
        <v>205</v>
      </c>
      <c r="O239">
        <v>0</v>
      </c>
    </row>
    <row r="240" spans="14:15" x14ac:dyDescent="0.2">
      <c r="N240">
        <v>206</v>
      </c>
      <c r="O240">
        <v>0</v>
      </c>
    </row>
    <row r="241" spans="14:15" x14ac:dyDescent="0.2">
      <c r="N241">
        <v>207</v>
      </c>
      <c r="O241">
        <v>0</v>
      </c>
    </row>
    <row r="242" spans="14:15" x14ac:dyDescent="0.2">
      <c r="N242">
        <v>208</v>
      </c>
      <c r="O242">
        <v>0</v>
      </c>
    </row>
    <row r="243" spans="14:15" x14ac:dyDescent="0.2">
      <c r="N243">
        <v>209</v>
      </c>
      <c r="O243">
        <v>0</v>
      </c>
    </row>
    <row r="244" spans="14:15" x14ac:dyDescent="0.2">
      <c r="N244">
        <v>210</v>
      </c>
      <c r="O244">
        <v>0</v>
      </c>
    </row>
    <row r="245" spans="14:15" x14ac:dyDescent="0.2">
      <c r="N245">
        <v>211</v>
      </c>
      <c r="O245">
        <v>0</v>
      </c>
    </row>
    <row r="246" spans="14:15" x14ac:dyDescent="0.2">
      <c r="N246">
        <v>212</v>
      </c>
      <c r="O246">
        <v>0</v>
      </c>
    </row>
    <row r="247" spans="14:15" x14ac:dyDescent="0.2">
      <c r="N247">
        <v>213</v>
      </c>
      <c r="O247">
        <v>0</v>
      </c>
    </row>
    <row r="248" spans="14:15" x14ac:dyDescent="0.2">
      <c r="N248">
        <v>214</v>
      </c>
      <c r="O248">
        <v>0</v>
      </c>
    </row>
    <row r="249" spans="14:15" x14ac:dyDescent="0.2">
      <c r="N249">
        <v>215</v>
      </c>
      <c r="O249">
        <v>0</v>
      </c>
    </row>
    <row r="250" spans="14:15" x14ac:dyDescent="0.2">
      <c r="N250">
        <v>216</v>
      </c>
      <c r="O250">
        <v>0</v>
      </c>
    </row>
    <row r="251" spans="14:15" x14ac:dyDescent="0.2">
      <c r="N251">
        <v>217</v>
      </c>
      <c r="O251">
        <v>0</v>
      </c>
    </row>
    <row r="252" spans="14:15" x14ac:dyDescent="0.2">
      <c r="N252">
        <v>218</v>
      </c>
      <c r="O252">
        <v>0</v>
      </c>
    </row>
    <row r="253" spans="14:15" x14ac:dyDescent="0.2">
      <c r="N253">
        <v>219</v>
      </c>
      <c r="O253">
        <v>0</v>
      </c>
    </row>
    <row r="254" spans="14:15" x14ac:dyDescent="0.2">
      <c r="N254">
        <v>220</v>
      </c>
      <c r="O254">
        <v>0</v>
      </c>
    </row>
    <row r="255" spans="14:15" x14ac:dyDescent="0.2">
      <c r="N255">
        <v>221</v>
      </c>
      <c r="O255">
        <v>0</v>
      </c>
    </row>
    <row r="256" spans="14:15" x14ac:dyDescent="0.2">
      <c r="N256">
        <v>222</v>
      </c>
      <c r="O256">
        <v>0</v>
      </c>
    </row>
    <row r="257" spans="14:15" x14ac:dyDescent="0.2">
      <c r="N257">
        <v>223</v>
      </c>
      <c r="O257">
        <v>0</v>
      </c>
    </row>
    <row r="258" spans="14:15" x14ac:dyDescent="0.2">
      <c r="N258">
        <v>224</v>
      </c>
      <c r="O258">
        <v>0</v>
      </c>
    </row>
    <row r="259" spans="14:15" x14ac:dyDescent="0.2">
      <c r="N259">
        <v>225</v>
      </c>
      <c r="O259">
        <v>0</v>
      </c>
    </row>
    <row r="260" spans="14:15" x14ac:dyDescent="0.2">
      <c r="N260">
        <v>226</v>
      </c>
      <c r="O260">
        <v>0</v>
      </c>
    </row>
    <row r="261" spans="14:15" x14ac:dyDescent="0.2">
      <c r="N261">
        <v>227</v>
      </c>
      <c r="O261">
        <v>0</v>
      </c>
    </row>
    <row r="262" spans="14:15" x14ac:dyDescent="0.2">
      <c r="N262">
        <v>228</v>
      </c>
      <c r="O262">
        <v>0</v>
      </c>
    </row>
    <row r="263" spans="14:15" x14ac:dyDescent="0.2">
      <c r="N263">
        <v>229</v>
      </c>
      <c r="O263">
        <v>0</v>
      </c>
    </row>
    <row r="264" spans="14:15" x14ac:dyDescent="0.2">
      <c r="N264">
        <v>230</v>
      </c>
      <c r="O264">
        <v>0</v>
      </c>
    </row>
    <row r="265" spans="14:15" x14ac:dyDescent="0.2">
      <c r="N265">
        <v>231</v>
      </c>
      <c r="O265">
        <v>0</v>
      </c>
    </row>
    <row r="266" spans="14:15" x14ac:dyDescent="0.2">
      <c r="N266">
        <v>232</v>
      </c>
      <c r="O266">
        <v>0</v>
      </c>
    </row>
    <row r="267" spans="14:15" x14ac:dyDescent="0.2">
      <c r="N267">
        <v>233</v>
      </c>
      <c r="O267">
        <v>0</v>
      </c>
    </row>
    <row r="268" spans="14:15" x14ac:dyDescent="0.2">
      <c r="N268">
        <v>234</v>
      </c>
      <c r="O268">
        <v>0</v>
      </c>
    </row>
    <row r="269" spans="14:15" x14ac:dyDescent="0.2">
      <c r="N269">
        <v>235</v>
      </c>
      <c r="O269">
        <v>0</v>
      </c>
    </row>
    <row r="270" spans="14:15" x14ac:dyDescent="0.2">
      <c r="N270">
        <v>236</v>
      </c>
      <c r="O270">
        <v>0</v>
      </c>
    </row>
    <row r="271" spans="14:15" x14ac:dyDescent="0.2">
      <c r="N271">
        <v>237</v>
      </c>
      <c r="O271">
        <v>0</v>
      </c>
    </row>
    <row r="272" spans="14:15" x14ac:dyDescent="0.2">
      <c r="N272">
        <v>238</v>
      </c>
      <c r="O272">
        <v>0</v>
      </c>
    </row>
    <row r="273" spans="14:15" x14ac:dyDescent="0.2">
      <c r="N273">
        <v>239</v>
      </c>
      <c r="O273">
        <v>0</v>
      </c>
    </row>
    <row r="274" spans="14:15" x14ac:dyDescent="0.2">
      <c r="N274">
        <v>240</v>
      </c>
      <c r="O274">
        <v>0</v>
      </c>
    </row>
    <row r="275" spans="14:15" x14ac:dyDescent="0.2">
      <c r="N275">
        <v>241</v>
      </c>
      <c r="O275">
        <v>0</v>
      </c>
    </row>
    <row r="276" spans="14:15" x14ac:dyDescent="0.2">
      <c r="N276">
        <v>242</v>
      </c>
      <c r="O276">
        <v>0</v>
      </c>
    </row>
    <row r="277" spans="14:15" x14ac:dyDescent="0.2">
      <c r="N277">
        <v>243</v>
      </c>
      <c r="O277">
        <v>0</v>
      </c>
    </row>
    <row r="278" spans="14:15" x14ac:dyDescent="0.2">
      <c r="N278">
        <v>244</v>
      </c>
      <c r="O278">
        <v>0</v>
      </c>
    </row>
    <row r="279" spans="14:15" x14ac:dyDescent="0.2">
      <c r="N279">
        <v>245</v>
      </c>
      <c r="O279">
        <v>0</v>
      </c>
    </row>
    <row r="280" spans="14:15" x14ac:dyDescent="0.2">
      <c r="N280">
        <v>246</v>
      </c>
      <c r="O280">
        <v>0</v>
      </c>
    </row>
    <row r="281" spans="14:15" x14ac:dyDescent="0.2">
      <c r="N281">
        <v>247</v>
      </c>
      <c r="O281">
        <v>0</v>
      </c>
    </row>
    <row r="282" spans="14:15" x14ac:dyDescent="0.2">
      <c r="N282">
        <v>248</v>
      </c>
      <c r="O282">
        <v>0</v>
      </c>
    </row>
    <row r="283" spans="14:15" x14ac:dyDescent="0.2">
      <c r="N283">
        <v>249</v>
      </c>
      <c r="O283">
        <v>0</v>
      </c>
    </row>
    <row r="284" spans="14:15" x14ac:dyDescent="0.2">
      <c r="N284">
        <v>250</v>
      </c>
      <c r="O284">
        <v>0</v>
      </c>
    </row>
    <row r="285" spans="14:15" x14ac:dyDescent="0.2">
      <c r="N285">
        <v>251</v>
      </c>
      <c r="O285">
        <v>0</v>
      </c>
    </row>
    <row r="286" spans="14:15" x14ac:dyDescent="0.2">
      <c r="N286">
        <v>252</v>
      </c>
      <c r="O286">
        <v>0</v>
      </c>
    </row>
    <row r="287" spans="14:15" x14ac:dyDescent="0.2">
      <c r="N287">
        <v>253</v>
      </c>
      <c r="O287">
        <v>0</v>
      </c>
    </row>
    <row r="288" spans="14:15" x14ac:dyDescent="0.2">
      <c r="N288">
        <v>254</v>
      </c>
      <c r="O288">
        <v>0</v>
      </c>
    </row>
    <row r="289" spans="14:15" x14ac:dyDescent="0.2">
      <c r="N289">
        <v>255</v>
      </c>
      <c r="O289">
        <v>0</v>
      </c>
    </row>
    <row r="290" spans="14:15" x14ac:dyDescent="0.2">
      <c r="N290">
        <v>256</v>
      </c>
      <c r="O290">
        <v>0</v>
      </c>
    </row>
    <row r="291" spans="14:15" x14ac:dyDescent="0.2">
      <c r="N291">
        <v>257</v>
      </c>
      <c r="O291">
        <v>0</v>
      </c>
    </row>
    <row r="292" spans="14:15" x14ac:dyDescent="0.2">
      <c r="N292">
        <v>258</v>
      </c>
      <c r="O292">
        <v>0</v>
      </c>
    </row>
    <row r="293" spans="14:15" x14ac:dyDescent="0.2">
      <c r="N293">
        <v>259</v>
      </c>
      <c r="O293">
        <v>0</v>
      </c>
    </row>
    <row r="294" spans="14:15" x14ac:dyDescent="0.2">
      <c r="N294">
        <v>260</v>
      </c>
      <c r="O294">
        <v>0</v>
      </c>
    </row>
    <row r="295" spans="14:15" x14ac:dyDescent="0.2">
      <c r="N295">
        <v>261</v>
      </c>
      <c r="O295">
        <v>0</v>
      </c>
    </row>
    <row r="296" spans="14:15" x14ac:dyDescent="0.2">
      <c r="N296">
        <v>262</v>
      </c>
      <c r="O296">
        <v>0</v>
      </c>
    </row>
    <row r="297" spans="14:15" x14ac:dyDescent="0.2">
      <c r="N297">
        <v>263</v>
      </c>
      <c r="O297">
        <v>0</v>
      </c>
    </row>
    <row r="298" spans="14:15" x14ac:dyDescent="0.2">
      <c r="N298">
        <v>264</v>
      </c>
      <c r="O298">
        <v>0</v>
      </c>
    </row>
    <row r="299" spans="14:15" x14ac:dyDescent="0.2">
      <c r="N299">
        <v>265</v>
      </c>
      <c r="O299">
        <v>0</v>
      </c>
    </row>
    <row r="300" spans="14:15" x14ac:dyDescent="0.2">
      <c r="N300">
        <v>266</v>
      </c>
      <c r="O300">
        <v>0</v>
      </c>
    </row>
    <row r="301" spans="14:15" x14ac:dyDescent="0.2">
      <c r="N301">
        <v>267</v>
      </c>
      <c r="O301">
        <v>0</v>
      </c>
    </row>
    <row r="302" spans="14:15" x14ac:dyDescent="0.2">
      <c r="N302">
        <v>268</v>
      </c>
      <c r="O302">
        <v>0</v>
      </c>
    </row>
    <row r="303" spans="14:15" x14ac:dyDescent="0.2">
      <c r="N303">
        <v>269</v>
      </c>
      <c r="O303">
        <v>0</v>
      </c>
    </row>
    <row r="304" spans="14:15" x14ac:dyDescent="0.2">
      <c r="N304">
        <v>270</v>
      </c>
      <c r="O304">
        <v>0</v>
      </c>
    </row>
    <row r="305" spans="14:15" x14ac:dyDescent="0.2">
      <c r="N305">
        <v>271</v>
      </c>
      <c r="O305">
        <v>0</v>
      </c>
    </row>
    <row r="306" spans="14:15" x14ac:dyDescent="0.2">
      <c r="N306">
        <v>272</v>
      </c>
      <c r="O306">
        <v>0</v>
      </c>
    </row>
    <row r="307" spans="14:15" x14ac:dyDescent="0.2">
      <c r="N307">
        <v>273</v>
      </c>
      <c r="O307">
        <v>0</v>
      </c>
    </row>
    <row r="308" spans="14:15" x14ac:dyDescent="0.2">
      <c r="N308">
        <v>274</v>
      </c>
      <c r="O308">
        <v>0</v>
      </c>
    </row>
    <row r="309" spans="14:15" x14ac:dyDescent="0.2">
      <c r="N309">
        <v>275</v>
      </c>
      <c r="O309">
        <v>0</v>
      </c>
    </row>
    <row r="310" spans="14:15" x14ac:dyDescent="0.2">
      <c r="N310">
        <v>276</v>
      </c>
      <c r="O310">
        <v>0</v>
      </c>
    </row>
    <row r="311" spans="14:15" x14ac:dyDescent="0.2">
      <c r="N311">
        <v>277</v>
      </c>
      <c r="O311">
        <v>0</v>
      </c>
    </row>
    <row r="312" spans="14:15" x14ac:dyDescent="0.2">
      <c r="N312">
        <v>278</v>
      </c>
      <c r="O312">
        <v>0</v>
      </c>
    </row>
    <row r="313" spans="14:15" x14ac:dyDescent="0.2">
      <c r="N313">
        <v>279</v>
      </c>
      <c r="O313">
        <v>0</v>
      </c>
    </row>
    <row r="314" spans="14:15" x14ac:dyDescent="0.2">
      <c r="N314">
        <v>280</v>
      </c>
      <c r="O314">
        <v>0</v>
      </c>
    </row>
    <row r="315" spans="14:15" x14ac:dyDescent="0.2">
      <c r="N315">
        <v>281</v>
      </c>
      <c r="O315">
        <v>0</v>
      </c>
    </row>
    <row r="316" spans="14:15" x14ac:dyDescent="0.2">
      <c r="N316">
        <v>282</v>
      </c>
      <c r="O316">
        <v>0</v>
      </c>
    </row>
    <row r="317" spans="14:15" x14ac:dyDescent="0.2">
      <c r="N317">
        <v>283</v>
      </c>
      <c r="O317">
        <v>0</v>
      </c>
    </row>
    <row r="318" spans="14:15" x14ac:dyDescent="0.2">
      <c r="N318">
        <v>284</v>
      </c>
      <c r="O318">
        <v>0</v>
      </c>
    </row>
    <row r="319" spans="14:15" x14ac:dyDescent="0.2">
      <c r="N319">
        <v>285</v>
      </c>
      <c r="O319">
        <v>0</v>
      </c>
    </row>
    <row r="320" spans="14:15" x14ac:dyDescent="0.2">
      <c r="N320">
        <v>286</v>
      </c>
      <c r="O320">
        <v>0</v>
      </c>
    </row>
    <row r="321" spans="14:15" x14ac:dyDescent="0.2">
      <c r="N321">
        <v>287</v>
      </c>
      <c r="O321">
        <v>0</v>
      </c>
    </row>
    <row r="322" spans="14:15" x14ac:dyDescent="0.2">
      <c r="N322">
        <v>288</v>
      </c>
      <c r="O322">
        <v>0</v>
      </c>
    </row>
    <row r="323" spans="14:15" x14ac:dyDescent="0.2">
      <c r="N323">
        <v>289</v>
      </c>
      <c r="O323">
        <v>0</v>
      </c>
    </row>
    <row r="324" spans="14:15" x14ac:dyDescent="0.2">
      <c r="N324">
        <v>290</v>
      </c>
      <c r="O324">
        <v>0</v>
      </c>
    </row>
    <row r="325" spans="14:15" x14ac:dyDescent="0.2">
      <c r="N325">
        <v>291</v>
      </c>
      <c r="O325">
        <v>0</v>
      </c>
    </row>
    <row r="326" spans="14:15" x14ac:dyDescent="0.2">
      <c r="N326">
        <v>292</v>
      </c>
      <c r="O326">
        <v>0</v>
      </c>
    </row>
    <row r="327" spans="14:15" x14ac:dyDescent="0.2">
      <c r="N327">
        <v>293</v>
      </c>
      <c r="O327">
        <v>0</v>
      </c>
    </row>
    <row r="328" spans="14:15" x14ac:dyDescent="0.2">
      <c r="N328">
        <v>294</v>
      </c>
      <c r="O328">
        <v>0</v>
      </c>
    </row>
    <row r="329" spans="14:15" x14ac:dyDescent="0.2">
      <c r="N329">
        <v>295</v>
      </c>
      <c r="O329">
        <v>0</v>
      </c>
    </row>
    <row r="330" spans="14:15" x14ac:dyDescent="0.2">
      <c r="N330">
        <v>296</v>
      </c>
      <c r="O330">
        <v>0</v>
      </c>
    </row>
    <row r="331" spans="14:15" x14ac:dyDescent="0.2">
      <c r="N331">
        <v>297</v>
      </c>
      <c r="O331">
        <v>0</v>
      </c>
    </row>
    <row r="332" spans="14:15" x14ac:dyDescent="0.2">
      <c r="N332">
        <v>298</v>
      </c>
      <c r="O332">
        <v>0</v>
      </c>
    </row>
    <row r="333" spans="14:15" x14ac:dyDescent="0.2">
      <c r="N333">
        <v>299</v>
      </c>
      <c r="O333">
        <v>0</v>
      </c>
    </row>
    <row r="334" spans="14:15" x14ac:dyDescent="0.2">
      <c r="N334">
        <v>300</v>
      </c>
      <c r="O334">
        <v>0</v>
      </c>
    </row>
    <row r="335" spans="14:15" x14ac:dyDescent="0.2">
      <c r="N335">
        <v>301</v>
      </c>
      <c r="O335">
        <v>0</v>
      </c>
    </row>
    <row r="336" spans="14:15" x14ac:dyDescent="0.2">
      <c r="N336">
        <v>302</v>
      </c>
      <c r="O336">
        <v>0</v>
      </c>
    </row>
    <row r="337" spans="14:15" x14ac:dyDescent="0.2">
      <c r="N337">
        <v>303</v>
      </c>
      <c r="O337">
        <v>0</v>
      </c>
    </row>
    <row r="338" spans="14:15" x14ac:dyDescent="0.2">
      <c r="N338">
        <v>304</v>
      </c>
      <c r="O338">
        <v>0</v>
      </c>
    </row>
    <row r="339" spans="14:15" x14ac:dyDescent="0.2">
      <c r="N339">
        <v>305</v>
      </c>
      <c r="O339">
        <v>0</v>
      </c>
    </row>
    <row r="340" spans="14:15" x14ac:dyDescent="0.2">
      <c r="N340">
        <v>306</v>
      </c>
      <c r="O340">
        <v>0</v>
      </c>
    </row>
    <row r="341" spans="14:15" x14ac:dyDescent="0.2">
      <c r="N341">
        <v>307</v>
      </c>
      <c r="O341">
        <v>0</v>
      </c>
    </row>
    <row r="342" spans="14:15" x14ac:dyDescent="0.2">
      <c r="N342">
        <v>308</v>
      </c>
      <c r="O342">
        <v>0</v>
      </c>
    </row>
    <row r="343" spans="14:15" x14ac:dyDescent="0.2">
      <c r="N343">
        <v>309</v>
      </c>
      <c r="O343">
        <v>0</v>
      </c>
    </row>
    <row r="344" spans="14:15" x14ac:dyDescent="0.2">
      <c r="N344">
        <v>310</v>
      </c>
      <c r="O344">
        <v>0</v>
      </c>
    </row>
    <row r="345" spans="14:15" x14ac:dyDescent="0.2">
      <c r="N345">
        <v>311</v>
      </c>
      <c r="O345">
        <v>0</v>
      </c>
    </row>
    <row r="346" spans="14:15" x14ac:dyDescent="0.2">
      <c r="N346">
        <v>312</v>
      </c>
      <c r="O346">
        <v>0</v>
      </c>
    </row>
    <row r="347" spans="14:15" x14ac:dyDescent="0.2">
      <c r="N347">
        <v>313</v>
      </c>
      <c r="O347">
        <v>0</v>
      </c>
    </row>
    <row r="348" spans="14:15" x14ac:dyDescent="0.2">
      <c r="N348">
        <v>314</v>
      </c>
      <c r="O348">
        <v>0</v>
      </c>
    </row>
    <row r="349" spans="14:15" x14ac:dyDescent="0.2">
      <c r="N349">
        <v>315</v>
      </c>
      <c r="O349">
        <v>0</v>
      </c>
    </row>
    <row r="350" spans="14:15" x14ac:dyDescent="0.2">
      <c r="N350">
        <v>316</v>
      </c>
      <c r="O350">
        <v>0</v>
      </c>
    </row>
    <row r="351" spans="14:15" x14ac:dyDescent="0.2">
      <c r="N351">
        <v>317</v>
      </c>
      <c r="O351">
        <v>0</v>
      </c>
    </row>
    <row r="352" spans="14:15" x14ac:dyDescent="0.2">
      <c r="N352">
        <v>318</v>
      </c>
      <c r="O352">
        <v>0</v>
      </c>
    </row>
    <row r="353" spans="14:15" x14ac:dyDescent="0.2">
      <c r="N353">
        <v>319</v>
      </c>
      <c r="O353">
        <v>0</v>
      </c>
    </row>
    <row r="354" spans="14:15" x14ac:dyDescent="0.2">
      <c r="N354">
        <v>320</v>
      </c>
      <c r="O354">
        <v>0</v>
      </c>
    </row>
    <row r="355" spans="14:15" x14ac:dyDescent="0.2">
      <c r="N355">
        <v>321</v>
      </c>
      <c r="O355">
        <v>0</v>
      </c>
    </row>
    <row r="356" spans="14:15" x14ac:dyDescent="0.2">
      <c r="N356">
        <v>322</v>
      </c>
      <c r="O356">
        <v>0</v>
      </c>
    </row>
    <row r="357" spans="14:15" x14ac:dyDescent="0.2">
      <c r="N357">
        <v>323</v>
      </c>
      <c r="O357">
        <v>0</v>
      </c>
    </row>
    <row r="358" spans="14:15" x14ac:dyDescent="0.2">
      <c r="N358">
        <v>324</v>
      </c>
      <c r="O358">
        <v>0</v>
      </c>
    </row>
    <row r="359" spans="14:15" x14ac:dyDescent="0.2">
      <c r="N359">
        <v>325</v>
      </c>
      <c r="O359">
        <v>0</v>
      </c>
    </row>
    <row r="360" spans="14:15" x14ac:dyDescent="0.2">
      <c r="N360">
        <v>326</v>
      </c>
      <c r="O360">
        <v>0</v>
      </c>
    </row>
    <row r="361" spans="14:15" x14ac:dyDescent="0.2">
      <c r="N361">
        <v>327</v>
      </c>
      <c r="O361">
        <v>0</v>
      </c>
    </row>
    <row r="362" spans="14:15" x14ac:dyDescent="0.2">
      <c r="N362">
        <v>328</v>
      </c>
      <c r="O362">
        <v>0</v>
      </c>
    </row>
    <row r="363" spans="14:15" x14ac:dyDescent="0.2">
      <c r="N363">
        <v>329</v>
      </c>
      <c r="O363">
        <v>0</v>
      </c>
    </row>
    <row r="364" spans="14:15" x14ac:dyDescent="0.2">
      <c r="N364">
        <v>330</v>
      </c>
      <c r="O364">
        <v>0</v>
      </c>
    </row>
    <row r="365" spans="14:15" x14ac:dyDescent="0.2">
      <c r="N365">
        <v>331</v>
      </c>
      <c r="O365">
        <v>0</v>
      </c>
    </row>
    <row r="366" spans="14:15" x14ac:dyDescent="0.2">
      <c r="N366">
        <v>332</v>
      </c>
      <c r="O366">
        <v>0</v>
      </c>
    </row>
    <row r="367" spans="14:15" x14ac:dyDescent="0.2">
      <c r="N367">
        <v>333</v>
      </c>
      <c r="O367">
        <v>0</v>
      </c>
    </row>
    <row r="368" spans="14:15" x14ac:dyDescent="0.2">
      <c r="N368">
        <v>334</v>
      </c>
      <c r="O368">
        <v>0</v>
      </c>
    </row>
    <row r="369" spans="14:15" x14ac:dyDescent="0.2">
      <c r="N369">
        <v>335</v>
      </c>
      <c r="O369">
        <v>0</v>
      </c>
    </row>
    <row r="370" spans="14:15" x14ac:dyDescent="0.2">
      <c r="N370">
        <v>336</v>
      </c>
      <c r="O370">
        <v>0</v>
      </c>
    </row>
    <row r="371" spans="14:15" x14ac:dyDescent="0.2">
      <c r="N371">
        <v>337</v>
      </c>
      <c r="O371">
        <v>0</v>
      </c>
    </row>
    <row r="372" spans="14:15" x14ac:dyDescent="0.2">
      <c r="N372">
        <v>338</v>
      </c>
      <c r="O372">
        <v>0</v>
      </c>
    </row>
    <row r="373" spans="14:15" x14ac:dyDescent="0.2">
      <c r="N373">
        <v>339</v>
      </c>
      <c r="O373">
        <v>0</v>
      </c>
    </row>
    <row r="374" spans="14:15" x14ac:dyDescent="0.2">
      <c r="N374">
        <v>340</v>
      </c>
      <c r="O374">
        <v>0</v>
      </c>
    </row>
    <row r="375" spans="14:15" x14ac:dyDescent="0.2">
      <c r="N375">
        <v>341</v>
      </c>
      <c r="O375">
        <v>0</v>
      </c>
    </row>
    <row r="376" spans="14:15" x14ac:dyDescent="0.2">
      <c r="N376">
        <v>342</v>
      </c>
      <c r="O376">
        <v>0</v>
      </c>
    </row>
    <row r="377" spans="14:15" x14ac:dyDescent="0.2">
      <c r="N377">
        <v>343</v>
      </c>
      <c r="O377">
        <v>0</v>
      </c>
    </row>
    <row r="378" spans="14:15" x14ac:dyDescent="0.2">
      <c r="N378">
        <v>344</v>
      </c>
      <c r="O378">
        <v>0</v>
      </c>
    </row>
    <row r="379" spans="14:15" x14ac:dyDescent="0.2">
      <c r="N379">
        <v>345</v>
      </c>
      <c r="O379">
        <v>0</v>
      </c>
    </row>
    <row r="380" spans="14:15" x14ac:dyDescent="0.2">
      <c r="N380">
        <v>346</v>
      </c>
      <c r="O380">
        <v>0</v>
      </c>
    </row>
    <row r="381" spans="14:15" x14ac:dyDescent="0.2">
      <c r="N381">
        <v>347</v>
      </c>
      <c r="O381">
        <v>0</v>
      </c>
    </row>
    <row r="382" spans="14:15" x14ac:dyDescent="0.2">
      <c r="N382">
        <v>348</v>
      </c>
      <c r="O382">
        <v>0</v>
      </c>
    </row>
    <row r="383" spans="14:15" x14ac:dyDescent="0.2">
      <c r="N383">
        <v>349</v>
      </c>
      <c r="O383">
        <v>0</v>
      </c>
    </row>
    <row r="384" spans="14:15" x14ac:dyDescent="0.2">
      <c r="N384">
        <v>350</v>
      </c>
      <c r="O384">
        <v>0</v>
      </c>
    </row>
    <row r="385" spans="14:15" x14ac:dyDescent="0.2">
      <c r="N385">
        <v>351</v>
      </c>
      <c r="O385">
        <v>0</v>
      </c>
    </row>
    <row r="386" spans="14:15" x14ac:dyDescent="0.2">
      <c r="N386">
        <v>352</v>
      </c>
      <c r="O386">
        <v>0</v>
      </c>
    </row>
    <row r="387" spans="14:15" x14ac:dyDescent="0.2">
      <c r="N387">
        <v>353</v>
      </c>
      <c r="O387">
        <v>0</v>
      </c>
    </row>
    <row r="388" spans="14:15" x14ac:dyDescent="0.2">
      <c r="N388">
        <v>354</v>
      </c>
      <c r="O388">
        <v>0</v>
      </c>
    </row>
    <row r="389" spans="14:15" x14ac:dyDescent="0.2">
      <c r="N389">
        <v>355</v>
      </c>
      <c r="O389">
        <v>0</v>
      </c>
    </row>
    <row r="390" spans="14:15" x14ac:dyDescent="0.2">
      <c r="N390">
        <v>356</v>
      </c>
      <c r="O390">
        <v>0</v>
      </c>
    </row>
    <row r="391" spans="14:15" x14ac:dyDescent="0.2">
      <c r="N391">
        <v>357</v>
      </c>
      <c r="O391">
        <v>0</v>
      </c>
    </row>
    <row r="392" spans="14:15" x14ac:dyDescent="0.2">
      <c r="N392">
        <v>358</v>
      </c>
      <c r="O392">
        <v>0</v>
      </c>
    </row>
    <row r="393" spans="14:15" x14ac:dyDescent="0.2">
      <c r="N393">
        <v>359</v>
      </c>
      <c r="O393">
        <v>0</v>
      </c>
    </row>
    <row r="394" spans="14:15" x14ac:dyDescent="0.2">
      <c r="N394">
        <v>360</v>
      </c>
      <c r="O394">
        <v>0</v>
      </c>
    </row>
    <row r="395" spans="14:15" x14ac:dyDescent="0.2">
      <c r="N395">
        <v>361</v>
      </c>
      <c r="O395">
        <v>0</v>
      </c>
    </row>
    <row r="396" spans="14:15" x14ac:dyDescent="0.2">
      <c r="N396">
        <v>362</v>
      </c>
      <c r="O396">
        <v>0</v>
      </c>
    </row>
    <row r="397" spans="14:15" x14ac:dyDescent="0.2">
      <c r="N397">
        <v>363</v>
      </c>
      <c r="O397">
        <v>0</v>
      </c>
    </row>
    <row r="398" spans="14:15" x14ac:dyDescent="0.2">
      <c r="N398">
        <v>364</v>
      </c>
      <c r="O398">
        <v>0</v>
      </c>
    </row>
    <row r="399" spans="14:15" x14ac:dyDescent="0.2">
      <c r="N399">
        <v>365</v>
      </c>
      <c r="O399">
        <v>0</v>
      </c>
    </row>
    <row r="400" spans="14:15" x14ac:dyDescent="0.2">
      <c r="N400">
        <v>366</v>
      </c>
      <c r="O400">
        <v>0</v>
      </c>
    </row>
    <row r="401" spans="14:15" x14ac:dyDescent="0.2">
      <c r="N401">
        <v>367</v>
      </c>
      <c r="O401">
        <v>0</v>
      </c>
    </row>
    <row r="402" spans="14:15" x14ac:dyDescent="0.2">
      <c r="N402">
        <v>368</v>
      </c>
      <c r="O402">
        <v>0</v>
      </c>
    </row>
    <row r="403" spans="14:15" x14ac:dyDescent="0.2">
      <c r="N403">
        <v>369</v>
      </c>
      <c r="O403">
        <v>0</v>
      </c>
    </row>
    <row r="404" spans="14:15" x14ac:dyDescent="0.2">
      <c r="N404">
        <v>370</v>
      </c>
      <c r="O404">
        <v>0</v>
      </c>
    </row>
    <row r="405" spans="14:15" x14ac:dyDescent="0.2">
      <c r="N405">
        <v>371</v>
      </c>
      <c r="O405">
        <v>0</v>
      </c>
    </row>
    <row r="406" spans="14:15" x14ac:dyDescent="0.2">
      <c r="N406">
        <v>372</v>
      </c>
      <c r="O406">
        <v>0</v>
      </c>
    </row>
    <row r="407" spans="14:15" x14ac:dyDescent="0.2">
      <c r="N407">
        <v>373</v>
      </c>
      <c r="O407">
        <v>0</v>
      </c>
    </row>
    <row r="408" spans="14:15" x14ac:dyDescent="0.2">
      <c r="N408">
        <v>374</v>
      </c>
      <c r="O408">
        <v>0</v>
      </c>
    </row>
    <row r="409" spans="14:15" x14ac:dyDescent="0.2">
      <c r="N409">
        <v>375</v>
      </c>
      <c r="O409">
        <v>0</v>
      </c>
    </row>
    <row r="410" spans="14:15" x14ac:dyDescent="0.2">
      <c r="N410">
        <v>376</v>
      </c>
      <c r="O410">
        <v>0</v>
      </c>
    </row>
    <row r="411" spans="14:15" x14ac:dyDescent="0.2">
      <c r="N411">
        <v>377</v>
      </c>
      <c r="O411">
        <v>0</v>
      </c>
    </row>
    <row r="412" spans="14:15" x14ac:dyDescent="0.2">
      <c r="N412">
        <v>378</v>
      </c>
      <c r="O412">
        <v>0</v>
      </c>
    </row>
    <row r="413" spans="14:15" x14ac:dyDescent="0.2">
      <c r="N413">
        <v>379</v>
      </c>
      <c r="O413">
        <v>0</v>
      </c>
    </row>
    <row r="414" spans="14:15" x14ac:dyDescent="0.2">
      <c r="N414">
        <v>380</v>
      </c>
      <c r="O414">
        <v>0</v>
      </c>
    </row>
    <row r="415" spans="14:15" x14ac:dyDescent="0.2">
      <c r="N415">
        <v>381</v>
      </c>
      <c r="O415">
        <v>0</v>
      </c>
    </row>
    <row r="416" spans="14:15" x14ac:dyDescent="0.2">
      <c r="N416">
        <v>382</v>
      </c>
      <c r="O416">
        <v>0</v>
      </c>
    </row>
    <row r="417" spans="14:15" x14ac:dyDescent="0.2">
      <c r="N417">
        <v>383</v>
      </c>
      <c r="O417">
        <v>0</v>
      </c>
    </row>
    <row r="418" spans="14:15" x14ac:dyDescent="0.2">
      <c r="N418">
        <v>384</v>
      </c>
      <c r="O418">
        <v>0</v>
      </c>
    </row>
    <row r="419" spans="14:15" x14ac:dyDescent="0.2">
      <c r="N419">
        <v>385</v>
      </c>
      <c r="O419">
        <v>0</v>
      </c>
    </row>
    <row r="420" spans="14:15" x14ac:dyDescent="0.2">
      <c r="N420">
        <v>386</v>
      </c>
      <c r="O420">
        <v>0</v>
      </c>
    </row>
    <row r="421" spans="14:15" x14ac:dyDescent="0.2">
      <c r="N421">
        <v>387</v>
      </c>
      <c r="O421">
        <v>0</v>
      </c>
    </row>
    <row r="422" spans="14:15" x14ac:dyDescent="0.2">
      <c r="N422">
        <v>388</v>
      </c>
      <c r="O422">
        <v>0</v>
      </c>
    </row>
    <row r="423" spans="14:15" x14ac:dyDescent="0.2">
      <c r="N423">
        <v>389</v>
      </c>
      <c r="O423">
        <v>0</v>
      </c>
    </row>
    <row r="424" spans="14:15" x14ac:dyDescent="0.2">
      <c r="N424">
        <v>390</v>
      </c>
      <c r="O424">
        <v>0</v>
      </c>
    </row>
    <row r="425" spans="14:15" x14ac:dyDescent="0.2">
      <c r="N425">
        <v>391</v>
      </c>
      <c r="O425">
        <v>0</v>
      </c>
    </row>
    <row r="426" spans="14:15" x14ac:dyDescent="0.2">
      <c r="N426">
        <v>392</v>
      </c>
      <c r="O426">
        <v>0</v>
      </c>
    </row>
    <row r="427" spans="14:15" x14ac:dyDescent="0.2">
      <c r="N427">
        <v>393</v>
      </c>
      <c r="O427">
        <v>0</v>
      </c>
    </row>
    <row r="428" spans="14:15" x14ac:dyDescent="0.2">
      <c r="N428">
        <v>394</v>
      </c>
      <c r="O428">
        <v>0</v>
      </c>
    </row>
    <row r="429" spans="14:15" x14ac:dyDescent="0.2">
      <c r="N429">
        <v>395</v>
      </c>
      <c r="O429">
        <v>0</v>
      </c>
    </row>
    <row r="430" spans="14:15" x14ac:dyDescent="0.2">
      <c r="N430">
        <v>396</v>
      </c>
      <c r="O430">
        <v>0</v>
      </c>
    </row>
    <row r="431" spans="14:15" x14ac:dyDescent="0.2">
      <c r="N431">
        <v>397</v>
      </c>
      <c r="O431">
        <v>0</v>
      </c>
    </row>
    <row r="432" spans="14:15" x14ac:dyDescent="0.2">
      <c r="N432">
        <v>398</v>
      </c>
      <c r="O432">
        <v>0</v>
      </c>
    </row>
    <row r="433" spans="14:15" x14ac:dyDescent="0.2">
      <c r="N433">
        <v>399</v>
      </c>
      <c r="O433">
        <v>0</v>
      </c>
    </row>
    <row r="434" spans="14:15" x14ac:dyDescent="0.2">
      <c r="N434">
        <v>400</v>
      </c>
      <c r="O434">
        <v>0</v>
      </c>
    </row>
    <row r="435" spans="14:15" x14ac:dyDescent="0.2">
      <c r="N435">
        <v>401</v>
      </c>
      <c r="O435">
        <v>0</v>
      </c>
    </row>
    <row r="436" spans="14:15" x14ac:dyDescent="0.2">
      <c r="N436">
        <v>402</v>
      </c>
      <c r="O436">
        <v>0</v>
      </c>
    </row>
    <row r="437" spans="14:15" x14ac:dyDescent="0.2">
      <c r="N437">
        <v>403</v>
      </c>
      <c r="O437">
        <v>0</v>
      </c>
    </row>
    <row r="438" spans="14:15" x14ac:dyDescent="0.2">
      <c r="N438">
        <v>404</v>
      </c>
      <c r="O438">
        <v>0</v>
      </c>
    </row>
    <row r="439" spans="14:15" x14ac:dyDescent="0.2">
      <c r="N439">
        <v>405</v>
      </c>
      <c r="O439">
        <v>0</v>
      </c>
    </row>
    <row r="440" spans="14:15" x14ac:dyDescent="0.2">
      <c r="N440">
        <v>406</v>
      </c>
      <c r="O440">
        <v>0</v>
      </c>
    </row>
    <row r="441" spans="14:15" x14ac:dyDescent="0.2">
      <c r="N441">
        <v>407</v>
      </c>
      <c r="O441">
        <v>0</v>
      </c>
    </row>
    <row r="442" spans="14:15" x14ac:dyDescent="0.2">
      <c r="N442">
        <v>408</v>
      </c>
      <c r="O442">
        <v>0</v>
      </c>
    </row>
    <row r="443" spans="14:15" x14ac:dyDescent="0.2">
      <c r="N443">
        <v>409</v>
      </c>
      <c r="O443">
        <v>0</v>
      </c>
    </row>
    <row r="444" spans="14:15" x14ac:dyDescent="0.2">
      <c r="N444">
        <v>410</v>
      </c>
      <c r="O444">
        <v>0</v>
      </c>
    </row>
    <row r="445" spans="14:15" x14ac:dyDescent="0.2">
      <c r="N445">
        <v>411</v>
      </c>
      <c r="O445">
        <v>0</v>
      </c>
    </row>
    <row r="446" spans="14:15" x14ac:dyDescent="0.2">
      <c r="N446">
        <v>412</v>
      </c>
      <c r="O446">
        <v>0</v>
      </c>
    </row>
    <row r="447" spans="14:15" x14ac:dyDescent="0.2">
      <c r="N447">
        <v>413</v>
      </c>
      <c r="O447">
        <v>0</v>
      </c>
    </row>
    <row r="448" spans="14:15" x14ac:dyDescent="0.2">
      <c r="N448">
        <v>414</v>
      </c>
      <c r="O448">
        <v>0</v>
      </c>
    </row>
    <row r="449" spans="14:15" x14ac:dyDescent="0.2">
      <c r="N449">
        <v>415</v>
      </c>
      <c r="O449">
        <v>0</v>
      </c>
    </row>
    <row r="450" spans="14:15" x14ac:dyDescent="0.2">
      <c r="N450">
        <v>416</v>
      </c>
      <c r="O450">
        <v>0</v>
      </c>
    </row>
    <row r="451" spans="14:15" x14ac:dyDescent="0.2">
      <c r="N451">
        <v>417</v>
      </c>
      <c r="O451">
        <v>0</v>
      </c>
    </row>
    <row r="452" spans="14:15" x14ac:dyDescent="0.2">
      <c r="N452">
        <v>418</v>
      </c>
      <c r="O452">
        <v>0</v>
      </c>
    </row>
    <row r="453" spans="14:15" x14ac:dyDescent="0.2">
      <c r="N453">
        <v>419</v>
      </c>
      <c r="O453">
        <v>0</v>
      </c>
    </row>
    <row r="454" spans="14:15" x14ac:dyDescent="0.2">
      <c r="N454">
        <v>420</v>
      </c>
      <c r="O454">
        <v>0</v>
      </c>
    </row>
    <row r="455" spans="14:15" x14ac:dyDescent="0.2">
      <c r="N455">
        <v>421</v>
      </c>
      <c r="O455">
        <v>0</v>
      </c>
    </row>
    <row r="456" spans="14:15" x14ac:dyDescent="0.2">
      <c r="N456">
        <v>422</v>
      </c>
      <c r="O456">
        <v>0</v>
      </c>
    </row>
    <row r="457" spans="14:15" x14ac:dyDescent="0.2">
      <c r="N457">
        <v>423</v>
      </c>
      <c r="O457">
        <v>0</v>
      </c>
    </row>
    <row r="458" spans="14:15" x14ac:dyDescent="0.2">
      <c r="N458">
        <v>424</v>
      </c>
      <c r="O458">
        <v>0</v>
      </c>
    </row>
    <row r="459" spans="14:15" x14ac:dyDescent="0.2">
      <c r="N459">
        <v>425</v>
      </c>
      <c r="O459">
        <v>0</v>
      </c>
    </row>
    <row r="460" spans="14:15" x14ac:dyDescent="0.2">
      <c r="N460">
        <v>426</v>
      </c>
      <c r="O460">
        <v>0</v>
      </c>
    </row>
    <row r="461" spans="14:15" x14ac:dyDescent="0.2">
      <c r="N461">
        <v>427</v>
      </c>
      <c r="O461">
        <v>0</v>
      </c>
    </row>
    <row r="462" spans="14:15" x14ac:dyDescent="0.2">
      <c r="N462">
        <v>428</v>
      </c>
      <c r="O462">
        <v>0</v>
      </c>
    </row>
    <row r="463" spans="14:15" x14ac:dyDescent="0.2">
      <c r="N463">
        <v>429</v>
      </c>
      <c r="O463">
        <v>0</v>
      </c>
    </row>
    <row r="464" spans="14:15" x14ac:dyDescent="0.2">
      <c r="N464">
        <v>430</v>
      </c>
      <c r="O464">
        <v>0</v>
      </c>
    </row>
    <row r="465" spans="14:15" x14ac:dyDescent="0.2">
      <c r="N465">
        <v>431</v>
      </c>
      <c r="O465">
        <v>0</v>
      </c>
    </row>
    <row r="466" spans="14:15" x14ac:dyDescent="0.2">
      <c r="N466">
        <v>432</v>
      </c>
      <c r="O466">
        <v>0</v>
      </c>
    </row>
    <row r="467" spans="14:15" x14ac:dyDescent="0.2">
      <c r="N467">
        <v>433</v>
      </c>
      <c r="O467">
        <v>0</v>
      </c>
    </row>
    <row r="468" spans="14:15" x14ac:dyDescent="0.2">
      <c r="N468">
        <v>434</v>
      </c>
      <c r="O468">
        <v>0</v>
      </c>
    </row>
    <row r="469" spans="14:15" x14ac:dyDescent="0.2">
      <c r="N469">
        <v>435</v>
      </c>
      <c r="O469">
        <v>0</v>
      </c>
    </row>
    <row r="470" spans="14:15" x14ac:dyDescent="0.2">
      <c r="N470">
        <v>436</v>
      </c>
      <c r="O470">
        <v>0</v>
      </c>
    </row>
    <row r="471" spans="14:15" x14ac:dyDescent="0.2">
      <c r="N471">
        <v>437</v>
      </c>
      <c r="O471">
        <v>0</v>
      </c>
    </row>
    <row r="472" spans="14:15" x14ac:dyDescent="0.2">
      <c r="N472">
        <v>438</v>
      </c>
      <c r="O472">
        <v>0</v>
      </c>
    </row>
    <row r="473" spans="14:15" x14ac:dyDescent="0.2">
      <c r="N473">
        <v>439</v>
      </c>
      <c r="O473">
        <v>0</v>
      </c>
    </row>
    <row r="474" spans="14:15" x14ac:dyDescent="0.2">
      <c r="N474">
        <v>440</v>
      </c>
      <c r="O474">
        <v>0</v>
      </c>
    </row>
    <row r="475" spans="14:15" x14ac:dyDescent="0.2">
      <c r="N475">
        <v>441</v>
      </c>
      <c r="O475">
        <v>0</v>
      </c>
    </row>
    <row r="476" spans="14:15" x14ac:dyDescent="0.2">
      <c r="N476">
        <v>442</v>
      </c>
      <c r="O476">
        <v>0</v>
      </c>
    </row>
    <row r="477" spans="14:15" x14ac:dyDescent="0.2">
      <c r="N477">
        <v>443</v>
      </c>
      <c r="O477">
        <v>0</v>
      </c>
    </row>
    <row r="478" spans="14:15" x14ac:dyDescent="0.2">
      <c r="N478">
        <v>444</v>
      </c>
      <c r="O478">
        <v>0</v>
      </c>
    </row>
    <row r="479" spans="14:15" x14ac:dyDescent="0.2">
      <c r="N479">
        <v>445</v>
      </c>
      <c r="O479">
        <v>0</v>
      </c>
    </row>
    <row r="480" spans="14:15" x14ac:dyDescent="0.2">
      <c r="N480">
        <v>446</v>
      </c>
      <c r="O480">
        <v>0</v>
      </c>
    </row>
    <row r="481" spans="14:15" x14ac:dyDescent="0.2">
      <c r="N481">
        <v>447</v>
      </c>
      <c r="O481">
        <v>0</v>
      </c>
    </row>
    <row r="482" spans="14:15" x14ac:dyDescent="0.2">
      <c r="N482">
        <v>448</v>
      </c>
      <c r="O482">
        <v>0</v>
      </c>
    </row>
    <row r="483" spans="14:15" x14ac:dyDescent="0.2">
      <c r="N483">
        <v>449</v>
      </c>
      <c r="O483">
        <v>0</v>
      </c>
    </row>
    <row r="484" spans="14:15" x14ac:dyDescent="0.2">
      <c r="N484">
        <v>450</v>
      </c>
      <c r="O484">
        <v>0</v>
      </c>
    </row>
    <row r="485" spans="14:15" x14ac:dyDescent="0.2">
      <c r="N485">
        <v>451</v>
      </c>
      <c r="O485">
        <v>0</v>
      </c>
    </row>
    <row r="486" spans="14:15" x14ac:dyDescent="0.2">
      <c r="N486">
        <v>452</v>
      </c>
      <c r="O486">
        <v>0</v>
      </c>
    </row>
    <row r="487" spans="14:15" x14ac:dyDescent="0.2">
      <c r="N487">
        <v>453</v>
      </c>
      <c r="O487">
        <v>0</v>
      </c>
    </row>
    <row r="488" spans="14:15" x14ac:dyDescent="0.2">
      <c r="N488">
        <v>454</v>
      </c>
      <c r="O488">
        <v>0</v>
      </c>
    </row>
    <row r="489" spans="14:15" x14ac:dyDescent="0.2">
      <c r="N489">
        <v>455</v>
      </c>
      <c r="O489">
        <v>0</v>
      </c>
    </row>
    <row r="490" spans="14:15" x14ac:dyDescent="0.2">
      <c r="N490">
        <v>456</v>
      </c>
      <c r="O490">
        <v>0</v>
      </c>
    </row>
    <row r="491" spans="14:15" x14ac:dyDescent="0.2">
      <c r="N491">
        <v>457</v>
      </c>
      <c r="O491">
        <v>0</v>
      </c>
    </row>
    <row r="492" spans="14:15" x14ac:dyDescent="0.2">
      <c r="N492">
        <v>458</v>
      </c>
      <c r="O492">
        <v>0</v>
      </c>
    </row>
    <row r="493" spans="14:15" x14ac:dyDescent="0.2">
      <c r="N493">
        <v>459</v>
      </c>
      <c r="O493">
        <v>0</v>
      </c>
    </row>
    <row r="494" spans="14:15" x14ac:dyDescent="0.2">
      <c r="N494">
        <v>460</v>
      </c>
      <c r="O494">
        <v>0</v>
      </c>
    </row>
    <row r="495" spans="14:15" x14ac:dyDescent="0.2">
      <c r="N495">
        <v>461</v>
      </c>
      <c r="O495">
        <v>0</v>
      </c>
    </row>
    <row r="496" spans="14:15" x14ac:dyDescent="0.2">
      <c r="N496">
        <v>462</v>
      </c>
      <c r="O496">
        <v>0</v>
      </c>
    </row>
    <row r="497" spans="14:15" x14ac:dyDescent="0.2">
      <c r="N497">
        <v>463</v>
      </c>
      <c r="O497">
        <v>0</v>
      </c>
    </row>
    <row r="498" spans="14:15" x14ac:dyDescent="0.2">
      <c r="N498">
        <v>464</v>
      </c>
      <c r="O498">
        <v>0</v>
      </c>
    </row>
    <row r="499" spans="14:15" x14ac:dyDescent="0.2">
      <c r="N499">
        <v>465</v>
      </c>
      <c r="O499">
        <v>0</v>
      </c>
    </row>
    <row r="500" spans="14:15" x14ac:dyDescent="0.2">
      <c r="N500">
        <v>466</v>
      </c>
      <c r="O500">
        <v>0</v>
      </c>
    </row>
    <row r="501" spans="14:15" x14ac:dyDescent="0.2">
      <c r="N501">
        <v>467</v>
      </c>
      <c r="O501">
        <v>0</v>
      </c>
    </row>
    <row r="502" spans="14:15" x14ac:dyDescent="0.2">
      <c r="N502">
        <v>468</v>
      </c>
      <c r="O502">
        <v>0</v>
      </c>
    </row>
    <row r="503" spans="14:15" x14ac:dyDescent="0.2">
      <c r="N503">
        <v>469</v>
      </c>
      <c r="O503">
        <v>0</v>
      </c>
    </row>
    <row r="504" spans="14:15" x14ac:dyDescent="0.2">
      <c r="N504">
        <v>470</v>
      </c>
      <c r="O504">
        <v>0</v>
      </c>
    </row>
    <row r="505" spans="14:15" x14ac:dyDescent="0.2">
      <c r="N505">
        <v>471</v>
      </c>
      <c r="O505">
        <v>0</v>
      </c>
    </row>
    <row r="506" spans="14:15" x14ac:dyDescent="0.2">
      <c r="N506">
        <v>472</v>
      </c>
      <c r="O506">
        <v>0</v>
      </c>
    </row>
    <row r="507" spans="14:15" x14ac:dyDescent="0.2">
      <c r="N507">
        <v>473</v>
      </c>
      <c r="O507">
        <v>0</v>
      </c>
    </row>
    <row r="508" spans="14:15" x14ac:dyDescent="0.2">
      <c r="N508">
        <v>474</v>
      </c>
      <c r="O508">
        <v>0</v>
      </c>
    </row>
    <row r="509" spans="14:15" x14ac:dyDescent="0.2">
      <c r="N509">
        <v>475</v>
      </c>
      <c r="O509">
        <v>0</v>
      </c>
    </row>
    <row r="510" spans="14:15" x14ac:dyDescent="0.2">
      <c r="N510">
        <v>476</v>
      </c>
      <c r="O510">
        <v>0</v>
      </c>
    </row>
    <row r="511" spans="14:15" x14ac:dyDescent="0.2">
      <c r="N511">
        <v>477</v>
      </c>
      <c r="O511">
        <v>0</v>
      </c>
    </row>
    <row r="512" spans="14:15" x14ac:dyDescent="0.2">
      <c r="N512">
        <v>478</v>
      </c>
      <c r="O512">
        <v>0</v>
      </c>
    </row>
    <row r="513" spans="14:15" x14ac:dyDescent="0.2">
      <c r="N513">
        <v>479</v>
      </c>
      <c r="O513">
        <v>0</v>
      </c>
    </row>
    <row r="514" spans="14:15" x14ac:dyDescent="0.2">
      <c r="N514">
        <v>480</v>
      </c>
      <c r="O514">
        <v>0</v>
      </c>
    </row>
    <row r="515" spans="14:15" x14ac:dyDescent="0.2">
      <c r="N515">
        <v>481</v>
      </c>
      <c r="O515">
        <v>0</v>
      </c>
    </row>
    <row r="516" spans="14:15" x14ac:dyDescent="0.2">
      <c r="N516">
        <v>482</v>
      </c>
      <c r="O516">
        <v>0</v>
      </c>
    </row>
    <row r="517" spans="14:15" x14ac:dyDescent="0.2">
      <c r="N517">
        <v>483</v>
      </c>
      <c r="O517">
        <v>0</v>
      </c>
    </row>
    <row r="518" spans="14:15" x14ac:dyDescent="0.2">
      <c r="N518">
        <v>484</v>
      </c>
      <c r="O518">
        <v>0</v>
      </c>
    </row>
    <row r="519" spans="14:15" x14ac:dyDescent="0.2">
      <c r="N519">
        <v>485</v>
      </c>
      <c r="O519">
        <v>0</v>
      </c>
    </row>
    <row r="520" spans="14:15" x14ac:dyDescent="0.2">
      <c r="N520">
        <v>486</v>
      </c>
      <c r="O520">
        <v>0</v>
      </c>
    </row>
    <row r="521" spans="14:15" x14ac:dyDescent="0.2">
      <c r="N521">
        <v>487</v>
      </c>
      <c r="O521">
        <v>0</v>
      </c>
    </row>
    <row r="522" spans="14:15" x14ac:dyDescent="0.2">
      <c r="N522">
        <v>488</v>
      </c>
      <c r="O522">
        <v>0</v>
      </c>
    </row>
    <row r="523" spans="14:15" x14ac:dyDescent="0.2">
      <c r="N523">
        <v>489</v>
      </c>
      <c r="O523">
        <v>0</v>
      </c>
    </row>
    <row r="524" spans="14:15" x14ac:dyDescent="0.2">
      <c r="N524">
        <v>490</v>
      </c>
      <c r="O524">
        <v>0</v>
      </c>
    </row>
    <row r="525" spans="14:15" x14ac:dyDescent="0.2">
      <c r="N525">
        <v>491</v>
      </c>
      <c r="O525">
        <v>0</v>
      </c>
    </row>
    <row r="526" spans="14:15" x14ac:dyDescent="0.2">
      <c r="N526">
        <v>492</v>
      </c>
      <c r="O526">
        <v>0</v>
      </c>
    </row>
    <row r="527" spans="14:15" x14ac:dyDescent="0.2">
      <c r="N527">
        <v>493</v>
      </c>
      <c r="O527">
        <v>0</v>
      </c>
    </row>
    <row r="528" spans="14:15" x14ac:dyDescent="0.2">
      <c r="N528">
        <v>494</v>
      </c>
      <c r="O528">
        <v>0</v>
      </c>
    </row>
    <row r="529" spans="14:15" x14ac:dyDescent="0.2">
      <c r="N529">
        <v>495</v>
      </c>
      <c r="O529">
        <v>0</v>
      </c>
    </row>
    <row r="530" spans="14:15" x14ac:dyDescent="0.2">
      <c r="N530">
        <v>496</v>
      </c>
      <c r="O530">
        <v>0</v>
      </c>
    </row>
    <row r="531" spans="14:15" x14ac:dyDescent="0.2">
      <c r="N531">
        <v>497</v>
      </c>
      <c r="O531">
        <v>0</v>
      </c>
    </row>
    <row r="532" spans="14:15" x14ac:dyDescent="0.2">
      <c r="N532">
        <v>498</v>
      </c>
      <c r="O532">
        <v>0</v>
      </c>
    </row>
    <row r="533" spans="14:15" x14ac:dyDescent="0.2">
      <c r="N533">
        <v>499</v>
      </c>
      <c r="O533">
        <v>0</v>
      </c>
    </row>
    <row r="534" spans="14:15" x14ac:dyDescent="0.2">
      <c r="N534">
        <v>500</v>
      </c>
      <c r="O534">
        <v>0</v>
      </c>
    </row>
    <row r="535" spans="14:15" x14ac:dyDescent="0.2">
      <c r="N535">
        <v>501</v>
      </c>
      <c r="O535">
        <v>0</v>
      </c>
    </row>
    <row r="536" spans="14:15" x14ac:dyDescent="0.2">
      <c r="N536">
        <v>502</v>
      </c>
      <c r="O536">
        <v>0</v>
      </c>
    </row>
    <row r="537" spans="14:15" x14ac:dyDescent="0.2">
      <c r="N537">
        <v>503</v>
      </c>
      <c r="O537">
        <v>0</v>
      </c>
    </row>
    <row r="538" spans="14:15" x14ac:dyDescent="0.2">
      <c r="N538">
        <v>504</v>
      </c>
      <c r="O538">
        <v>0</v>
      </c>
    </row>
    <row r="539" spans="14:15" x14ac:dyDescent="0.2">
      <c r="N539">
        <v>505</v>
      </c>
      <c r="O539">
        <v>0</v>
      </c>
    </row>
    <row r="540" spans="14:15" x14ac:dyDescent="0.2">
      <c r="N540">
        <v>506</v>
      </c>
      <c r="O540">
        <v>0</v>
      </c>
    </row>
    <row r="541" spans="14:15" x14ac:dyDescent="0.2">
      <c r="N541">
        <v>507</v>
      </c>
      <c r="O541">
        <v>0</v>
      </c>
    </row>
    <row r="542" spans="14:15" x14ac:dyDescent="0.2">
      <c r="N542">
        <v>508</v>
      </c>
      <c r="O542">
        <v>0</v>
      </c>
    </row>
    <row r="543" spans="14:15" x14ac:dyDescent="0.2">
      <c r="N543">
        <v>509</v>
      </c>
      <c r="O543">
        <v>0</v>
      </c>
    </row>
    <row r="544" spans="14:15" x14ac:dyDescent="0.2">
      <c r="N544">
        <v>510</v>
      </c>
      <c r="O544">
        <v>0</v>
      </c>
    </row>
    <row r="545" spans="14:15" x14ac:dyDescent="0.2">
      <c r="N545">
        <v>511</v>
      </c>
      <c r="O545">
        <v>0</v>
      </c>
    </row>
    <row r="546" spans="14:15" x14ac:dyDescent="0.2">
      <c r="N546">
        <v>512</v>
      </c>
      <c r="O546">
        <v>0</v>
      </c>
    </row>
    <row r="547" spans="14:15" x14ac:dyDescent="0.2">
      <c r="N547">
        <v>513</v>
      </c>
      <c r="O547">
        <v>0</v>
      </c>
    </row>
    <row r="548" spans="14:15" x14ac:dyDescent="0.2">
      <c r="N548">
        <v>514</v>
      </c>
      <c r="O548">
        <v>0</v>
      </c>
    </row>
    <row r="549" spans="14:15" x14ac:dyDescent="0.2">
      <c r="N549">
        <v>515</v>
      </c>
      <c r="O549">
        <v>0</v>
      </c>
    </row>
    <row r="550" spans="14:15" x14ac:dyDescent="0.2">
      <c r="N550">
        <v>516</v>
      </c>
      <c r="O550">
        <v>0</v>
      </c>
    </row>
    <row r="551" spans="14:15" x14ac:dyDescent="0.2">
      <c r="N551">
        <v>517</v>
      </c>
      <c r="O551">
        <v>0</v>
      </c>
    </row>
    <row r="552" spans="14:15" x14ac:dyDescent="0.2">
      <c r="N552">
        <v>518</v>
      </c>
      <c r="O552">
        <v>0</v>
      </c>
    </row>
    <row r="553" spans="14:15" x14ac:dyDescent="0.2">
      <c r="N553">
        <v>519</v>
      </c>
      <c r="O553">
        <v>0</v>
      </c>
    </row>
    <row r="554" spans="14:15" x14ac:dyDescent="0.2">
      <c r="N554">
        <v>520</v>
      </c>
      <c r="O554">
        <v>0</v>
      </c>
    </row>
    <row r="555" spans="14:15" x14ac:dyDescent="0.2">
      <c r="N555">
        <v>521</v>
      </c>
      <c r="O555">
        <v>0</v>
      </c>
    </row>
    <row r="556" spans="14:15" x14ac:dyDescent="0.2">
      <c r="N556">
        <v>522</v>
      </c>
      <c r="O556">
        <v>0</v>
      </c>
    </row>
    <row r="557" spans="14:15" x14ac:dyDescent="0.2">
      <c r="N557">
        <v>523</v>
      </c>
      <c r="O557">
        <v>0</v>
      </c>
    </row>
    <row r="558" spans="14:15" x14ac:dyDescent="0.2">
      <c r="N558">
        <v>524</v>
      </c>
      <c r="O558">
        <v>0</v>
      </c>
    </row>
    <row r="559" spans="14:15" x14ac:dyDescent="0.2">
      <c r="N559">
        <v>525</v>
      </c>
      <c r="O559">
        <v>0</v>
      </c>
    </row>
    <row r="560" spans="14:15" x14ac:dyDescent="0.2">
      <c r="N560">
        <v>526</v>
      </c>
      <c r="O560">
        <v>0</v>
      </c>
    </row>
    <row r="561" spans="14:15" x14ac:dyDescent="0.2">
      <c r="N561">
        <v>527</v>
      </c>
      <c r="O561">
        <v>0</v>
      </c>
    </row>
    <row r="562" spans="14:15" x14ac:dyDescent="0.2">
      <c r="N562">
        <v>528</v>
      </c>
      <c r="O562">
        <v>0</v>
      </c>
    </row>
    <row r="563" spans="14:15" x14ac:dyDescent="0.2">
      <c r="N563">
        <v>529</v>
      </c>
      <c r="O563">
        <v>0</v>
      </c>
    </row>
    <row r="564" spans="14:15" x14ac:dyDescent="0.2">
      <c r="N564">
        <v>530</v>
      </c>
      <c r="O564">
        <v>0</v>
      </c>
    </row>
    <row r="565" spans="14:15" x14ac:dyDescent="0.2">
      <c r="N565">
        <v>531</v>
      </c>
      <c r="O565">
        <v>0</v>
      </c>
    </row>
    <row r="566" spans="14:15" x14ac:dyDescent="0.2">
      <c r="N566">
        <v>532</v>
      </c>
      <c r="O566">
        <v>0</v>
      </c>
    </row>
    <row r="567" spans="14:15" x14ac:dyDescent="0.2">
      <c r="N567">
        <v>533</v>
      </c>
      <c r="O567">
        <v>0</v>
      </c>
    </row>
    <row r="568" spans="14:15" x14ac:dyDescent="0.2">
      <c r="N568">
        <v>534</v>
      </c>
      <c r="O568">
        <v>0</v>
      </c>
    </row>
    <row r="569" spans="14:15" x14ac:dyDescent="0.2">
      <c r="N569">
        <v>535</v>
      </c>
      <c r="O569">
        <v>0</v>
      </c>
    </row>
    <row r="570" spans="14:15" x14ac:dyDescent="0.2">
      <c r="N570">
        <v>536</v>
      </c>
      <c r="O570">
        <v>0</v>
      </c>
    </row>
    <row r="571" spans="14:15" x14ac:dyDescent="0.2">
      <c r="N571">
        <v>537</v>
      </c>
      <c r="O571">
        <v>0</v>
      </c>
    </row>
    <row r="572" spans="14:15" x14ac:dyDescent="0.2">
      <c r="N572">
        <v>538</v>
      </c>
      <c r="O572">
        <v>0</v>
      </c>
    </row>
    <row r="573" spans="14:15" x14ac:dyDescent="0.2">
      <c r="N573">
        <v>539</v>
      </c>
      <c r="O573">
        <v>0</v>
      </c>
    </row>
    <row r="574" spans="14:15" x14ac:dyDescent="0.2">
      <c r="N574">
        <v>540</v>
      </c>
      <c r="O574">
        <v>0</v>
      </c>
    </row>
    <row r="575" spans="14:15" x14ac:dyDescent="0.2">
      <c r="N575">
        <v>541</v>
      </c>
      <c r="O575">
        <v>0</v>
      </c>
    </row>
    <row r="576" spans="14:15" x14ac:dyDescent="0.2">
      <c r="N576">
        <v>542</v>
      </c>
      <c r="O576">
        <v>0</v>
      </c>
    </row>
    <row r="577" spans="14:15" x14ac:dyDescent="0.2">
      <c r="N577">
        <v>543</v>
      </c>
      <c r="O577">
        <v>0</v>
      </c>
    </row>
    <row r="578" spans="14:15" x14ac:dyDescent="0.2">
      <c r="N578">
        <v>544</v>
      </c>
      <c r="O578">
        <v>0</v>
      </c>
    </row>
    <row r="579" spans="14:15" x14ac:dyDescent="0.2">
      <c r="N579">
        <v>545</v>
      </c>
      <c r="O579">
        <v>0</v>
      </c>
    </row>
    <row r="580" spans="14:15" x14ac:dyDescent="0.2">
      <c r="N580">
        <v>546</v>
      </c>
      <c r="O580">
        <v>0</v>
      </c>
    </row>
    <row r="581" spans="14:15" x14ac:dyDescent="0.2">
      <c r="N581">
        <v>547</v>
      </c>
      <c r="O581">
        <v>0</v>
      </c>
    </row>
    <row r="582" spans="14:15" x14ac:dyDescent="0.2">
      <c r="N582">
        <v>548</v>
      </c>
      <c r="O582">
        <v>0</v>
      </c>
    </row>
    <row r="583" spans="14:15" x14ac:dyDescent="0.2">
      <c r="N583">
        <v>549</v>
      </c>
      <c r="O583">
        <v>0</v>
      </c>
    </row>
    <row r="584" spans="14:15" x14ac:dyDescent="0.2">
      <c r="N584">
        <v>550</v>
      </c>
      <c r="O584">
        <v>0</v>
      </c>
    </row>
    <row r="585" spans="14:15" x14ac:dyDescent="0.2">
      <c r="N585">
        <v>551</v>
      </c>
      <c r="O585">
        <v>0</v>
      </c>
    </row>
    <row r="586" spans="14:15" x14ac:dyDescent="0.2">
      <c r="N586">
        <v>552</v>
      </c>
      <c r="O586">
        <v>0</v>
      </c>
    </row>
    <row r="587" spans="14:15" x14ac:dyDescent="0.2">
      <c r="N587">
        <v>553</v>
      </c>
      <c r="O587">
        <v>0</v>
      </c>
    </row>
    <row r="588" spans="14:15" x14ac:dyDescent="0.2">
      <c r="N588">
        <v>554</v>
      </c>
      <c r="O588">
        <v>0</v>
      </c>
    </row>
    <row r="589" spans="14:15" x14ac:dyDescent="0.2">
      <c r="N589">
        <v>555</v>
      </c>
      <c r="O589">
        <v>0</v>
      </c>
    </row>
    <row r="590" spans="14:15" x14ac:dyDescent="0.2">
      <c r="N590">
        <v>556</v>
      </c>
      <c r="O590">
        <v>0</v>
      </c>
    </row>
    <row r="591" spans="14:15" x14ac:dyDescent="0.2">
      <c r="N591">
        <v>557</v>
      </c>
      <c r="O591">
        <v>0</v>
      </c>
    </row>
    <row r="592" spans="14:15" x14ac:dyDescent="0.2">
      <c r="N592">
        <v>558</v>
      </c>
      <c r="O592">
        <v>0</v>
      </c>
    </row>
    <row r="593" spans="14:15" x14ac:dyDescent="0.2">
      <c r="N593">
        <v>559</v>
      </c>
      <c r="O593">
        <v>0</v>
      </c>
    </row>
    <row r="594" spans="14:15" x14ac:dyDescent="0.2">
      <c r="N594">
        <v>560</v>
      </c>
      <c r="O594">
        <v>0</v>
      </c>
    </row>
    <row r="595" spans="14:15" x14ac:dyDescent="0.2">
      <c r="N595">
        <v>561</v>
      </c>
      <c r="O595">
        <v>0</v>
      </c>
    </row>
    <row r="596" spans="14:15" x14ac:dyDescent="0.2">
      <c r="N596">
        <v>562</v>
      </c>
      <c r="O596">
        <v>0</v>
      </c>
    </row>
    <row r="597" spans="14:15" x14ac:dyDescent="0.2">
      <c r="N597">
        <v>563</v>
      </c>
      <c r="O597">
        <v>0</v>
      </c>
    </row>
    <row r="598" spans="14:15" x14ac:dyDescent="0.2">
      <c r="N598">
        <v>564</v>
      </c>
      <c r="O598">
        <v>0</v>
      </c>
    </row>
    <row r="599" spans="14:15" x14ac:dyDescent="0.2">
      <c r="N599">
        <v>565</v>
      </c>
      <c r="O599">
        <v>0</v>
      </c>
    </row>
    <row r="600" spans="14:15" x14ac:dyDescent="0.2">
      <c r="N600">
        <v>566</v>
      </c>
      <c r="O600">
        <v>0</v>
      </c>
    </row>
    <row r="601" spans="14:15" x14ac:dyDescent="0.2">
      <c r="N601">
        <v>567</v>
      </c>
      <c r="O601">
        <v>0</v>
      </c>
    </row>
    <row r="602" spans="14:15" x14ac:dyDescent="0.2">
      <c r="N602">
        <v>568</v>
      </c>
      <c r="O602">
        <v>0</v>
      </c>
    </row>
    <row r="603" spans="14:15" x14ac:dyDescent="0.2">
      <c r="N603">
        <v>569</v>
      </c>
      <c r="O603">
        <v>0</v>
      </c>
    </row>
    <row r="604" spans="14:15" x14ac:dyDescent="0.2">
      <c r="N604">
        <v>570</v>
      </c>
      <c r="O604">
        <v>0</v>
      </c>
    </row>
    <row r="605" spans="14:15" x14ac:dyDescent="0.2">
      <c r="N605">
        <v>571</v>
      </c>
      <c r="O605">
        <v>0</v>
      </c>
    </row>
    <row r="606" spans="14:15" x14ac:dyDescent="0.2">
      <c r="N606">
        <v>572</v>
      </c>
      <c r="O606">
        <v>0</v>
      </c>
    </row>
    <row r="607" spans="14:15" x14ac:dyDescent="0.2">
      <c r="N607">
        <v>573</v>
      </c>
      <c r="O607">
        <v>0</v>
      </c>
    </row>
    <row r="608" spans="14:15" x14ac:dyDescent="0.2">
      <c r="N608">
        <v>574</v>
      </c>
      <c r="O608">
        <v>0</v>
      </c>
    </row>
    <row r="609" spans="14:15" x14ac:dyDescent="0.2">
      <c r="N609">
        <v>575</v>
      </c>
      <c r="O609">
        <v>0</v>
      </c>
    </row>
    <row r="610" spans="14:15" x14ac:dyDescent="0.2">
      <c r="N610">
        <v>576</v>
      </c>
      <c r="O610">
        <v>0</v>
      </c>
    </row>
    <row r="611" spans="14:15" x14ac:dyDescent="0.2">
      <c r="N611">
        <v>577</v>
      </c>
      <c r="O611">
        <v>0</v>
      </c>
    </row>
    <row r="612" spans="14:15" x14ac:dyDescent="0.2">
      <c r="N612">
        <v>578</v>
      </c>
      <c r="O612">
        <v>0</v>
      </c>
    </row>
    <row r="613" spans="14:15" x14ac:dyDescent="0.2">
      <c r="N613">
        <v>579</v>
      </c>
      <c r="O613">
        <v>0</v>
      </c>
    </row>
    <row r="614" spans="14:15" x14ac:dyDescent="0.2">
      <c r="N614">
        <v>580</v>
      </c>
      <c r="O614">
        <v>0</v>
      </c>
    </row>
    <row r="615" spans="14:15" x14ac:dyDescent="0.2">
      <c r="N615">
        <v>581</v>
      </c>
      <c r="O615">
        <v>0</v>
      </c>
    </row>
    <row r="616" spans="14:15" x14ac:dyDescent="0.2">
      <c r="N616">
        <v>582</v>
      </c>
      <c r="O616">
        <v>0</v>
      </c>
    </row>
    <row r="617" spans="14:15" x14ac:dyDescent="0.2">
      <c r="N617">
        <v>583</v>
      </c>
      <c r="O617">
        <v>0</v>
      </c>
    </row>
    <row r="618" spans="14:15" x14ac:dyDescent="0.2">
      <c r="N618">
        <v>584</v>
      </c>
      <c r="O618">
        <v>0</v>
      </c>
    </row>
    <row r="619" spans="14:15" x14ac:dyDescent="0.2">
      <c r="N619">
        <v>585</v>
      </c>
      <c r="O619">
        <v>0</v>
      </c>
    </row>
    <row r="620" spans="14:15" x14ac:dyDescent="0.2">
      <c r="N620">
        <v>586</v>
      </c>
      <c r="O620">
        <v>0</v>
      </c>
    </row>
    <row r="621" spans="14:15" x14ac:dyDescent="0.2">
      <c r="N621">
        <v>587</v>
      </c>
      <c r="O621">
        <v>0</v>
      </c>
    </row>
    <row r="622" spans="14:15" x14ac:dyDescent="0.2">
      <c r="N622">
        <v>588</v>
      </c>
      <c r="O622">
        <v>0</v>
      </c>
    </row>
    <row r="623" spans="14:15" x14ac:dyDescent="0.2">
      <c r="N623">
        <v>589</v>
      </c>
      <c r="O623">
        <v>0</v>
      </c>
    </row>
    <row r="624" spans="14:15" x14ac:dyDescent="0.2">
      <c r="N624">
        <v>590</v>
      </c>
      <c r="O624">
        <v>0</v>
      </c>
    </row>
    <row r="625" spans="14:15" x14ac:dyDescent="0.2">
      <c r="N625">
        <v>591</v>
      </c>
      <c r="O625">
        <v>0</v>
      </c>
    </row>
    <row r="626" spans="14:15" x14ac:dyDescent="0.2">
      <c r="N626">
        <v>592</v>
      </c>
      <c r="O626">
        <v>0</v>
      </c>
    </row>
    <row r="627" spans="14:15" x14ac:dyDescent="0.2">
      <c r="N627">
        <v>593</v>
      </c>
      <c r="O627">
        <v>0</v>
      </c>
    </row>
    <row r="628" spans="14:15" x14ac:dyDescent="0.2">
      <c r="N628">
        <v>594</v>
      </c>
      <c r="O628">
        <v>0</v>
      </c>
    </row>
    <row r="629" spans="14:15" x14ac:dyDescent="0.2">
      <c r="N629">
        <v>595</v>
      </c>
      <c r="O629">
        <v>0</v>
      </c>
    </row>
    <row r="630" spans="14:15" x14ac:dyDescent="0.2">
      <c r="N630">
        <v>596</v>
      </c>
      <c r="O630">
        <v>0</v>
      </c>
    </row>
    <row r="631" spans="14:15" x14ac:dyDescent="0.2">
      <c r="N631">
        <v>597</v>
      </c>
      <c r="O631">
        <v>0</v>
      </c>
    </row>
    <row r="632" spans="14:15" x14ac:dyDescent="0.2">
      <c r="N632">
        <v>598</v>
      </c>
      <c r="O632">
        <v>0</v>
      </c>
    </row>
    <row r="633" spans="14:15" x14ac:dyDescent="0.2">
      <c r="N633">
        <v>599</v>
      </c>
      <c r="O633">
        <v>0</v>
      </c>
    </row>
    <row r="634" spans="14:15" x14ac:dyDescent="0.2">
      <c r="N634">
        <v>600</v>
      </c>
      <c r="O634">
        <v>0</v>
      </c>
    </row>
    <row r="635" spans="14:15" x14ac:dyDescent="0.2">
      <c r="N635">
        <v>601</v>
      </c>
      <c r="O635">
        <v>0</v>
      </c>
    </row>
    <row r="636" spans="14:15" x14ac:dyDescent="0.2">
      <c r="N636">
        <v>602</v>
      </c>
      <c r="O636">
        <v>0</v>
      </c>
    </row>
    <row r="637" spans="14:15" x14ac:dyDescent="0.2">
      <c r="N637">
        <v>603</v>
      </c>
      <c r="O637">
        <v>0</v>
      </c>
    </row>
    <row r="638" spans="14:15" x14ac:dyDescent="0.2">
      <c r="N638">
        <v>604</v>
      </c>
      <c r="O638">
        <v>0</v>
      </c>
    </row>
    <row r="639" spans="14:15" x14ac:dyDescent="0.2">
      <c r="N639">
        <v>605</v>
      </c>
      <c r="O639">
        <v>0</v>
      </c>
    </row>
    <row r="640" spans="14:15" x14ac:dyDescent="0.2">
      <c r="N640">
        <v>606</v>
      </c>
      <c r="O640">
        <v>0</v>
      </c>
    </row>
    <row r="641" spans="14:15" x14ac:dyDescent="0.2">
      <c r="N641">
        <v>607</v>
      </c>
      <c r="O641">
        <v>0</v>
      </c>
    </row>
    <row r="642" spans="14:15" x14ac:dyDescent="0.2">
      <c r="N642">
        <v>608</v>
      </c>
      <c r="O642">
        <v>0</v>
      </c>
    </row>
    <row r="643" spans="14:15" x14ac:dyDescent="0.2">
      <c r="N643">
        <v>609</v>
      </c>
      <c r="O643">
        <v>0</v>
      </c>
    </row>
    <row r="644" spans="14:15" x14ac:dyDescent="0.2">
      <c r="N644">
        <v>610</v>
      </c>
      <c r="O644">
        <v>0</v>
      </c>
    </row>
    <row r="645" spans="14:15" x14ac:dyDescent="0.2">
      <c r="N645">
        <v>611</v>
      </c>
      <c r="O645">
        <v>0</v>
      </c>
    </row>
    <row r="646" spans="14:15" x14ac:dyDescent="0.2">
      <c r="N646">
        <v>612</v>
      </c>
      <c r="O646">
        <v>0</v>
      </c>
    </row>
    <row r="647" spans="14:15" x14ac:dyDescent="0.2">
      <c r="N647">
        <v>613</v>
      </c>
      <c r="O647">
        <v>0</v>
      </c>
    </row>
    <row r="648" spans="14:15" x14ac:dyDescent="0.2">
      <c r="N648">
        <v>614</v>
      </c>
      <c r="O648">
        <v>0</v>
      </c>
    </row>
    <row r="649" spans="14:15" x14ac:dyDescent="0.2">
      <c r="N649">
        <v>615</v>
      </c>
      <c r="O649">
        <v>0</v>
      </c>
    </row>
    <row r="650" spans="14:15" x14ac:dyDescent="0.2">
      <c r="N650">
        <v>616</v>
      </c>
      <c r="O650">
        <v>0</v>
      </c>
    </row>
    <row r="651" spans="14:15" x14ac:dyDescent="0.2">
      <c r="N651">
        <v>617</v>
      </c>
      <c r="O651">
        <v>0</v>
      </c>
    </row>
    <row r="652" spans="14:15" x14ac:dyDescent="0.2">
      <c r="N652">
        <v>618</v>
      </c>
      <c r="O652">
        <v>0</v>
      </c>
    </row>
    <row r="653" spans="14:15" x14ac:dyDescent="0.2">
      <c r="N653">
        <v>619</v>
      </c>
      <c r="O653">
        <v>0</v>
      </c>
    </row>
    <row r="654" spans="14:15" x14ac:dyDescent="0.2">
      <c r="N654">
        <v>620</v>
      </c>
      <c r="O654">
        <v>0</v>
      </c>
    </row>
    <row r="655" spans="14:15" x14ac:dyDescent="0.2">
      <c r="N655">
        <v>621</v>
      </c>
      <c r="O655">
        <v>0</v>
      </c>
    </row>
    <row r="656" spans="14:15" x14ac:dyDescent="0.2">
      <c r="N656">
        <v>622</v>
      </c>
      <c r="O656">
        <v>0</v>
      </c>
    </row>
    <row r="657" spans="14:15" x14ac:dyDescent="0.2">
      <c r="N657">
        <v>623</v>
      </c>
      <c r="O657">
        <v>0</v>
      </c>
    </row>
    <row r="658" spans="14:15" x14ac:dyDescent="0.2">
      <c r="N658">
        <v>624</v>
      </c>
      <c r="O658">
        <v>0</v>
      </c>
    </row>
    <row r="659" spans="14:15" x14ac:dyDescent="0.2">
      <c r="N659">
        <v>625</v>
      </c>
      <c r="O659">
        <v>0</v>
      </c>
    </row>
    <row r="660" spans="14:15" x14ac:dyDescent="0.2">
      <c r="N660">
        <v>626</v>
      </c>
      <c r="O660">
        <v>0</v>
      </c>
    </row>
    <row r="661" spans="14:15" x14ac:dyDescent="0.2">
      <c r="N661">
        <v>627</v>
      </c>
      <c r="O661">
        <v>0</v>
      </c>
    </row>
    <row r="662" spans="14:15" x14ac:dyDescent="0.2">
      <c r="N662">
        <v>628</v>
      </c>
      <c r="O662">
        <v>0</v>
      </c>
    </row>
    <row r="663" spans="14:15" x14ac:dyDescent="0.2">
      <c r="N663">
        <v>629</v>
      </c>
      <c r="O663">
        <v>0</v>
      </c>
    </row>
    <row r="664" spans="14:15" x14ac:dyDescent="0.2">
      <c r="N664">
        <v>630</v>
      </c>
      <c r="O664">
        <v>0</v>
      </c>
    </row>
    <row r="665" spans="14:15" x14ac:dyDescent="0.2">
      <c r="N665">
        <v>631</v>
      </c>
      <c r="O665">
        <v>0</v>
      </c>
    </row>
    <row r="666" spans="14:15" x14ac:dyDescent="0.2">
      <c r="N666">
        <v>632</v>
      </c>
      <c r="O666">
        <v>0</v>
      </c>
    </row>
    <row r="667" spans="14:15" x14ac:dyDescent="0.2">
      <c r="N667">
        <v>633</v>
      </c>
      <c r="O667">
        <v>0</v>
      </c>
    </row>
    <row r="668" spans="14:15" x14ac:dyDescent="0.2">
      <c r="N668">
        <v>634</v>
      </c>
      <c r="O668">
        <v>0</v>
      </c>
    </row>
    <row r="669" spans="14:15" x14ac:dyDescent="0.2">
      <c r="N669">
        <v>635</v>
      </c>
      <c r="O669">
        <v>0</v>
      </c>
    </row>
    <row r="670" spans="14:15" x14ac:dyDescent="0.2">
      <c r="N670">
        <v>636</v>
      </c>
      <c r="O670">
        <v>0</v>
      </c>
    </row>
    <row r="671" spans="14:15" x14ac:dyDescent="0.2">
      <c r="N671">
        <v>637</v>
      </c>
      <c r="O671">
        <v>0</v>
      </c>
    </row>
    <row r="672" spans="14:15" x14ac:dyDescent="0.2">
      <c r="N672">
        <v>638</v>
      </c>
      <c r="O672">
        <v>0</v>
      </c>
    </row>
    <row r="673" spans="14:15" x14ac:dyDescent="0.2">
      <c r="N673">
        <v>639</v>
      </c>
      <c r="O673">
        <v>0</v>
      </c>
    </row>
    <row r="674" spans="14:15" x14ac:dyDescent="0.2">
      <c r="N674">
        <v>640</v>
      </c>
      <c r="O674">
        <v>0</v>
      </c>
    </row>
    <row r="675" spans="14:15" x14ac:dyDescent="0.2">
      <c r="N675">
        <v>641</v>
      </c>
      <c r="O675">
        <v>0</v>
      </c>
    </row>
    <row r="676" spans="14:15" x14ac:dyDescent="0.2">
      <c r="N676">
        <v>642</v>
      </c>
      <c r="O676">
        <v>0</v>
      </c>
    </row>
    <row r="677" spans="14:15" x14ac:dyDescent="0.2">
      <c r="N677">
        <v>643</v>
      </c>
      <c r="O677">
        <v>0</v>
      </c>
    </row>
    <row r="678" spans="14:15" x14ac:dyDescent="0.2">
      <c r="N678">
        <v>644</v>
      </c>
      <c r="O678">
        <v>0</v>
      </c>
    </row>
    <row r="679" spans="14:15" x14ac:dyDescent="0.2">
      <c r="N679">
        <v>645</v>
      </c>
      <c r="O679">
        <v>0</v>
      </c>
    </row>
    <row r="680" spans="14:15" x14ac:dyDescent="0.2">
      <c r="N680">
        <v>646</v>
      </c>
      <c r="O680">
        <v>0</v>
      </c>
    </row>
    <row r="681" spans="14:15" x14ac:dyDescent="0.2">
      <c r="N681">
        <v>647</v>
      </c>
      <c r="O681">
        <v>0</v>
      </c>
    </row>
    <row r="682" spans="14:15" x14ac:dyDescent="0.2">
      <c r="N682">
        <v>648</v>
      </c>
      <c r="O682">
        <v>0</v>
      </c>
    </row>
    <row r="683" spans="14:15" x14ac:dyDescent="0.2">
      <c r="N683">
        <v>649</v>
      </c>
      <c r="O683">
        <v>0</v>
      </c>
    </row>
    <row r="684" spans="14:15" x14ac:dyDescent="0.2">
      <c r="N684">
        <v>650</v>
      </c>
      <c r="O684">
        <v>0</v>
      </c>
    </row>
    <row r="685" spans="14:15" x14ac:dyDescent="0.2">
      <c r="N685">
        <v>651</v>
      </c>
      <c r="O685">
        <v>0</v>
      </c>
    </row>
    <row r="686" spans="14:15" x14ac:dyDescent="0.2">
      <c r="N686">
        <v>652</v>
      </c>
      <c r="O686">
        <v>0</v>
      </c>
    </row>
    <row r="687" spans="14:15" x14ac:dyDescent="0.2">
      <c r="N687">
        <v>653</v>
      </c>
      <c r="O687">
        <v>0</v>
      </c>
    </row>
    <row r="688" spans="14:15" x14ac:dyDescent="0.2">
      <c r="N688">
        <v>654</v>
      </c>
      <c r="O688">
        <v>0</v>
      </c>
    </row>
    <row r="689" spans="14:15" x14ac:dyDescent="0.2">
      <c r="N689">
        <v>655</v>
      </c>
      <c r="O689">
        <v>0</v>
      </c>
    </row>
    <row r="690" spans="14:15" x14ac:dyDescent="0.2">
      <c r="N690">
        <v>656</v>
      </c>
      <c r="O690">
        <v>0</v>
      </c>
    </row>
    <row r="691" spans="14:15" x14ac:dyDescent="0.2">
      <c r="N691">
        <v>657</v>
      </c>
      <c r="O691">
        <v>0</v>
      </c>
    </row>
    <row r="692" spans="14:15" x14ac:dyDescent="0.2">
      <c r="N692">
        <v>658</v>
      </c>
      <c r="O692">
        <v>0</v>
      </c>
    </row>
    <row r="693" spans="14:15" x14ac:dyDescent="0.2">
      <c r="N693">
        <v>659</v>
      </c>
      <c r="O693">
        <v>0</v>
      </c>
    </row>
    <row r="694" spans="14:15" x14ac:dyDescent="0.2">
      <c r="N694">
        <v>660</v>
      </c>
      <c r="O694">
        <v>0</v>
      </c>
    </row>
    <row r="695" spans="14:15" x14ac:dyDescent="0.2">
      <c r="N695">
        <v>661</v>
      </c>
      <c r="O695">
        <v>0</v>
      </c>
    </row>
    <row r="696" spans="14:15" x14ac:dyDescent="0.2">
      <c r="N696">
        <v>662</v>
      </c>
      <c r="O696">
        <v>0</v>
      </c>
    </row>
    <row r="697" spans="14:15" x14ac:dyDescent="0.2">
      <c r="N697">
        <v>663</v>
      </c>
      <c r="O697">
        <v>0</v>
      </c>
    </row>
    <row r="698" spans="14:15" x14ac:dyDescent="0.2">
      <c r="N698">
        <v>664</v>
      </c>
      <c r="O698">
        <v>0</v>
      </c>
    </row>
    <row r="699" spans="14:15" x14ac:dyDescent="0.2">
      <c r="N699">
        <v>665</v>
      </c>
      <c r="O699">
        <v>0</v>
      </c>
    </row>
    <row r="700" spans="14:15" x14ac:dyDescent="0.2">
      <c r="N700">
        <v>666</v>
      </c>
      <c r="O700">
        <v>0</v>
      </c>
    </row>
    <row r="701" spans="14:15" x14ac:dyDescent="0.2">
      <c r="N701">
        <v>667</v>
      </c>
      <c r="O701">
        <v>0</v>
      </c>
    </row>
    <row r="702" spans="14:15" x14ac:dyDescent="0.2">
      <c r="N702">
        <v>668</v>
      </c>
      <c r="O702">
        <v>0</v>
      </c>
    </row>
    <row r="703" spans="14:15" x14ac:dyDescent="0.2">
      <c r="N703">
        <v>669</v>
      </c>
      <c r="O703">
        <v>0</v>
      </c>
    </row>
    <row r="704" spans="14:15" x14ac:dyDescent="0.2">
      <c r="N704">
        <v>670</v>
      </c>
      <c r="O704">
        <v>0</v>
      </c>
    </row>
    <row r="705" spans="14:15" x14ac:dyDescent="0.2">
      <c r="N705">
        <v>671</v>
      </c>
      <c r="O705">
        <v>0</v>
      </c>
    </row>
    <row r="706" spans="14:15" x14ac:dyDescent="0.2">
      <c r="N706">
        <v>672</v>
      </c>
      <c r="O706">
        <v>0</v>
      </c>
    </row>
    <row r="707" spans="14:15" x14ac:dyDescent="0.2">
      <c r="N707">
        <v>673</v>
      </c>
      <c r="O707">
        <v>0</v>
      </c>
    </row>
    <row r="708" spans="14:15" x14ac:dyDescent="0.2">
      <c r="N708">
        <v>674</v>
      </c>
      <c r="O708">
        <v>0</v>
      </c>
    </row>
    <row r="709" spans="14:15" x14ac:dyDescent="0.2">
      <c r="N709">
        <v>675</v>
      </c>
      <c r="O709">
        <v>0</v>
      </c>
    </row>
    <row r="710" spans="14:15" x14ac:dyDescent="0.2">
      <c r="N710">
        <v>676</v>
      </c>
      <c r="O710">
        <v>0</v>
      </c>
    </row>
    <row r="711" spans="14:15" x14ac:dyDescent="0.2">
      <c r="N711">
        <v>677</v>
      </c>
      <c r="O711">
        <v>0</v>
      </c>
    </row>
    <row r="712" spans="14:15" x14ac:dyDescent="0.2">
      <c r="N712">
        <v>678</v>
      </c>
      <c r="O712">
        <v>0</v>
      </c>
    </row>
    <row r="713" spans="14:15" x14ac:dyDescent="0.2">
      <c r="N713">
        <v>679</v>
      </c>
      <c r="O713">
        <v>0</v>
      </c>
    </row>
    <row r="714" spans="14:15" x14ac:dyDescent="0.2">
      <c r="N714">
        <v>680</v>
      </c>
      <c r="O714">
        <v>0</v>
      </c>
    </row>
    <row r="715" spans="14:15" x14ac:dyDescent="0.2">
      <c r="N715">
        <v>681</v>
      </c>
      <c r="O715">
        <v>0</v>
      </c>
    </row>
    <row r="716" spans="14:15" x14ac:dyDescent="0.2">
      <c r="N716">
        <v>682</v>
      </c>
      <c r="O716">
        <v>0</v>
      </c>
    </row>
    <row r="717" spans="14:15" x14ac:dyDescent="0.2">
      <c r="N717">
        <v>683</v>
      </c>
      <c r="O717">
        <v>0</v>
      </c>
    </row>
    <row r="718" spans="14:15" x14ac:dyDescent="0.2">
      <c r="N718">
        <v>684</v>
      </c>
      <c r="O718">
        <v>0</v>
      </c>
    </row>
    <row r="719" spans="14:15" x14ac:dyDescent="0.2">
      <c r="N719">
        <v>685</v>
      </c>
      <c r="O719">
        <v>0</v>
      </c>
    </row>
    <row r="720" spans="14:15" x14ac:dyDescent="0.2">
      <c r="N720">
        <v>686</v>
      </c>
      <c r="O720">
        <v>0</v>
      </c>
    </row>
    <row r="721" spans="14:15" x14ac:dyDescent="0.2">
      <c r="N721">
        <v>687</v>
      </c>
      <c r="O721">
        <v>0</v>
      </c>
    </row>
    <row r="722" spans="14:15" x14ac:dyDescent="0.2">
      <c r="N722">
        <v>688</v>
      </c>
      <c r="O722">
        <v>0</v>
      </c>
    </row>
    <row r="723" spans="14:15" x14ac:dyDescent="0.2">
      <c r="N723">
        <v>689</v>
      </c>
      <c r="O723">
        <v>0</v>
      </c>
    </row>
    <row r="724" spans="14:15" x14ac:dyDescent="0.2">
      <c r="N724">
        <v>690</v>
      </c>
      <c r="O724">
        <v>0</v>
      </c>
    </row>
    <row r="725" spans="14:15" x14ac:dyDescent="0.2">
      <c r="N725">
        <v>691</v>
      </c>
      <c r="O725">
        <v>0</v>
      </c>
    </row>
    <row r="726" spans="14:15" x14ac:dyDescent="0.2">
      <c r="N726">
        <v>692</v>
      </c>
      <c r="O726">
        <v>0</v>
      </c>
    </row>
    <row r="727" spans="14:15" x14ac:dyDescent="0.2">
      <c r="N727">
        <v>693</v>
      </c>
      <c r="O727">
        <v>0</v>
      </c>
    </row>
    <row r="728" spans="14:15" x14ac:dyDescent="0.2">
      <c r="N728">
        <v>694</v>
      </c>
      <c r="O728">
        <v>0</v>
      </c>
    </row>
    <row r="729" spans="14:15" x14ac:dyDescent="0.2">
      <c r="N729">
        <v>695</v>
      </c>
      <c r="O729">
        <v>0</v>
      </c>
    </row>
    <row r="730" spans="14:15" x14ac:dyDescent="0.2">
      <c r="N730">
        <v>696</v>
      </c>
      <c r="O730">
        <v>0</v>
      </c>
    </row>
    <row r="731" spans="14:15" x14ac:dyDescent="0.2">
      <c r="N731">
        <v>697</v>
      </c>
      <c r="O731">
        <v>0</v>
      </c>
    </row>
    <row r="732" spans="14:15" x14ac:dyDescent="0.2">
      <c r="N732">
        <v>698</v>
      </c>
      <c r="O732">
        <v>0</v>
      </c>
    </row>
    <row r="733" spans="14:15" x14ac:dyDescent="0.2">
      <c r="N733">
        <v>699</v>
      </c>
      <c r="O733">
        <v>0</v>
      </c>
    </row>
    <row r="734" spans="14:15" x14ac:dyDescent="0.2">
      <c r="N734">
        <v>700</v>
      </c>
      <c r="O734">
        <v>0</v>
      </c>
    </row>
    <row r="735" spans="14:15" x14ac:dyDescent="0.2">
      <c r="N735">
        <v>701</v>
      </c>
      <c r="O735">
        <v>0</v>
      </c>
    </row>
    <row r="736" spans="14:15" x14ac:dyDescent="0.2">
      <c r="N736">
        <v>702</v>
      </c>
      <c r="O736">
        <v>0</v>
      </c>
    </row>
    <row r="737" spans="14:15" x14ac:dyDescent="0.2">
      <c r="N737">
        <v>703</v>
      </c>
      <c r="O737">
        <v>0</v>
      </c>
    </row>
    <row r="738" spans="14:15" x14ac:dyDescent="0.2">
      <c r="N738">
        <v>704</v>
      </c>
      <c r="O738">
        <v>0</v>
      </c>
    </row>
    <row r="739" spans="14:15" x14ac:dyDescent="0.2">
      <c r="N739">
        <v>705</v>
      </c>
      <c r="O739">
        <v>0</v>
      </c>
    </row>
    <row r="740" spans="14:15" x14ac:dyDescent="0.2">
      <c r="N740">
        <v>706</v>
      </c>
      <c r="O740">
        <v>0</v>
      </c>
    </row>
    <row r="741" spans="14:15" x14ac:dyDescent="0.2">
      <c r="N741">
        <v>707</v>
      </c>
      <c r="O741">
        <v>0</v>
      </c>
    </row>
    <row r="742" spans="14:15" x14ac:dyDescent="0.2">
      <c r="N742">
        <v>708</v>
      </c>
      <c r="O742">
        <v>0</v>
      </c>
    </row>
    <row r="743" spans="14:15" x14ac:dyDescent="0.2">
      <c r="N743">
        <v>709</v>
      </c>
      <c r="O743">
        <v>0</v>
      </c>
    </row>
    <row r="744" spans="14:15" x14ac:dyDescent="0.2">
      <c r="N744">
        <v>710</v>
      </c>
      <c r="O744">
        <v>0</v>
      </c>
    </row>
    <row r="745" spans="14:15" x14ac:dyDescent="0.2">
      <c r="N745">
        <v>711</v>
      </c>
      <c r="O745">
        <v>0</v>
      </c>
    </row>
    <row r="746" spans="14:15" x14ac:dyDescent="0.2">
      <c r="N746">
        <v>712</v>
      </c>
      <c r="O746">
        <v>0</v>
      </c>
    </row>
    <row r="747" spans="14:15" x14ac:dyDescent="0.2">
      <c r="N747">
        <v>713</v>
      </c>
      <c r="O747">
        <v>0</v>
      </c>
    </row>
    <row r="748" spans="14:15" x14ac:dyDescent="0.2">
      <c r="N748">
        <v>714</v>
      </c>
      <c r="O748">
        <v>0</v>
      </c>
    </row>
    <row r="749" spans="14:15" x14ac:dyDescent="0.2">
      <c r="N749">
        <v>715</v>
      </c>
      <c r="O749">
        <v>0</v>
      </c>
    </row>
    <row r="750" spans="14:15" x14ac:dyDescent="0.2">
      <c r="N750">
        <v>716</v>
      </c>
      <c r="O750">
        <v>0</v>
      </c>
    </row>
    <row r="751" spans="14:15" x14ac:dyDescent="0.2">
      <c r="N751">
        <v>717</v>
      </c>
      <c r="O751">
        <v>0</v>
      </c>
    </row>
    <row r="752" spans="14:15" x14ac:dyDescent="0.2">
      <c r="N752">
        <v>718</v>
      </c>
      <c r="O752">
        <v>0</v>
      </c>
    </row>
    <row r="753" spans="14:15" x14ac:dyDescent="0.2">
      <c r="N753">
        <v>719</v>
      </c>
      <c r="O753">
        <v>0</v>
      </c>
    </row>
    <row r="754" spans="14:15" x14ac:dyDescent="0.2">
      <c r="N754">
        <v>720</v>
      </c>
      <c r="O754">
        <v>0</v>
      </c>
    </row>
    <row r="755" spans="14:15" x14ac:dyDescent="0.2">
      <c r="N755">
        <v>721</v>
      </c>
      <c r="O755">
        <v>0</v>
      </c>
    </row>
    <row r="756" spans="14:15" x14ac:dyDescent="0.2">
      <c r="N756">
        <v>722</v>
      </c>
      <c r="O756">
        <v>0</v>
      </c>
    </row>
    <row r="757" spans="14:15" x14ac:dyDescent="0.2">
      <c r="N757">
        <v>723</v>
      </c>
      <c r="O757">
        <v>0</v>
      </c>
    </row>
    <row r="758" spans="14:15" x14ac:dyDescent="0.2">
      <c r="N758">
        <v>724</v>
      </c>
      <c r="O758">
        <v>0</v>
      </c>
    </row>
    <row r="759" spans="14:15" x14ac:dyDescent="0.2">
      <c r="N759">
        <v>725</v>
      </c>
      <c r="O759">
        <v>0</v>
      </c>
    </row>
    <row r="760" spans="14:15" x14ac:dyDescent="0.2">
      <c r="N760">
        <v>726</v>
      </c>
      <c r="O760">
        <v>0</v>
      </c>
    </row>
    <row r="761" spans="14:15" x14ac:dyDescent="0.2">
      <c r="N761">
        <v>727</v>
      </c>
      <c r="O761">
        <v>0</v>
      </c>
    </row>
    <row r="762" spans="14:15" x14ac:dyDescent="0.2">
      <c r="N762">
        <v>728</v>
      </c>
      <c r="O762">
        <v>0</v>
      </c>
    </row>
    <row r="763" spans="14:15" x14ac:dyDescent="0.2">
      <c r="N763">
        <v>729</v>
      </c>
      <c r="O763">
        <v>0</v>
      </c>
    </row>
    <row r="764" spans="14:15" x14ac:dyDescent="0.2">
      <c r="N764">
        <v>730</v>
      </c>
      <c r="O764">
        <v>0</v>
      </c>
    </row>
    <row r="765" spans="14:15" x14ac:dyDescent="0.2">
      <c r="N765">
        <v>731</v>
      </c>
      <c r="O765">
        <v>0</v>
      </c>
    </row>
    <row r="766" spans="14:15" x14ac:dyDescent="0.2">
      <c r="N766">
        <v>732</v>
      </c>
      <c r="O766">
        <v>0</v>
      </c>
    </row>
    <row r="767" spans="14:15" x14ac:dyDescent="0.2">
      <c r="N767">
        <v>733</v>
      </c>
      <c r="O767">
        <v>0</v>
      </c>
    </row>
    <row r="768" spans="14:15" x14ac:dyDescent="0.2">
      <c r="N768">
        <v>734</v>
      </c>
      <c r="O768">
        <v>0</v>
      </c>
    </row>
    <row r="769" spans="14:15" x14ac:dyDescent="0.2">
      <c r="N769">
        <v>735</v>
      </c>
      <c r="O769">
        <v>0</v>
      </c>
    </row>
    <row r="770" spans="14:15" x14ac:dyDescent="0.2">
      <c r="N770">
        <v>736</v>
      </c>
      <c r="O770">
        <v>0</v>
      </c>
    </row>
    <row r="771" spans="14:15" x14ac:dyDescent="0.2">
      <c r="N771">
        <v>737</v>
      </c>
      <c r="O771">
        <v>0</v>
      </c>
    </row>
    <row r="772" spans="14:15" x14ac:dyDescent="0.2">
      <c r="N772">
        <v>738</v>
      </c>
      <c r="O772">
        <v>0</v>
      </c>
    </row>
    <row r="773" spans="14:15" x14ac:dyDescent="0.2">
      <c r="N773">
        <v>739</v>
      </c>
      <c r="O773">
        <v>0</v>
      </c>
    </row>
    <row r="774" spans="14:15" x14ac:dyDescent="0.2">
      <c r="N774">
        <v>740</v>
      </c>
      <c r="O774">
        <v>0</v>
      </c>
    </row>
    <row r="775" spans="14:15" x14ac:dyDescent="0.2">
      <c r="N775">
        <v>741</v>
      </c>
      <c r="O775">
        <v>0</v>
      </c>
    </row>
    <row r="776" spans="14:15" x14ac:dyDescent="0.2">
      <c r="N776">
        <v>742</v>
      </c>
      <c r="O776">
        <v>0</v>
      </c>
    </row>
    <row r="777" spans="14:15" x14ac:dyDescent="0.2">
      <c r="N777">
        <v>743</v>
      </c>
      <c r="O777">
        <v>0</v>
      </c>
    </row>
    <row r="778" spans="14:15" x14ac:dyDescent="0.2">
      <c r="N778">
        <v>744</v>
      </c>
      <c r="O778">
        <v>0</v>
      </c>
    </row>
    <row r="779" spans="14:15" x14ac:dyDescent="0.2">
      <c r="N779">
        <v>745</v>
      </c>
      <c r="O779">
        <v>0</v>
      </c>
    </row>
    <row r="780" spans="14:15" x14ac:dyDescent="0.2">
      <c r="N780">
        <v>746</v>
      </c>
      <c r="O780">
        <v>0</v>
      </c>
    </row>
    <row r="781" spans="14:15" x14ac:dyDescent="0.2">
      <c r="N781">
        <v>747</v>
      </c>
      <c r="O781">
        <v>0</v>
      </c>
    </row>
    <row r="782" spans="14:15" x14ac:dyDescent="0.2">
      <c r="N782">
        <v>748</v>
      </c>
      <c r="O782">
        <v>0</v>
      </c>
    </row>
    <row r="783" spans="14:15" x14ac:dyDescent="0.2">
      <c r="N783">
        <v>749</v>
      </c>
      <c r="O783">
        <v>0</v>
      </c>
    </row>
    <row r="784" spans="14:15" x14ac:dyDescent="0.2">
      <c r="N784">
        <v>750</v>
      </c>
      <c r="O784">
        <v>0</v>
      </c>
    </row>
    <row r="785" spans="14:15" x14ac:dyDescent="0.2">
      <c r="N785">
        <v>751</v>
      </c>
      <c r="O785">
        <v>0</v>
      </c>
    </row>
    <row r="786" spans="14:15" x14ac:dyDescent="0.2">
      <c r="N786">
        <v>752</v>
      </c>
      <c r="O786">
        <v>0</v>
      </c>
    </row>
    <row r="787" spans="14:15" x14ac:dyDescent="0.2">
      <c r="N787">
        <v>753</v>
      </c>
      <c r="O787">
        <v>0</v>
      </c>
    </row>
    <row r="788" spans="14:15" x14ac:dyDescent="0.2">
      <c r="N788">
        <v>754</v>
      </c>
      <c r="O788">
        <v>0</v>
      </c>
    </row>
    <row r="789" spans="14:15" x14ac:dyDescent="0.2">
      <c r="N789">
        <v>755</v>
      </c>
      <c r="O789">
        <v>0</v>
      </c>
    </row>
    <row r="790" spans="14:15" x14ac:dyDescent="0.2">
      <c r="N790">
        <v>756</v>
      </c>
      <c r="O790">
        <v>0</v>
      </c>
    </row>
    <row r="791" spans="14:15" x14ac:dyDescent="0.2">
      <c r="N791">
        <v>757</v>
      </c>
      <c r="O791">
        <v>0</v>
      </c>
    </row>
    <row r="792" spans="14:15" x14ac:dyDescent="0.2">
      <c r="N792">
        <v>758</v>
      </c>
      <c r="O792">
        <v>0</v>
      </c>
    </row>
    <row r="793" spans="14:15" x14ac:dyDescent="0.2">
      <c r="N793">
        <v>759</v>
      </c>
      <c r="O793">
        <v>0</v>
      </c>
    </row>
    <row r="794" spans="14:15" x14ac:dyDescent="0.2">
      <c r="N794">
        <v>760</v>
      </c>
      <c r="O794">
        <v>0</v>
      </c>
    </row>
    <row r="795" spans="14:15" x14ac:dyDescent="0.2">
      <c r="N795">
        <v>761</v>
      </c>
      <c r="O795">
        <v>0</v>
      </c>
    </row>
    <row r="796" spans="14:15" x14ac:dyDescent="0.2">
      <c r="N796">
        <v>762</v>
      </c>
      <c r="O796">
        <v>0</v>
      </c>
    </row>
    <row r="797" spans="14:15" x14ac:dyDescent="0.2">
      <c r="N797">
        <v>763</v>
      </c>
      <c r="O797">
        <v>0</v>
      </c>
    </row>
    <row r="798" spans="14:15" x14ac:dyDescent="0.2">
      <c r="N798">
        <v>764</v>
      </c>
      <c r="O798">
        <v>0</v>
      </c>
    </row>
    <row r="799" spans="14:15" x14ac:dyDescent="0.2">
      <c r="N799">
        <v>765</v>
      </c>
      <c r="O799">
        <v>0</v>
      </c>
    </row>
    <row r="800" spans="14:15" x14ac:dyDescent="0.2">
      <c r="N800">
        <v>766</v>
      </c>
      <c r="O800">
        <v>0</v>
      </c>
    </row>
    <row r="801" spans="14:15" x14ac:dyDescent="0.2">
      <c r="N801">
        <v>767</v>
      </c>
      <c r="O801">
        <v>0</v>
      </c>
    </row>
    <row r="802" spans="14:15" x14ac:dyDescent="0.2">
      <c r="N802">
        <v>768</v>
      </c>
      <c r="O802">
        <v>0</v>
      </c>
    </row>
    <row r="803" spans="14:15" x14ac:dyDescent="0.2">
      <c r="N803">
        <v>769</v>
      </c>
      <c r="O803">
        <v>0</v>
      </c>
    </row>
    <row r="804" spans="14:15" x14ac:dyDescent="0.2">
      <c r="N804">
        <v>770</v>
      </c>
      <c r="O804">
        <v>0</v>
      </c>
    </row>
    <row r="805" spans="14:15" x14ac:dyDescent="0.2">
      <c r="N805">
        <v>771</v>
      </c>
      <c r="O805">
        <v>0</v>
      </c>
    </row>
    <row r="806" spans="14:15" x14ac:dyDescent="0.2">
      <c r="N806">
        <v>772</v>
      </c>
      <c r="O806">
        <v>0</v>
      </c>
    </row>
    <row r="807" spans="14:15" x14ac:dyDescent="0.2">
      <c r="N807">
        <v>773</v>
      </c>
      <c r="O807">
        <v>0</v>
      </c>
    </row>
    <row r="808" spans="14:15" x14ac:dyDescent="0.2">
      <c r="N808">
        <v>774</v>
      </c>
      <c r="O808">
        <v>0</v>
      </c>
    </row>
    <row r="809" spans="14:15" x14ac:dyDescent="0.2">
      <c r="N809">
        <v>775</v>
      </c>
      <c r="O809">
        <v>0</v>
      </c>
    </row>
    <row r="810" spans="14:15" x14ac:dyDescent="0.2">
      <c r="N810">
        <v>776</v>
      </c>
      <c r="O810">
        <v>0</v>
      </c>
    </row>
    <row r="811" spans="14:15" x14ac:dyDescent="0.2">
      <c r="N811">
        <v>777</v>
      </c>
      <c r="O811">
        <v>0</v>
      </c>
    </row>
    <row r="812" spans="14:15" x14ac:dyDescent="0.2">
      <c r="N812">
        <v>778</v>
      </c>
      <c r="O812">
        <v>0</v>
      </c>
    </row>
    <row r="813" spans="14:15" x14ac:dyDescent="0.2">
      <c r="N813">
        <v>779</v>
      </c>
      <c r="O813">
        <v>0</v>
      </c>
    </row>
    <row r="814" spans="14:15" x14ac:dyDescent="0.2">
      <c r="N814">
        <v>780</v>
      </c>
      <c r="O814">
        <v>0</v>
      </c>
    </row>
    <row r="815" spans="14:15" x14ac:dyDescent="0.2">
      <c r="N815">
        <v>781</v>
      </c>
      <c r="O815">
        <v>0</v>
      </c>
    </row>
    <row r="816" spans="14:15" x14ac:dyDescent="0.2">
      <c r="N816">
        <v>782</v>
      </c>
      <c r="O816">
        <v>0</v>
      </c>
    </row>
    <row r="817" spans="14:15" x14ac:dyDescent="0.2">
      <c r="N817">
        <v>783</v>
      </c>
      <c r="O817">
        <v>0</v>
      </c>
    </row>
    <row r="818" spans="14:15" x14ac:dyDescent="0.2">
      <c r="N818">
        <v>784</v>
      </c>
      <c r="O818">
        <v>0</v>
      </c>
    </row>
    <row r="819" spans="14:15" x14ac:dyDescent="0.2">
      <c r="N819">
        <v>785</v>
      </c>
      <c r="O819">
        <v>0</v>
      </c>
    </row>
    <row r="820" spans="14:15" x14ac:dyDescent="0.2">
      <c r="N820">
        <v>786</v>
      </c>
      <c r="O820">
        <v>0</v>
      </c>
    </row>
    <row r="821" spans="14:15" x14ac:dyDescent="0.2">
      <c r="N821">
        <v>787</v>
      </c>
      <c r="O821">
        <v>0</v>
      </c>
    </row>
    <row r="822" spans="14:15" x14ac:dyDescent="0.2">
      <c r="N822">
        <v>788</v>
      </c>
      <c r="O822">
        <v>0</v>
      </c>
    </row>
    <row r="823" spans="14:15" x14ac:dyDescent="0.2">
      <c r="N823">
        <v>789</v>
      </c>
      <c r="O823">
        <v>0</v>
      </c>
    </row>
    <row r="824" spans="14:15" x14ac:dyDescent="0.2">
      <c r="N824">
        <v>790</v>
      </c>
      <c r="O824">
        <v>0</v>
      </c>
    </row>
    <row r="825" spans="14:15" x14ac:dyDescent="0.2">
      <c r="N825">
        <v>791</v>
      </c>
      <c r="O825">
        <v>0</v>
      </c>
    </row>
    <row r="826" spans="14:15" x14ac:dyDescent="0.2">
      <c r="N826">
        <v>792</v>
      </c>
      <c r="O826">
        <v>0</v>
      </c>
    </row>
    <row r="827" spans="14:15" x14ac:dyDescent="0.2">
      <c r="N827">
        <v>793</v>
      </c>
      <c r="O827">
        <v>0</v>
      </c>
    </row>
    <row r="828" spans="14:15" x14ac:dyDescent="0.2">
      <c r="N828">
        <v>794</v>
      </c>
      <c r="O828">
        <v>0</v>
      </c>
    </row>
    <row r="829" spans="14:15" x14ac:dyDescent="0.2">
      <c r="N829">
        <v>795</v>
      </c>
      <c r="O829">
        <v>0</v>
      </c>
    </row>
    <row r="830" spans="14:15" x14ac:dyDescent="0.2">
      <c r="N830">
        <v>796</v>
      </c>
      <c r="O830">
        <v>0</v>
      </c>
    </row>
    <row r="831" spans="14:15" x14ac:dyDescent="0.2">
      <c r="N831">
        <v>797</v>
      </c>
      <c r="O831">
        <v>0</v>
      </c>
    </row>
    <row r="832" spans="14:15" x14ac:dyDescent="0.2">
      <c r="N832">
        <v>798</v>
      </c>
      <c r="O832">
        <v>0</v>
      </c>
    </row>
    <row r="833" spans="14:15" x14ac:dyDescent="0.2">
      <c r="N833">
        <v>799</v>
      </c>
      <c r="O833">
        <v>0</v>
      </c>
    </row>
    <row r="834" spans="14:15" x14ac:dyDescent="0.2">
      <c r="N834">
        <v>800</v>
      </c>
      <c r="O834">
        <v>0</v>
      </c>
    </row>
    <row r="835" spans="14:15" x14ac:dyDescent="0.2">
      <c r="N835">
        <v>801</v>
      </c>
      <c r="O835">
        <v>0</v>
      </c>
    </row>
    <row r="836" spans="14:15" x14ac:dyDescent="0.2">
      <c r="N836">
        <v>802</v>
      </c>
      <c r="O836">
        <v>0</v>
      </c>
    </row>
    <row r="837" spans="14:15" x14ac:dyDescent="0.2">
      <c r="N837">
        <v>803</v>
      </c>
      <c r="O837">
        <v>0</v>
      </c>
    </row>
    <row r="838" spans="14:15" x14ac:dyDescent="0.2">
      <c r="N838">
        <v>804</v>
      </c>
      <c r="O838">
        <v>0</v>
      </c>
    </row>
    <row r="839" spans="14:15" x14ac:dyDescent="0.2">
      <c r="N839">
        <v>805</v>
      </c>
      <c r="O839">
        <v>0</v>
      </c>
    </row>
    <row r="840" spans="14:15" x14ac:dyDescent="0.2">
      <c r="N840">
        <v>806</v>
      </c>
      <c r="O840">
        <v>0</v>
      </c>
    </row>
    <row r="841" spans="14:15" x14ac:dyDescent="0.2">
      <c r="N841">
        <v>807</v>
      </c>
      <c r="O841">
        <v>0</v>
      </c>
    </row>
    <row r="842" spans="14:15" x14ac:dyDescent="0.2">
      <c r="N842">
        <v>808</v>
      </c>
      <c r="O842">
        <v>0</v>
      </c>
    </row>
    <row r="843" spans="14:15" x14ac:dyDescent="0.2">
      <c r="N843">
        <v>809</v>
      </c>
      <c r="O843">
        <v>0</v>
      </c>
    </row>
    <row r="844" spans="14:15" x14ac:dyDescent="0.2">
      <c r="N844">
        <v>810</v>
      </c>
      <c r="O844">
        <v>0</v>
      </c>
    </row>
    <row r="845" spans="14:15" x14ac:dyDescent="0.2">
      <c r="N845">
        <v>811</v>
      </c>
      <c r="O845">
        <v>0</v>
      </c>
    </row>
    <row r="846" spans="14:15" x14ac:dyDescent="0.2">
      <c r="N846">
        <v>812</v>
      </c>
      <c r="O846">
        <v>0</v>
      </c>
    </row>
    <row r="847" spans="14:15" x14ac:dyDescent="0.2">
      <c r="N847">
        <v>813</v>
      </c>
      <c r="O847">
        <v>0</v>
      </c>
    </row>
    <row r="848" spans="14:15" x14ac:dyDescent="0.2">
      <c r="N848">
        <v>814</v>
      </c>
      <c r="O848">
        <v>0</v>
      </c>
    </row>
    <row r="849" spans="14:15" x14ac:dyDescent="0.2">
      <c r="N849">
        <v>815</v>
      </c>
      <c r="O849">
        <v>0</v>
      </c>
    </row>
    <row r="850" spans="14:15" x14ac:dyDescent="0.2">
      <c r="N850">
        <v>816</v>
      </c>
      <c r="O850">
        <v>0</v>
      </c>
    </row>
    <row r="851" spans="14:15" x14ac:dyDescent="0.2">
      <c r="N851">
        <v>817</v>
      </c>
      <c r="O851">
        <v>0</v>
      </c>
    </row>
    <row r="852" spans="14:15" x14ac:dyDescent="0.2">
      <c r="N852">
        <v>818</v>
      </c>
      <c r="O852">
        <v>0</v>
      </c>
    </row>
    <row r="853" spans="14:15" x14ac:dyDescent="0.2">
      <c r="N853">
        <v>819</v>
      </c>
      <c r="O853">
        <v>0</v>
      </c>
    </row>
    <row r="854" spans="14:15" x14ac:dyDescent="0.2">
      <c r="N854">
        <v>820</v>
      </c>
      <c r="O854">
        <v>0</v>
      </c>
    </row>
    <row r="855" spans="14:15" x14ac:dyDescent="0.2">
      <c r="N855">
        <v>821</v>
      </c>
      <c r="O855">
        <v>0</v>
      </c>
    </row>
    <row r="856" spans="14:15" x14ac:dyDescent="0.2">
      <c r="N856">
        <v>822</v>
      </c>
      <c r="O856">
        <v>0</v>
      </c>
    </row>
    <row r="857" spans="14:15" x14ac:dyDescent="0.2">
      <c r="N857">
        <v>823</v>
      </c>
      <c r="O857">
        <v>0</v>
      </c>
    </row>
    <row r="858" spans="14:15" x14ac:dyDescent="0.2">
      <c r="N858">
        <v>824</v>
      </c>
      <c r="O858">
        <v>0</v>
      </c>
    </row>
    <row r="859" spans="14:15" x14ac:dyDescent="0.2">
      <c r="N859">
        <v>825</v>
      </c>
      <c r="O859">
        <v>0</v>
      </c>
    </row>
    <row r="860" spans="14:15" x14ac:dyDescent="0.2">
      <c r="N860">
        <v>826</v>
      </c>
      <c r="O860">
        <v>0</v>
      </c>
    </row>
    <row r="861" spans="14:15" x14ac:dyDescent="0.2">
      <c r="N861">
        <v>827</v>
      </c>
      <c r="O861">
        <v>0</v>
      </c>
    </row>
    <row r="862" spans="14:15" x14ac:dyDescent="0.2">
      <c r="N862">
        <v>828</v>
      </c>
      <c r="O862">
        <v>0</v>
      </c>
    </row>
    <row r="863" spans="14:15" x14ac:dyDescent="0.2">
      <c r="N863">
        <v>829</v>
      </c>
      <c r="O863">
        <v>0</v>
      </c>
    </row>
    <row r="864" spans="14:15" x14ac:dyDescent="0.2">
      <c r="N864">
        <v>830</v>
      </c>
      <c r="O864">
        <v>0</v>
      </c>
    </row>
    <row r="865" spans="14:15" x14ac:dyDescent="0.2">
      <c r="N865">
        <v>831</v>
      </c>
      <c r="O865">
        <v>0</v>
      </c>
    </row>
    <row r="866" spans="14:15" x14ac:dyDescent="0.2">
      <c r="N866">
        <v>832</v>
      </c>
      <c r="O866">
        <v>0</v>
      </c>
    </row>
    <row r="867" spans="14:15" x14ac:dyDescent="0.2">
      <c r="N867">
        <v>833</v>
      </c>
      <c r="O867">
        <v>0</v>
      </c>
    </row>
    <row r="868" spans="14:15" x14ac:dyDescent="0.2">
      <c r="N868">
        <v>834</v>
      </c>
      <c r="O868">
        <v>0</v>
      </c>
    </row>
    <row r="869" spans="14:15" x14ac:dyDescent="0.2">
      <c r="N869">
        <v>835</v>
      </c>
      <c r="O869">
        <v>0</v>
      </c>
    </row>
    <row r="870" spans="14:15" x14ac:dyDescent="0.2">
      <c r="N870">
        <v>836</v>
      </c>
      <c r="O870">
        <v>0</v>
      </c>
    </row>
    <row r="871" spans="14:15" x14ac:dyDescent="0.2">
      <c r="N871">
        <v>837</v>
      </c>
      <c r="O871">
        <v>0</v>
      </c>
    </row>
    <row r="872" spans="14:15" x14ac:dyDescent="0.2">
      <c r="N872">
        <v>838</v>
      </c>
      <c r="O872">
        <v>0</v>
      </c>
    </row>
    <row r="873" spans="14:15" x14ac:dyDescent="0.2">
      <c r="N873">
        <v>839</v>
      </c>
      <c r="O873">
        <v>0</v>
      </c>
    </row>
    <row r="874" spans="14:15" x14ac:dyDescent="0.2">
      <c r="N874">
        <v>840</v>
      </c>
      <c r="O874">
        <v>0</v>
      </c>
    </row>
    <row r="875" spans="14:15" x14ac:dyDescent="0.2">
      <c r="N875">
        <v>841</v>
      </c>
      <c r="O875">
        <v>0</v>
      </c>
    </row>
    <row r="876" spans="14:15" x14ac:dyDescent="0.2">
      <c r="N876">
        <v>842</v>
      </c>
      <c r="O876">
        <v>0</v>
      </c>
    </row>
    <row r="877" spans="14:15" x14ac:dyDescent="0.2">
      <c r="N877">
        <v>843</v>
      </c>
      <c r="O877">
        <v>0</v>
      </c>
    </row>
    <row r="878" spans="14:15" x14ac:dyDescent="0.2">
      <c r="N878">
        <v>844</v>
      </c>
      <c r="O878">
        <v>0</v>
      </c>
    </row>
    <row r="879" spans="14:15" x14ac:dyDescent="0.2">
      <c r="N879">
        <v>845</v>
      </c>
      <c r="O879">
        <v>0</v>
      </c>
    </row>
    <row r="880" spans="14:15" x14ac:dyDescent="0.2">
      <c r="N880">
        <v>846</v>
      </c>
      <c r="O880">
        <v>0</v>
      </c>
    </row>
    <row r="881" spans="14:15" x14ac:dyDescent="0.2">
      <c r="N881">
        <v>847</v>
      </c>
      <c r="O881">
        <v>0</v>
      </c>
    </row>
    <row r="882" spans="14:15" x14ac:dyDescent="0.2">
      <c r="N882">
        <v>848</v>
      </c>
      <c r="O882">
        <v>0</v>
      </c>
    </row>
    <row r="883" spans="14:15" x14ac:dyDescent="0.2">
      <c r="N883">
        <v>849</v>
      </c>
      <c r="O883">
        <v>0</v>
      </c>
    </row>
    <row r="884" spans="14:15" x14ac:dyDescent="0.2">
      <c r="N884">
        <v>850</v>
      </c>
      <c r="O884">
        <v>0</v>
      </c>
    </row>
    <row r="885" spans="14:15" x14ac:dyDescent="0.2">
      <c r="N885">
        <v>851</v>
      </c>
      <c r="O885">
        <v>0</v>
      </c>
    </row>
    <row r="886" spans="14:15" x14ac:dyDescent="0.2">
      <c r="N886">
        <v>852</v>
      </c>
      <c r="O886">
        <v>0</v>
      </c>
    </row>
    <row r="887" spans="14:15" x14ac:dyDescent="0.2">
      <c r="N887">
        <v>853</v>
      </c>
      <c r="O887">
        <v>0</v>
      </c>
    </row>
    <row r="888" spans="14:15" x14ac:dyDescent="0.2">
      <c r="N888">
        <v>854</v>
      </c>
      <c r="O888">
        <v>0</v>
      </c>
    </row>
    <row r="889" spans="14:15" x14ac:dyDescent="0.2">
      <c r="N889">
        <v>855</v>
      </c>
      <c r="O889">
        <v>0</v>
      </c>
    </row>
    <row r="890" spans="14:15" x14ac:dyDescent="0.2">
      <c r="N890">
        <v>856</v>
      </c>
      <c r="O890">
        <v>0</v>
      </c>
    </row>
    <row r="891" spans="14:15" x14ac:dyDescent="0.2">
      <c r="N891">
        <v>857</v>
      </c>
      <c r="O891">
        <v>0</v>
      </c>
    </row>
    <row r="892" spans="14:15" x14ac:dyDescent="0.2">
      <c r="N892">
        <v>858</v>
      </c>
      <c r="O892">
        <v>0</v>
      </c>
    </row>
    <row r="893" spans="14:15" x14ac:dyDescent="0.2">
      <c r="N893">
        <v>859</v>
      </c>
      <c r="O893">
        <v>0</v>
      </c>
    </row>
    <row r="894" spans="14:15" x14ac:dyDescent="0.2">
      <c r="N894">
        <v>860</v>
      </c>
      <c r="O894">
        <v>0</v>
      </c>
    </row>
    <row r="895" spans="14:15" x14ac:dyDescent="0.2">
      <c r="N895">
        <v>861</v>
      </c>
      <c r="O895">
        <v>0</v>
      </c>
    </row>
    <row r="896" spans="14:15" x14ac:dyDescent="0.2">
      <c r="N896">
        <v>862</v>
      </c>
      <c r="O896">
        <v>0</v>
      </c>
    </row>
    <row r="897" spans="14:15" x14ac:dyDescent="0.2">
      <c r="N897">
        <v>863</v>
      </c>
      <c r="O897">
        <v>0</v>
      </c>
    </row>
    <row r="898" spans="14:15" x14ac:dyDescent="0.2">
      <c r="N898">
        <v>864</v>
      </c>
      <c r="O898">
        <v>0</v>
      </c>
    </row>
    <row r="899" spans="14:15" x14ac:dyDescent="0.2">
      <c r="N899">
        <v>865</v>
      </c>
      <c r="O899">
        <v>0</v>
      </c>
    </row>
    <row r="900" spans="14:15" x14ac:dyDescent="0.2">
      <c r="N900">
        <v>866</v>
      </c>
      <c r="O900">
        <v>0</v>
      </c>
    </row>
    <row r="901" spans="14:15" x14ac:dyDescent="0.2">
      <c r="N901">
        <v>867</v>
      </c>
      <c r="O901">
        <v>0</v>
      </c>
    </row>
    <row r="902" spans="14:15" x14ac:dyDescent="0.2">
      <c r="N902">
        <v>868</v>
      </c>
      <c r="O902">
        <v>0</v>
      </c>
    </row>
    <row r="903" spans="14:15" x14ac:dyDescent="0.2">
      <c r="N903">
        <v>869</v>
      </c>
      <c r="O903">
        <v>0</v>
      </c>
    </row>
    <row r="904" spans="14:15" x14ac:dyDescent="0.2">
      <c r="N904">
        <v>870</v>
      </c>
      <c r="O904">
        <v>0</v>
      </c>
    </row>
    <row r="905" spans="14:15" x14ac:dyDescent="0.2">
      <c r="N905">
        <v>871</v>
      </c>
      <c r="O905">
        <v>0</v>
      </c>
    </row>
    <row r="906" spans="14:15" x14ac:dyDescent="0.2">
      <c r="N906">
        <v>872</v>
      </c>
      <c r="O906">
        <v>0</v>
      </c>
    </row>
    <row r="907" spans="14:15" x14ac:dyDescent="0.2">
      <c r="N907">
        <v>873</v>
      </c>
      <c r="O907">
        <v>0</v>
      </c>
    </row>
    <row r="908" spans="14:15" x14ac:dyDescent="0.2">
      <c r="N908">
        <v>874</v>
      </c>
      <c r="O908">
        <v>0</v>
      </c>
    </row>
    <row r="909" spans="14:15" x14ac:dyDescent="0.2">
      <c r="N909">
        <v>875</v>
      </c>
      <c r="O909">
        <v>0</v>
      </c>
    </row>
    <row r="910" spans="14:15" x14ac:dyDescent="0.2">
      <c r="N910">
        <v>876</v>
      </c>
      <c r="O910">
        <v>0</v>
      </c>
    </row>
    <row r="911" spans="14:15" x14ac:dyDescent="0.2">
      <c r="N911">
        <v>877</v>
      </c>
      <c r="O911">
        <v>0</v>
      </c>
    </row>
    <row r="912" spans="14:15" x14ac:dyDescent="0.2">
      <c r="N912">
        <v>878</v>
      </c>
      <c r="O912">
        <v>0</v>
      </c>
    </row>
    <row r="913" spans="14:15" x14ac:dyDescent="0.2">
      <c r="N913">
        <v>879</v>
      </c>
      <c r="O913">
        <v>0</v>
      </c>
    </row>
    <row r="914" spans="14:15" x14ac:dyDescent="0.2">
      <c r="N914">
        <v>880</v>
      </c>
      <c r="O914">
        <v>0</v>
      </c>
    </row>
    <row r="915" spans="14:15" x14ac:dyDescent="0.2">
      <c r="N915">
        <v>881</v>
      </c>
      <c r="O915">
        <v>0</v>
      </c>
    </row>
    <row r="916" spans="14:15" x14ac:dyDescent="0.2">
      <c r="N916">
        <v>882</v>
      </c>
      <c r="O916">
        <v>0</v>
      </c>
    </row>
    <row r="917" spans="14:15" x14ac:dyDescent="0.2">
      <c r="N917">
        <v>883</v>
      </c>
      <c r="O917">
        <v>0</v>
      </c>
    </row>
    <row r="918" spans="14:15" x14ac:dyDescent="0.2">
      <c r="N918">
        <v>884</v>
      </c>
      <c r="O918">
        <v>0</v>
      </c>
    </row>
    <row r="919" spans="14:15" x14ac:dyDescent="0.2">
      <c r="N919">
        <v>885</v>
      </c>
      <c r="O919">
        <v>0</v>
      </c>
    </row>
    <row r="920" spans="14:15" x14ac:dyDescent="0.2">
      <c r="N920">
        <v>886</v>
      </c>
      <c r="O920">
        <v>0</v>
      </c>
    </row>
    <row r="921" spans="14:15" x14ac:dyDescent="0.2">
      <c r="N921">
        <v>887</v>
      </c>
      <c r="O921">
        <v>0</v>
      </c>
    </row>
    <row r="922" spans="14:15" x14ac:dyDescent="0.2">
      <c r="N922">
        <v>888</v>
      </c>
      <c r="O922">
        <v>0</v>
      </c>
    </row>
    <row r="923" spans="14:15" x14ac:dyDescent="0.2">
      <c r="N923">
        <v>889</v>
      </c>
      <c r="O923">
        <v>0</v>
      </c>
    </row>
    <row r="924" spans="14:15" x14ac:dyDescent="0.2">
      <c r="N924">
        <v>890</v>
      </c>
      <c r="O924">
        <v>0</v>
      </c>
    </row>
    <row r="925" spans="14:15" x14ac:dyDescent="0.2">
      <c r="N925">
        <v>891</v>
      </c>
      <c r="O925">
        <v>0</v>
      </c>
    </row>
    <row r="926" spans="14:15" x14ac:dyDescent="0.2">
      <c r="N926">
        <v>892</v>
      </c>
      <c r="O926">
        <v>0</v>
      </c>
    </row>
    <row r="927" spans="14:15" x14ac:dyDescent="0.2">
      <c r="N927">
        <v>893</v>
      </c>
      <c r="O927">
        <v>0</v>
      </c>
    </row>
    <row r="928" spans="14:15" x14ac:dyDescent="0.2">
      <c r="N928">
        <v>894</v>
      </c>
      <c r="O928">
        <v>0</v>
      </c>
    </row>
    <row r="929" spans="14:15" x14ac:dyDescent="0.2">
      <c r="N929">
        <v>895</v>
      </c>
      <c r="O929">
        <v>0</v>
      </c>
    </row>
    <row r="930" spans="14:15" x14ac:dyDescent="0.2">
      <c r="N930">
        <v>896</v>
      </c>
      <c r="O930">
        <v>0</v>
      </c>
    </row>
    <row r="931" spans="14:15" x14ac:dyDescent="0.2">
      <c r="N931">
        <v>897</v>
      </c>
      <c r="O931">
        <v>0</v>
      </c>
    </row>
    <row r="932" spans="14:15" x14ac:dyDescent="0.2">
      <c r="N932">
        <v>898</v>
      </c>
      <c r="O932">
        <v>0</v>
      </c>
    </row>
    <row r="933" spans="14:15" x14ac:dyDescent="0.2">
      <c r="N933">
        <v>899</v>
      </c>
      <c r="O933">
        <v>0</v>
      </c>
    </row>
    <row r="934" spans="14:15" x14ac:dyDescent="0.2">
      <c r="N934">
        <v>900</v>
      </c>
      <c r="O934">
        <v>0</v>
      </c>
    </row>
    <row r="935" spans="14:15" x14ac:dyDescent="0.2">
      <c r="N935">
        <v>901</v>
      </c>
      <c r="O935">
        <v>0</v>
      </c>
    </row>
    <row r="936" spans="14:15" x14ac:dyDescent="0.2">
      <c r="N936">
        <v>902</v>
      </c>
      <c r="O936">
        <v>0</v>
      </c>
    </row>
    <row r="937" spans="14:15" x14ac:dyDescent="0.2">
      <c r="N937">
        <v>903</v>
      </c>
      <c r="O937">
        <v>0</v>
      </c>
    </row>
    <row r="938" spans="14:15" x14ac:dyDescent="0.2">
      <c r="N938">
        <v>904</v>
      </c>
      <c r="O938">
        <v>0</v>
      </c>
    </row>
    <row r="939" spans="14:15" x14ac:dyDescent="0.2">
      <c r="N939">
        <v>905</v>
      </c>
      <c r="O939">
        <v>0</v>
      </c>
    </row>
    <row r="940" spans="14:15" x14ac:dyDescent="0.2">
      <c r="N940">
        <v>906</v>
      </c>
      <c r="O940">
        <v>0</v>
      </c>
    </row>
    <row r="941" spans="14:15" x14ac:dyDescent="0.2">
      <c r="N941">
        <v>907</v>
      </c>
      <c r="O941">
        <v>0</v>
      </c>
    </row>
    <row r="942" spans="14:15" x14ac:dyDescent="0.2">
      <c r="N942">
        <v>908</v>
      </c>
      <c r="O942">
        <v>0</v>
      </c>
    </row>
    <row r="943" spans="14:15" x14ac:dyDescent="0.2">
      <c r="N943">
        <v>909</v>
      </c>
      <c r="O943">
        <v>0</v>
      </c>
    </row>
    <row r="944" spans="14:15" x14ac:dyDescent="0.2">
      <c r="N944">
        <v>910</v>
      </c>
      <c r="O944">
        <v>0</v>
      </c>
    </row>
    <row r="945" spans="14:15" x14ac:dyDescent="0.2">
      <c r="N945">
        <v>911</v>
      </c>
      <c r="O945">
        <v>0</v>
      </c>
    </row>
    <row r="946" spans="14:15" x14ac:dyDescent="0.2">
      <c r="N946">
        <v>912</v>
      </c>
      <c r="O946">
        <v>0</v>
      </c>
    </row>
    <row r="947" spans="14:15" x14ac:dyDescent="0.2">
      <c r="N947">
        <v>913</v>
      </c>
      <c r="O947">
        <v>0</v>
      </c>
    </row>
    <row r="948" spans="14:15" x14ac:dyDescent="0.2">
      <c r="N948">
        <v>914</v>
      </c>
      <c r="O948">
        <v>0</v>
      </c>
    </row>
    <row r="949" spans="14:15" x14ac:dyDescent="0.2">
      <c r="N949">
        <v>915</v>
      </c>
      <c r="O949">
        <v>0</v>
      </c>
    </row>
    <row r="950" spans="14:15" x14ac:dyDescent="0.2">
      <c r="N950">
        <v>916</v>
      </c>
      <c r="O950">
        <v>0</v>
      </c>
    </row>
    <row r="951" spans="14:15" x14ac:dyDescent="0.2">
      <c r="N951">
        <v>917</v>
      </c>
      <c r="O951">
        <v>0</v>
      </c>
    </row>
    <row r="952" spans="14:15" x14ac:dyDescent="0.2">
      <c r="N952">
        <v>918</v>
      </c>
      <c r="O952">
        <v>0</v>
      </c>
    </row>
    <row r="953" spans="14:15" x14ac:dyDescent="0.2">
      <c r="N953">
        <v>919</v>
      </c>
      <c r="O953">
        <v>0</v>
      </c>
    </row>
    <row r="954" spans="14:15" x14ac:dyDescent="0.2">
      <c r="N954">
        <v>920</v>
      </c>
      <c r="O954">
        <v>0</v>
      </c>
    </row>
    <row r="955" spans="14:15" x14ac:dyDescent="0.2">
      <c r="N955">
        <v>921</v>
      </c>
      <c r="O955">
        <v>0</v>
      </c>
    </row>
    <row r="956" spans="14:15" x14ac:dyDescent="0.2">
      <c r="N956">
        <v>922</v>
      </c>
      <c r="O956">
        <v>0</v>
      </c>
    </row>
    <row r="957" spans="14:15" x14ac:dyDescent="0.2">
      <c r="N957">
        <v>923</v>
      </c>
      <c r="O957">
        <v>0</v>
      </c>
    </row>
    <row r="958" spans="14:15" x14ac:dyDescent="0.2">
      <c r="N958">
        <v>924</v>
      </c>
      <c r="O958">
        <v>0</v>
      </c>
    </row>
    <row r="959" spans="14:15" x14ac:dyDescent="0.2">
      <c r="N959">
        <v>925</v>
      </c>
      <c r="O959">
        <v>0</v>
      </c>
    </row>
    <row r="960" spans="14:15" x14ac:dyDescent="0.2">
      <c r="N960">
        <v>926</v>
      </c>
      <c r="O960">
        <v>0</v>
      </c>
    </row>
    <row r="961" spans="14:15" x14ac:dyDescent="0.2">
      <c r="N961">
        <v>927</v>
      </c>
      <c r="O961">
        <v>0</v>
      </c>
    </row>
    <row r="962" spans="14:15" x14ac:dyDescent="0.2">
      <c r="N962">
        <v>928</v>
      </c>
      <c r="O962">
        <v>0</v>
      </c>
    </row>
    <row r="963" spans="14:15" x14ac:dyDescent="0.2">
      <c r="N963">
        <v>929</v>
      </c>
      <c r="O963">
        <v>0</v>
      </c>
    </row>
    <row r="964" spans="14:15" x14ac:dyDescent="0.2">
      <c r="N964">
        <v>930</v>
      </c>
      <c r="O964">
        <v>0</v>
      </c>
    </row>
    <row r="965" spans="14:15" x14ac:dyDescent="0.2">
      <c r="N965">
        <v>931</v>
      </c>
      <c r="O965">
        <v>0</v>
      </c>
    </row>
    <row r="966" spans="14:15" x14ac:dyDescent="0.2">
      <c r="N966">
        <v>932</v>
      </c>
      <c r="O966">
        <v>0</v>
      </c>
    </row>
    <row r="967" spans="14:15" x14ac:dyDescent="0.2">
      <c r="N967">
        <v>933</v>
      </c>
      <c r="O967">
        <v>0</v>
      </c>
    </row>
    <row r="968" spans="14:15" x14ac:dyDescent="0.2">
      <c r="N968">
        <v>934</v>
      </c>
      <c r="O968">
        <v>0</v>
      </c>
    </row>
    <row r="969" spans="14:15" x14ac:dyDescent="0.2">
      <c r="N969">
        <v>935</v>
      </c>
      <c r="O969">
        <v>0</v>
      </c>
    </row>
    <row r="970" spans="14:15" x14ac:dyDescent="0.2">
      <c r="N970">
        <v>936</v>
      </c>
      <c r="O970">
        <v>0</v>
      </c>
    </row>
    <row r="971" spans="14:15" x14ac:dyDescent="0.2">
      <c r="N971">
        <v>937</v>
      </c>
      <c r="O971">
        <v>0</v>
      </c>
    </row>
    <row r="972" spans="14:15" x14ac:dyDescent="0.2">
      <c r="N972">
        <v>938</v>
      </c>
      <c r="O972">
        <v>0</v>
      </c>
    </row>
    <row r="973" spans="14:15" x14ac:dyDescent="0.2">
      <c r="N973">
        <v>939</v>
      </c>
      <c r="O973">
        <v>0</v>
      </c>
    </row>
    <row r="974" spans="14:15" x14ac:dyDescent="0.2">
      <c r="N974">
        <v>940</v>
      </c>
      <c r="O974">
        <v>0</v>
      </c>
    </row>
    <row r="975" spans="14:15" x14ac:dyDescent="0.2">
      <c r="N975">
        <v>941</v>
      </c>
      <c r="O975">
        <v>0</v>
      </c>
    </row>
    <row r="976" spans="14:15" x14ac:dyDescent="0.2">
      <c r="N976">
        <v>942</v>
      </c>
      <c r="O976">
        <v>0</v>
      </c>
    </row>
    <row r="977" spans="14:15" x14ac:dyDescent="0.2">
      <c r="N977">
        <v>943</v>
      </c>
      <c r="O977">
        <v>0</v>
      </c>
    </row>
    <row r="978" spans="14:15" x14ac:dyDescent="0.2">
      <c r="N978">
        <v>944</v>
      </c>
      <c r="O978">
        <v>0</v>
      </c>
    </row>
    <row r="979" spans="14:15" x14ac:dyDescent="0.2">
      <c r="N979">
        <v>945</v>
      </c>
      <c r="O979">
        <v>0</v>
      </c>
    </row>
    <row r="980" spans="14:15" x14ac:dyDescent="0.2">
      <c r="N980">
        <v>946</v>
      </c>
      <c r="O980">
        <v>0</v>
      </c>
    </row>
    <row r="981" spans="14:15" x14ac:dyDescent="0.2">
      <c r="N981">
        <v>947</v>
      </c>
      <c r="O981">
        <v>0</v>
      </c>
    </row>
    <row r="982" spans="14:15" x14ac:dyDescent="0.2">
      <c r="N982">
        <v>948</v>
      </c>
      <c r="O982">
        <v>0</v>
      </c>
    </row>
    <row r="983" spans="14:15" x14ac:dyDescent="0.2">
      <c r="N983">
        <v>949</v>
      </c>
      <c r="O983">
        <v>0</v>
      </c>
    </row>
    <row r="984" spans="14:15" x14ac:dyDescent="0.2">
      <c r="N984">
        <v>950</v>
      </c>
      <c r="O984">
        <v>0</v>
      </c>
    </row>
    <row r="985" spans="14:15" x14ac:dyDescent="0.2">
      <c r="N985">
        <v>951</v>
      </c>
      <c r="O985">
        <v>0</v>
      </c>
    </row>
    <row r="986" spans="14:15" x14ac:dyDescent="0.2">
      <c r="N986">
        <v>952</v>
      </c>
      <c r="O986">
        <v>0</v>
      </c>
    </row>
    <row r="987" spans="14:15" x14ac:dyDescent="0.2">
      <c r="N987">
        <v>953</v>
      </c>
      <c r="O987">
        <v>0</v>
      </c>
    </row>
    <row r="988" spans="14:15" x14ac:dyDescent="0.2">
      <c r="N988">
        <v>954</v>
      </c>
      <c r="O988">
        <v>0</v>
      </c>
    </row>
    <row r="989" spans="14:15" x14ac:dyDescent="0.2">
      <c r="N989">
        <v>955</v>
      </c>
      <c r="O989">
        <v>0</v>
      </c>
    </row>
    <row r="990" spans="14:15" x14ac:dyDescent="0.2">
      <c r="N990">
        <v>956</v>
      </c>
      <c r="O990">
        <v>0</v>
      </c>
    </row>
    <row r="991" spans="14:15" x14ac:dyDescent="0.2">
      <c r="N991">
        <v>957</v>
      </c>
      <c r="O991">
        <v>0</v>
      </c>
    </row>
    <row r="992" spans="14:15" x14ac:dyDescent="0.2">
      <c r="N992">
        <v>958</v>
      </c>
      <c r="O992">
        <v>0</v>
      </c>
    </row>
    <row r="993" spans="14:15" x14ac:dyDescent="0.2">
      <c r="N993">
        <v>959</v>
      </c>
      <c r="O993">
        <v>0</v>
      </c>
    </row>
    <row r="994" spans="14:15" x14ac:dyDescent="0.2">
      <c r="N994">
        <v>960</v>
      </c>
      <c r="O994">
        <v>0</v>
      </c>
    </row>
    <row r="995" spans="14:15" x14ac:dyDescent="0.2">
      <c r="N995">
        <v>961</v>
      </c>
      <c r="O995">
        <v>0</v>
      </c>
    </row>
    <row r="996" spans="14:15" x14ac:dyDescent="0.2">
      <c r="N996">
        <v>962</v>
      </c>
      <c r="O996">
        <v>0</v>
      </c>
    </row>
    <row r="997" spans="14:15" x14ac:dyDescent="0.2">
      <c r="N997">
        <v>963</v>
      </c>
      <c r="O997">
        <v>0</v>
      </c>
    </row>
    <row r="998" spans="14:15" x14ac:dyDescent="0.2">
      <c r="N998">
        <v>964</v>
      </c>
      <c r="O998">
        <v>0</v>
      </c>
    </row>
    <row r="999" spans="14:15" x14ac:dyDescent="0.2">
      <c r="N999">
        <v>965</v>
      </c>
      <c r="O999">
        <v>0</v>
      </c>
    </row>
    <row r="1000" spans="14:15" x14ac:dyDescent="0.2">
      <c r="N1000">
        <v>966</v>
      </c>
      <c r="O1000">
        <v>0</v>
      </c>
    </row>
    <row r="1001" spans="14:15" x14ac:dyDescent="0.2">
      <c r="N1001">
        <v>967</v>
      </c>
      <c r="O1001">
        <v>0</v>
      </c>
    </row>
    <row r="1002" spans="14:15" x14ac:dyDescent="0.2">
      <c r="N1002">
        <v>968</v>
      </c>
      <c r="O1002">
        <v>0</v>
      </c>
    </row>
    <row r="1003" spans="14:15" x14ac:dyDescent="0.2">
      <c r="N1003">
        <v>969</v>
      </c>
      <c r="O1003">
        <v>0</v>
      </c>
    </row>
    <row r="1004" spans="14:15" x14ac:dyDescent="0.2">
      <c r="N1004">
        <v>970</v>
      </c>
      <c r="O1004">
        <v>0</v>
      </c>
    </row>
    <row r="1005" spans="14:15" x14ac:dyDescent="0.2">
      <c r="N1005">
        <v>971</v>
      </c>
      <c r="O1005">
        <v>0</v>
      </c>
    </row>
    <row r="1006" spans="14:15" x14ac:dyDescent="0.2">
      <c r="N1006">
        <v>972</v>
      </c>
      <c r="O1006">
        <v>0</v>
      </c>
    </row>
    <row r="1007" spans="14:15" x14ac:dyDescent="0.2">
      <c r="N1007">
        <v>973</v>
      </c>
      <c r="O1007">
        <v>0</v>
      </c>
    </row>
    <row r="1008" spans="14:15" x14ac:dyDescent="0.2">
      <c r="N1008">
        <v>974</v>
      </c>
      <c r="O1008">
        <v>0</v>
      </c>
    </row>
    <row r="1009" spans="14:15" x14ac:dyDescent="0.2">
      <c r="N1009">
        <v>975</v>
      </c>
      <c r="O1009">
        <v>0</v>
      </c>
    </row>
    <row r="1010" spans="14:15" x14ac:dyDescent="0.2">
      <c r="N1010">
        <v>976</v>
      </c>
      <c r="O1010">
        <v>0</v>
      </c>
    </row>
    <row r="1011" spans="14:15" x14ac:dyDescent="0.2">
      <c r="N1011">
        <v>977</v>
      </c>
      <c r="O1011">
        <v>0</v>
      </c>
    </row>
    <row r="1012" spans="14:15" x14ac:dyDescent="0.2">
      <c r="N1012">
        <v>978</v>
      </c>
      <c r="O1012">
        <v>0</v>
      </c>
    </row>
    <row r="1013" spans="14:15" x14ac:dyDescent="0.2">
      <c r="N1013">
        <v>979</v>
      </c>
      <c r="O1013">
        <v>0</v>
      </c>
    </row>
    <row r="1014" spans="14:15" x14ac:dyDescent="0.2">
      <c r="N1014">
        <v>980</v>
      </c>
      <c r="O1014">
        <v>0</v>
      </c>
    </row>
    <row r="1015" spans="14:15" x14ac:dyDescent="0.2">
      <c r="N1015">
        <v>981</v>
      </c>
      <c r="O1015">
        <v>0</v>
      </c>
    </row>
    <row r="1016" spans="14:15" x14ac:dyDescent="0.2">
      <c r="N1016">
        <v>982</v>
      </c>
      <c r="O1016">
        <v>0</v>
      </c>
    </row>
    <row r="1017" spans="14:15" x14ac:dyDescent="0.2">
      <c r="N1017">
        <v>983</v>
      </c>
      <c r="O1017">
        <v>0</v>
      </c>
    </row>
    <row r="1018" spans="14:15" x14ac:dyDescent="0.2">
      <c r="N1018">
        <v>984</v>
      </c>
      <c r="O1018">
        <v>0</v>
      </c>
    </row>
    <row r="1019" spans="14:15" x14ac:dyDescent="0.2">
      <c r="N1019">
        <v>985</v>
      </c>
      <c r="O1019">
        <v>0</v>
      </c>
    </row>
    <row r="1020" spans="14:15" x14ac:dyDescent="0.2">
      <c r="N1020">
        <v>986</v>
      </c>
      <c r="O1020">
        <v>0</v>
      </c>
    </row>
    <row r="1021" spans="14:15" x14ac:dyDescent="0.2">
      <c r="N1021">
        <v>987</v>
      </c>
      <c r="O1021">
        <v>0</v>
      </c>
    </row>
    <row r="1022" spans="14:15" x14ac:dyDescent="0.2">
      <c r="N1022">
        <v>988</v>
      </c>
      <c r="O1022">
        <v>0</v>
      </c>
    </row>
    <row r="1023" spans="14:15" x14ac:dyDescent="0.2">
      <c r="N1023">
        <v>989</v>
      </c>
      <c r="O1023">
        <v>0</v>
      </c>
    </row>
    <row r="1024" spans="14:15" x14ac:dyDescent="0.2">
      <c r="N1024">
        <v>990</v>
      </c>
      <c r="O1024">
        <v>0</v>
      </c>
    </row>
    <row r="1025" spans="14:15" x14ac:dyDescent="0.2">
      <c r="N1025">
        <v>991</v>
      </c>
      <c r="O1025">
        <v>0</v>
      </c>
    </row>
    <row r="1026" spans="14:15" x14ac:dyDescent="0.2">
      <c r="N1026">
        <v>992</v>
      </c>
      <c r="O1026">
        <v>0</v>
      </c>
    </row>
    <row r="1027" spans="14:15" x14ac:dyDescent="0.2">
      <c r="N1027">
        <v>993</v>
      </c>
      <c r="O1027">
        <v>0</v>
      </c>
    </row>
    <row r="1028" spans="14:15" x14ac:dyDescent="0.2">
      <c r="N1028">
        <v>994</v>
      </c>
      <c r="O1028">
        <v>0</v>
      </c>
    </row>
    <row r="1029" spans="14:15" x14ac:dyDescent="0.2">
      <c r="N1029">
        <v>995</v>
      </c>
      <c r="O1029">
        <v>0</v>
      </c>
    </row>
    <row r="1030" spans="14:15" x14ac:dyDescent="0.2">
      <c r="N1030">
        <v>996</v>
      </c>
      <c r="O1030">
        <v>0</v>
      </c>
    </row>
    <row r="1031" spans="14:15" x14ac:dyDescent="0.2">
      <c r="N1031">
        <v>997</v>
      </c>
      <c r="O1031">
        <v>0</v>
      </c>
    </row>
    <row r="1032" spans="14:15" x14ac:dyDescent="0.2">
      <c r="N1032">
        <v>998</v>
      </c>
      <c r="O1032">
        <v>0</v>
      </c>
    </row>
    <row r="1033" spans="14:15" x14ac:dyDescent="0.2">
      <c r="N1033">
        <v>999</v>
      </c>
      <c r="O1033">
        <v>0</v>
      </c>
    </row>
    <row r="1034" spans="14:15" x14ac:dyDescent="0.2">
      <c r="N1034">
        <v>1000</v>
      </c>
      <c r="O1034">
        <v>0</v>
      </c>
    </row>
    <row r="1035" spans="14:15" x14ac:dyDescent="0.2">
      <c r="N1035">
        <v>1001</v>
      </c>
      <c r="O1035">
        <v>0</v>
      </c>
    </row>
    <row r="1036" spans="14:15" x14ac:dyDescent="0.2">
      <c r="N1036">
        <v>1002</v>
      </c>
      <c r="O1036">
        <v>0</v>
      </c>
    </row>
    <row r="1037" spans="14:15" x14ac:dyDescent="0.2">
      <c r="N1037">
        <v>1003</v>
      </c>
      <c r="O1037">
        <v>0</v>
      </c>
    </row>
    <row r="1038" spans="14:15" x14ac:dyDescent="0.2">
      <c r="N1038">
        <v>1004</v>
      </c>
      <c r="O1038">
        <v>0</v>
      </c>
    </row>
    <row r="1039" spans="14:15" x14ac:dyDescent="0.2">
      <c r="N1039">
        <v>1005</v>
      </c>
      <c r="O1039">
        <v>0</v>
      </c>
    </row>
    <row r="1040" spans="14:15" x14ac:dyDescent="0.2">
      <c r="N1040">
        <v>1006</v>
      </c>
      <c r="O1040">
        <v>0</v>
      </c>
    </row>
    <row r="1041" spans="14:15" x14ac:dyDescent="0.2">
      <c r="N1041">
        <v>1007</v>
      </c>
      <c r="O1041">
        <v>0</v>
      </c>
    </row>
    <row r="1042" spans="14:15" x14ac:dyDescent="0.2">
      <c r="N1042">
        <v>1008</v>
      </c>
      <c r="O1042">
        <v>0</v>
      </c>
    </row>
    <row r="1043" spans="14:15" x14ac:dyDescent="0.2">
      <c r="N1043">
        <v>1009</v>
      </c>
      <c r="O1043">
        <v>0</v>
      </c>
    </row>
    <row r="1044" spans="14:15" x14ac:dyDescent="0.2">
      <c r="N1044">
        <v>1010</v>
      </c>
      <c r="O1044">
        <v>0</v>
      </c>
    </row>
    <row r="1045" spans="14:15" x14ac:dyDescent="0.2">
      <c r="N1045">
        <v>1011</v>
      </c>
      <c r="O1045">
        <v>0</v>
      </c>
    </row>
    <row r="1046" spans="14:15" x14ac:dyDescent="0.2">
      <c r="N1046">
        <v>1012</v>
      </c>
      <c r="O1046">
        <v>0</v>
      </c>
    </row>
    <row r="1047" spans="14:15" x14ac:dyDescent="0.2">
      <c r="N1047">
        <v>1013</v>
      </c>
      <c r="O1047">
        <v>0</v>
      </c>
    </row>
    <row r="1048" spans="14:15" x14ac:dyDescent="0.2">
      <c r="N1048">
        <v>1014</v>
      </c>
      <c r="O1048">
        <v>0</v>
      </c>
    </row>
    <row r="1049" spans="14:15" x14ac:dyDescent="0.2">
      <c r="N1049">
        <v>1015</v>
      </c>
      <c r="O1049">
        <v>0</v>
      </c>
    </row>
    <row r="1050" spans="14:15" x14ac:dyDescent="0.2">
      <c r="N1050">
        <v>1016</v>
      </c>
      <c r="O1050">
        <v>0</v>
      </c>
    </row>
    <row r="1051" spans="14:15" x14ac:dyDescent="0.2">
      <c r="N1051">
        <v>1017</v>
      </c>
      <c r="O1051">
        <v>0</v>
      </c>
    </row>
    <row r="1052" spans="14:15" x14ac:dyDescent="0.2">
      <c r="N1052">
        <v>1018</v>
      </c>
      <c r="O1052">
        <v>0</v>
      </c>
    </row>
    <row r="1053" spans="14:15" x14ac:dyDescent="0.2">
      <c r="N1053">
        <v>1019</v>
      </c>
      <c r="O1053">
        <v>0</v>
      </c>
    </row>
    <row r="1054" spans="14:15" x14ac:dyDescent="0.2">
      <c r="N1054">
        <v>1020</v>
      </c>
      <c r="O1054">
        <v>0</v>
      </c>
    </row>
    <row r="1055" spans="14:15" x14ac:dyDescent="0.2">
      <c r="N1055">
        <v>1021</v>
      </c>
      <c r="O1055">
        <v>0</v>
      </c>
    </row>
    <row r="1056" spans="14:15" x14ac:dyDescent="0.2">
      <c r="N1056">
        <v>1022</v>
      </c>
      <c r="O1056">
        <v>0</v>
      </c>
    </row>
    <row r="1057" spans="14:15" x14ac:dyDescent="0.2">
      <c r="N1057">
        <v>1023</v>
      </c>
      <c r="O1057">
        <v>0</v>
      </c>
    </row>
    <row r="1058" spans="14:15" x14ac:dyDescent="0.2">
      <c r="N1058">
        <v>1024</v>
      </c>
      <c r="O1058">
        <v>0</v>
      </c>
    </row>
    <row r="1059" spans="14:15" x14ac:dyDescent="0.2">
      <c r="N1059">
        <v>1025</v>
      </c>
      <c r="O1059">
        <v>0</v>
      </c>
    </row>
    <row r="1060" spans="14:15" x14ac:dyDescent="0.2">
      <c r="N1060">
        <v>1026</v>
      </c>
      <c r="O1060">
        <v>0</v>
      </c>
    </row>
    <row r="1061" spans="14:15" x14ac:dyDescent="0.2">
      <c r="N1061">
        <v>1027</v>
      </c>
      <c r="O1061">
        <v>0</v>
      </c>
    </row>
    <row r="1062" spans="14:15" x14ac:dyDescent="0.2">
      <c r="N1062">
        <v>1028</v>
      </c>
      <c r="O1062">
        <v>0</v>
      </c>
    </row>
    <row r="1063" spans="14:15" x14ac:dyDescent="0.2">
      <c r="N1063">
        <v>1029</v>
      </c>
      <c r="O1063">
        <v>0</v>
      </c>
    </row>
    <row r="1064" spans="14:15" x14ac:dyDescent="0.2">
      <c r="N1064">
        <v>1030</v>
      </c>
      <c r="O1064">
        <v>0</v>
      </c>
    </row>
    <row r="1065" spans="14:15" x14ac:dyDescent="0.2">
      <c r="N1065">
        <v>1031</v>
      </c>
      <c r="O1065">
        <v>0</v>
      </c>
    </row>
    <row r="1066" spans="14:15" x14ac:dyDescent="0.2">
      <c r="N1066">
        <v>1032</v>
      </c>
      <c r="O1066">
        <v>0</v>
      </c>
    </row>
    <row r="1067" spans="14:15" x14ac:dyDescent="0.2">
      <c r="N1067">
        <v>1033</v>
      </c>
      <c r="O1067">
        <v>0</v>
      </c>
    </row>
    <row r="1068" spans="14:15" x14ac:dyDescent="0.2">
      <c r="N1068">
        <v>1034</v>
      </c>
      <c r="O1068">
        <v>0</v>
      </c>
    </row>
    <row r="1069" spans="14:15" x14ac:dyDescent="0.2">
      <c r="N1069">
        <v>1035</v>
      </c>
      <c r="O1069">
        <v>0</v>
      </c>
    </row>
    <row r="1070" spans="14:15" x14ac:dyDescent="0.2">
      <c r="N1070">
        <v>1036</v>
      </c>
      <c r="O1070">
        <v>0</v>
      </c>
    </row>
    <row r="1071" spans="14:15" x14ac:dyDescent="0.2">
      <c r="N1071">
        <v>1037</v>
      </c>
      <c r="O1071">
        <v>0</v>
      </c>
    </row>
    <row r="1072" spans="14:15" x14ac:dyDescent="0.2">
      <c r="N1072">
        <v>1038</v>
      </c>
      <c r="O1072">
        <v>0</v>
      </c>
    </row>
    <row r="1073" spans="14:15" x14ac:dyDescent="0.2">
      <c r="N1073">
        <v>1039</v>
      </c>
      <c r="O1073">
        <v>0</v>
      </c>
    </row>
    <row r="1074" spans="14:15" x14ac:dyDescent="0.2">
      <c r="N1074">
        <v>1040</v>
      </c>
      <c r="O1074">
        <v>0</v>
      </c>
    </row>
    <row r="1075" spans="14:15" x14ac:dyDescent="0.2">
      <c r="N1075">
        <v>1041</v>
      </c>
      <c r="O1075">
        <v>0</v>
      </c>
    </row>
    <row r="1076" spans="14:15" x14ac:dyDescent="0.2">
      <c r="N1076">
        <v>1042</v>
      </c>
      <c r="O1076">
        <v>0</v>
      </c>
    </row>
    <row r="1077" spans="14:15" x14ac:dyDescent="0.2">
      <c r="N1077">
        <v>1043</v>
      </c>
      <c r="O1077">
        <v>0</v>
      </c>
    </row>
    <row r="1078" spans="14:15" x14ac:dyDescent="0.2">
      <c r="N1078">
        <v>1044</v>
      </c>
      <c r="O1078">
        <v>0</v>
      </c>
    </row>
    <row r="1079" spans="14:15" x14ac:dyDescent="0.2">
      <c r="N1079">
        <v>1045</v>
      </c>
      <c r="O1079">
        <v>0</v>
      </c>
    </row>
    <row r="1080" spans="14:15" x14ac:dyDescent="0.2">
      <c r="N1080">
        <v>1046</v>
      </c>
      <c r="O1080">
        <v>0</v>
      </c>
    </row>
    <row r="1081" spans="14:15" x14ac:dyDescent="0.2">
      <c r="N1081">
        <v>1047</v>
      </c>
      <c r="O1081">
        <v>0</v>
      </c>
    </row>
    <row r="1082" spans="14:15" x14ac:dyDescent="0.2">
      <c r="N1082">
        <v>1048</v>
      </c>
      <c r="O1082">
        <v>0</v>
      </c>
    </row>
    <row r="1083" spans="14:15" x14ac:dyDescent="0.2">
      <c r="N1083">
        <v>1049</v>
      </c>
      <c r="O1083">
        <v>0</v>
      </c>
    </row>
    <row r="1084" spans="14:15" x14ac:dyDescent="0.2">
      <c r="N1084">
        <v>1050</v>
      </c>
      <c r="O1084">
        <v>0</v>
      </c>
    </row>
    <row r="1085" spans="14:15" x14ac:dyDescent="0.2">
      <c r="N1085">
        <v>1051</v>
      </c>
      <c r="O1085">
        <v>0</v>
      </c>
    </row>
    <row r="1086" spans="14:15" x14ac:dyDescent="0.2">
      <c r="N1086">
        <v>1052</v>
      </c>
      <c r="O1086">
        <v>0</v>
      </c>
    </row>
    <row r="1087" spans="14:15" x14ac:dyDescent="0.2">
      <c r="N1087">
        <v>1053</v>
      </c>
      <c r="O1087">
        <v>0</v>
      </c>
    </row>
    <row r="1088" spans="14:15" x14ac:dyDescent="0.2">
      <c r="N1088">
        <v>1054</v>
      </c>
      <c r="O1088">
        <v>0</v>
      </c>
    </row>
    <row r="1089" spans="14:15" x14ac:dyDescent="0.2">
      <c r="N1089">
        <v>1055</v>
      </c>
      <c r="O1089">
        <v>0</v>
      </c>
    </row>
    <row r="1090" spans="14:15" x14ac:dyDescent="0.2">
      <c r="N1090">
        <v>1056</v>
      </c>
      <c r="O1090">
        <v>0</v>
      </c>
    </row>
    <row r="1091" spans="14:15" x14ac:dyDescent="0.2">
      <c r="N1091">
        <v>1057</v>
      </c>
      <c r="O1091">
        <v>0</v>
      </c>
    </row>
    <row r="1092" spans="14:15" x14ac:dyDescent="0.2">
      <c r="N1092">
        <v>1058</v>
      </c>
      <c r="O1092">
        <v>0</v>
      </c>
    </row>
    <row r="1093" spans="14:15" x14ac:dyDescent="0.2">
      <c r="N1093">
        <v>1059</v>
      </c>
      <c r="O1093">
        <v>0</v>
      </c>
    </row>
    <row r="1094" spans="14:15" x14ac:dyDescent="0.2">
      <c r="N1094">
        <v>1060</v>
      </c>
      <c r="O1094">
        <v>0</v>
      </c>
    </row>
    <row r="1095" spans="14:15" x14ac:dyDescent="0.2">
      <c r="N1095">
        <v>1061</v>
      </c>
      <c r="O1095">
        <v>0</v>
      </c>
    </row>
    <row r="1096" spans="14:15" x14ac:dyDescent="0.2">
      <c r="N1096">
        <v>1062</v>
      </c>
      <c r="O1096">
        <v>0</v>
      </c>
    </row>
    <row r="1097" spans="14:15" x14ac:dyDescent="0.2">
      <c r="N1097">
        <v>1063</v>
      </c>
      <c r="O1097">
        <v>0</v>
      </c>
    </row>
    <row r="1098" spans="14:15" x14ac:dyDescent="0.2">
      <c r="N1098">
        <v>1064</v>
      </c>
      <c r="O1098">
        <v>0</v>
      </c>
    </row>
    <row r="1099" spans="14:15" x14ac:dyDescent="0.2">
      <c r="N1099">
        <v>1065</v>
      </c>
      <c r="O1099">
        <v>0</v>
      </c>
    </row>
    <row r="1100" spans="14:15" x14ac:dyDescent="0.2">
      <c r="N1100">
        <v>1066</v>
      </c>
      <c r="O1100">
        <v>0</v>
      </c>
    </row>
    <row r="1101" spans="14:15" x14ac:dyDescent="0.2">
      <c r="N1101">
        <v>1067</v>
      </c>
      <c r="O1101">
        <v>0</v>
      </c>
    </row>
    <row r="1102" spans="14:15" x14ac:dyDescent="0.2">
      <c r="N1102">
        <v>1068</v>
      </c>
      <c r="O1102">
        <v>0</v>
      </c>
    </row>
    <row r="1103" spans="14:15" x14ac:dyDescent="0.2">
      <c r="N1103">
        <v>1069</v>
      </c>
      <c r="O1103">
        <v>0</v>
      </c>
    </row>
    <row r="1104" spans="14:15" x14ac:dyDescent="0.2">
      <c r="N1104">
        <v>1070</v>
      </c>
      <c r="O1104">
        <v>0</v>
      </c>
    </row>
    <row r="1105" spans="14:15" x14ac:dyDescent="0.2">
      <c r="N1105">
        <v>1071</v>
      </c>
      <c r="O1105">
        <v>0</v>
      </c>
    </row>
    <row r="1106" spans="14:15" x14ac:dyDescent="0.2">
      <c r="N1106">
        <v>1072</v>
      </c>
      <c r="O1106">
        <v>0</v>
      </c>
    </row>
    <row r="1107" spans="14:15" x14ac:dyDescent="0.2">
      <c r="N1107">
        <v>1073</v>
      </c>
      <c r="O1107">
        <v>0</v>
      </c>
    </row>
    <row r="1108" spans="14:15" x14ac:dyDescent="0.2">
      <c r="N1108">
        <v>1074</v>
      </c>
      <c r="O1108">
        <v>0</v>
      </c>
    </row>
    <row r="1109" spans="14:15" x14ac:dyDescent="0.2">
      <c r="N1109">
        <v>1075</v>
      </c>
      <c r="O1109">
        <v>0</v>
      </c>
    </row>
    <row r="1110" spans="14:15" x14ac:dyDescent="0.2">
      <c r="N1110">
        <v>1076</v>
      </c>
      <c r="O1110">
        <v>0</v>
      </c>
    </row>
    <row r="1111" spans="14:15" x14ac:dyDescent="0.2">
      <c r="N1111">
        <v>1077</v>
      </c>
      <c r="O1111">
        <v>0</v>
      </c>
    </row>
    <row r="1112" spans="14:15" x14ac:dyDescent="0.2">
      <c r="N1112">
        <v>1078</v>
      </c>
      <c r="O1112">
        <v>0</v>
      </c>
    </row>
    <row r="1113" spans="14:15" x14ac:dyDescent="0.2">
      <c r="N1113">
        <v>1079</v>
      </c>
      <c r="O1113">
        <v>0</v>
      </c>
    </row>
    <row r="1114" spans="14:15" x14ac:dyDescent="0.2">
      <c r="N1114">
        <v>1080</v>
      </c>
      <c r="O1114">
        <v>0</v>
      </c>
    </row>
    <row r="1115" spans="14:15" x14ac:dyDescent="0.2">
      <c r="N1115">
        <v>1081</v>
      </c>
      <c r="O1115">
        <v>0</v>
      </c>
    </row>
    <row r="1116" spans="14:15" x14ac:dyDescent="0.2">
      <c r="N1116">
        <v>1082</v>
      </c>
      <c r="O1116">
        <v>0</v>
      </c>
    </row>
    <row r="1117" spans="14:15" x14ac:dyDescent="0.2">
      <c r="N1117">
        <v>1083</v>
      </c>
      <c r="O1117">
        <v>0</v>
      </c>
    </row>
    <row r="1118" spans="14:15" x14ac:dyDescent="0.2">
      <c r="N1118">
        <v>1084</v>
      </c>
      <c r="O1118">
        <v>0</v>
      </c>
    </row>
    <row r="1119" spans="14:15" x14ac:dyDescent="0.2">
      <c r="N1119">
        <v>1085</v>
      </c>
      <c r="O1119">
        <v>0</v>
      </c>
    </row>
    <row r="1120" spans="14:15" x14ac:dyDescent="0.2">
      <c r="N1120">
        <v>1086</v>
      </c>
      <c r="O1120">
        <v>0</v>
      </c>
    </row>
    <row r="1121" spans="14:15" x14ac:dyDescent="0.2">
      <c r="N1121">
        <v>1087</v>
      </c>
      <c r="O1121">
        <v>0</v>
      </c>
    </row>
    <row r="1122" spans="14:15" x14ac:dyDescent="0.2">
      <c r="N1122">
        <v>1088</v>
      </c>
      <c r="O1122">
        <v>0</v>
      </c>
    </row>
    <row r="1123" spans="14:15" x14ac:dyDescent="0.2">
      <c r="N1123">
        <v>1089</v>
      </c>
      <c r="O1123">
        <v>0</v>
      </c>
    </row>
    <row r="1124" spans="14:15" x14ac:dyDescent="0.2">
      <c r="N1124">
        <v>1090</v>
      </c>
      <c r="O1124">
        <v>0</v>
      </c>
    </row>
    <row r="1125" spans="14:15" x14ac:dyDescent="0.2">
      <c r="N1125">
        <v>1091</v>
      </c>
      <c r="O1125">
        <v>0</v>
      </c>
    </row>
    <row r="1126" spans="14:15" x14ac:dyDescent="0.2">
      <c r="N1126">
        <v>1092</v>
      </c>
      <c r="O1126">
        <v>0</v>
      </c>
    </row>
    <row r="1127" spans="14:15" x14ac:dyDescent="0.2">
      <c r="N1127">
        <v>1093</v>
      </c>
      <c r="O1127">
        <v>0</v>
      </c>
    </row>
    <row r="1128" spans="14:15" x14ac:dyDescent="0.2">
      <c r="N1128">
        <v>1094</v>
      </c>
      <c r="O1128">
        <v>0</v>
      </c>
    </row>
    <row r="1129" spans="14:15" x14ac:dyDescent="0.2">
      <c r="N1129">
        <v>1095</v>
      </c>
      <c r="O1129">
        <v>0</v>
      </c>
    </row>
    <row r="1130" spans="14:15" x14ac:dyDescent="0.2">
      <c r="N1130">
        <v>1096</v>
      </c>
      <c r="O1130">
        <v>0</v>
      </c>
    </row>
    <row r="1131" spans="14:15" x14ac:dyDescent="0.2">
      <c r="N1131">
        <v>1097</v>
      </c>
      <c r="O1131">
        <v>0</v>
      </c>
    </row>
    <row r="1132" spans="14:15" x14ac:dyDescent="0.2">
      <c r="N1132">
        <v>1098</v>
      </c>
      <c r="O1132">
        <v>0</v>
      </c>
    </row>
    <row r="1133" spans="14:15" x14ac:dyDescent="0.2">
      <c r="N1133">
        <v>1099</v>
      </c>
      <c r="O1133">
        <v>0</v>
      </c>
    </row>
    <row r="1134" spans="14:15" x14ac:dyDescent="0.2">
      <c r="N1134">
        <v>1100</v>
      </c>
      <c r="O1134">
        <v>0</v>
      </c>
    </row>
    <row r="1135" spans="14:15" x14ac:dyDescent="0.2">
      <c r="N1135">
        <v>1101</v>
      </c>
      <c r="O1135">
        <v>0</v>
      </c>
    </row>
    <row r="1136" spans="14:15" x14ac:dyDescent="0.2">
      <c r="N1136">
        <v>1102</v>
      </c>
      <c r="O1136">
        <v>0</v>
      </c>
    </row>
    <row r="1137" spans="14:15" x14ac:dyDescent="0.2">
      <c r="N1137">
        <v>1103</v>
      </c>
      <c r="O1137">
        <v>0</v>
      </c>
    </row>
    <row r="1138" spans="14:15" x14ac:dyDescent="0.2">
      <c r="N1138">
        <v>1104</v>
      </c>
      <c r="O1138">
        <v>0</v>
      </c>
    </row>
    <row r="1139" spans="14:15" x14ac:dyDescent="0.2">
      <c r="N1139">
        <v>1105</v>
      </c>
      <c r="O1139">
        <v>0</v>
      </c>
    </row>
    <row r="1140" spans="14:15" x14ac:dyDescent="0.2">
      <c r="N1140">
        <v>1106</v>
      </c>
      <c r="O1140">
        <v>0</v>
      </c>
    </row>
    <row r="1141" spans="14:15" x14ac:dyDescent="0.2">
      <c r="N1141">
        <v>1107</v>
      </c>
      <c r="O1141">
        <v>0</v>
      </c>
    </row>
    <row r="1142" spans="14:15" x14ac:dyDescent="0.2">
      <c r="N1142">
        <v>1108</v>
      </c>
      <c r="O1142">
        <v>0</v>
      </c>
    </row>
    <row r="1143" spans="14:15" x14ac:dyDescent="0.2">
      <c r="N1143">
        <v>1109</v>
      </c>
      <c r="O1143">
        <v>0</v>
      </c>
    </row>
    <row r="1144" spans="14:15" x14ac:dyDescent="0.2">
      <c r="N1144">
        <v>1110</v>
      </c>
      <c r="O1144">
        <v>0</v>
      </c>
    </row>
    <row r="1145" spans="14:15" x14ac:dyDescent="0.2">
      <c r="N1145">
        <v>1111</v>
      </c>
      <c r="O1145">
        <v>0</v>
      </c>
    </row>
    <row r="1146" spans="14:15" x14ac:dyDescent="0.2">
      <c r="N1146">
        <v>1112</v>
      </c>
      <c r="O1146">
        <v>0</v>
      </c>
    </row>
    <row r="1147" spans="14:15" x14ac:dyDescent="0.2">
      <c r="N1147">
        <v>1113</v>
      </c>
      <c r="O1147">
        <v>0</v>
      </c>
    </row>
    <row r="1148" spans="14:15" x14ac:dyDescent="0.2">
      <c r="N1148">
        <v>1114</v>
      </c>
      <c r="O1148">
        <v>0</v>
      </c>
    </row>
    <row r="1149" spans="14:15" x14ac:dyDescent="0.2">
      <c r="N1149">
        <v>1115</v>
      </c>
      <c r="O1149">
        <v>0</v>
      </c>
    </row>
    <row r="1150" spans="14:15" x14ac:dyDescent="0.2">
      <c r="N1150">
        <v>1116</v>
      </c>
      <c r="O1150">
        <v>0</v>
      </c>
    </row>
    <row r="1151" spans="14:15" x14ac:dyDescent="0.2">
      <c r="N1151">
        <v>1117</v>
      </c>
      <c r="O1151">
        <v>0</v>
      </c>
    </row>
    <row r="1152" spans="14:15" x14ac:dyDescent="0.2">
      <c r="N1152">
        <v>1118</v>
      </c>
      <c r="O1152">
        <v>0</v>
      </c>
    </row>
    <row r="1153" spans="14:15" x14ac:dyDescent="0.2">
      <c r="N1153">
        <v>1119</v>
      </c>
      <c r="O1153">
        <v>0</v>
      </c>
    </row>
    <row r="1154" spans="14:15" x14ac:dyDescent="0.2">
      <c r="N1154">
        <v>1120</v>
      </c>
      <c r="O1154">
        <v>0</v>
      </c>
    </row>
    <row r="1155" spans="14:15" x14ac:dyDescent="0.2">
      <c r="N1155">
        <v>1121</v>
      </c>
      <c r="O1155">
        <v>0</v>
      </c>
    </row>
    <row r="1156" spans="14:15" x14ac:dyDescent="0.2">
      <c r="N1156">
        <v>1122</v>
      </c>
      <c r="O1156">
        <v>0</v>
      </c>
    </row>
    <row r="1157" spans="14:15" x14ac:dyDescent="0.2">
      <c r="N1157">
        <v>1123</v>
      </c>
      <c r="O1157">
        <v>0</v>
      </c>
    </row>
    <row r="1158" spans="14:15" x14ac:dyDescent="0.2">
      <c r="N1158">
        <v>1124</v>
      </c>
      <c r="O1158">
        <v>0</v>
      </c>
    </row>
    <row r="1159" spans="14:15" x14ac:dyDescent="0.2">
      <c r="N1159">
        <v>1125</v>
      </c>
      <c r="O1159">
        <v>0</v>
      </c>
    </row>
    <row r="1160" spans="14:15" x14ac:dyDescent="0.2">
      <c r="N1160">
        <v>1126</v>
      </c>
      <c r="O1160">
        <v>0</v>
      </c>
    </row>
    <row r="1161" spans="14:15" x14ac:dyDescent="0.2">
      <c r="N1161">
        <v>1127</v>
      </c>
      <c r="O1161">
        <v>0</v>
      </c>
    </row>
    <row r="1162" spans="14:15" x14ac:dyDescent="0.2">
      <c r="N1162">
        <v>1128</v>
      </c>
      <c r="O1162">
        <v>0</v>
      </c>
    </row>
    <row r="1163" spans="14:15" x14ac:dyDescent="0.2">
      <c r="N1163">
        <v>1129</v>
      </c>
      <c r="O1163">
        <v>0</v>
      </c>
    </row>
    <row r="1164" spans="14:15" x14ac:dyDescent="0.2">
      <c r="N1164">
        <v>1130</v>
      </c>
      <c r="O1164">
        <v>0</v>
      </c>
    </row>
    <row r="1165" spans="14:15" x14ac:dyDescent="0.2">
      <c r="N1165">
        <v>1131</v>
      </c>
      <c r="O1165">
        <v>0</v>
      </c>
    </row>
    <row r="1166" spans="14:15" x14ac:dyDescent="0.2">
      <c r="N1166">
        <v>1132</v>
      </c>
      <c r="O1166">
        <v>0</v>
      </c>
    </row>
    <row r="1167" spans="14:15" x14ac:dyDescent="0.2">
      <c r="N1167">
        <v>1133</v>
      </c>
      <c r="O1167">
        <v>0</v>
      </c>
    </row>
    <row r="1168" spans="14:15" x14ac:dyDescent="0.2">
      <c r="N1168">
        <v>1134</v>
      </c>
      <c r="O1168">
        <v>0</v>
      </c>
    </row>
    <row r="1169" spans="14:15" x14ac:dyDescent="0.2">
      <c r="N1169">
        <v>1135</v>
      </c>
      <c r="O1169">
        <v>0</v>
      </c>
    </row>
    <row r="1170" spans="14:15" x14ac:dyDescent="0.2">
      <c r="N1170">
        <v>1136</v>
      </c>
      <c r="O1170">
        <v>0</v>
      </c>
    </row>
    <row r="1171" spans="14:15" x14ac:dyDescent="0.2">
      <c r="N1171">
        <v>1137</v>
      </c>
      <c r="O1171">
        <v>0</v>
      </c>
    </row>
    <row r="1172" spans="14:15" x14ac:dyDescent="0.2">
      <c r="N1172">
        <v>1138</v>
      </c>
      <c r="O1172">
        <v>0</v>
      </c>
    </row>
    <row r="1173" spans="14:15" x14ac:dyDescent="0.2">
      <c r="N1173">
        <v>1139</v>
      </c>
      <c r="O1173">
        <v>0</v>
      </c>
    </row>
    <row r="1174" spans="14:15" x14ac:dyDescent="0.2">
      <c r="N1174">
        <v>1140</v>
      </c>
      <c r="O1174">
        <v>0</v>
      </c>
    </row>
    <row r="1175" spans="14:15" x14ac:dyDescent="0.2">
      <c r="N1175">
        <v>1141</v>
      </c>
      <c r="O1175">
        <v>0</v>
      </c>
    </row>
    <row r="1176" spans="14:15" x14ac:dyDescent="0.2">
      <c r="N1176">
        <v>1142</v>
      </c>
      <c r="O1176">
        <v>0</v>
      </c>
    </row>
    <row r="1177" spans="14:15" x14ac:dyDescent="0.2">
      <c r="N1177">
        <v>1143</v>
      </c>
      <c r="O1177">
        <v>0</v>
      </c>
    </row>
    <row r="1178" spans="14:15" x14ac:dyDescent="0.2">
      <c r="N1178">
        <v>1144</v>
      </c>
      <c r="O1178">
        <v>0</v>
      </c>
    </row>
    <row r="1179" spans="14:15" x14ac:dyDescent="0.2">
      <c r="N1179">
        <v>1145</v>
      </c>
      <c r="O1179">
        <v>0</v>
      </c>
    </row>
    <row r="1180" spans="14:15" x14ac:dyDescent="0.2">
      <c r="N1180">
        <v>1146</v>
      </c>
      <c r="O1180">
        <v>0</v>
      </c>
    </row>
    <row r="1181" spans="14:15" x14ac:dyDescent="0.2">
      <c r="N1181">
        <v>1147</v>
      </c>
      <c r="O1181">
        <v>0</v>
      </c>
    </row>
    <row r="1182" spans="14:15" x14ac:dyDescent="0.2">
      <c r="N1182">
        <v>1148</v>
      </c>
      <c r="O1182">
        <v>0</v>
      </c>
    </row>
    <row r="1183" spans="14:15" x14ac:dyDescent="0.2">
      <c r="N1183">
        <v>1149</v>
      </c>
      <c r="O1183">
        <v>0</v>
      </c>
    </row>
    <row r="1184" spans="14:15" x14ac:dyDescent="0.2">
      <c r="N1184">
        <v>1150</v>
      </c>
      <c r="O1184">
        <v>0</v>
      </c>
    </row>
    <row r="1185" spans="14:15" x14ac:dyDescent="0.2">
      <c r="N1185">
        <v>1151</v>
      </c>
      <c r="O1185">
        <v>0</v>
      </c>
    </row>
    <row r="1186" spans="14:15" x14ac:dyDescent="0.2">
      <c r="N1186">
        <v>1152</v>
      </c>
      <c r="O1186">
        <v>0</v>
      </c>
    </row>
    <row r="1187" spans="14:15" x14ac:dyDescent="0.2">
      <c r="N1187">
        <v>1153</v>
      </c>
      <c r="O1187">
        <v>0</v>
      </c>
    </row>
    <row r="1188" spans="14:15" x14ac:dyDescent="0.2">
      <c r="N1188">
        <v>1154</v>
      </c>
      <c r="O1188">
        <v>0</v>
      </c>
    </row>
    <row r="1189" spans="14:15" x14ac:dyDescent="0.2">
      <c r="N1189">
        <v>1155</v>
      </c>
      <c r="O1189">
        <v>0</v>
      </c>
    </row>
    <row r="1190" spans="14:15" x14ac:dyDescent="0.2">
      <c r="N1190">
        <v>1156</v>
      </c>
      <c r="O1190">
        <v>0</v>
      </c>
    </row>
    <row r="1191" spans="14:15" x14ac:dyDescent="0.2">
      <c r="N1191">
        <v>1157</v>
      </c>
      <c r="O1191">
        <v>0</v>
      </c>
    </row>
    <row r="1192" spans="14:15" x14ac:dyDescent="0.2">
      <c r="N1192">
        <v>1158</v>
      </c>
      <c r="O1192">
        <v>0</v>
      </c>
    </row>
    <row r="1193" spans="14:15" x14ac:dyDescent="0.2">
      <c r="N1193">
        <v>1159</v>
      </c>
      <c r="O1193">
        <v>0</v>
      </c>
    </row>
    <row r="1194" spans="14:15" x14ac:dyDescent="0.2">
      <c r="N1194">
        <v>1160</v>
      </c>
      <c r="O1194">
        <v>0</v>
      </c>
    </row>
    <row r="1195" spans="14:15" x14ac:dyDescent="0.2">
      <c r="N1195">
        <v>1161</v>
      </c>
      <c r="O1195">
        <v>0</v>
      </c>
    </row>
    <row r="1196" spans="14:15" x14ac:dyDescent="0.2">
      <c r="N1196">
        <v>1162</v>
      </c>
      <c r="O1196">
        <v>0</v>
      </c>
    </row>
    <row r="1197" spans="14:15" x14ac:dyDescent="0.2">
      <c r="N1197">
        <v>1163</v>
      </c>
      <c r="O1197">
        <v>0</v>
      </c>
    </row>
    <row r="1198" spans="14:15" x14ac:dyDescent="0.2">
      <c r="N1198">
        <v>1164</v>
      </c>
      <c r="O1198">
        <v>0</v>
      </c>
    </row>
    <row r="1199" spans="14:15" x14ac:dyDescent="0.2">
      <c r="N1199">
        <v>1165</v>
      </c>
      <c r="O1199">
        <v>0</v>
      </c>
    </row>
    <row r="1200" spans="14:15" x14ac:dyDescent="0.2">
      <c r="N1200">
        <v>1166</v>
      </c>
      <c r="O1200">
        <v>0</v>
      </c>
    </row>
    <row r="1201" spans="14:15" x14ac:dyDescent="0.2">
      <c r="N1201">
        <v>1167</v>
      </c>
      <c r="O1201">
        <v>0</v>
      </c>
    </row>
    <row r="1202" spans="14:15" x14ac:dyDescent="0.2">
      <c r="N1202">
        <v>1168</v>
      </c>
      <c r="O1202">
        <v>0</v>
      </c>
    </row>
    <row r="1203" spans="14:15" x14ac:dyDescent="0.2">
      <c r="N1203">
        <v>1169</v>
      </c>
      <c r="O1203">
        <v>0</v>
      </c>
    </row>
    <row r="1204" spans="14:15" x14ac:dyDescent="0.2">
      <c r="N1204">
        <v>1170</v>
      </c>
      <c r="O1204">
        <v>0</v>
      </c>
    </row>
    <row r="1205" spans="14:15" x14ac:dyDescent="0.2">
      <c r="N1205">
        <v>1171</v>
      </c>
      <c r="O1205">
        <v>0</v>
      </c>
    </row>
    <row r="1206" spans="14:15" x14ac:dyDescent="0.2">
      <c r="N1206">
        <v>1172</v>
      </c>
      <c r="O1206">
        <v>0</v>
      </c>
    </row>
    <row r="1207" spans="14:15" x14ac:dyDescent="0.2">
      <c r="N1207">
        <v>1173</v>
      </c>
      <c r="O1207">
        <v>0</v>
      </c>
    </row>
    <row r="1208" spans="14:15" x14ac:dyDescent="0.2">
      <c r="N1208">
        <v>1174</v>
      </c>
      <c r="O1208">
        <v>0</v>
      </c>
    </row>
    <row r="1209" spans="14:15" x14ac:dyDescent="0.2">
      <c r="N1209">
        <v>1175</v>
      </c>
      <c r="O1209">
        <v>0</v>
      </c>
    </row>
    <row r="1210" spans="14:15" x14ac:dyDescent="0.2">
      <c r="N1210">
        <v>1176</v>
      </c>
      <c r="O1210">
        <v>0</v>
      </c>
    </row>
    <row r="1211" spans="14:15" x14ac:dyDescent="0.2">
      <c r="N1211">
        <v>1177</v>
      </c>
      <c r="O1211">
        <v>0</v>
      </c>
    </row>
    <row r="1212" spans="14:15" x14ac:dyDescent="0.2">
      <c r="N1212">
        <v>1178</v>
      </c>
      <c r="O1212">
        <v>0</v>
      </c>
    </row>
    <row r="1213" spans="14:15" x14ac:dyDescent="0.2">
      <c r="N1213">
        <v>1179</v>
      </c>
      <c r="O1213">
        <v>0</v>
      </c>
    </row>
    <row r="1214" spans="14:15" x14ac:dyDescent="0.2">
      <c r="N1214">
        <v>1180</v>
      </c>
      <c r="O1214">
        <v>0</v>
      </c>
    </row>
    <row r="1215" spans="14:15" x14ac:dyDescent="0.2">
      <c r="N1215">
        <v>1181</v>
      </c>
      <c r="O1215">
        <v>0</v>
      </c>
    </row>
    <row r="1216" spans="14:15" x14ac:dyDescent="0.2">
      <c r="N1216">
        <v>1182</v>
      </c>
      <c r="O1216">
        <v>0</v>
      </c>
    </row>
    <row r="1217" spans="14:15" x14ac:dyDescent="0.2">
      <c r="N1217">
        <v>1183</v>
      </c>
      <c r="O1217">
        <v>0</v>
      </c>
    </row>
    <row r="1218" spans="14:15" x14ac:dyDescent="0.2">
      <c r="N1218">
        <v>1184</v>
      </c>
      <c r="O1218">
        <v>0</v>
      </c>
    </row>
    <row r="1219" spans="14:15" x14ac:dyDescent="0.2">
      <c r="N1219">
        <v>1185</v>
      </c>
      <c r="O1219">
        <v>0</v>
      </c>
    </row>
    <row r="1220" spans="14:15" x14ac:dyDescent="0.2">
      <c r="N1220">
        <v>1186</v>
      </c>
      <c r="O1220">
        <v>0</v>
      </c>
    </row>
    <row r="1221" spans="14:15" x14ac:dyDescent="0.2">
      <c r="N1221">
        <v>1187</v>
      </c>
      <c r="O1221">
        <v>0</v>
      </c>
    </row>
    <row r="1222" spans="14:15" x14ac:dyDescent="0.2">
      <c r="N1222">
        <v>1188</v>
      </c>
      <c r="O1222">
        <v>0</v>
      </c>
    </row>
    <row r="1223" spans="14:15" x14ac:dyDescent="0.2">
      <c r="N1223">
        <v>1189</v>
      </c>
      <c r="O1223">
        <v>0</v>
      </c>
    </row>
    <row r="1224" spans="14:15" x14ac:dyDescent="0.2">
      <c r="N1224">
        <v>1190</v>
      </c>
      <c r="O1224">
        <v>0</v>
      </c>
    </row>
    <row r="1225" spans="14:15" x14ac:dyDescent="0.2">
      <c r="N1225">
        <v>1191</v>
      </c>
      <c r="O1225">
        <v>0</v>
      </c>
    </row>
    <row r="1226" spans="14:15" x14ac:dyDescent="0.2">
      <c r="N1226">
        <v>1192</v>
      </c>
      <c r="O1226">
        <v>0</v>
      </c>
    </row>
    <row r="1227" spans="14:15" x14ac:dyDescent="0.2">
      <c r="N1227">
        <v>1193</v>
      </c>
      <c r="O1227">
        <v>0</v>
      </c>
    </row>
    <row r="1228" spans="14:15" x14ac:dyDescent="0.2">
      <c r="N1228">
        <v>1194</v>
      </c>
      <c r="O1228">
        <v>0</v>
      </c>
    </row>
    <row r="1229" spans="14:15" x14ac:dyDescent="0.2">
      <c r="N1229">
        <v>1195</v>
      </c>
      <c r="O1229">
        <v>0</v>
      </c>
    </row>
    <row r="1230" spans="14:15" x14ac:dyDescent="0.2">
      <c r="N1230">
        <v>1196</v>
      </c>
      <c r="O1230">
        <v>0</v>
      </c>
    </row>
    <row r="1231" spans="14:15" x14ac:dyDescent="0.2">
      <c r="N1231">
        <v>1197</v>
      </c>
      <c r="O1231">
        <v>0</v>
      </c>
    </row>
    <row r="1232" spans="14:15" x14ac:dyDescent="0.2">
      <c r="N1232">
        <v>1198</v>
      </c>
      <c r="O1232">
        <v>0</v>
      </c>
    </row>
    <row r="1233" spans="14:15" x14ac:dyDescent="0.2">
      <c r="N1233">
        <v>1199</v>
      </c>
      <c r="O1233">
        <v>0</v>
      </c>
    </row>
    <row r="1234" spans="14:15" x14ac:dyDescent="0.2">
      <c r="N1234">
        <v>1200</v>
      </c>
      <c r="O1234">
        <v>0</v>
      </c>
    </row>
    <row r="1235" spans="14:15" x14ac:dyDescent="0.2">
      <c r="N1235">
        <v>1201</v>
      </c>
      <c r="O1235">
        <v>0</v>
      </c>
    </row>
    <row r="1236" spans="14:15" x14ac:dyDescent="0.2">
      <c r="N1236">
        <v>1202</v>
      </c>
      <c r="O1236">
        <v>0</v>
      </c>
    </row>
    <row r="1237" spans="14:15" x14ac:dyDescent="0.2">
      <c r="N1237">
        <v>1203</v>
      </c>
      <c r="O1237">
        <v>0</v>
      </c>
    </row>
    <row r="1238" spans="14:15" x14ac:dyDescent="0.2">
      <c r="N1238">
        <v>1204</v>
      </c>
      <c r="O1238">
        <v>0</v>
      </c>
    </row>
    <row r="1239" spans="14:15" x14ac:dyDescent="0.2">
      <c r="N1239">
        <v>1205</v>
      </c>
      <c r="O1239">
        <v>0</v>
      </c>
    </row>
    <row r="1240" spans="14:15" x14ac:dyDescent="0.2">
      <c r="N1240">
        <v>1206</v>
      </c>
      <c r="O1240">
        <v>0</v>
      </c>
    </row>
    <row r="1241" spans="14:15" x14ac:dyDescent="0.2">
      <c r="N1241">
        <v>1207</v>
      </c>
      <c r="O1241">
        <v>0</v>
      </c>
    </row>
    <row r="1242" spans="14:15" x14ac:dyDescent="0.2">
      <c r="N1242">
        <v>1208</v>
      </c>
      <c r="O1242">
        <v>0</v>
      </c>
    </row>
    <row r="1243" spans="14:15" x14ac:dyDescent="0.2">
      <c r="N1243">
        <v>1209</v>
      </c>
      <c r="O1243">
        <v>0</v>
      </c>
    </row>
    <row r="1244" spans="14:15" x14ac:dyDescent="0.2">
      <c r="N1244">
        <v>1210</v>
      </c>
      <c r="O1244">
        <v>0</v>
      </c>
    </row>
    <row r="1245" spans="14:15" x14ac:dyDescent="0.2">
      <c r="N1245">
        <v>1211</v>
      </c>
      <c r="O1245">
        <v>0</v>
      </c>
    </row>
    <row r="1246" spans="14:15" x14ac:dyDescent="0.2">
      <c r="N1246">
        <v>1212</v>
      </c>
      <c r="O1246">
        <v>0</v>
      </c>
    </row>
    <row r="1247" spans="14:15" x14ac:dyDescent="0.2">
      <c r="N1247">
        <v>1213</v>
      </c>
      <c r="O1247">
        <v>0</v>
      </c>
    </row>
    <row r="1248" spans="14:15" x14ac:dyDescent="0.2">
      <c r="N1248">
        <v>1214</v>
      </c>
      <c r="O1248">
        <v>0</v>
      </c>
    </row>
    <row r="1249" spans="14:15" x14ac:dyDescent="0.2">
      <c r="N1249">
        <v>1215</v>
      </c>
      <c r="O1249">
        <v>0</v>
      </c>
    </row>
    <row r="1250" spans="14:15" x14ac:dyDescent="0.2">
      <c r="N1250">
        <v>1216</v>
      </c>
      <c r="O1250">
        <v>0</v>
      </c>
    </row>
    <row r="1251" spans="14:15" x14ac:dyDescent="0.2">
      <c r="N1251">
        <v>1217</v>
      </c>
      <c r="O1251">
        <v>0</v>
      </c>
    </row>
    <row r="1252" spans="14:15" x14ac:dyDescent="0.2">
      <c r="N1252">
        <v>1218</v>
      </c>
      <c r="O1252">
        <v>0</v>
      </c>
    </row>
    <row r="1253" spans="14:15" x14ac:dyDescent="0.2">
      <c r="N1253">
        <v>1219</v>
      </c>
      <c r="O1253">
        <v>0</v>
      </c>
    </row>
    <row r="1254" spans="14:15" x14ac:dyDescent="0.2">
      <c r="N1254">
        <v>1220</v>
      </c>
      <c r="O1254">
        <v>0</v>
      </c>
    </row>
    <row r="1255" spans="14:15" x14ac:dyDescent="0.2">
      <c r="N1255">
        <v>1221</v>
      </c>
      <c r="O1255">
        <v>0</v>
      </c>
    </row>
    <row r="1256" spans="14:15" x14ac:dyDescent="0.2">
      <c r="N1256">
        <v>1222</v>
      </c>
      <c r="O1256">
        <v>0</v>
      </c>
    </row>
    <row r="1257" spans="14:15" x14ac:dyDescent="0.2">
      <c r="N1257">
        <v>1223</v>
      </c>
      <c r="O1257">
        <v>0</v>
      </c>
    </row>
    <row r="1258" spans="14:15" x14ac:dyDescent="0.2">
      <c r="N1258">
        <v>1224</v>
      </c>
      <c r="O1258">
        <v>0</v>
      </c>
    </row>
    <row r="1259" spans="14:15" x14ac:dyDescent="0.2">
      <c r="N1259">
        <v>1225</v>
      </c>
      <c r="O1259">
        <v>0</v>
      </c>
    </row>
    <row r="1260" spans="14:15" x14ac:dyDescent="0.2">
      <c r="N1260">
        <v>1226</v>
      </c>
      <c r="O1260">
        <v>0</v>
      </c>
    </row>
    <row r="1261" spans="14:15" x14ac:dyDescent="0.2">
      <c r="N1261">
        <v>1227</v>
      </c>
      <c r="O1261">
        <v>0</v>
      </c>
    </row>
    <row r="1262" spans="14:15" x14ac:dyDescent="0.2">
      <c r="N1262">
        <v>1228</v>
      </c>
      <c r="O1262">
        <v>0</v>
      </c>
    </row>
    <row r="1263" spans="14:15" x14ac:dyDescent="0.2">
      <c r="N1263">
        <v>1229</v>
      </c>
      <c r="O1263">
        <v>0</v>
      </c>
    </row>
    <row r="1264" spans="14:15" x14ac:dyDescent="0.2">
      <c r="N1264">
        <v>1230</v>
      </c>
      <c r="O1264">
        <v>0</v>
      </c>
    </row>
    <row r="1265" spans="14:15" x14ac:dyDescent="0.2">
      <c r="N1265">
        <v>1231</v>
      </c>
      <c r="O1265">
        <v>0</v>
      </c>
    </row>
    <row r="1266" spans="14:15" x14ac:dyDescent="0.2">
      <c r="N1266">
        <v>1232</v>
      </c>
      <c r="O1266">
        <v>0</v>
      </c>
    </row>
    <row r="1267" spans="14:15" x14ac:dyDescent="0.2">
      <c r="N1267">
        <v>1233</v>
      </c>
      <c r="O1267">
        <v>0</v>
      </c>
    </row>
    <row r="1268" spans="14:15" x14ac:dyDescent="0.2">
      <c r="N1268">
        <v>1234</v>
      </c>
      <c r="O1268">
        <v>0</v>
      </c>
    </row>
    <row r="1269" spans="14:15" x14ac:dyDescent="0.2">
      <c r="N1269">
        <v>1235</v>
      </c>
      <c r="O1269">
        <v>0</v>
      </c>
    </row>
    <row r="1270" spans="14:15" x14ac:dyDescent="0.2">
      <c r="N1270">
        <v>1236</v>
      </c>
      <c r="O1270">
        <v>0</v>
      </c>
    </row>
    <row r="1271" spans="14:15" x14ac:dyDescent="0.2">
      <c r="N1271">
        <v>1237</v>
      </c>
      <c r="O1271">
        <v>0</v>
      </c>
    </row>
    <row r="1272" spans="14:15" x14ac:dyDescent="0.2">
      <c r="N1272">
        <v>1238</v>
      </c>
      <c r="O1272">
        <v>0</v>
      </c>
    </row>
    <row r="1273" spans="14:15" x14ac:dyDescent="0.2">
      <c r="N1273">
        <v>1239</v>
      </c>
      <c r="O1273">
        <v>0</v>
      </c>
    </row>
    <row r="1274" spans="14:15" x14ac:dyDescent="0.2">
      <c r="N1274">
        <v>1240</v>
      </c>
      <c r="O1274">
        <v>0</v>
      </c>
    </row>
    <row r="1275" spans="14:15" x14ac:dyDescent="0.2">
      <c r="N1275">
        <v>1241</v>
      </c>
      <c r="O1275">
        <v>0</v>
      </c>
    </row>
    <row r="1276" spans="14:15" x14ac:dyDescent="0.2">
      <c r="N1276">
        <v>1242</v>
      </c>
      <c r="O1276">
        <v>0</v>
      </c>
    </row>
    <row r="1277" spans="14:15" x14ac:dyDescent="0.2">
      <c r="N1277">
        <v>1243</v>
      </c>
      <c r="O1277">
        <v>0</v>
      </c>
    </row>
    <row r="1278" spans="14:15" x14ac:dyDescent="0.2">
      <c r="N1278">
        <v>1244</v>
      </c>
      <c r="O1278">
        <v>0</v>
      </c>
    </row>
    <row r="1279" spans="14:15" x14ac:dyDescent="0.2">
      <c r="N1279">
        <v>1245</v>
      </c>
      <c r="O1279">
        <v>0</v>
      </c>
    </row>
    <row r="1280" spans="14:15" x14ac:dyDescent="0.2">
      <c r="N1280">
        <v>1246</v>
      </c>
      <c r="O1280">
        <v>0</v>
      </c>
    </row>
    <row r="1281" spans="14:15" x14ac:dyDescent="0.2">
      <c r="N1281">
        <v>1247</v>
      </c>
      <c r="O1281">
        <v>0</v>
      </c>
    </row>
    <row r="1282" spans="14:15" x14ac:dyDescent="0.2">
      <c r="N1282">
        <v>1248</v>
      </c>
      <c r="O1282">
        <v>0</v>
      </c>
    </row>
    <row r="1283" spans="14:15" x14ac:dyDescent="0.2">
      <c r="N1283">
        <v>1249</v>
      </c>
      <c r="O1283">
        <v>0</v>
      </c>
    </row>
    <row r="1284" spans="14:15" x14ac:dyDescent="0.2">
      <c r="N1284">
        <v>1250</v>
      </c>
      <c r="O1284">
        <v>0</v>
      </c>
    </row>
    <row r="1285" spans="14:15" x14ac:dyDescent="0.2">
      <c r="N1285">
        <v>1251</v>
      </c>
      <c r="O1285">
        <v>0</v>
      </c>
    </row>
    <row r="1286" spans="14:15" x14ac:dyDescent="0.2">
      <c r="N1286">
        <v>1252</v>
      </c>
      <c r="O1286">
        <v>0</v>
      </c>
    </row>
    <row r="1287" spans="14:15" x14ac:dyDescent="0.2">
      <c r="N1287">
        <v>1253</v>
      </c>
      <c r="O1287">
        <v>0</v>
      </c>
    </row>
    <row r="1288" spans="14:15" x14ac:dyDescent="0.2">
      <c r="N1288">
        <v>1254</v>
      </c>
      <c r="O1288">
        <v>0</v>
      </c>
    </row>
    <row r="1289" spans="14:15" x14ac:dyDescent="0.2">
      <c r="N1289">
        <v>1255</v>
      </c>
      <c r="O1289">
        <v>0</v>
      </c>
    </row>
    <row r="1290" spans="14:15" x14ac:dyDescent="0.2">
      <c r="N1290">
        <v>1256</v>
      </c>
      <c r="O1290">
        <v>0</v>
      </c>
    </row>
    <row r="1291" spans="14:15" x14ac:dyDescent="0.2">
      <c r="N1291">
        <v>1257</v>
      </c>
      <c r="O1291">
        <v>0</v>
      </c>
    </row>
    <row r="1292" spans="14:15" x14ac:dyDescent="0.2">
      <c r="N1292">
        <v>1258</v>
      </c>
      <c r="O1292">
        <v>0</v>
      </c>
    </row>
    <row r="1293" spans="14:15" x14ac:dyDescent="0.2">
      <c r="N1293">
        <v>1259</v>
      </c>
      <c r="O1293">
        <v>0</v>
      </c>
    </row>
    <row r="1294" spans="14:15" x14ac:dyDescent="0.2">
      <c r="N1294">
        <v>1260</v>
      </c>
      <c r="O1294">
        <v>0</v>
      </c>
    </row>
    <row r="1295" spans="14:15" x14ac:dyDescent="0.2">
      <c r="N1295">
        <v>1261</v>
      </c>
      <c r="O1295">
        <v>0</v>
      </c>
    </row>
    <row r="1296" spans="14:15" x14ac:dyDescent="0.2">
      <c r="N1296">
        <v>1262</v>
      </c>
      <c r="O1296">
        <v>0</v>
      </c>
    </row>
    <row r="1297" spans="14:15" x14ac:dyDescent="0.2">
      <c r="N1297">
        <v>1263</v>
      </c>
      <c r="O1297">
        <v>0</v>
      </c>
    </row>
    <row r="1298" spans="14:15" x14ac:dyDescent="0.2">
      <c r="N1298">
        <v>1264</v>
      </c>
      <c r="O1298">
        <v>0</v>
      </c>
    </row>
    <row r="1299" spans="14:15" x14ac:dyDescent="0.2">
      <c r="N1299">
        <v>1265</v>
      </c>
      <c r="O1299">
        <v>0</v>
      </c>
    </row>
    <row r="1300" spans="14:15" x14ac:dyDescent="0.2">
      <c r="N1300">
        <v>1266</v>
      </c>
      <c r="O1300">
        <v>0</v>
      </c>
    </row>
    <row r="1301" spans="14:15" x14ac:dyDescent="0.2">
      <c r="N1301">
        <v>1267</v>
      </c>
      <c r="O1301">
        <v>0</v>
      </c>
    </row>
    <row r="1302" spans="14:15" x14ac:dyDescent="0.2">
      <c r="N1302">
        <v>1268</v>
      </c>
      <c r="O1302">
        <v>0</v>
      </c>
    </row>
    <row r="1303" spans="14:15" x14ac:dyDescent="0.2">
      <c r="N1303">
        <v>1269</v>
      </c>
      <c r="O1303">
        <v>0</v>
      </c>
    </row>
    <row r="1304" spans="14:15" x14ac:dyDescent="0.2">
      <c r="N1304">
        <v>1270</v>
      </c>
      <c r="O1304">
        <v>0</v>
      </c>
    </row>
    <row r="1305" spans="14:15" x14ac:dyDescent="0.2">
      <c r="N1305">
        <v>1271</v>
      </c>
      <c r="O1305">
        <v>0</v>
      </c>
    </row>
    <row r="1306" spans="14:15" x14ac:dyDescent="0.2">
      <c r="N1306">
        <v>1272</v>
      </c>
      <c r="O1306">
        <v>0</v>
      </c>
    </row>
    <row r="1307" spans="14:15" x14ac:dyDescent="0.2">
      <c r="N1307">
        <v>1273</v>
      </c>
      <c r="O1307">
        <v>0</v>
      </c>
    </row>
    <row r="1308" spans="14:15" x14ac:dyDescent="0.2">
      <c r="N1308">
        <v>1274</v>
      </c>
      <c r="O1308">
        <v>0</v>
      </c>
    </row>
    <row r="1309" spans="14:15" x14ac:dyDescent="0.2">
      <c r="N1309">
        <v>1275</v>
      </c>
      <c r="O1309">
        <v>0</v>
      </c>
    </row>
    <row r="1310" spans="14:15" x14ac:dyDescent="0.2">
      <c r="N1310">
        <v>1276</v>
      </c>
      <c r="O1310">
        <v>0</v>
      </c>
    </row>
    <row r="1311" spans="14:15" x14ac:dyDescent="0.2">
      <c r="N1311">
        <v>1277</v>
      </c>
      <c r="O1311">
        <v>0</v>
      </c>
    </row>
    <row r="1312" spans="14:15" x14ac:dyDescent="0.2">
      <c r="N1312">
        <v>1278</v>
      </c>
      <c r="O1312">
        <v>0</v>
      </c>
    </row>
    <row r="1313" spans="14:15" x14ac:dyDescent="0.2">
      <c r="N1313">
        <v>1279</v>
      </c>
      <c r="O1313">
        <v>0</v>
      </c>
    </row>
    <row r="1314" spans="14:15" x14ac:dyDescent="0.2">
      <c r="N1314">
        <v>1280</v>
      </c>
      <c r="O1314">
        <v>0</v>
      </c>
    </row>
    <row r="1315" spans="14:15" x14ac:dyDescent="0.2">
      <c r="N1315">
        <v>1281</v>
      </c>
      <c r="O1315">
        <v>0</v>
      </c>
    </row>
    <row r="1316" spans="14:15" x14ac:dyDescent="0.2">
      <c r="N1316">
        <v>1282</v>
      </c>
      <c r="O1316">
        <v>0</v>
      </c>
    </row>
    <row r="1317" spans="14:15" x14ac:dyDescent="0.2">
      <c r="N1317">
        <v>1283</v>
      </c>
      <c r="O1317">
        <v>0</v>
      </c>
    </row>
    <row r="1318" spans="14:15" x14ac:dyDescent="0.2">
      <c r="N1318">
        <v>1284</v>
      </c>
      <c r="O1318">
        <v>0</v>
      </c>
    </row>
    <row r="1319" spans="14:15" x14ac:dyDescent="0.2">
      <c r="N1319">
        <v>1285</v>
      </c>
      <c r="O1319">
        <v>0</v>
      </c>
    </row>
    <row r="1320" spans="14:15" x14ac:dyDescent="0.2">
      <c r="N1320">
        <v>1286</v>
      </c>
      <c r="O1320">
        <v>0</v>
      </c>
    </row>
    <row r="1321" spans="14:15" x14ac:dyDescent="0.2">
      <c r="N1321">
        <v>1287</v>
      </c>
      <c r="O1321">
        <v>0</v>
      </c>
    </row>
    <row r="1322" spans="14:15" x14ac:dyDescent="0.2">
      <c r="N1322">
        <v>1288</v>
      </c>
      <c r="O1322">
        <v>0</v>
      </c>
    </row>
    <row r="1323" spans="14:15" x14ac:dyDescent="0.2">
      <c r="N1323">
        <v>1289</v>
      </c>
      <c r="O1323">
        <v>0</v>
      </c>
    </row>
    <row r="1324" spans="14:15" x14ac:dyDescent="0.2">
      <c r="N1324">
        <v>1290</v>
      </c>
      <c r="O1324">
        <v>0</v>
      </c>
    </row>
    <row r="1325" spans="14:15" x14ac:dyDescent="0.2">
      <c r="N1325">
        <v>1291</v>
      </c>
      <c r="O1325">
        <v>0</v>
      </c>
    </row>
    <row r="1326" spans="14:15" x14ac:dyDescent="0.2">
      <c r="N1326">
        <v>1292</v>
      </c>
      <c r="O1326">
        <v>0</v>
      </c>
    </row>
    <row r="1327" spans="14:15" x14ac:dyDescent="0.2">
      <c r="N1327">
        <v>1293</v>
      </c>
      <c r="O1327">
        <v>0</v>
      </c>
    </row>
    <row r="1328" spans="14:15" x14ac:dyDescent="0.2">
      <c r="N1328">
        <v>1294</v>
      </c>
      <c r="O1328">
        <v>0</v>
      </c>
    </row>
    <row r="1329" spans="14:15" x14ac:dyDescent="0.2">
      <c r="N1329">
        <v>1295</v>
      </c>
      <c r="O1329">
        <v>0</v>
      </c>
    </row>
    <row r="1330" spans="14:15" x14ac:dyDescent="0.2">
      <c r="N1330">
        <v>1296</v>
      </c>
      <c r="O1330">
        <v>0</v>
      </c>
    </row>
    <row r="1331" spans="14:15" x14ac:dyDescent="0.2">
      <c r="N1331">
        <v>1297</v>
      </c>
      <c r="O1331">
        <v>0</v>
      </c>
    </row>
    <row r="1332" spans="14:15" x14ac:dyDescent="0.2">
      <c r="N1332">
        <v>1298</v>
      </c>
      <c r="O1332">
        <v>0</v>
      </c>
    </row>
    <row r="1333" spans="14:15" x14ac:dyDescent="0.2">
      <c r="N1333">
        <v>1299</v>
      </c>
      <c r="O1333">
        <v>0</v>
      </c>
    </row>
    <row r="1334" spans="14:15" x14ac:dyDescent="0.2">
      <c r="N1334">
        <v>1300</v>
      </c>
      <c r="O1334">
        <v>0</v>
      </c>
    </row>
    <row r="1335" spans="14:15" x14ac:dyDescent="0.2">
      <c r="N1335">
        <v>1301</v>
      </c>
      <c r="O1335">
        <v>0</v>
      </c>
    </row>
    <row r="1336" spans="14:15" x14ac:dyDescent="0.2">
      <c r="N1336">
        <v>1302</v>
      </c>
      <c r="O1336">
        <v>0</v>
      </c>
    </row>
    <row r="1337" spans="14:15" x14ac:dyDescent="0.2">
      <c r="N1337">
        <v>1303</v>
      </c>
      <c r="O1337">
        <v>0</v>
      </c>
    </row>
    <row r="1338" spans="14:15" x14ac:dyDescent="0.2">
      <c r="N1338">
        <v>1304</v>
      </c>
      <c r="O1338">
        <v>0</v>
      </c>
    </row>
    <row r="1339" spans="14:15" x14ac:dyDescent="0.2">
      <c r="N1339">
        <v>1305</v>
      </c>
      <c r="O1339">
        <v>0</v>
      </c>
    </row>
    <row r="1340" spans="14:15" x14ac:dyDescent="0.2">
      <c r="N1340">
        <v>1306</v>
      </c>
      <c r="O1340">
        <v>0</v>
      </c>
    </row>
    <row r="1341" spans="14:15" x14ac:dyDescent="0.2">
      <c r="N1341">
        <v>1307</v>
      </c>
      <c r="O1341">
        <v>0</v>
      </c>
    </row>
    <row r="1342" spans="14:15" x14ac:dyDescent="0.2">
      <c r="N1342">
        <v>1308</v>
      </c>
      <c r="O1342">
        <v>0</v>
      </c>
    </row>
    <row r="1343" spans="14:15" x14ac:dyDescent="0.2">
      <c r="N1343">
        <v>1309</v>
      </c>
      <c r="O1343">
        <v>0</v>
      </c>
    </row>
    <row r="1344" spans="14:15" x14ac:dyDescent="0.2">
      <c r="N1344">
        <v>1310</v>
      </c>
      <c r="O1344">
        <v>0</v>
      </c>
    </row>
    <row r="1345" spans="14:15" x14ac:dyDescent="0.2">
      <c r="N1345">
        <v>1311</v>
      </c>
      <c r="O1345">
        <v>0</v>
      </c>
    </row>
    <row r="1346" spans="14:15" x14ac:dyDescent="0.2">
      <c r="N1346">
        <v>1312</v>
      </c>
      <c r="O1346">
        <v>0</v>
      </c>
    </row>
    <row r="1347" spans="14:15" x14ac:dyDescent="0.2">
      <c r="N1347">
        <v>1313</v>
      </c>
      <c r="O1347">
        <v>0</v>
      </c>
    </row>
    <row r="1348" spans="14:15" x14ac:dyDescent="0.2">
      <c r="N1348">
        <v>1314</v>
      </c>
      <c r="O1348">
        <v>0</v>
      </c>
    </row>
    <row r="1349" spans="14:15" x14ac:dyDescent="0.2">
      <c r="N1349">
        <v>1315</v>
      </c>
      <c r="O1349">
        <v>0</v>
      </c>
    </row>
    <row r="1350" spans="14:15" x14ac:dyDescent="0.2">
      <c r="N1350">
        <v>1316</v>
      </c>
      <c r="O1350">
        <v>0</v>
      </c>
    </row>
    <row r="1351" spans="14:15" x14ac:dyDescent="0.2">
      <c r="N1351">
        <v>1317</v>
      </c>
      <c r="O1351">
        <v>0</v>
      </c>
    </row>
    <row r="1352" spans="14:15" x14ac:dyDescent="0.2">
      <c r="N1352">
        <v>1318</v>
      </c>
      <c r="O1352">
        <v>0</v>
      </c>
    </row>
    <row r="1353" spans="14:15" x14ac:dyDescent="0.2">
      <c r="N1353">
        <v>1319</v>
      </c>
      <c r="O1353">
        <v>0</v>
      </c>
    </row>
    <row r="1354" spans="14:15" x14ac:dyDescent="0.2">
      <c r="N1354">
        <v>1320</v>
      </c>
      <c r="O1354">
        <v>0</v>
      </c>
    </row>
    <row r="1355" spans="14:15" x14ac:dyDescent="0.2">
      <c r="N1355">
        <v>1321</v>
      </c>
      <c r="O1355">
        <v>0</v>
      </c>
    </row>
    <row r="1356" spans="14:15" x14ac:dyDescent="0.2">
      <c r="N1356">
        <v>1322</v>
      </c>
      <c r="O1356">
        <v>0</v>
      </c>
    </row>
    <row r="1357" spans="14:15" x14ac:dyDescent="0.2">
      <c r="N1357">
        <v>1323</v>
      </c>
      <c r="O1357">
        <v>0</v>
      </c>
    </row>
    <row r="1358" spans="14:15" x14ac:dyDescent="0.2">
      <c r="N1358">
        <v>1324</v>
      </c>
      <c r="O1358">
        <v>0</v>
      </c>
    </row>
    <row r="1359" spans="14:15" x14ac:dyDescent="0.2">
      <c r="N1359">
        <v>1325</v>
      </c>
      <c r="O1359">
        <v>0</v>
      </c>
    </row>
    <row r="1360" spans="14:15" x14ac:dyDescent="0.2">
      <c r="N1360">
        <v>1326</v>
      </c>
      <c r="O1360">
        <v>0</v>
      </c>
    </row>
    <row r="1361" spans="14:15" x14ac:dyDescent="0.2">
      <c r="N1361">
        <v>1327</v>
      </c>
      <c r="O1361">
        <v>0</v>
      </c>
    </row>
    <row r="1362" spans="14:15" x14ac:dyDescent="0.2">
      <c r="N1362">
        <v>1328</v>
      </c>
      <c r="O1362">
        <v>0</v>
      </c>
    </row>
    <row r="1363" spans="14:15" x14ac:dyDescent="0.2">
      <c r="N1363">
        <v>1329</v>
      </c>
      <c r="O1363">
        <v>0</v>
      </c>
    </row>
    <row r="1364" spans="14:15" x14ac:dyDescent="0.2">
      <c r="N1364">
        <v>1330</v>
      </c>
      <c r="O1364">
        <v>0</v>
      </c>
    </row>
    <row r="1365" spans="14:15" x14ac:dyDescent="0.2">
      <c r="N1365">
        <v>1331</v>
      </c>
      <c r="O1365">
        <v>0</v>
      </c>
    </row>
    <row r="1366" spans="14:15" x14ac:dyDescent="0.2">
      <c r="N1366">
        <v>1332</v>
      </c>
      <c r="O1366">
        <v>0</v>
      </c>
    </row>
    <row r="1367" spans="14:15" x14ac:dyDescent="0.2">
      <c r="N1367">
        <v>1333</v>
      </c>
      <c r="O1367">
        <v>0</v>
      </c>
    </row>
    <row r="1368" spans="14:15" x14ac:dyDescent="0.2">
      <c r="N1368">
        <v>1334</v>
      </c>
      <c r="O1368">
        <v>0</v>
      </c>
    </row>
    <row r="1369" spans="14:15" x14ac:dyDescent="0.2">
      <c r="N1369">
        <v>1335</v>
      </c>
      <c r="O1369">
        <v>0</v>
      </c>
    </row>
    <row r="1370" spans="14:15" x14ac:dyDescent="0.2">
      <c r="N1370">
        <v>1336</v>
      </c>
      <c r="O1370">
        <v>0</v>
      </c>
    </row>
    <row r="1371" spans="14:15" x14ac:dyDescent="0.2">
      <c r="N1371">
        <v>1337</v>
      </c>
      <c r="O1371">
        <v>0</v>
      </c>
    </row>
    <row r="1372" spans="14:15" x14ac:dyDescent="0.2">
      <c r="N1372">
        <v>1338</v>
      </c>
      <c r="O1372">
        <v>0</v>
      </c>
    </row>
    <row r="1373" spans="14:15" x14ac:dyDescent="0.2">
      <c r="N1373">
        <v>1339</v>
      </c>
      <c r="O1373">
        <v>0</v>
      </c>
    </row>
    <row r="1374" spans="14:15" x14ac:dyDescent="0.2">
      <c r="N1374">
        <v>1340</v>
      </c>
      <c r="O1374">
        <v>0</v>
      </c>
    </row>
    <row r="1375" spans="14:15" x14ac:dyDescent="0.2">
      <c r="N1375">
        <v>1341</v>
      </c>
      <c r="O1375">
        <v>0</v>
      </c>
    </row>
    <row r="1376" spans="14:15" x14ac:dyDescent="0.2">
      <c r="N1376">
        <v>1342</v>
      </c>
      <c r="O1376">
        <v>0</v>
      </c>
    </row>
    <row r="1377" spans="14:15" x14ac:dyDescent="0.2">
      <c r="N1377">
        <v>1343</v>
      </c>
      <c r="O1377">
        <v>0</v>
      </c>
    </row>
    <row r="1378" spans="14:15" x14ac:dyDescent="0.2">
      <c r="N1378">
        <v>1344</v>
      </c>
      <c r="O1378">
        <v>0</v>
      </c>
    </row>
    <row r="1379" spans="14:15" x14ac:dyDescent="0.2">
      <c r="N1379">
        <v>1345</v>
      </c>
      <c r="O1379">
        <v>0</v>
      </c>
    </row>
    <row r="1380" spans="14:15" x14ac:dyDescent="0.2">
      <c r="N1380">
        <v>1346</v>
      </c>
      <c r="O1380">
        <v>0</v>
      </c>
    </row>
    <row r="1381" spans="14:15" x14ac:dyDescent="0.2">
      <c r="N1381">
        <v>1347</v>
      </c>
      <c r="O1381">
        <v>0</v>
      </c>
    </row>
    <row r="1382" spans="14:15" x14ac:dyDescent="0.2">
      <c r="N1382">
        <v>1348</v>
      </c>
      <c r="O1382">
        <v>0</v>
      </c>
    </row>
    <row r="1383" spans="14:15" x14ac:dyDescent="0.2">
      <c r="N1383">
        <v>1349</v>
      </c>
      <c r="O1383">
        <v>0</v>
      </c>
    </row>
    <row r="1384" spans="14:15" x14ac:dyDescent="0.2">
      <c r="N1384">
        <v>1350</v>
      </c>
      <c r="O1384">
        <v>0</v>
      </c>
    </row>
    <row r="1385" spans="14:15" x14ac:dyDescent="0.2">
      <c r="N1385">
        <v>1351</v>
      </c>
      <c r="O1385">
        <v>0</v>
      </c>
    </row>
    <row r="1386" spans="14:15" x14ac:dyDescent="0.2">
      <c r="N1386">
        <v>1352</v>
      </c>
      <c r="O1386">
        <v>0</v>
      </c>
    </row>
    <row r="1387" spans="14:15" x14ac:dyDescent="0.2">
      <c r="N1387">
        <v>1353</v>
      </c>
      <c r="O1387">
        <v>0</v>
      </c>
    </row>
    <row r="1388" spans="14:15" x14ac:dyDescent="0.2">
      <c r="N1388">
        <v>1354</v>
      </c>
      <c r="O1388">
        <v>0</v>
      </c>
    </row>
    <row r="1389" spans="14:15" x14ac:dyDescent="0.2">
      <c r="N1389">
        <v>1355</v>
      </c>
      <c r="O1389">
        <v>0</v>
      </c>
    </row>
    <row r="1390" spans="14:15" x14ac:dyDescent="0.2">
      <c r="N1390">
        <v>1356</v>
      </c>
      <c r="O1390">
        <v>0</v>
      </c>
    </row>
    <row r="1391" spans="14:15" x14ac:dyDescent="0.2">
      <c r="N1391">
        <v>1357</v>
      </c>
      <c r="O1391">
        <v>0</v>
      </c>
    </row>
    <row r="1392" spans="14:15" x14ac:dyDescent="0.2">
      <c r="N1392">
        <v>1358</v>
      </c>
      <c r="O1392">
        <v>0</v>
      </c>
    </row>
    <row r="1393" spans="14:15" x14ac:dyDescent="0.2">
      <c r="N1393">
        <v>1359</v>
      </c>
      <c r="O1393">
        <v>0</v>
      </c>
    </row>
    <row r="1394" spans="14:15" x14ac:dyDescent="0.2">
      <c r="N1394">
        <v>1360</v>
      </c>
      <c r="O1394">
        <v>0</v>
      </c>
    </row>
    <row r="1395" spans="14:15" x14ac:dyDescent="0.2">
      <c r="N1395">
        <v>1361</v>
      </c>
      <c r="O1395">
        <v>0</v>
      </c>
    </row>
    <row r="1396" spans="14:15" x14ac:dyDescent="0.2">
      <c r="N1396">
        <v>1362</v>
      </c>
      <c r="O1396">
        <v>0</v>
      </c>
    </row>
    <row r="1397" spans="14:15" x14ac:dyDescent="0.2">
      <c r="N1397">
        <v>1363</v>
      </c>
      <c r="O1397">
        <v>0</v>
      </c>
    </row>
    <row r="1398" spans="14:15" x14ac:dyDescent="0.2">
      <c r="N1398">
        <v>1364</v>
      </c>
      <c r="O1398">
        <v>0</v>
      </c>
    </row>
    <row r="1399" spans="14:15" x14ac:dyDescent="0.2">
      <c r="N1399">
        <v>1365</v>
      </c>
      <c r="O1399">
        <v>0</v>
      </c>
    </row>
    <row r="1400" spans="14:15" x14ac:dyDescent="0.2">
      <c r="N1400">
        <v>1366</v>
      </c>
      <c r="O1400">
        <v>0</v>
      </c>
    </row>
    <row r="1401" spans="14:15" x14ac:dyDescent="0.2">
      <c r="N1401">
        <v>1367</v>
      </c>
      <c r="O1401">
        <v>0</v>
      </c>
    </row>
    <row r="1402" spans="14:15" x14ac:dyDescent="0.2">
      <c r="N1402">
        <v>1368</v>
      </c>
      <c r="O1402">
        <v>0</v>
      </c>
    </row>
    <row r="1403" spans="14:15" x14ac:dyDescent="0.2">
      <c r="N1403">
        <v>1369</v>
      </c>
      <c r="O1403">
        <v>0</v>
      </c>
    </row>
    <row r="1404" spans="14:15" x14ac:dyDescent="0.2">
      <c r="N1404">
        <v>1370</v>
      </c>
      <c r="O1404">
        <v>0</v>
      </c>
    </row>
    <row r="1405" spans="14:15" x14ac:dyDescent="0.2">
      <c r="N1405">
        <v>1371</v>
      </c>
      <c r="O1405">
        <v>0</v>
      </c>
    </row>
    <row r="1406" spans="14:15" x14ac:dyDescent="0.2">
      <c r="N1406">
        <v>1372</v>
      </c>
      <c r="O1406">
        <v>0</v>
      </c>
    </row>
    <row r="1407" spans="14:15" x14ac:dyDescent="0.2">
      <c r="N1407">
        <v>1373</v>
      </c>
      <c r="O1407">
        <v>0</v>
      </c>
    </row>
    <row r="1408" spans="14:15" x14ac:dyDescent="0.2">
      <c r="N1408">
        <v>1374</v>
      </c>
      <c r="O1408">
        <v>0</v>
      </c>
    </row>
    <row r="1409" spans="14:15" x14ac:dyDescent="0.2">
      <c r="N1409">
        <v>1375</v>
      </c>
      <c r="O1409">
        <v>0</v>
      </c>
    </row>
    <row r="1410" spans="14:15" x14ac:dyDescent="0.2">
      <c r="N1410">
        <v>1376</v>
      </c>
      <c r="O1410">
        <v>0</v>
      </c>
    </row>
    <row r="1411" spans="14:15" x14ac:dyDescent="0.2">
      <c r="N1411">
        <v>1377</v>
      </c>
      <c r="O1411">
        <v>0</v>
      </c>
    </row>
    <row r="1412" spans="14:15" x14ac:dyDescent="0.2">
      <c r="N1412">
        <v>1378</v>
      </c>
      <c r="O1412">
        <v>0</v>
      </c>
    </row>
    <row r="1413" spans="14:15" x14ac:dyDescent="0.2">
      <c r="N1413">
        <v>1379</v>
      </c>
      <c r="O1413">
        <v>0</v>
      </c>
    </row>
    <row r="1414" spans="14:15" x14ac:dyDescent="0.2">
      <c r="N1414">
        <v>1380</v>
      </c>
      <c r="O1414">
        <v>0</v>
      </c>
    </row>
    <row r="1415" spans="14:15" x14ac:dyDescent="0.2">
      <c r="N1415">
        <v>1381</v>
      </c>
      <c r="O1415">
        <v>0</v>
      </c>
    </row>
    <row r="1416" spans="14:15" x14ac:dyDescent="0.2">
      <c r="N1416">
        <v>1382</v>
      </c>
      <c r="O1416">
        <v>0</v>
      </c>
    </row>
    <row r="1417" spans="14:15" x14ac:dyDescent="0.2">
      <c r="N1417">
        <v>1383</v>
      </c>
      <c r="O1417">
        <v>0</v>
      </c>
    </row>
    <row r="1418" spans="14:15" x14ac:dyDescent="0.2">
      <c r="N1418">
        <v>1384</v>
      </c>
      <c r="O1418">
        <v>0</v>
      </c>
    </row>
    <row r="1419" spans="14:15" x14ac:dyDescent="0.2">
      <c r="N1419">
        <v>1385</v>
      </c>
      <c r="O1419">
        <v>0</v>
      </c>
    </row>
    <row r="1420" spans="14:15" x14ac:dyDescent="0.2">
      <c r="N1420">
        <v>1386</v>
      </c>
      <c r="O1420">
        <v>0</v>
      </c>
    </row>
    <row r="1421" spans="14:15" x14ac:dyDescent="0.2">
      <c r="N1421">
        <v>1387</v>
      </c>
      <c r="O1421">
        <v>0</v>
      </c>
    </row>
    <row r="1422" spans="14:15" x14ac:dyDescent="0.2">
      <c r="N1422">
        <v>1388</v>
      </c>
      <c r="O1422">
        <v>0</v>
      </c>
    </row>
    <row r="1423" spans="14:15" x14ac:dyDescent="0.2">
      <c r="N1423">
        <v>1389</v>
      </c>
      <c r="O1423">
        <v>0</v>
      </c>
    </row>
    <row r="1424" spans="14:15" x14ac:dyDescent="0.2">
      <c r="N1424">
        <v>1390</v>
      </c>
      <c r="O1424">
        <v>0</v>
      </c>
    </row>
    <row r="1425" spans="14:15" x14ac:dyDescent="0.2">
      <c r="N1425">
        <v>1391</v>
      </c>
      <c r="O1425">
        <v>0</v>
      </c>
    </row>
    <row r="1426" spans="14:15" x14ac:dyDescent="0.2">
      <c r="N1426">
        <v>1392</v>
      </c>
      <c r="O1426">
        <v>0</v>
      </c>
    </row>
    <row r="1427" spans="14:15" x14ac:dyDescent="0.2">
      <c r="N1427">
        <v>1393</v>
      </c>
      <c r="O1427">
        <v>0</v>
      </c>
    </row>
    <row r="1428" spans="14:15" x14ac:dyDescent="0.2">
      <c r="N1428">
        <v>1394</v>
      </c>
      <c r="O1428">
        <v>0</v>
      </c>
    </row>
    <row r="1429" spans="14:15" x14ac:dyDescent="0.2">
      <c r="N1429">
        <v>1395</v>
      </c>
      <c r="O1429">
        <v>0</v>
      </c>
    </row>
    <row r="1430" spans="14:15" x14ac:dyDescent="0.2">
      <c r="N1430">
        <v>1396</v>
      </c>
      <c r="O1430">
        <v>0</v>
      </c>
    </row>
    <row r="1431" spans="14:15" x14ac:dyDescent="0.2">
      <c r="N1431">
        <v>1397</v>
      </c>
      <c r="O1431">
        <v>0</v>
      </c>
    </row>
    <row r="1432" spans="14:15" x14ac:dyDescent="0.2">
      <c r="N1432">
        <v>1398</v>
      </c>
      <c r="O1432">
        <v>0</v>
      </c>
    </row>
    <row r="1433" spans="14:15" x14ac:dyDescent="0.2">
      <c r="N1433">
        <v>1399</v>
      </c>
      <c r="O1433">
        <v>0</v>
      </c>
    </row>
    <row r="1434" spans="14:15" x14ac:dyDescent="0.2">
      <c r="N1434">
        <v>1400</v>
      </c>
      <c r="O1434">
        <v>0</v>
      </c>
    </row>
    <row r="1435" spans="14:15" x14ac:dyDescent="0.2">
      <c r="N1435">
        <v>1401</v>
      </c>
      <c r="O1435">
        <v>0</v>
      </c>
    </row>
    <row r="1436" spans="14:15" x14ac:dyDescent="0.2">
      <c r="N1436">
        <v>1402</v>
      </c>
      <c r="O1436">
        <v>0</v>
      </c>
    </row>
    <row r="1437" spans="14:15" x14ac:dyDescent="0.2">
      <c r="N1437">
        <v>1403</v>
      </c>
      <c r="O1437">
        <v>0</v>
      </c>
    </row>
    <row r="1438" spans="14:15" x14ac:dyDescent="0.2">
      <c r="N1438">
        <v>1404</v>
      </c>
      <c r="O1438">
        <v>0</v>
      </c>
    </row>
    <row r="1439" spans="14:15" x14ac:dyDescent="0.2">
      <c r="N1439">
        <v>1405</v>
      </c>
      <c r="O1439">
        <v>0</v>
      </c>
    </row>
    <row r="1440" spans="14:15" x14ac:dyDescent="0.2">
      <c r="N1440">
        <v>1406</v>
      </c>
      <c r="O1440">
        <v>0</v>
      </c>
    </row>
    <row r="1441" spans="14:15" x14ac:dyDescent="0.2">
      <c r="N1441">
        <v>1407</v>
      </c>
      <c r="O1441">
        <v>0</v>
      </c>
    </row>
    <row r="1442" spans="14:15" x14ac:dyDescent="0.2">
      <c r="N1442">
        <v>1408</v>
      </c>
      <c r="O1442">
        <v>0</v>
      </c>
    </row>
    <row r="1443" spans="14:15" x14ac:dyDescent="0.2">
      <c r="N1443">
        <v>1409</v>
      </c>
      <c r="O1443">
        <v>0</v>
      </c>
    </row>
    <row r="1444" spans="14:15" x14ac:dyDescent="0.2">
      <c r="N1444">
        <v>1410</v>
      </c>
      <c r="O1444">
        <v>0</v>
      </c>
    </row>
    <row r="1445" spans="14:15" x14ac:dyDescent="0.2">
      <c r="N1445">
        <v>1411</v>
      </c>
      <c r="O1445">
        <v>0</v>
      </c>
    </row>
    <row r="1446" spans="14:15" x14ac:dyDescent="0.2">
      <c r="N1446">
        <v>1412</v>
      </c>
      <c r="O1446">
        <v>0</v>
      </c>
    </row>
    <row r="1447" spans="14:15" x14ac:dyDescent="0.2">
      <c r="N1447">
        <v>1413</v>
      </c>
      <c r="O1447">
        <v>0</v>
      </c>
    </row>
    <row r="1448" spans="14:15" x14ac:dyDescent="0.2">
      <c r="N1448">
        <v>1414</v>
      </c>
      <c r="O1448">
        <v>0</v>
      </c>
    </row>
    <row r="1449" spans="14:15" x14ac:dyDescent="0.2">
      <c r="N1449">
        <v>1415</v>
      </c>
      <c r="O1449">
        <v>0</v>
      </c>
    </row>
    <row r="1450" spans="14:15" x14ac:dyDescent="0.2">
      <c r="N1450">
        <v>1416</v>
      </c>
      <c r="O1450">
        <v>0</v>
      </c>
    </row>
    <row r="1451" spans="14:15" x14ac:dyDescent="0.2">
      <c r="N1451">
        <v>1417</v>
      </c>
      <c r="O1451">
        <v>0</v>
      </c>
    </row>
    <row r="1452" spans="14:15" x14ac:dyDescent="0.2">
      <c r="N1452">
        <v>1418</v>
      </c>
      <c r="O1452">
        <v>0</v>
      </c>
    </row>
    <row r="1453" spans="14:15" x14ac:dyDescent="0.2">
      <c r="N1453">
        <v>1419</v>
      </c>
      <c r="O1453">
        <v>0</v>
      </c>
    </row>
    <row r="1454" spans="14:15" x14ac:dyDescent="0.2">
      <c r="N1454">
        <v>1420</v>
      </c>
      <c r="O1454">
        <v>0</v>
      </c>
    </row>
    <row r="1455" spans="14:15" x14ac:dyDescent="0.2">
      <c r="N1455">
        <v>1421</v>
      </c>
      <c r="O1455">
        <v>0</v>
      </c>
    </row>
    <row r="1456" spans="14:15" x14ac:dyDescent="0.2">
      <c r="N1456">
        <v>1422</v>
      </c>
      <c r="O1456">
        <v>0</v>
      </c>
    </row>
    <row r="1457" spans="14:15" x14ac:dyDescent="0.2">
      <c r="N1457">
        <v>1423</v>
      </c>
      <c r="O1457">
        <v>0</v>
      </c>
    </row>
    <row r="1458" spans="14:15" x14ac:dyDescent="0.2">
      <c r="N1458">
        <v>1424</v>
      </c>
      <c r="O1458">
        <v>0</v>
      </c>
    </row>
    <row r="1459" spans="14:15" x14ac:dyDescent="0.2">
      <c r="N1459">
        <v>1425</v>
      </c>
      <c r="O1459">
        <v>0</v>
      </c>
    </row>
    <row r="1460" spans="14:15" x14ac:dyDescent="0.2">
      <c r="N1460">
        <v>1426</v>
      </c>
      <c r="O1460">
        <v>0</v>
      </c>
    </row>
    <row r="1461" spans="14:15" x14ac:dyDescent="0.2">
      <c r="N1461">
        <v>1427</v>
      </c>
      <c r="O1461">
        <v>0</v>
      </c>
    </row>
    <row r="1462" spans="14:15" x14ac:dyDescent="0.2">
      <c r="N1462">
        <v>1428</v>
      </c>
      <c r="O1462">
        <v>0</v>
      </c>
    </row>
    <row r="1463" spans="14:15" x14ac:dyDescent="0.2">
      <c r="N1463">
        <v>1429</v>
      </c>
      <c r="O1463">
        <v>0</v>
      </c>
    </row>
    <row r="1464" spans="14:15" x14ac:dyDescent="0.2">
      <c r="N1464">
        <v>1430</v>
      </c>
      <c r="O1464">
        <v>0</v>
      </c>
    </row>
    <row r="1465" spans="14:15" x14ac:dyDescent="0.2">
      <c r="N1465">
        <v>1431</v>
      </c>
      <c r="O1465">
        <v>0</v>
      </c>
    </row>
    <row r="1466" spans="14:15" x14ac:dyDescent="0.2">
      <c r="N1466">
        <v>1432</v>
      </c>
      <c r="O1466">
        <v>0</v>
      </c>
    </row>
    <row r="1467" spans="14:15" x14ac:dyDescent="0.2">
      <c r="N1467">
        <v>1433</v>
      </c>
      <c r="O1467">
        <v>0</v>
      </c>
    </row>
    <row r="1468" spans="14:15" x14ac:dyDescent="0.2">
      <c r="N1468">
        <v>1434</v>
      </c>
      <c r="O1468">
        <v>0</v>
      </c>
    </row>
    <row r="1469" spans="14:15" x14ac:dyDescent="0.2">
      <c r="N1469">
        <v>1435</v>
      </c>
      <c r="O1469">
        <v>0</v>
      </c>
    </row>
    <row r="1470" spans="14:15" x14ac:dyDescent="0.2">
      <c r="N1470">
        <v>1436</v>
      </c>
      <c r="O1470">
        <v>0</v>
      </c>
    </row>
    <row r="1471" spans="14:15" x14ac:dyDescent="0.2">
      <c r="N1471">
        <v>1437</v>
      </c>
      <c r="O1471">
        <v>0</v>
      </c>
    </row>
    <row r="1472" spans="14:15" x14ac:dyDescent="0.2">
      <c r="N1472">
        <v>1438</v>
      </c>
      <c r="O1472">
        <v>0</v>
      </c>
    </row>
    <row r="1473" spans="14:15" x14ac:dyDescent="0.2">
      <c r="N1473">
        <v>1439</v>
      </c>
      <c r="O1473">
        <v>0</v>
      </c>
    </row>
    <row r="1474" spans="14:15" x14ac:dyDescent="0.2">
      <c r="N1474">
        <v>1440</v>
      </c>
      <c r="O1474">
        <v>0</v>
      </c>
    </row>
    <row r="1475" spans="14:15" x14ac:dyDescent="0.2">
      <c r="N1475">
        <v>1441</v>
      </c>
      <c r="O1475">
        <v>0</v>
      </c>
    </row>
    <row r="1476" spans="14:15" x14ac:dyDescent="0.2">
      <c r="N1476">
        <v>1442</v>
      </c>
      <c r="O1476">
        <v>0</v>
      </c>
    </row>
    <row r="1477" spans="14:15" x14ac:dyDescent="0.2">
      <c r="N1477">
        <v>1443</v>
      </c>
      <c r="O1477">
        <v>0</v>
      </c>
    </row>
    <row r="1478" spans="14:15" x14ac:dyDescent="0.2">
      <c r="N1478">
        <v>1444</v>
      </c>
      <c r="O1478">
        <v>0</v>
      </c>
    </row>
    <row r="1479" spans="14:15" x14ac:dyDescent="0.2">
      <c r="N1479">
        <v>1445</v>
      </c>
      <c r="O1479">
        <v>0</v>
      </c>
    </row>
    <row r="1480" spans="14:15" x14ac:dyDescent="0.2">
      <c r="N1480">
        <v>1446</v>
      </c>
      <c r="O1480">
        <v>0</v>
      </c>
    </row>
    <row r="1481" spans="14:15" x14ac:dyDescent="0.2">
      <c r="N1481">
        <v>1447</v>
      </c>
      <c r="O1481">
        <v>0</v>
      </c>
    </row>
    <row r="1482" spans="14:15" x14ac:dyDescent="0.2">
      <c r="N1482">
        <v>1448</v>
      </c>
      <c r="O1482">
        <v>0</v>
      </c>
    </row>
    <row r="1483" spans="14:15" x14ac:dyDescent="0.2">
      <c r="N1483">
        <v>1449</v>
      </c>
      <c r="O1483">
        <v>0</v>
      </c>
    </row>
    <row r="1484" spans="14:15" x14ac:dyDescent="0.2">
      <c r="N1484">
        <v>1450</v>
      </c>
      <c r="O1484">
        <v>0</v>
      </c>
    </row>
    <row r="1485" spans="14:15" x14ac:dyDescent="0.2">
      <c r="N1485">
        <v>1451</v>
      </c>
      <c r="O1485">
        <v>0</v>
      </c>
    </row>
    <row r="1486" spans="14:15" x14ac:dyDescent="0.2">
      <c r="N1486">
        <v>1452</v>
      </c>
      <c r="O1486">
        <v>0</v>
      </c>
    </row>
    <row r="1487" spans="14:15" x14ac:dyDescent="0.2">
      <c r="N1487">
        <v>1453</v>
      </c>
      <c r="O1487">
        <v>0</v>
      </c>
    </row>
    <row r="1488" spans="14:15" x14ac:dyDescent="0.2">
      <c r="N1488">
        <v>1454</v>
      </c>
      <c r="O1488">
        <v>0</v>
      </c>
    </row>
    <row r="1489" spans="14:15" x14ac:dyDescent="0.2">
      <c r="N1489">
        <v>1455</v>
      </c>
      <c r="O1489">
        <v>0</v>
      </c>
    </row>
    <row r="1490" spans="14:15" x14ac:dyDescent="0.2">
      <c r="N1490">
        <v>1456</v>
      </c>
      <c r="O1490">
        <v>0</v>
      </c>
    </row>
    <row r="1491" spans="14:15" x14ac:dyDescent="0.2">
      <c r="N1491">
        <v>1457</v>
      </c>
      <c r="O1491">
        <v>0</v>
      </c>
    </row>
    <row r="1492" spans="14:15" x14ac:dyDescent="0.2">
      <c r="N1492">
        <v>1458</v>
      </c>
      <c r="O1492">
        <v>0</v>
      </c>
    </row>
    <row r="1493" spans="14:15" x14ac:dyDescent="0.2">
      <c r="N1493">
        <v>1459</v>
      </c>
      <c r="O1493">
        <v>0</v>
      </c>
    </row>
    <row r="1494" spans="14:15" x14ac:dyDescent="0.2">
      <c r="N1494">
        <v>1460</v>
      </c>
      <c r="O1494">
        <v>0</v>
      </c>
    </row>
    <row r="1495" spans="14:15" x14ac:dyDescent="0.2">
      <c r="N1495">
        <v>1461</v>
      </c>
      <c r="O1495">
        <v>0</v>
      </c>
    </row>
    <row r="1496" spans="14:15" x14ac:dyDescent="0.2">
      <c r="N1496">
        <v>1462</v>
      </c>
      <c r="O1496">
        <v>0</v>
      </c>
    </row>
    <row r="1497" spans="14:15" x14ac:dyDescent="0.2">
      <c r="N1497">
        <v>1463</v>
      </c>
      <c r="O1497">
        <v>0</v>
      </c>
    </row>
    <row r="1498" spans="14:15" x14ac:dyDescent="0.2">
      <c r="N1498">
        <v>1464</v>
      </c>
      <c r="O1498">
        <v>0</v>
      </c>
    </row>
    <row r="1499" spans="14:15" x14ac:dyDescent="0.2">
      <c r="N1499">
        <v>1465</v>
      </c>
      <c r="O1499">
        <v>0</v>
      </c>
    </row>
    <row r="1500" spans="14:15" x14ac:dyDescent="0.2">
      <c r="N1500">
        <v>1466</v>
      </c>
      <c r="O1500">
        <v>0</v>
      </c>
    </row>
    <row r="1501" spans="14:15" x14ac:dyDescent="0.2">
      <c r="N1501">
        <v>1467</v>
      </c>
      <c r="O1501">
        <v>0</v>
      </c>
    </row>
    <row r="1502" spans="14:15" x14ac:dyDescent="0.2">
      <c r="N1502">
        <v>1468</v>
      </c>
      <c r="O1502">
        <v>0</v>
      </c>
    </row>
    <row r="1503" spans="14:15" x14ac:dyDescent="0.2">
      <c r="N1503">
        <v>1469</v>
      </c>
      <c r="O1503">
        <v>0</v>
      </c>
    </row>
    <row r="1504" spans="14:15" x14ac:dyDescent="0.2">
      <c r="N1504">
        <v>1470</v>
      </c>
      <c r="O1504">
        <v>0</v>
      </c>
    </row>
    <row r="1505" spans="14:15" x14ac:dyDescent="0.2">
      <c r="N1505">
        <v>1471</v>
      </c>
      <c r="O1505">
        <v>0</v>
      </c>
    </row>
    <row r="1506" spans="14:15" x14ac:dyDescent="0.2">
      <c r="N1506">
        <v>1472</v>
      </c>
      <c r="O1506">
        <v>0</v>
      </c>
    </row>
    <row r="1507" spans="14:15" x14ac:dyDescent="0.2">
      <c r="N1507">
        <v>1473</v>
      </c>
      <c r="O1507">
        <v>0</v>
      </c>
    </row>
    <row r="1508" spans="14:15" x14ac:dyDescent="0.2">
      <c r="N1508">
        <v>1474</v>
      </c>
      <c r="O1508">
        <v>0</v>
      </c>
    </row>
    <row r="1509" spans="14:15" x14ac:dyDescent="0.2">
      <c r="N1509">
        <v>1475</v>
      </c>
      <c r="O1509">
        <v>0</v>
      </c>
    </row>
    <row r="1510" spans="14:15" x14ac:dyDescent="0.2">
      <c r="N1510">
        <v>1476</v>
      </c>
      <c r="O1510">
        <v>0</v>
      </c>
    </row>
    <row r="1511" spans="14:15" x14ac:dyDescent="0.2">
      <c r="N1511">
        <v>1477</v>
      </c>
      <c r="O1511">
        <v>0</v>
      </c>
    </row>
    <row r="1512" spans="14:15" x14ac:dyDescent="0.2">
      <c r="N1512">
        <v>1478</v>
      </c>
      <c r="O1512">
        <v>0</v>
      </c>
    </row>
    <row r="1513" spans="14:15" x14ac:dyDescent="0.2">
      <c r="N1513">
        <v>1479</v>
      </c>
      <c r="O1513">
        <v>0</v>
      </c>
    </row>
    <row r="1514" spans="14:15" x14ac:dyDescent="0.2">
      <c r="N1514">
        <v>1480</v>
      </c>
      <c r="O1514">
        <v>0</v>
      </c>
    </row>
    <row r="1515" spans="14:15" x14ac:dyDescent="0.2">
      <c r="N1515">
        <v>1481</v>
      </c>
      <c r="O1515">
        <v>0</v>
      </c>
    </row>
    <row r="1516" spans="14:15" x14ac:dyDescent="0.2">
      <c r="N1516">
        <v>1482</v>
      </c>
      <c r="O1516">
        <v>0</v>
      </c>
    </row>
    <row r="1517" spans="14:15" x14ac:dyDescent="0.2">
      <c r="N1517">
        <v>1483</v>
      </c>
      <c r="O1517">
        <v>0</v>
      </c>
    </row>
    <row r="1518" spans="14:15" x14ac:dyDescent="0.2">
      <c r="N1518">
        <v>1484</v>
      </c>
      <c r="O1518">
        <v>0</v>
      </c>
    </row>
    <row r="1519" spans="14:15" x14ac:dyDescent="0.2">
      <c r="N1519">
        <v>1485</v>
      </c>
      <c r="O1519">
        <v>0</v>
      </c>
    </row>
    <row r="1520" spans="14:15" x14ac:dyDescent="0.2">
      <c r="N1520">
        <v>1486</v>
      </c>
      <c r="O1520">
        <v>0</v>
      </c>
    </row>
    <row r="1521" spans="14:15" x14ac:dyDescent="0.2">
      <c r="N1521">
        <v>1487</v>
      </c>
      <c r="O1521">
        <v>0</v>
      </c>
    </row>
    <row r="1522" spans="14:15" x14ac:dyDescent="0.2">
      <c r="N1522">
        <v>1488</v>
      </c>
      <c r="O1522">
        <v>0</v>
      </c>
    </row>
    <row r="1523" spans="14:15" x14ac:dyDescent="0.2">
      <c r="N1523">
        <v>1489</v>
      </c>
      <c r="O1523">
        <v>0</v>
      </c>
    </row>
    <row r="1524" spans="14:15" x14ac:dyDescent="0.2">
      <c r="N1524">
        <v>1490</v>
      </c>
      <c r="O1524">
        <v>0</v>
      </c>
    </row>
    <row r="1525" spans="14:15" x14ac:dyDescent="0.2">
      <c r="N1525">
        <v>1491</v>
      </c>
      <c r="O1525">
        <v>0</v>
      </c>
    </row>
    <row r="1526" spans="14:15" x14ac:dyDescent="0.2">
      <c r="N1526">
        <v>1492</v>
      </c>
      <c r="O1526">
        <v>0</v>
      </c>
    </row>
    <row r="1527" spans="14:15" x14ac:dyDescent="0.2">
      <c r="N1527">
        <v>1493</v>
      </c>
      <c r="O1527">
        <v>0</v>
      </c>
    </row>
    <row r="1528" spans="14:15" x14ac:dyDescent="0.2">
      <c r="N1528">
        <v>1494</v>
      </c>
      <c r="O1528">
        <v>0</v>
      </c>
    </row>
    <row r="1529" spans="14:15" x14ac:dyDescent="0.2">
      <c r="N1529">
        <v>1495</v>
      </c>
      <c r="O1529">
        <v>0</v>
      </c>
    </row>
    <row r="1530" spans="14:15" x14ac:dyDescent="0.2">
      <c r="N1530">
        <v>1496</v>
      </c>
      <c r="O1530">
        <v>0</v>
      </c>
    </row>
    <row r="1531" spans="14:15" x14ac:dyDescent="0.2">
      <c r="N1531">
        <v>1497</v>
      </c>
      <c r="O1531">
        <v>0</v>
      </c>
    </row>
    <row r="1532" spans="14:15" x14ac:dyDescent="0.2">
      <c r="N1532">
        <v>1498</v>
      </c>
      <c r="O1532">
        <v>0</v>
      </c>
    </row>
    <row r="1533" spans="14:15" x14ac:dyDescent="0.2">
      <c r="N1533">
        <v>1499</v>
      </c>
      <c r="O1533">
        <v>0</v>
      </c>
    </row>
    <row r="1534" spans="14:15" x14ac:dyDescent="0.2">
      <c r="N1534">
        <v>1500</v>
      </c>
      <c r="O1534">
        <v>0</v>
      </c>
    </row>
    <row r="1535" spans="14:15" x14ac:dyDescent="0.2">
      <c r="N1535">
        <v>1501</v>
      </c>
      <c r="O1535">
        <v>0</v>
      </c>
    </row>
    <row r="1536" spans="14:15" x14ac:dyDescent="0.2">
      <c r="N1536">
        <v>1502</v>
      </c>
      <c r="O1536">
        <v>0</v>
      </c>
    </row>
    <row r="1537" spans="14:15" x14ac:dyDescent="0.2">
      <c r="N1537">
        <v>1503</v>
      </c>
      <c r="O1537">
        <v>0</v>
      </c>
    </row>
    <row r="1538" spans="14:15" x14ac:dyDescent="0.2">
      <c r="N1538">
        <v>1504</v>
      </c>
      <c r="O1538">
        <v>0</v>
      </c>
    </row>
    <row r="1539" spans="14:15" x14ac:dyDescent="0.2">
      <c r="N1539">
        <v>1505</v>
      </c>
      <c r="O1539">
        <v>0</v>
      </c>
    </row>
    <row r="1540" spans="14:15" x14ac:dyDescent="0.2">
      <c r="N1540">
        <v>1506</v>
      </c>
      <c r="O1540">
        <v>0</v>
      </c>
    </row>
    <row r="1541" spans="14:15" x14ac:dyDescent="0.2">
      <c r="N1541">
        <v>1507</v>
      </c>
      <c r="O1541">
        <v>0</v>
      </c>
    </row>
    <row r="1542" spans="14:15" x14ac:dyDescent="0.2">
      <c r="N1542">
        <v>1508</v>
      </c>
      <c r="O1542">
        <v>0</v>
      </c>
    </row>
    <row r="1543" spans="14:15" x14ac:dyDescent="0.2">
      <c r="N1543">
        <v>1509</v>
      </c>
      <c r="O1543">
        <v>0</v>
      </c>
    </row>
    <row r="1544" spans="14:15" x14ac:dyDescent="0.2">
      <c r="N1544">
        <v>1510</v>
      </c>
      <c r="O1544">
        <v>0</v>
      </c>
    </row>
    <row r="1545" spans="14:15" x14ac:dyDescent="0.2">
      <c r="N1545">
        <v>1511</v>
      </c>
      <c r="O1545">
        <v>0</v>
      </c>
    </row>
    <row r="1546" spans="14:15" x14ac:dyDescent="0.2">
      <c r="N1546">
        <v>1512</v>
      </c>
      <c r="O1546">
        <v>0</v>
      </c>
    </row>
    <row r="1547" spans="14:15" x14ac:dyDescent="0.2">
      <c r="N1547">
        <v>1513</v>
      </c>
      <c r="O1547">
        <v>0</v>
      </c>
    </row>
    <row r="1548" spans="14:15" x14ac:dyDescent="0.2">
      <c r="N1548">
        <v>1514</v>
      </c>
      <c r="O1548">
        <v>0</v>
      </c>
    </row>
    <row r="1549" spans="14:15" x14ac:dyDescent="0.2">
      <c r="N1549">
        <v>1515</v>
      </c>
      <c r="O1549">
        <v>0</v>
      </c>
    </row>
    <row r="1550" spans="14:15" x14ac:dyDescent="0.2">
      <c r="N1550">
        <v>1516</v>
      </c>
      <c r="O1550">
        <v>0</v>
      </c>
    </row>
    <row r="1551" spans="14:15" x14ac:dyDescent="0.2">
      <c r="N1551">
        <v>1517</v>
      </c>
      <c r="O1551">
        <v>0</v>
      </c>
    </row>
    <row r="1552" spans="14:15" x14ac:dyDescent="0.2">
      <c r="N1552">
        <v>1518</v>
      </c>
      <c r="O1552">
        <v>0</v>
      </c>
    </row>
    <row r="1553" spans="14:15" x14ac:dyDescent="0.2">
      <c r="N1553">
        <v>1519</v>
      </c>
      <c r="O1553">
        <v>0</v>
      </c>
    </row>
    <row r="1554" spans="14:15" x14ac:dyDescent="0.2">
      <c r="N1554">
        <v>1520</v>
      </c>
      <c r="O1554">
        <v>0</v>
      </c>
    </row>
    <row r="1555" spans="14:15" x14ac:dyDescent="0.2">
      <c r="N1555">
        <v>1521</v>
      </c>
      <c r="O1555">
        <v>0</v>
      </c>
    </row>
    <row r="1556" spans="14:15" x14ac:dyDescent="0.2">
      <c r="N1556">
        <v>1522</v>
      </c>
      <c r="O1556">
        <v>0</v>
      </c>
    </row>
    <row r="1557" spans="14:15" x14ac:dyDescent="0.2">
      <c r="N1557">
        <v>1523</v>
      </c>
      <c r="O1557">
        <v>0</v>
      </c>
    </row>
    <row r="1558" spans="14:15" x14ac:dyDescent="0.2">
      <c r="N1558">
        <v>1524</v>
      </c>
      <c r="O1558">
        <v>0</v>
      </c>
    </row>
    <row r="1559" spans="14:15" x14ac:dyDescent="0.2">
      <c r="N1559">
        <v>1525</v>
      </c>
      <c r="O1559">
        <v>0</v>
      </c>
    </row>
    <row r="1560" spans="14:15" x14ac:dyDescent="0.2">
      <c r="N1560">
        <v>1526</v>
      </c>
      <c r="O1560">
        <v>0</v>
      </c>
    </row>
    <row r="1561" spans="14:15" x14ac:dyDescent="0.2">
      <c r="N1561">
        <v>1527</v>
      </c>
      <c r="O1561">
        <v>0</v>
      </c>
    </row>
    <row r="1562" spans="14:15" x14ac:dyDescent="0.2">
      <c r="N1562">
        <v>1528</v>
      </c>
      <c r="O1562">
        <v>0</v>
      </c>
    </row>
    <row r="1563" spans="14:15" x14ac:dyDescent="0.2">
      <c r="N1563">
        <v>1529</v>
      </c>
      <c r="O1563">
        <v>0</v>
      </c>
    </row>
    <row r="1564" spans="14:15" x14ac:dyDescent="0.2">
      <c r="N1564">
        <v>1530</v>
      </c>
      <c r="O1564">
        <v>0</v>
      </c>
    </row>
    <row r="1565" spans="14:15" x14ac:dyDescent="0.2">
      <c r="N1565">
        <v>1531</v>
      </c>
      <c r="O1565">
        <v>0</v>
      </c>
    </row>
    <row r="1566" spans="14:15" x14ac:dyDescent="0.2">
      <c r="N1566">
        <v>1532</v>
      </c>
      <c r="O1566">
        <v>0</v>
      </c>
    </row>
    <row r="1567" spans="14:15" x14ac:dyDescent="0.2">
      <c r="N1567">
        <v>1533</v>
      </c>
      <c r="O1567">
        <v>0</v>
      </c>
    </row>
    <row r="1568" spans="14:15" x14ac:dyDescent="0.2">
      <c r="N1568">
        <v>1534</v>
      </c>
      <c r="O1568">
        <v>0</v>
      </c>
    </row>
    <row r="1569" spans="14:15" x14ac:dyDescent="0.2">
      <c r="N1569">
        <v>1535</v>
      </c>
      <c r="O1569">
        <v>0</v>
      </c>
    </row>
    <row r="1570" spans="14:15" x14ac:dyDescent="0.2">
      <c r="N1570">
        <v>1536</v>
      </c>
      <c r="O1570">
        <v>0</v>
      </c>
    </row>
    <row r="1571" spans="14:15" x14ac:dyDescent="0.2">
      <c r="N1571">
        <v>1537</v>
      </c>
      <c r="O1571">
        <v>0</v>
      </c>
    </row>
    <row r="1572" spans="14:15" x14ac:dyDescent="0.2">
      <c r="N1572">
        <v>1538</v>
      </c>
      <c r="O1572">
        <v>0</v>
      </c>
    </row>
    <row r="1573" spans="14:15" x14ac:dyDescent="0.2">
      <c r="N1573">
        <v>1539</v>
      </c>
      <c r="O1573">
        <v>0</v>
      </c>
    </row>
    <row r="1574" spans="14:15" x14ac:dyDescent="0.2">
      <c r="N1574">
        <v>1540</v>
      </c>
      <c r="O1574">
        <v>0</v>
      </c>
    </row>
    <row r="1575" spans="14:15" x14ac:dyDescent="0.2">
      <c r="N1575">
        <v>1541</v>
      </c>
      <c r="O1575">
        <v>0</v>
      </c>
    </row>
    <row r="1576" spans="14:15" x14ac:dyDescent="0.2">
      <c r="N1576">
        <v>1542</v>
      </c>
      <c r="O1576">
        <v>0</v>
      </c>
    </row>
    <row r="1577" spans="14:15" x14ac:dyDescent="0.2">
      <c r="N1577">
        <v>1543</v>
      </c>
      <c r="O1577">
        <v>0</v>
      </c>
    </row>
    <row r="1578" spans="14:15" x14ac:dyDescent="0.2">
      <c r="N1578">
        <v>1544</v>
      </c>
      <c r="O1578">
        <v>0</v>
      </c>
    </row>
    <row r="1579" spans="14:15" x14ac:dyDescent="0.2">
      <c r="N1579">
        <v>1545</v>
      </c>
      <c r="O1579">
        <v>0</v>
      </c>
    </row>
    <row r="1580" spans="14:15" x14ac:dyDescent="0.2">
      <c r="N1580">
        <v>1546</v>
      </c>
      <c r="O1580">
        <v>0</v>
      </c>
    </row>
    <row r="1581" spans="14:15" x14ac:dyDescent="0.2">
      <c r="N1581">
        <v>1547</v>
      </c>
      <c r="O1581">
        <v>0</v>
      </c>
    </row>
    <row r="1582" spans="14:15" x14ac:dyDescent="0.2">
      <c r="N1582">
        <v>1548</v>
      </c>
      <c r="O1582">
        <v>0</v>
      </c>
    </row>
    <row r="1583" spans="14:15" x14ac:dyDescent="0.2">
      <c r="N1583">
        <v>1549</v>
      </c>
      <c r="O1583">
        <v>0</v>
      </c>
    </row>
    <row r="1584" spans="14:15" x14ac:dyDescent="0.2">
      <c r="N1584">
        <v>1550</v>
      </c>
      <c r="O1584">
        <v>0</v>
      </c>
    </row>
    <row r="1585" spans="14:15" x14ac:dyDescent="0.2">
      <c r="N1585">
        <v>1551</v>
      </c>
      <c r="O1585">
        <v>0</v>
      </c>
    </row>
    <row r="1586" spans="14:15" x14ac:dyDescent="0.2">
      <c r="N1586">
        <v>1552</v>
      </c>
      <c r="O1586">
        <v>0</v>
      </c>
    </row>
    <row r="1587" spans="14:15" x14ac:dyDescent="0.2">
      <c r="N1587">
        <v>1553</v>
      </c>
      <c r="O1587">
        <v>0</v>
      </c>
    </row>
    <row r="1588" spans="14:15" x14ac:dyDescent="0.2">
      <c r="N1588">
        <v>1554</v>
      </c>
      <c r="O1588">
        <v>0</v>
      </c>
    </row>
    <row r="1589" spans="14:15" x14ac:dyDescent="0.2">
      <c r="N1589">
        <v>1555</v>
      </c>
      <c r="O1589">
        <v>0</v>
      </c>
    </row>
    <row r="1590" spans="14:15" x14ac:dyDescent="0.2">
      <c r="N1590">
        <v>1556</v>
      </c>
      <c r="O1590">
        <v>0</v>
      </c>
    </row>
    <row r="1591" spans="14:15" x14ac:dyDescent="0.2">
      <c r="N1591">
        <v>1557</v>
      </c>
      <c r="O1591">
        <v>0</v>
      </c>
    </row>
    <row r="1592" spans="14:15" x14ac:dyDescent="0.2">
      <c r="N1592">
        <v>1558</v>
      </c>
      <c r="O1592">
        <v>0</v>
      </c>
    </row>
    <row r="1593" spans="14:15" x14ac:dyDescent="0.2">
      <c r="N1593">
        <v>1559</v>
      </c>
      <c r="O1593">
        <v>0</v>
      </c>
    </row>
    <row r="1594" spans="14:15" x14ac:dyDescent="0.2">
      <c r="N1594">
        <v>1560</v>
      </c>
      <c r="O1594">
        <v>0</v>
      </c>
    </row>
    <row r="1595" spans="14:15" x14ac:dyDescent="0.2">
      <c r="N1595">
        <v>1561</v>
      </c>
      <c r="O1595">
        <v>0</v>
      </c>
    </row>
    <row r="1596" spans="14:15" x14ac:dyDescent="0.2">
      <c r="N1596">
        <v>1562</v>
      </c>
      <c r="O1596">
        <v>0</v>
      </c>
    </row>
    <row r="1597" spans="14:15" x14ac:dyDescent="0.2">
      <c r="N1597">
        <v>1563</v>
      </c>
      <c r="O1597">
        <v>0</v>
      </c>
    </row>
    <row r="1598" spans="14:15" x14ac:dyDescent="0.2">
      <c r="N1598">
        <v>1564</v>
      </c>
      <c r="O1598">
        <v>0</v>
      </c>
    </row>
    <row r="1599" spans="14:15" x14ac:dyDescent="0.2">
      <c r="N1599">
        <v>1565</v>
      </c>
      <c r="O1599">
        <v>0</v>
      </c>
    </row>
    <row r="1600" spans="14:15" x14ac:dyDescent="0.2">
      <c r="N1600">
        <v>1566</v>
      </c>
      <c r="O1600">
        <v>0</v>
      </c>
    </row>
    <row r="1601" spans="14:15" x14ac:dyDescent="0.2">
      <c r="N1601">
        <v>1567</v>
      </c>
      <c r="O1601">
        <v>0</v>
      </c>
    </row>
    <row r="1602" spans="14:15" x14ac:dyDescent="0.2">
      <c r="N1602">
        <v>1568</v>
      </c>
      <c r="O1602">
        <v>0</v>
      </c>
    </row>
    <row r="1603" spans="14:15" x14ac:dyDescent="0.2">
      <c r="N1603">
        <v>1569</v>
      </c>
      <c r="O1603">
        <v>0</v>
      </c>
    </row>
    <row r="1604" spans="14:15" x14ac:dyDescent="0.2">
      <c r="N1604">
        <v>1570</v>
      </c>
      <c r="O1604">
        <v>0</v>
      </c>
    </row>
    <row r="1605" spans="14:15" x14ac:dyDescent="0.2">
      <c r="N1605">
        <v>1571</v>
      </c>
      <c r="O1605">
        <v>0</v>
      </c>
    </row>
    <row r="1606" spans="14:15" x14ac:dyDescent="0.2">
      <c r="N1606">
        <v>1572</v>
      </c>
      <c r="O1606">
        <v>0</v>
      </c>
    </row>
    <row r="1607" spans="14:15" x14ac:dyDescent="0.2">
      <c r="N1607">
        <v>1573</v>
      </c>
      <c r="O1607">
        <v>0</v>
      </c>
    </row>
    <row r="1608" spans="14:15" x14ac:dyDescent="0.2">
      <c r="N1608">
        <v>1574</v>
      </c>
      <c r="O1608">
        <v>0</v>
      </c>
    </row>
    <row r="1609" spans="14:15" x14ac:dyDescent="0.2">
      <c r="N1609">
        <v>1575</v>
      </c>
      <c r="O1609">
        <v>0</v>
      </c>
    </row>
    <row r="1610" spans="14:15" x14ac:dyDescent="0.2">
      <c r="N1610">
        <v>1576</v>
      </c>
      <c r="O1610">
        <v>0</v>
      </c>
    </row>
    <row r="1611" spans="14:15" x14ac:dyDescent="0.2">
      <c r="N1611">
        <v>1577</v>
      </c>
      <c r="O1611">
        <v>0</v>
      </c>
    </row>
    <row r="1612" spans="14:15" x14ac:dyDescent="0.2">
      <c r="N1612">
        <v>1578</v>
      </c>
      <c r="O1612">
        <v>0</v>
      </c>
    </row>
    <row r="1613" spans="14:15" x14ac:dyDescent="0.2">
      <c r="N1613">
        <v>1579</v>
      </c>
      <c r="O1613">
        <v>0</v>
      </c>
    </row>
    <row r="1614" spans="14:15" x14ac:dyDescent="0.2">
      <c r="N1614">
        <v>1580</v>
      </c>
      <c r="O1614">
        <v>0</v>
      </c>
    </row>
    <row r="1615" spans="14:15" x14ac:dyDescent="0.2">
      <c r="N1615">
        <v>1581</v>
      </c>
      <c r="O1615">
        <v>0</v>
      </c>
    </row>
    <row r="1616" spans="14:15" x14ac:dyDescent="0.2">
      <c r="N1616">
        <v>1582</v>
      </c>
      <c r="O1616">
        <v>0</v>
      </c>
    </row>
    <row r="1617" spans="14:15" x14ac:dyDescent="0.2">
      <c r="N1617">
        <v>1583</v>
      </c>
      <c r="O1617">
        <v>0</v>
      </c>
    </row>
    <row r="1618" spans="14:15" x14ac:dyDescent="0.2">
      <c r="N1618">
        <v>1584</v>
      </c>
      <c r="O1618">
        <v>0</v>
      </c>
    </row>
    <row r="1619" spans="14:15" x14ac:dyDescent="0.2">
      <c r="N1619">
        <v>1585</v>
      </c>
      <c r="O1619">
        <v>0</v>
      </c>
    </row>
    <row r="1620" spans="14:15" x14ac:dyDescent="0.2">
      <c r="N1620">
        <v>1586</v>
      </c>
      <c r="O1620">
        <v>0</v>
      </c>
    </row>
    <row r="1621" spans="14:15" x14ac:dyDescent="0.2">
      <c r="N1621">
        <v>1587</v>
      </c>
      <c r="O1621">
        <v>0</v>
      </c>
    </row>
    <row r="1622" spans="14:15" x14ac:dyDescent="0.2">
      <c r="N1622">
        <v>1588</v>
      </c>
      <c r="O1622">
        <v>0</v>
      </c>
    </row>
    <row r="1623" spans="14:15" x14ac:dyDescent="0.2">
      <c r="N1623">
        <v>1589</v>
      </c>
      <c r="O1623">
        <v>0</v>
      </c>
    </row>
    <row r="1624" spans="14:15" x14ac:dyDescent="0.2">
      <c r="N1624">
        <v>1590</v>
      </c>
      <c r="O1624">
        <v>0</v>
      </c>
    </row>
    <row r="1625" spans="14:15" x14ac:dyDescent="0.2">
      <c r="N1625">
        <v>1591</v>
      </c>
      <c r="O1625">
        <v>0</v>
      </c>
    </row>
    <row r="1626" spans="14:15" x14ac:dyDescent="0.2">
      <c r="N1626">
        <v>1592</v>
      </c>
      <c r="O1626">
        <v>0</v>
      </c>
    </row>
    <row r="1627" spans="14:15" x14ac:dyDescent="0.2">
      <c r="N1627">
        <v>1593</v>
      </c>
      <c r="O1627">
        <v>0</v>
      </c>
    </row>
    <row r="1628" spans="14:15" x14ac:dyDescent="0.2">
      <c r="N1628">
        <v>1594</v>
      </c>
      <c r="O1628">
        <v>0</v>
      </c>
    </row>
    <row r="1629" spans="14:15" x14ac:dyDescent="0.2">
      <c r="N1629">
        <v>1595</v>
      </c>
      <c r="O1629">
        <v>0</v>
      </c>
    </row>
    <row r="1630" spans="14:15" x14ac:dyDescent="0.2">
      <c r="N1630">
        <v>1596</v>
      </c>
      <c r="O1630">
        <v>0</v>
      </c>
    </row>
    <row r="1631" spans="14:15" x14ac:dyDescent="0.2">
      <c r="N1631">
        <v>1597</v>
      </c>
      <c r="O1631">
        <v>0</v>
      </c>
    </row>
    <row r="1632" spans="14:15" x14ac:dyDescent="0.2">
      <c r="N1632">
        <v>1598</v>
      </c>
      <c r="O1632">
        <v>0</v>
      </c>
    </row>
    <row r="1633" spans="14:15" x14ac:dyDescent="0.2">
      <c r="N1633">
        <v>1599</v>
      </c>
      <c r="O1633">
        <v>0</v>
      </c>
    </row>
    <row r="1634" spans="14:15" x14ac:dyDescent="0.2">
      <c r="N1634">
        <v>1600</v>
      </c>
      <c r="O1634">
        <v>0</v>
      </c>
    </row>
    <row r="1635" spans="14:15" x14ac:dyDescent="0.2">
      <c r="N1635">
        <v>1601</v>
      </c>
      <c r="O1635">
        <v>0</v>
      </c>
    </row>
    <row r="1636" spans="14:15" x14ac:dyDescent="0.2">
      <c r="N1636">
        <v>1602</v>
      </c>
      <c r="O1636">
        <v>0</v>
      </c>
    </row>
    <row r="1637" spans="14:15" x14ac:dyDescent="0.2">
      <c r="N1637">
        <v>1603</v>
      </c>
      <c r="O1637">
        <v>0</v>
      </c>
    </row>
    <row r="1638" spans="14:15" x14ac:dyDescent="0.2">
      <c r="N1638">
        <v>1604</v>
      </c>
      <c r="O1638">
        <v>0</v>
      </c>
    </row>
    <row r="1639" spans="14:15" x14ac:dyDescent="0.2">
      <c r="N1639">
        <v>1605</v>
      </c>
      <c r="O1639">
        <v>0</v>
      </c>
    </row>
    <row r="1640" spans="14:15" x14ac:dyDescent="0.2">
      <c r="N1640">
        <v>1606</v>
      </c>
      <c r="O1640">
        <v>0</v>
      </c>
    </row>
    <row r="1641" spans="14:15" x14ac:dyDescent="0.2">
      <c r="N1641">
        <v>1607</v>
      </c>
      <c r="O1641">
        <v>0</v>
      </c>
    </row>
    <row r="1642" spans="14:15" x14ac:dyDescent="0.2">
      <c r="N1642">
        <v>1608</v>
      </c>
      <c r="O1642">
        <v>0</v>
      </c>
    </row>
    <row r="1643" spans="14:15" x14ac:dyDescent="0.2">
      <c r="N1643">
        <v>1609</v>
      </c>
      <c r="O1643">
        <v>0</v>
      </c>
    </row>
    <row r="1644" spans="14:15" x14ac:dyDescent="0.2">
      <c r="N1644">
        <v>1610</v>
      </c>
      <c r="O1644">
        <v>0</v>
      </c>
    </row>
    <row r="1645" spans="14:15" x14ac:dyDescent="0.2">
      <c r="N1645">
        <v>1611</v>
      </c>
      <c r="O1645">
        <v>0</v>
      </c>
    </row>
    <row r="1646" spans="14:15" x14ac:dyDescent="0.2">
      <c r="N1646">
        <v>1612</v>
      </c>
      <c r="O1646">
        <v>0</v>
      </c>
    </row>
    <row r="1647" spans="14:15" x14ac:dyDescent="0.2">
      <c r="N1647">
        <v>1613</v>
      </c>
      <c r="O1647">
        <v>0</v>
      </c>
    </row>
    <row r="1648" spans="14:15" x14ac:dyDescent="0.2">
      <c r="N1648">
        <v>1614</v>
      </c>
      <c r="O1648">
        <v>0</v>
      </c>
    </row>
    <row r="1649" spans="14:15" x14ac:dyDescent="0.2">
      <c r="N1649">
        <v>1615</v>
      </c>
      <c r="O1649">
        <v>0</v>
      </c>
    </row>
    <row r="1650" spans="14:15" x14ac:dyDescent="0.2">
      <c r="N1650">
        <v>1616</v>
      </c>
      <c r="O1650">
        <v>0</v>
      </c>
    </row>
    <row r="1651" spans="14:15" x14ac:dyDescent="0.2">
      <c r="N1651">
        <v>1617</v>
      </c>
      <c r="O1651">
        <v>0</v>
      </c>
    </row>
    <row r="1652" spans="14:15" x14ac:dyDescent="0.2">
      <c r="N1652">
        <v>1618</v>
      </c>
      <c r="O1652">
        <v>0</v>
      </c>
    </row>
    <row r="1653" spans="14:15" x14ac:dyDescent="0.2">
      <c r="N1653">
        <v>1619</v>
      </c>
      <c r="O1653">
        <v>0</v>
      </c>
    </row>
    <row r="1654" spans="14:15" x14ac:dyDescent="0.2">
      <c r="N1654">
        <v>1620</v>
      </c>
      <c r="O1654">
        <v>0</v>
      </c>
    </row>
    <row r="1655" spans="14:15" x14ac:dyDescent="0.2">
      <c r="N1655">
        <v>1621</v>
      </c>
      <c r="O1655">
        <v>0</v>
      </c>
    </row>
    <row r="1656" spans="14:15" x14ac:dyDescent="0.2">
      <c r="N1656">
        <v>1622</v>
      </c>
      <c r="O1656">
        <v>0</v>
      </c>
    </row>
    <row r="1657" spans="14:15" x14ac:dyDescent="0.2">
      <c r="N1657">
        <v>1623</v>
      </c>
      <c r="O1657">
        <v>0</v>
      </c>
    </row>
    <row r="1658" spans="14:15" x14ac:dyDescent="0.2">
      <c r="N1658">
        <v>1624</v>
      </c>
      <c r="O1658">
        <v>0</v>
      </c>
    </row>
    <row r="1659" spans="14:15" x14ac:dyDescent="0.2">
      <c r="N1659">
        <v>1625</v>
      </c>
      <c r="O1659">
        <v>0</v>
      </c>
    </row>
    <row r="1660" spans="14:15" x14ac:dyDescent="0.2">
      <c r="N1660">
        <v>1626</v>
      </c>
      <c r="O1660">
        <v>0</v>
      </c>
    </row>
    <row r="1661" spans="14:15" x14ac:dyDescent="0.2">
      <c r="N1661">
        <v>1627</v>
      </c>
      <c r="O1661">
        <v>0</v>
      </c>
    </row>
    <row r="1662" spans="14:15" x14ac:dyDescent="0.2">
      <c r="N1662">
        <v>1628</v>
      </c>
      <c r="O1662">
        <v>0</v>
      </c>
    </row>
    <row r="1663" spans="14:15" x14ac:dyDescent="0.2">
      <c r="N1663">
        <v>1629</v>
      </c>
      <c r="O1663">
        <v>0</v>
      </c>
    </row>
    <row r="1664" spans="14:15" x14ac:dyDescent="0.2">
      <c r="N1664">
        <v>1630</v>
      </c>
      <c r="O1664">
        <v>0</v>
      </c>
    </row>
    <row r="1665" spans="14:15" x14ac:dyDescent="0.2">
      <c r="N1665">
        <v>1631</v>
      </c>
      <c r="O1665">
        <v>0</v>
      </c>
    </row>
    <row r="1666" spans="14:15" x14ac:dyDescent="0.2">
      <c r="N1666">
        <v>1632</v>
      </c>
      <c r="O1666">
        <v>0</v>
      </c>
    </row>
    <row r="1667" spans="14:15" x14ac:dyDescent="0.2">
      <c r="N1667">
        <v>1633</v>
      </c>
      <c r="O1667">
        <v>0</v>
      </c>
    </row>
    <row r="1668" spans="14:15" x14ac:dyDescent="0.2">
      <c r="N1668">
        <v>1634</v>
      </c>
      <c r="O1668">
        <v>0</v>
      </c>
    </row>
    <row r="1669" spans="14:15" x14ac:dyDescent="0.2">
      <c r="N1669">
        <v>1635</v>
      </c>
      <c r="O1669">
        <v>0</v>
      </c>
    </row>
    <row r="1670" spans="14:15" x14ac:dyDescent="0.2">
      <c r="N1670">
        <v>1636</v>
      </c>
      <c r="O1670">
        <v>0</v>
      </c>
    </row>
    <row r="1671" spans="14:15" x14ac:dyDescent="0.2">
      <c r="N1671">
        <v>1637</v>
      </c>
      <c r="O1671">
        <v>0</v>
      </c>
    </row>
    <row r="1672" spans="14:15" x14ac:dyDescent="0.2">
      <c r="N1672">
        <v>1638</v>
      </c>
      <c r="O1672">
        <v>0</v>
      </c>
    </row>
    <row r="1673" spans="14:15" x14ac:dyDescent="0.2">
      <c r="N1673">
        <v>1639</v>
      </c>
      <c r="O1673">
        <v>0</v>
      </c>
    </row>
    <row r="1674" spans="14:15" x14ac:dyDescent="0.2">
      <c r="N1674">
        <v>1640</v>
      </c>
      <c r="O1674">
        <v>0</v>
      </c>
    </row>
    <row r="1675" spans="14:15" x14ac:dyDescent="0.2">
      <c r="N1675">
        <v>1641</v>
      </c>
      <c r="O1675">
        <v>0</v>
      </c>
    </row>
    <row r="1676" spans="14:15" x14ac:dyDescent="0.2">
      <c r="N1676">
        <v>1642</v>
      </c>
      <c r="O1676">
        <v>0</v>
      </c>
    </row>
    <row r="1677" spans="14:15" x14ac:dyDescent="0.2">
      <c r="N1677">
        <v>1643</v>
      </c>
      <c r="O1677">
        <v>0</v>
      </c>
    </row>
    <row r="1678" spans="14:15" x14ac:dyDescent="0.2">
      <c r="N1678">
        <v>1644</v>
      </c>
      <c r="O1678">
        <v>0</v>
      </c>
    </row>
    <row r="1679" spans="14:15" x14ac:dyDescent="0.2">
      <c r="N1679">
        <v>1645</v>
      </c>
      <c r="O1679">
        <v>0</v>
      </c>
    </row>
    <row r="1680" spans="14:15" x14ac:dyDescent="0.2">
      <c r="N1680">
        <v>1646</v>
      </c>
      <c r="O1680">
        <v>0</v>
      </c>
    </row>
    <row r="1681" spans="14:15" x14ac:dyDescent="0.2">
      <c r="N1681">
        <v>1647</v>
      </c>
      <c r="O1681">
        <v>0</v>
      </c>
    </row>
    <row r="1682" spans="14:15" x14ac:dyDescent="0.2">
      <c r="N1682">
        <v>1648</v>
      </c>
      <c r="O1682">
        <v>0</v>
      </c>
    </row>
    <row r="1683" spans="14:15" x14ac:dyDescent="0.2">
      <c r="N1683">
        <v>1649</v>
      </c>
      <c r="O1683">
        <v>0</v>
      </c>
    </row>
    <row r="1684" spans="14:15" x14ac:dyDescent="0.2">
      <c r="N1684">
        <v>1650</v>
      </c>
      <c r="O1684">
        <v>0</v>
      </c>
    </row>
    <row r="1685" spans="14:15" x14ac:dyDescent="0.2">
      <c r="N1685">
        <v>1651</v>
      </c>
      <c r="O1685">
        <v>0</v>
      </c>
    </row>
    <row r="1686" spans="14:15" x14ac:dyDescent="0.2">
      <c r="N1686">
        <v>1652</v>
      </c>
      <c r="O1686">
        <v>0</v>
      </c>
    </row>
    <row r="1687" spans="14:15" x14ac:dyDescent="0.2">
      <c r="N1687">
        <v>1653</v>
      </c>
      <c r="O1687">
        <v>0</v>
      </c>
    </row>
    <row r="1688" spans="14:15" x14ac:dyDescent="0.2">
      <c r="N1688">
        <v>1654</v>
      </c>
      <c r="O1688">
        <v>0</v>
      </c>
    </row>
    <row r="1689" spans="14:15" x14ac:dyDescent="0.2">
      <c r="N1689">
        <v>1655</v>
      </c>
      <c r="O1689">
        <v>0</v>
      </c>
    </row>
    <row r="1690" spans="14:15" x14ac:dyDescent="0.2">
      <c r="N1690">
        <v>1656</v>
      </c>
      <c r="O1690">
        <v>0</v>
      </c>
    </row>
    <row r="1691" spans="14:15" x14ac:dyDescent="0.2">
      <c r="N1691">
        <v>1657</v>
      </c>
      <c r="O1691">
        <v>0</v>
      </c>
    </row>
    <row r="1692" spans="14:15" x14ac:dyDescent="0.2">
      <c r="N1692">
        <v>1658</v>
      </c>
      <c r="O1692">
        <v>0</v>
      </c>
    </row>
    <row r="1693" spans="14:15" x14ac:dyDescent="0.2">
      <c r="N1693">
        <v>1659</v>
      </c>
      <c r="O1693">
        <v>0</v>
      </c>
    </row>
    <row r="1694" spans="14:15" x14ac:dyDescent="0.2">
      <c r="N1694">
        <v>1660</v>
      </c>
      <c r="O1694">
        <v>0</v>
      </c>
    </row>
    <row r="1695" spans="14:15" x14ac:dyDescent="0.2">
      <c r="N1695">
        <v>1661</v>
      </c>
      <c r="O1695">
        <v>0</v>
      </c>
    </row>
    <row r="1696" spans="14:15" x14ac:dyDescent="0.2">
      <c r="N1696">
        <v>1662</v>
      </c>
      <c r="O1696">
        <v>0</v>
      </c>
    </row>
    <row r="1697" spans="14:15" x14ac:dyDescent="0.2">
      <c r="N1697">
        <v>1663</v>
      </c>
      <c r="O1697">
        <v>0</v>
      </c>
    </row>
    <row r="1698" spans="14:15" x14ac:dyDescent="0.2">
      <c r="N1698">
        <v>1664</v>
      </c>
      <c r="O1698">
        <v>0</v>
      </c>
    </row>
    <row r="1699" spans="14:15" x14ac:dyDescent="0.2">
      <c r="N1699">
        <v>1665</v>
      </c>
      <c r="O1699">
        <v>0</v>
      </c>
    </row>
    <row r="1700" spans="14:15" x14ac:dyDescent="0.2">
      <c r="N1700">
        <v>1666</v>
      </c>
      <c r="O1700">
        <v>0</v>
      </c>
    </row>
    <row r="1701" spans="14:15" x14ac:dyDescent="0.2">
      <c r="N1701">
        <v>1667</v>
      </c>
      <c r="O1701">
        <v>0</v>
      </c>
    </row>
    <row r="1702" spans="14:15" x14ac:dyDescent="0.2">
      <c r="N1702">
        <v>1668</v>
      </c>
      <c r="O1702">
        <v>0</v>
      </c>
    </row>
    <row r="1703" spans="14:15" x14ac:dyDescent="0.2">
      <c r="N1703">
        <v>1669</v>
      </c>
      <c r="O1703">
        <v>0</v>
      </c>
    </row>
    <row r="1704" spans="14:15" x14ac:dyDescent="0.2">
      <c r="N1704">
        <v>1670</v>
      </c>
      <c r="O1704">
        <v>0</v>
      </c>
    </row>
    <row r="1705" spans="14:15" x14ac:dyDescent="0.2">
      <c r="N1705">
        <v>1671</v>
      </c>
      <c r="O1705">
        <v>0</v>
      </c>
    </row>
    <row r="1706" spans="14:15" x14ac:dyDescent="0.2">
      <c r="N1706">
        <v>1672</v>
      </c>
      <c r="O1706">
        <v>0</v>
      </c>
    </row>
    <row r="1707" spans="14:15" x14ac:dyDescent="0.2">
      <c r="N1707">
        <v>1673</v>
      </c>
      <c r="O1707">
        <v>0</v>
      </c>
    </row>
    <row r="1708" spans="14:15" x14ac:dyDescent="0.2">
      <c r="N1708">
        <v>1674</v>
      </c>
      <c r="O1708">
        <v>0</v>
      </c>
    </row>
    <row r="1709" spans="14:15" x14ac:dyDescent="0.2">
      <c r="N1709">
        <v>1675</v>
      </c>
      <c r="O1709">
        <v>0</v>
      </c>
    </row>
    <row r="1710" spans="14:15" x14ac:dyDescent="0.2">
      <c r="N1710">
        <v>1676</v>
      </c>
      <c r="O1710">
        <v>0</v>
      </c>
    </row>
    <row r="1711" spans="14:15" x14ac:dyDescent="0.2">
      <c r="N1711">
        <v>1677</v>
      </c>
      <c r="O1711">
        <v>0</v>
      </c>
    </row>
    <row r="1712" spans="14:15" x14ac:dyDescent="0.2">
      <c r="N1712">
        <v>1678</v>
      </c>
      <c r="O1712">
        <v>0</v>
      </c>
    </row>
    <row r="1713" spans="14:15" x14ac:dyDescent="0.2">
      <c r="N1713">
        <v>1679</v>
      </c>
      <c r="O1713">
        <v>0</v>
      </c>
    </row>
    <row r="1714" spans="14:15" x14ac:dyDescent="0.2">
      <c r="N1714">
        <v>1680</v>
      </c>
      <c r="O1714">
        <v>0</v>
      </c>
    </row>
    <row r="1715" spans="14:15" x14ac:dyDescent="0.2">
      <c r="N1715">
        <v>1681</v>
      </c>
      <c r="O1715">
        <v>0</v>
      </c>
    </row>
    <row r="1716" spans="14:15" x14ac:dyDescent="0.2">
      <c r="N1716">
        <v>1682</v>
      </c>
      <c r="O1716">
        <v>0</v>
      </c>
    </row>
    <row r="1717" spans="14:15" x14ac:dyDescent="0.2">
      <c r="N1717">
        <v>1683</v>
      </c>
      <c r="O1717">
        <v>0</v>
      </c>
    </row>
    <row r="1718" spans="14:15" x14ac:dyDescent="0.2">
      <c r="N1718">
        <v>1684</v>
      </c>
      <c r="O1718">
        <v>0</v>
      </c>
    </row>
    <row r="1719" spans="14:15" x14ac:dyDescent="0.2">
      <c r="N1719">
        <v>1685</v>
      </c>
      <c r="O1719">
        <v>0</v>
      </c>
    </row>
    <row r="1720" spans="14:15" x14ac:dyDescent="0.2">
      <c r="N1720">
        <v>1686</v>
      </c>
      <c r="O1720">
        <v>0</v>
      </c>
    </row>
    <row r="1721" spans="14:15" x14ac:dyDescent="0.2">
      <c r="N1721">
        <v>1687</v>
      </c>
      <c r="O1721">
        <v>0</v>
      </c>
    </row>
    <row r="1722" spans="14:15" x14ac:dyDescent="0.2">
      <c r="N1722">
        <v>1688</v>
      </c>
      <c r="O1722">
        <v>0</v>
      </c>
    </row>
    <row r="1723" spans="14:15" x14ac:dyDescent="0.2">
      <c r="N1723">
        <v>1689</v>
      </c>
      <c r="O1723">
        <v>0</v>
      </c>
    </row>
    <row r="1724" spans="14:15" x14ac:dyDescent="0.2">
      <c r="N1724">
        <v>1690</v>
      </c>
      <c r="O1724">
        <v>0</v>
      </c>
    </row>
    <row r="1725" spans="14:15" x14ac:dyDescent="0.2">
      <c r="N1725">
        <v>1691</v>
      </c>
      <c r="O1725">
        <v>0</v>
      </c>
    </row>
    <row r="1726" spans="14:15" x14ac:dyDescent="0.2">
      <c r="N1726">
        <v>1692</v>
      </c>
      <c r="O1726">
        <v>0</v>
      </c>
    </row>
    <row r="1727" spans="14:15" x14ac:dyDescent="0.2">
      <c r="N1727">
        <v>1693</v>
      </c>
      <c r="O1727">
        <v>0</v>
      </c>
    </row>
    <row r="1728" spans="14:15" x14ac:dyDescent="0.2">
      <c r="N1728">
        <v>1694</v>
      </c>
      <c r="O1728">
        <v>0</v>
      </c>
    </row>
    <row r="1729" spans="14:15" x14ac:dyDescent="0.2">
      <c r="N1729">
        <v>1695</v>
      </c>
      <c r="O1729">
        <v>0</v>
      </c>
    </row>
    <row r="1730" spans="14:15" x14ac:dyDescent="0.2">
      <c r="N1730">
        <v>1696</v>
      </c>
      <c r="O1730">
        <v>0</v>
      </c>
    </row>
    <row r="1731" spans="14:15" x14ac:dyDescent="0.2">
      <c r="N1731">
        <v>1697</v>
      </c>
      <c r="O1731">
        <v>0</v>
      </c>
    </row>
    <row r="1732" spans="14:15" x14ac:dyDescent="0.2">
      <c r="N1732">
        <v>1698</v>
      </c>
      <c r="O1732">
        <v>0</v>
      </c>
    </row>
    <row r="1733" spans="14:15" x14ac:dyDescent="0.2">
      <c r="N1733">
        <v>1699</v>
      </c>
      <c r="O1733">
        <v>0</v>
      </c>
    </row>
    <row r="1734" spans="14:15" x14ac:dyDescent="0.2">
      <c r="N1734">
        <v>1700</v>
      </c>
      <c r="O1734">
        <v>0</v>
      </c>
    </row>
    <row r="1735" spans="14:15" x14ac:dyDescent="0.2">
      <c r="N1735">
        <v>1701</v>
      </c>
      <c r="O1735">
        <v>0</v>
      </c>
    </row>
    <row r="1736" spans="14:15" x14ac:dyDescent="0.2">
      <c r="N1736">
        <v>1702</v>
      </c>
      <c r="O1736">
        <v>0</v>
      </c>
    </row>
    <row r="1737" spans="14:15" x14ac:dyDescent="0.2">
      <c r="N1737">
        <v>1703</v>
      </c>
      <c r="O1737">
        <v>0</v>
      </c>
    </row>
    <row r="1738" spans="14:15" x14ac:dyDescent="0.2">
      <c r="N1738">
        <v>1704</v>
      </c>
      <c r="O1738">
        <v>0</v>
      </c>
    </row>
    <row r="1739" spans="14:15" x14ac:dyDescent="0.2">
      <c r="N1739">
        <v>1705</v>
      </c>
      <c r="O1739">
        <v>0</v>
      </c>
    </row>
    <row r="1740" spans="14:15" x14ac:dyDescent="0.2">
      <c r="N1740">
        <v>1706</v>
      </c>
      <c r="O1740">
        <v>0</v>
      </c>
    </row>
    <row r="1741" spans="14:15" x14ac:dyDescent="0.2">
      <c r="N1741">
        <v>1707</v>
      </c>
      <c r="O1741">
        <v>0</v>
      </c>
    </row>
    <row r="1742" spans="14:15" x14ac:dyDescent="0.2">
      <c r="N1742">
        <v>1708</v>
      </c>
      <c r="O1742">
        <v>0</v>
      </c>
    </row>
    <row r="1743" spans="14:15" x14ac:dyDescent="0.2">
      <c r="N1743">
        <v>1709</v>
      </c>
      <c r="O1743">
        <v>0</v>
      </c>
    </row>
    <row r="1744" spans="14:15" x14ac:dyDescent="0.2">
      <c r="N1744">
        <v>1710</v>
      </c>
      <c r="O1744">
        <v>0</v>
      </c>
    </row>
    <row r="1745" spans="14:15" x14ac:dyDescent="0.2">
      <c r="N1745">
        <v>1711</v>
      </c>
      <c r="O1745">
        <v>0</v>
      </c>
    </row>
    <row r="1746" spans="14:15" x14ac:dyDescent="0.2">
      <c r="N1746">
        <v>1712</v>
      </c>
      <c r="O1746">
        <v>0</v>
      </c>
    </row>
    <row r="1747" spans="14:15" x14ac:dyDescent="0.2">
      <c r="N1747">
        <v>1713</v>
      </c>
      <c r="O1747">
        <v>0</v>
      </c>
    </row>
    <row r="1748" spans="14:15" x14ac:dyDescent="0.2">
      <c r="N1748">
        <v>1714</v>
      </c>
      <c r="O1748">
        <v>0</v>
      </c>
    </row>
    <row r="1749" spans="14:15" x14ac:dyDescent="0.2">
      <c r="N1749">
        <v>1715</v>
      </c>
      <c r="O1749">
        <v>0</v>
      </c>
    </row>
    <row r="1750" spans="14:15" x14ac:dyDescent="0.2">
      <c r="N1750">
        <v>1716</v>
      </c>
      <c r="O1750">
        <v>0</v>
      </c>
    </row>
    <row r="1751" spans="14:15" x14ac:dyDescent="0.2">
      <c r="N1751">
        <v>1717</v>
      </c>
      <c r="O1751">
        <v>0</v>
      </c>
    </row>
    <row r="1752" spans="14:15" x14ac:dyDescent="0.2">
      <c r="N1752">
        <v>1718</v>
      </c>
      <c r="O1752">
        <v>0</v>
      </c>
    </row>
    <row r="1753" spans="14:15" x14ac:dyDescent="0.2">
      <c r="N1753">
        <v>1719</v>
      </c>
      <c r="O1753">
        <v>0</v>
      </c>
    </row>
    <row r="1754" spans="14:15" x14ac:dyDescent="0.2">
      <c r="N1754">
        <v>1720</v>
      </c>
      <c r="O1754">
        <v>0</v>
      </c>
    </row>
    <row r="1755" spans="14:15" x14ac:dyDescent="0.2">
      <c r="N1755">
        <v>1721</v>
      </c>
      <c r="O1755">
        <v>0</v>
      </c>
    </row>
    <row r="1756" spans="14:15" x14ac:dyDescent="0.2">
      <c r="N1756">
        <v>1722</v>
      </c>
      <c r="O1756">
        <v>0</v>
      </c>
    </row>
    <row r="1757" spans="14:15" x14ac:dyDescent="0.2">
      <c r="N1757">
        <v>1723</v>
      </c>
      <c r="O1757">
        <v>0</v>
      </c>
    </row>
    <row r="1758" spans="14:15" x14ac:dyDescent="0.2">
      <c r="N1758">
        <v>1724</v>
      </c>
      <c r="O1758">
        <v>0</v>
      </c>
    </row>
    <row r="1759" spans="14:15" x14ac:dyDescent="0.2">
      <c r="N1759">
        <v>1725</v>
      </c>
      <c r="O1759">
        <v>0</v>
      </c>
    </row>
    <row r="1760" spans="14:15" x14ac:dyDescent="0.2">
      <c r="N1760">
        <v>1726</v>
      </c>
      <c r="O1760">
        <v>0</v>
      </c>
    </row>
    <row r="1761" spans="14:15" x14ac:dyDescent="0.2">
      <c r="N1761">
        <v>1727</v>
      </c>
      <c r="O1761">
        <v>0</v>
      </c>
    </row>
    <row r="1762" spans="14:15" x14ac:dyDescent="0.2">
      <c r="N1762">
        <v>1728</v>
      </c>
      <c r="O1762">
        <v>0</v>
      </c>
    </row>
    <row r="1763" spans="14:15" x14ac:dyDescent="0.2">
      <c r="N1763">
        <v>1729</v>
      </c>
      <c r="O1763">
        <v>0</v>
      </c>
    </row>
    <row r="1764" spans="14:15" x14ac:dyDescent="0.2">
      <c r="N1764">
        <v>1730</v>
      </c>
      <c r="O1764">
        <v>0</v>
      </c>
    </row>
    <row r="1765" spans="14:15" x14ac:dyDescent="0.2">
      <c r="N1765">
        <v>1731</v>
      </c>
      <c r="O1765">
        <v>0</v>
      </c>
    </row>
    <row r="1766" spans="14:15" x14ac:dyDescent="0.2">
      <c r="N1766">
        <v>1732</v>
      </c>
      <c r="O1766">
        <v>0</v>
      </c>
    </row>
    <row r="1767" spans="14:15" x14ac:dyDescent="0.2">
      <c r="N1767">
        <v>1733</v>
      </c>
      <c r="O1767">
        <v>0</v>
      </c>
    </row>
    <row r="1768" spans="14:15" x14ac:dyDescent="0.2">
      <c r="N1768">
        <v>1734</v>
      </c>
      <c r="O1768">
        <v>0</v>
      </c>
    </row>
    <row r="1769" spans="14:15" x14ac:dyDescent="0.2">
      <c r="N1769">
        <v>1735</v>
      </c>
      <c r="O1769">
        <v>0</v>
      </c>
    </row>
    <row r="1770" spans="14:15" x14ac:dyDescent="0.2">
      <c r="N1770">
        <v>1736</v>
      </c>
      <c r="O1770">
        <v>0</v>
      </c>
    </row>
    <row r="1771" spans="14:15" x14ac:dyDescent="0.2">
      <c r="N1771">
        <v>1737</v>
      </c>
      <c r="O1771">
        <v>0</v>
      </c>
    </row>
    <row r="1772" spans="14:15" x14ac:dyDescent="0.2">
      <c r="N1772">
        <v>1738</v>
      </c>
      <c r="O1772">
        <v>0</v>
      </c>
    </row>
    <row r="1773" spans="14:15" x14ac:dyDescent="0.2">
      <c r="N1773">
        <v>1739</v>
      </c>
      <c r="O1773">
        <v>0</v>
      </c>
    </row>
    <row r="1774" spans="14:15" x14ac:dyDescent="0.2">
      <c r="N1774">
        <v>1740</v>
      </c>
      <c r="O1774">
        <v>0</v>
      </c>
    </row>
    <row r="1775" spans="14:15" x14ac:dyDescent="0.2">
      <c r="N1775">
        <v>1741</v>
      </c>
      <c r="O1775">
        <v>0</v>
      </c>
    </row>
    <row r="1776" spans="14:15" x14ac:dyDescent="0.2">
      <c r="N1776">
        <v>1742</v>
      </c>
      <c r="O1776">
        <v>0</v>
      </c>
    </row>
    <row r="1777" spans="14:15" x14ac:dyDescent="0.2">
      <c r="N1777">
        <v>1743</v>
      </c>
      <c r="O1777">
        <v>0</v>
      </c>
    </row>
    <row r="1778" spans="14:15" x14ac:dyDescent="0.2">
      <c r="N1778">
        <v>1744</v>
      </c>
      <c r="O1778">
        <v>0</v>
      </c>
    </row>
    <row r="1779" spans="14:15" x14ac:dyDescent="0.2">
      <c r="N1779">
        <v>1745</v>
      </c>
      <c r="O1779">
        <v>0</v>
      </c>
    </row>
    <row r="1780" spans="14:15" x14ac:dyDescent="0.2">
      <c r="N1780">
        <v>1746</v>
      </c>
      <c r="O1780">
        <v>0</v>
      </c>
    </row>
    <row r="1781" spans="14:15" x14ac:dyDescent="0.2">
      <c r="N1781">
        <v>1747</v>
      </c>
      <c r="O1781">
        <v>0</v>
      </c>
    </row>
    <row r="1782" spans="14:15" x14ac:dyDescent="0.2">
      <c r="N1782">
        <v>1748</v>
      </c>
      <c r="O1782">
        <v>0</v>
      </c>
    </row>
    <row r="1783" spans="14:15" x14ac:dyDescent="0.2">
      <c r="N1783">
        <v>1749</v>
      </c>
      <c r="O1783">
        <v>0</v>
      </c>
    </row>
    <row r="1784" spans="14:15" x14ac:dyDescent="0.2">
      <c r="N1784">
        <v>1750</v>
      </c>
      <c r="O1784">
        <v>0</v>
      </c>
    </row>
    <row r="1785" spans="14:15" x14ac:dyDescent="0.2">
      <c r="N1785">
        <v>1751</v>
      </c>
      <c r="O1785">
        <v>0</v>
      </c>
    </row>
    <row r="1786" spans="14:15" x14ac:dyDescent="0.2">
      <c r="N1786">
        <v>1752</v>
      </c>
      <c r="O1786">
        <v>0</v>
      </c>
    </row>
    <row r="1787" spans="14:15" x14ac:dyDescent="0.2">
      <c r="N1787">
        <v>1753</v>
      </c>
      <c r="O1787">
        <v>0</v>
      </c>
    </row>
    <row r="1788" spans="14:15" x14ac:dyDescent="0.2">
      <c r="N1788">
        <v>1754</v>
      </c>
      <c r="O1788">
        <v>0</v>
      </c>
    </row>
    <row r="1789" spans="14:15" x14ac:dyDescent="0.2">
      <c r="N1789">
        <v>1755</v>
      </c>
      <c r="O1789">
        <v>0</v>
      </c>
    </row>
    <row r="1790" spans="14:15" x14ac:dyDescent="0.2">
      <c r="N1790">
        <v>1756</v>
      </c>
      <c r="O1790">
        <v>0</v>
      </c>
    </row>
    <row r="1791" spans="14:15" x14ac:dyDescent="0.2">
      <c r="N1791">
        <v>1757</v>
      </c>
      <c r="O1791">
        <v>0</v>
      </c>
    </row>
    <row r="1792" spans="14:15" x14ac:dyDescent="0.2">
      <c r="N1792">
        <v>1758</v>
      </c>
      <c r="O1792">
        <v>0</v>
      </c>
    </row>
    <row r="1793" spans="14:15" x14ac:dyDescent="0.2">
      <c r="N1793">
        <v>1759</v>
      </c>
      <c r="O1793">
        <v>0</v>
      </c>
    </row>
    <row r="1794" spans="14:15" x14ac:dyDescent="0.2">
      <c r="N1794">
        <v>1760</v>
      </c>
      <c r="O1794">
        <v>0</v>
      </c>
    </row>
    <row r="1795" spans="14:15" x14ac:dyDescent="0.2">
      <c r="N1795">
        <v>1761</v>
      </c>
      <c r="O1795">
        <v>0</v>
      </c>
    </row>
    <row r="1796" spans="14:15" x14ac:dyDescent="0.2">
      <c r="N1796">
        <v>1762</v>
      </c>
      <c r="O1796">
        <v>0</v>
      </c>
    </row>
    <row r="1797" spans="14:15" x14ac:dyDescent="0.2">
      <c r="N1797">
        <v>1763</v>
      </c>
      <c r="O1797">
        <v>0</v>
      </c>
    </row>
    <row r="1798" spans="14:15" x14ac:dyDescent="0.2">
      <c r="N1798">
        <v>1764</v>
      </c>
      <c r="O1798">
        <v>0</v>
      </c>
    </row>
    <row r="1799" spans="14:15" x14ac:dyDescent="0.2">
      <c r="N1799">
        <v>1765</v>
      </c>
      <c r="O1799">
        <v>0</v>
      </c>
    </row>
    <row r="1800" spans="14:15" x14ac:dyDescent="0.2">
      <c r="N1800">
        <v>1766</v>
      </c>
      <c r="O1800">
        <v>0</v>
      </c>
    </row>
    <row r="1801" spans="14:15" x14ac:dyDescent="0.2">
      <c r="N1801">
        <v>1767</v>
      </c>
      <c r="O1801">
        <v>0</v>
      </c>
    </row>
    <row r="1802" spans="14:15" x14ac:dyDescent="0.2">
      <c r="N1802">
        <v>1768</v>
      </c>
      <c r="O1802">
        <v>0</v>
      </c>
    </row>
    <row r="1803" spans="14:15" x14ac:dyDescent="0.2">
      <c r="N1803">
        <v>1769</v>
      </c>
      <c r="O1803">
        <v>0</v>
      </c>
    </row>
    <row r="1804" spans="14:15" x14ac:dyDescent="0.2">
      <c r="N1804">
        <v>1770</v>
      </c>
      <c r="O1804">
        <v>0</v>
      </c>
    </row>
    <row r="1805" spans="14:15" x14ac:dyDescent="0.2">
      <c r="N1805">
        <v>1771</v>
      </c>
      <c r="O1805">
        <v>0</v>
      </c>
    </row>
    <row r="1806" spans="14:15" x14ac:dyDescent="0.2">
      <c r="N1806">
        <v>1772</v>
      </c>
      <c r="O1806">
        <v>0</v>
      </c>
    </row>
    <row r="1807" spans="14:15" x14ac:dyDescent="0.2">
      <c r="N1807">
        <v>1773</v>
      </c>
      <c r="O1807">
        <v>0</v>
      </c>
    </row>
    <row r="1808" spans="14:15" x14ac:dyDescent="0.2">
      <c r="N1808">
        <v>1774</v>
      </c>
      <c r="O1808">
        <v>0</v>
      </c>
    </row>
    <row r="1809" spans="14:15" x14ac:dyDescent="0.2">
      <c r="N1809">
        <v>1775</v>
      </c>
      <c r="O1809">
        <v>0</v>
      </c>
    </row>
    <row r="1810" spans="14:15" x14ac:dyDescent="0.2">
      <c r="N1810">
        <v>1776</v>
      </c>
      <c r="O1810">
        <v>0</v>
      </c>
    </row>
    <row r="1811" spans="14:15" x14ac:dyDescent="0.2">
      <c r="N1811">
        <v>1777</v>
      </c>
      <c r="O1811">
        <v>0</v>
      </c>
    </row>
    <row r="1812" spans="14:15" x14ac:dyDescent="0.2">
      <c r="N1812">
        <v>1778</v>
      </c>
      <c r="O1812">
        <v>0</v>
      </c>
    </row>
    <row r="1813" spans="14:15" x14ac:dyDescent="0.2">
      <c r="N1813">
        <v>1779</v>
      </c>
      <c r="O1813">
        <v>0</v>
      </c>
    </row>
    <row r="1814" spans="14:15" x14ac:dyDescent="0.2">
      <c r="N1814">
        <v>1780</v>
      </c>
      <c r="O1814">
        <v>0</v>
      </c>
    </row>
    <row r="1815" spans="14:15" x14ac:dyDescent="0.2">
      <c r="N1815">
        <v>1781</v>
      </c>
      <c r="O1815">
        <v>0</v>
      </c>
    </row>
    <row r="1816" spans="14:15" x14ac:dyDescent="0.2">
      <c r="N1816">
        <v>1782</v>
      </c>
      <c r="O1816">
        <v>0</v>
      </c>
    </row>
    <row r="1817" spans="14:15" x14ac:dyDescent="0.2">
      <c r="N1817">
        <v>1783</v>
      </c>
      <c r="O1817">
        <v>0</v>
      </c>
    </row>
    <row r="1818" spans="14:15" x14ac:dyDescent="0.2">
      <c r="N1818">
        <v>1784</v>
      </c>
      <c r="O1818">
        <v>0</v>
      </c>
    </row>
    <row r="1819" spans="14:15" x14ac:dyDescent="0.2">
      <c r="N1819">
        <v>1785</v>
      </c>
      <c r="O1819">
        <v>0</v>
      </c>
    </row>
    <row r="1820" spans="14:15" x14ac:dyDescent="0.2">
      <c r="N1820">
        <v>1786</v>
      </c>
      <c r="O1820">
        <v>0</v>
      </c>
    </row>
    <row r="1821" spans="14:15" x14ac:dyDescent="0.2">
      <c r="N1821">
        <v>1787</v>
      </c>
      <c r="O1821">
        <v>0</v>
      </c>
    </row>
    <row r="1822" spans="14:15" x14ac:dyDescent="0.2">
      <c r="N1822">
        <v>1788</v>
      </c>
      <c r="O1822">
        <v>0</v>
      </c>
    </row>
    <row r="1823" spans="14:15" x14ac:dyDescent="0.2">
      <c r="N1823">
        <v>1789</v>
      </c>
      <c r="O1823">
        <v>0</v>
      </c>
    </row>
    <row r="1824" spans="14:15" x14ac:dyDescent="0.2">
      <c r="N1824">
        <v>1790</v>
      </c>
      <c r="O1824">
        <v>0</v>
      </c>
    </row>
    <row r="1825" spans="14:15" x14ac:dyDescent="0.2">
      <c r="N1825">
        <v>1791</v>
      </c>
      <c r="O1825">
        <v>0</v>
      </c>
    </row>
    <row r="1826" spans="14:15" x14ac:dyDescent="0.2">
      <c r="N1826">
        <v>1792</v>
      </c>
      <c r="O1826">
        <v>0</v>
      </c>
    </row>
    <row r="1827" spans="14:15" x14ac:dyDescent="0.2">
      <c r="N1827">
        <v>1793</v>
      </c>
      <c r="O1827">
        <v>0</v>
      </c>
    </row>
    <row r="1828" spans="14:15" x14ac:dyDescent="0.2">
      <c r="N1828">
        <v>1794</v>
      </c>
      <c r="O1828">
        <v>0</v>
      </c>
    </row>
    <row r="1829" spans="14:15" x14ac:dyDescent="0.2">
      <c r="N1829">
        <v>1795</v>
      </c>
      <c r="O1829">
        <v>0</v>
      </c>
    </row>
    <row r="1830" spans="14:15" x14ac:dyDescent="0.2">
      <c r="N1830">
        <v>1796</v>
      </c>
      <c r="O1830">
        <v>0</v>
      </c>
    </row>
    <row r="1831" spans="14:15" x14ac:dyDescent="0.2">
      <c r="N1831">
        <v>1797</v>
      </c>
      <c r="O1831">
        <v>0</v>
      </c>
    </row>
    <row r="1832" spans="14:15" x14ac:dyDescent="0.2">
      <c r="N1832">
        <v>1798</v>
      </c>
      <c r="O1832">
        <v>0</v>
      </c>
    </row>
    <row r="1833" spans="14:15" x14ac:dyDescent="0.2">
      <c r="N1833">
        <v>1799</v>
      </c>
      <c r="O1833">
        <v>0</v>
      </c>
    </row>
    <row r="1834" spans="14:15" x14ac:dyDescent="0.2">
      <c r="N1834">
        <v>1800</v>
      </c>
      <c r="O1834">
        <v>0</v>
      </c>
    </row>
  </sheetData>
  <mergeCells count="45">
    <mergeCell ref="E48:E49"/>
    <mergeCell ref="F48:F49"/>
    <mergeCell ref="G48:G49"/>
    <mergeCell ref="G40:G41"/>
    <mergeCell ref="A46:A47"/>
    <mergeCell ref="C46:C47"/>
    <mergeCell ref="D46:D47"/>
    <mergeCell ref="E46:E47"/>
    <mergeCell ref="F46:F47"/>
    <mergeCell ref="G46:G47"/>
    <mergeCell ref="A40:A41"/>
    <mergeCell ref="C40:C41"/>
    <mergeCell ref="D40:D41"/>
    <mergeCell ref="E40:E41"/>
    <mergeCell ref="F40:F41"/>
    <mergeCell ref="A48:A49"/>
    <mergeCell ref="C48:C49"/>
    <mergeCell ref="D48:D49"/>
    <mergeCell ref="B31:B32"/>
    <mergeCell ref="C31:C32"/>
    <mergeCell ref="D31:D32"/>
    <mergeCell ref="E31:E32"/>
    <mergeCell ref="G31:G32"/>
    <mergeCell ref="A11:A12"/>
    <mergeCell ref="C11:C12"/>
    <mergeCell ref="D11:D12"/>
    <mergeCell ref="E11:E12"/>
    <mergeCell ref="F11:F12"/>
    <mergeCell ref="B21:B22"/>
    <mergeCell ref="C21:C22"/>
    <mergeCell ref="D21:D22"/>
    <mergeCell ref="E21:E22"/>
    <mergeCell ref="G21:G22"/>
    <mergeCell ref="G6:G7"/>
    <mergeCell ref="A2:A3"/>
    <mergeCell ref="C2:C3"/>
    <mergeCell ref="D2:D3"/>
    <mergeCell ref="E2:E3"/>
    <mergeCell ref="F2:F3"/>
    <mergeCell ref="G2:G3"/>
    <mergeCell ref="A6:A7"/>
    <mergeCell ref="C6:C7"/>
    <mergeCell ref="D6:D7"/>
    <mergeCell ref="E6:E7"/>
    <mergeCell ref="F6:F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E42A1-908C-F448-A6E2-A1083600B5AF}">
  <dimension ref="A1:AC137"/>
  <sheetViews>
    <sheetView topLeftCell="K16" workbookViewId="0">
      <selection activeCell="O39" sqref="O39"/>
    </sheetView>
  </sheetViews>
  <sheetFormatPr baseColWidth="10" defaultRowHeight="16" x14ac:dyDescent="0.2"/>
  <sheetData>
    <row r="1" spans="1:29" ht="18" x14ac:dyDescent="0.2">
      <c r="A1" t="s">
        <v>889</v>
      </c>
      <c r="B1" s="118" t="s">
        <v>864</v>
      </c>
      <c r="C1" s="118" t="s">
        <v>865</v>
      </c>
      <c r="D1" s="118" t="s">
        <v>866</v>
      </c>
      <c r="E1" s="118" t="s">
        <v>867</v>
      </c>
      <c r="F1" s="118" t="s">
        <v>868</v>
      </c>
      <c r="G1" s="118" t="s">
        <v>869</v>
      </c>
      <c r="H1" s="118" t="s">
        <v>870</v>
      </c>
      <c r="I1" s="118" t="s">
        <v>871</v>
      </c>
      <c r="J1" s="118" t="s">
        <v>872</v>
      </c>
      <c r="N1" t="s">
        <v>891</v>
      </c>
      <c r="P1" t="s">
        <v>750</v>
      </c>
      <c r="Z1" t="s">
        <v>754</v>
      </c>
    </row>
    <row r="2" spans="1:29" ht="18" x14ac:dyDescent="0.2">
      <c r="J2" s="118" t="s">
        <v>873</v>
      </c>
      <c r="K2" s="118" t="s">
        <v>874</v>
      </c>
      <c r="L2" s="118" t="s">
        <v>875</v>
      </c>
      <c r="M2" s="118" t="s">
        <v>876</v>
      </c>
      <c r="N2" s="118" t="s">
        <v>877</v>
      </c>
      <c r="Y2" t="s">
        <v>897</v>
      </c>
      <c r="Z2" t="s">
        <v>898</v>
      </c>
    </row>
    <row r="3" spans="1:29" ht="18" x14ac:dyDescent="0.2">
      <c r="A3">
        <v>1</v>
      </c>
      <c r="B3" s="118" t="s">
        <v>878</v>
      </c>
      <c r="C3" s="118">
        <v>29.1</v>
      </c>
      <c r="D3" s="118">
        <v>26</v>
      </c>
      <c r="E3" s="118">
        <v>4.6500000000000004</v>
      </c>
      <c r="F3" s="118">
        <v>25</v>
      </c>
      <c r="G3" s="118">
        <v>1</v>
      </c>
      <c r="H3" s="118">
        <v>24</v>
      </c>
      <c r="I3" s="118">
        <v>2</v>
      </c>
      <c r="J3" s="118">
        <v>1</v>
      </c>
      <c r="K3" s="118">
        <v>0</v>
      </c>
      <c r="L3" s="118">
        <v>0</v>
      </c>
      <c r="M3" s="118">
        <v>1</v>
      </c>
      <c r="N3" s="118">
        <v>0</v>
      </c>
      <c r="W3">
        <v>1</v>
      </c>
      <c r="X3" t="s">
        <v>896</v>
      </c>
      <c r="Y3">
        <v>216</v>
      </c>
      <c r="Z3">
        <v>41.6</v>
      </c>
    </row>
    <row r="4" spans="1:29" ht="18" x14ac:dyDescent="0.2">
      <c r="A4">
        <v>2</v>
      </c>
      <c r="B4" s="118" t="s">
        <v>878</v>
      </c>
      <c r="C4" s="118">
        <v>29.9</v>
      </c>
      <c r="D4" s="118">
        <v>10</v>
      </c>
      <c r="E4" s="118">
        <v>1.23</v>
      </c>
      <c r="F4" s="118">
        <v>8</v>
      </c>
      <c r="G4" s="118">
        <v>2</v>
      </c>
      <c r="H4" s="118">
        <v>8</v>
      </c>
      <c r="I4" s="118">
        <v>2</v>
      </c>
      <c r="J4" s="118">
        <v>2</v>
      </c>
      <c r="K4" s="118">
        <v>0</v>
      </c>
      <c r="L4" s="118">
        <v>0</v>
      </c>
      <c r="M4" s="118">
        <v>0</v>
      </c>
      <c r="N4" s="118">
        <v>0</v>
      </c>
      <c r="W4">
        <v>2</v>
      </c>
      <c r="X4" t="s">
        <v>896</v>
      </c>
      <c r="Y4">
        <v>248</v>
      </c>
      <c r="Z4">
        <v>47.5</v>
      </c>
    </row>
    <row r="5" spans="1:29" ht="18" x14ac:dyDescent="0.2">
      <c r="A5">
        <v>3</v>
      </c>
      <c r="B5" s="118" t="s">
        <v>878</v>
      </c>
      <c r="C5" s="118">
        <v>33.700000000000003</v>
      </c>
      <c r="D5" s="118">
        <v>14</v>
      </c>
      <c r="E5" s="118">
        <v>1.39</v>
      </c>
      <c r="F5" s="118">
        <v>11</v>
      </c>
      <c r="G5" s="118">
        <v>3</v>
      </c>
      <c r="H5" s="118">
        <v>10</v>
      </c>
      <c r="I5" s="118">
        <v>4</v>
      </c>
      <c r="J5" s="118">
        <v>2</v>
      </c>
      <c r="K5" s="118">
        <v>0</v>
      </c>
      <c r="L5" s="118">
        <v>0</v>
      </c>
      <c r="M5" s="118">
        <v>1</v>
      </c>
      <c r="N5" s="118">
        <v>1</v>
      </c>
      <c r="W5">
        <v>3</v>
      </c>
      <c r="X5" t="s">
        <v>896</v>
      </c>
      <c r="Y5">
        <v>50</v>
      </c>
      <c r="Z5">
        <v>10.199999999999999</v>
      </c>
    </row>
    <row r="6" spans="1:29" ht="18" x14ac:dyDescent="0.2">
      <c r="A6">
        <v>4</v>
      </c>
      <c r="B6" s="118" t="s">
        <v>878</v>
      </c>
      <c r="C6" s="118">
        <v>35.200000000000003</v>
      </c>
      <c r="D6" s="118">
        <v>7</v>
      </c>
      <c r="E6" s="118">
        <v>0.56999999999999995</v>
      </c>
      <c r="F6" s="118">
        <v>7</v>
      </c>
      <c r="G6" s="118">
        <v>0</v>
      </c>
      <c r="H6" s="118">
        <v>5</v>
      </c>
      <c r="I6" s="118">
        <v>2</v>
      </c>
      <c r="J6" s="118">
        <v>1</v>
      </c>
      <c r="K6" s="118">
        <v>1</v>
      </c>
      <c r="L6" s="118">
        <v>0</v>
      </c>
      <c r="M6" s="118">
        <v>0</v>
      </c>
      <c r="N6" s="118">
        <v>0</v>
      </c>
      <c r="W6">
        <v>4</v>
      </c>
      <c r="X6" t="s">
        <v>896</v>
      </c>
      <c r="Y6">
        <v>0</v>
      </c>
      <c r="Z6">
        <v>0</v>
      </c>
    </row>
    <row r="7" spans="1:29" ht="18" x14ac:dyDescent="0.2">
      <c r="A7">
        <v>5</v>
      </c>
      <c r="B7" s="118" t="s">
        <v>878</v>
      </c>
      <c r="C7" s="118">
        <v>36</v>
      </c>
      <c r="D7" s="118">
        <v>8</v>
      </c>
      <c r="E7" s="118">
        <v>0.16</v>
      </c>
      <c r="F7" s="118">
        <v>8</v>
      </c>
      <c r="G7" s="118">
        <v>0</v>
      </c>
      <c r="H7" s="118">
        <v>8</v>
      </c>
      <c r="I7" s="118">
        <v>0</v>
      </c>
      <c r="J7" s="118">
        <v>0</v>
      </c>
      <c r="K7" s="118">
        <v>0</v>
      </c>
      <c r="L7" s="118">
        <v>0</v>
      </c>
      <c r="M7" s="118">
        <v>0</v>
      </c>
      <c r="N7" s="118">
        <v>0</v>
      </c>
      <c r="W7">
        <v>5</v>
      </c>
      <c r="X7" t="s">
        <v>896</v>
      </c>
      <c r="Y7">
        <v>113</v>
      </c>
      <c r="Z7">
        <v>18.5</v>
      </c>
    </row>
    <row r="8" spans="1:29" ht="18" x14ac:dyDescent="0.2">
      <c r="A8">
        <v>6</v>
      </c>
      <c r="B8" s="118" t="s">
        <v>878</v>
      </c>
      <c r="C8" s="118">
        <v>37</v>
      </c>
      <c r="D8" s="118">
        <v>1</v>
      </c>
      <c r="E8" s="118">
        <v>0.01</v>
      </c>
      <c r="F8" s="118">
        <v>1</v>
      </c>
      <c r="G8" s="118">
        <v>0</v>
      </c>
      <c r="H8" s="118">
        <v>0</v>
      </c>
      <c r="I8" s="118">
        <v>1</v>
      </c>
      <c r="J8" s="118">
        <v>0</v>
      </c>
      <c r="K8" s="118">
        <v>1</v>
      </c>
      <c r="L8" s="118">
        <v>0</v>
      </c>
      <c r="M8" s="118">
        <v>0</v>
      </c>
      <c r="N8" s="118">
        <v>0</v>
      </c>
      <c r="W8">
        <v>6</v>
      </c>
      <c r="X8" t="s">
        <v>896</v>
      </c>
      <c r="Y8">
        <v>119</v>
      </c>
      <c r="Z8">
        <v>64.2</v>
      </c>
    </row>
    <row r="9" spans="1:29" ht="18" x14ac:dyDescent="0.2">
      <c r="A9">
        <v>7</v>
      </c>
      <c r="B9" s="118" t="s">
        <v>878</v>
      </c>
      <c r="C9" s="118">
        <v>39.1</v>
      </c>
      <c r="D9" s="118">
        <v>5</v>
      </c>
      <c r="E9" s="118">
        <v>0.34</v>
      </c>
      <c r="F9" s="118">
        <v>5</v>
      </c>
      <c r="G9" s="118">
        <v>0</v>
      </c>
      <c r="H9" s="118">
        <v>5</v>
      </c>
      <c r="I9" s="118">
        <v>0</v>
      </c>
      <c r="J9" s="118">
        <v>0</v>
      </c>
      <c r="K9" s="118">
        <v>0</v>
      </c>
      <c r="L9" s="118">
        <v>0</v>
      </c>
      <c r="M9" s="118">
        <v>0</v>
      </c>
      <c r="N9" s="118">
        <v>0</v>
      </c>
    </row>
    <row r="10" spans="1:29" ht="18" x14ac:dyDescent="0.2">
      <c r="A10">
        <v>8</v>
      </c>
      <c r="B10" s="118" t="s">
        <v>878</v>
      </c>
      <c r="C10" s="118">
        <v>41.3</v>
      </c>
      <c r="D10" s="118">
        <v>15</v>
      </c>
      <c r="E10" s="118">
        <v>0.33</v>
      </c>
      <c r="F10" s="118">
        <v>15</v>
      </c>
      <c r="G10" s="118">
        <v>0</v>
      </c>
      <c r="H10" s="118">
        <v>15</v>
      </c>
      <c r="I10" s="118">
        <v>0</v>
      </c>
      <c r="J10" s="118">
        <v>0</v>
      </c>
      <c r="K10" s="118">
        <v>0</v>
      </c>
      <c r="L10" s="118">
        <v>0</v>
      </c>
      <c r="M10" s="118">
        <v>0</v>
      </c>
      <c r="N10" s="118">
        <v>0</v>
      </c>
      <c r="X10" t="s">
        <v>882</v>
      </c>
      <c r="Y10" t="s">
        <v>867</v>
      </c>
      <c r="Z10" t="s">
        <v>885</v>
      </c>
      <c r="AA10" t="s">
        <v>886</v>
      </c>
      <c r="AB10" t="s">
        <v>887</v>
      </c>
      <c r="AC10" t="s">
        <v>888</v>
      </c>
    </row>
    <row r="11" spans="1:29" ht="18" x14ac:dyDescent="0.2">
      <c r="A11">
        <v>9</v>
      </c>
      <c r="B11" s="118" t="s">
        <v>878</v>
      </c>
      <c r="C11" s="118">
        <v>43.6</v>
      </c>
      <c r="D11" s="118">
        <v>8</v>
      </c>
      <c r="E11" s="118">
        <v>0.11</v>
      </c>
      <c r="F11" s="118">
        <v>8</v>
      </c>
      <c r="G11" s="118">
        <v>0</v>
      </c>
      <c r="H11" s="118">
        <v>5</v>
      </c>
      <c r="I11" s="118">
        <v>3</v>
      </c>
      <c r="J11" s="118">
        <v>0</v>
      </c>
      <c r="K11" s="118">
        <v>2</v>
      </c>
      <c r="L11" s="118">
        <v>1</v>
      </c>
      <c r="M11" s="118">
        <v>0</v>
      </c>
      <c r="N11" s="118">
        <v>0</v>
      </c>
      <c r="X11">
        <f>AVERAGE(Y3:Y8)</f>
        <v>124.33333333333333</v>
      </c>
      <c r="Y11">
        <f>AVERAGE(Z3:Z8)</f>
        <v>30.333333333333332</v>
      </c>
      <c r="Z11">
        <f>STDEV(Y3:Y8)</f>
        <v>94.696708848125581</v>
      </c>
      <c r="AA11">
        <f>Z11/(SQRT(6))</f>
        <v>38.659769499801442</v>
      </c>
      <c r="AB11">
        <f>STDEV(Z3:Z8)</f>
        <v>24.633608478391203</v>
      </c>
      <c r="AC11">
        <f>AB11/(SQRT(6))</f>
        <v>10.056628549259331</v>
      </c>
    </row>
    <row r="12" spans="1:29" ht="18" x14ac:dyDescent="0.2">
      <c r="A12">
        <v>10</v>
      </c>
      <c r="B12" s="118" t="s">
        <v>878</v>
      </c>
      <c r="C12" s="118">
        <v>47.5</v>
      </c>
      <c r="D12" s="118">
        <v>2</v>
      </c>
      <c r="E12" s="118">
        <v>0.11</v>
      </c>
      <c r="F12" s="118">
        <v>2</v>
      </c>
      <c r="G12" s="118">
        <v>0</v>
      </c>
      <c r="H12" s="118">
        <v>2</v>
      </c>
      <c r="I12" s="118">
        <v>0</v>
      </c>
      <c r="J12" s="118">
        <v>0</v>
      </c>
      <c r="K12" s="118">
        <v>0</v>
      </c>
      <c r="L12" s="118">
        <v>0</v>
      </c>
      <c r="M12" s="118">
        <v>0</v>
      </c>
      <c r="N12" s="118">
        <v>0</v>
      </c>
    </row>
    <row r="13" spans="1:29" ht="18" x14ac:dyDescent="0.2">
      <c r="A13">
        <v>11</v>
      </c>
      <c r="B13" s="118" t="s">
        <v>878</v>
      </c>
      <c r="C13" s="118">
        <v>55.4</v>
      </c>
      <c r="D13" s="118">
        <v>17</v>
      </c>
      <c r="E13" s="118">
        <v>6.03</v>
      </c>
      <c r="F13" s="118">
        <v>13</v>
      </c>
      <c r="G13" s="118">
        <v>4</v>
      </c>
      <c r="H13" s="118">
        <v>11</v>
      </c>
      <c r="I13" s="118">
        <v>6</v>
      </c>
      <c r="J13" s="118">
        <v>4</v>
      </c>
      <c r="K13" s="118">
        <v>1</v>
      </c>
      <c r="L13" s="118">
        <v>1</v>
      </c>
      <c r="M13" s="118">
        <v>0</v>
      </c>
      <c r="N13" s="118">
        <v>0</v>
      </c>
      <c r="W13" t="s">
        <v>883</v>
      </c>
      <c r="Y13">
        <f>SUM(Y3:Y8)</f>
        <v>746</v>
      </c>
      <c r="Z13">
        <f>SUM(Z3:Z8)</f>
        <v>182</v>
      </c>
    </row>
    <row r="14" spans="1:29" ht="18" x14ac:dyDescent="0.2">
      <c r="A14">
        <v>12</v>
      </c>
      <c r="B14" s="118" t="s">
        <v>878</v>
      </c>
      <c r="C14" s="118">
        <v>60.5</v>
      </c>
      <c r="D14" s="118">
        <v>1</v>
      </c>
      <c r="E14" s="118">
        <v>0.33</v>
      </c>
      <c r="F14" s="118">
        <v>1</v>
      </c>
      <c r="G14" s="118">
        <v>0</v>
      </c>
      <c r="H14" s="118">
        <v>1</v>
      </c>
      <c r="I14" s="118">
        <v>0</v>
      </c>
      <c r="J14" s="118">
        <v>0</v>
      </c>
      <c r="K14" s="118">
        <v>0</v>
      </c>
      <c r="L14" s="118">
        <v>0</v>
      </c>
      <c r="M14" s="118">
        <v>0</v>
      </c>
      <c r="N14" s="118">
        <v>0</v>
      </c>
    </row>
    <row r="15" spans="1:29" ht="18" x14ac:dyDescent="0.2">
      <c r="A15">
        <v>13</v>
      </c>
      <c r="B15" s="118" t="s">
        <v>878</v>
      </c>
      <c r="C15" s="118">
        <v>85.6</v>
      </c>
      <c r="D15" s="118">
        <v>87</v>
      </c>
      <c r="E15" s="118">
        <v>63.53</v>
      </c>
      <c r="F15" s="118">
        <v>84</v>
      </c>
      <c r="G15" s="118">
        <v>3</v>
      </c>
      <c r="H15" s="118">
        <v>73</v>
      </c>
      <c r="I15" s="118">
        <v>14</v>
      </c>
      <c r="J15" s="118">
        <v>10</v>
      </c>
      <c r="K15" s="118">
        <v>2</v>
      </c>
      <c r="L15" s="118">
        <v>2</v>
      </c>
      <c r="M15" s="118">
        <v>0</v>
      </c>
      <c r="N15" s="118">
        <v>0</v>
      </c>
    </row>
    <row r="16" spans="1:29" ht="18" x14ac:dyDescent="0.2">
      <c r="A16">
        <v>14</v>
      </c>
      <c r="D16" s="118">
        <v>0</v>
      </c>
      <c r="E16" s="118">
        <v>0</v>
      </c>
    </row>
    <row r="17" spans="1:29" ht="18" x14ac:dyDescent="0.2">
      <c r="A17">
        <v>15</v>
      </c>
      <c r="D17" s="118">
        <v>0</v>
      </c>
      <c r="E17" s="118">
        <v>0</v>
      </c>
    </row>
    <row r="18" spans="1:29" ht="18" x14ac:dyDescent="0.2">
      <c r="A18">
        <v>16</v>
      </c>
      <c r="D18" s="118">
        <v>0</v>
      </c>
      <c r="E18" s="118">
        <v>0</v>
      </c>
    </row>
    <row r="19" spans="1:29" ht="18" x14ac:dyDescent="0.2">
      <c r="A19">
        <v>17</v>
      </c>
      <c r="D19" s="118">
        <v>0</v>
      </c>
      <c r="E19" s="118">
        <v>0</v>
      </c>
    </row>
    <row r="20" spans="1:29" ht="18" x14ac:dyDescent="0.2">
      <c r="A20">
        <v>18</v>
      </c>
      <c r="D20" s="118">
        <v>0</v>
      </c>
      <c r="E20" s="118">
        <v>0</v>
      </c>
    </row>
    <row r="21" spans="1:29" ht="18" x14ac:dyDescent="0.2">
      <c r="A21">
        <v>19</v>
      </c>
      <c r="D21" s="118">
        <v>0</v>
      </c>
      <c r="E21" s="118">
        <v>0</v>
      </c>
      <c r="N21" t="s">
        <v>1034</v>
      </c>
    </row>
    <row r="22" spans="1:29" ht="18" x14ac:dyDescent="0.2">
      <c r="A22">
        <v>20</v>
      </c>
      <c r="D22" s="118">
        <v>0</v>
      </c>
      <c r="E22" s="118">
        <v>0</v>
      </c>
      <c r="O22" s="125" t="s">
        <v>1047</v>
      </c>
      <c r="S22" s="125" t="s">
        <v>1050</v>
      </c>
      <c r="T22" s="125" t="s">
        <v>1048</v>
      </c>
      <c r="X22" t="s">
        <v>1050</v>
      </c>
      <c r="Y22" s="125" t="s">
        <v>1049</v>
      </c>
      <c r="AC22" t="s">
        <v>1050</v>
      </c>
    </row>
    <row r="23" spans="1:29" ht="18" x14ac:dyDescent="0.2">
      <c r="A23">
        <v>21</v>
      </c>
      <c r="D23" s="118">
        <v>0</v>
      </c>
      <c r="E23" s="118">
        <v>0</v>
      </c>
      <c r="N23" s="125" t="s">
        <v>1035</v>
      </c>
      <c r="O23">
        <v>20</v>
      </c>
      <c r="P23">
        <v>3</v>
      </c>
      <c r="Q23">
        <v>10</v>
      </c>
      <c r="R23">
        <v>7</v>
      </c>
      <c r="S23">
        <f>SUM(O23:R23)</f>
        <v>40</v>
      </c>
      <c r="T23">
        <v>2</v>
      </c>
      <c r="U23">
        <v>2</v>
      </c>
      <c r="V23">
        <v>4</v>
      </c>
      <c r="W23">
        <v>0</v>
      </c>
      <c r="X23">
        <f>SUM(T23:W23)</f>
        <v>8</v>
      </c>
      <c r="Y23">
        <v>3</v>
      </c>
      <c r="Z23">
        <v>2</v>
      </c>
      <c r="AA23">
        <v>4</v>
      </c>
      <c r="AB23">
        <v>9</v>
      </c>
      <c r="AC23">
        <f>SUM(Y23:AB23)</f>
        <v>18</v>
      </c>
    </row>
    <row r="24" spans="1:29" ht="18" x14ac:dyDescent="0.2">
      <c r="A24">
        <v>22</v>
      </c>
      <c r="D24" s="118">
        <v>0</v>
      </c>
      <c r="E24" s="118">
        <v>0</v>
      </c>
      <c r="N24" s="125" t="s">
        <v>1036</v>
      </c>
      <c r="O24">
        <v>48</v>
      </c>
      <c r="P24">
        <v>27</v>
      </c>
      <c r="Q24">
        <v>3</v>
      </c>
      <c r="R24">
        <v>5</v>
      </c>
      <c r="S24">
        <f>SUM(O24:R24)</f>
        <v>83</v>
      </c>
      <c r="T24">
        <v>0</v>
      </c>
      <c r="U24">
        <v>4</v>
      </c>
      <c r="V24">
        <v>4</v>
      </c>
      <c r="W24">
        <v>0</v>
      </c>
      <c r="X24">
        <f t="shared" ref="X24:X26" si="0">SUM(T24:W24)</f>
        <v>8</v>
      </c>
      <c r="Y24">
        <v>11</v>
      </c>
      <c r="Z24">
        <v>4</v>
      </c>
      <c r="AA24">
        <v>1</v>
      </c>
      <c r="AB24">
        <v>2</v>
      </c>
      <c r="AC24">
        <f t="shared" ref="AC24:AC26" si="1">SUM(Y24:AB24)</f>
        <v>18</v>
      </c>
    </row>
    <row r="25" spans="1:29" ht="18" x14ac:dyDescent="0.2">
      <c r="A25">
        <v>23</v>
      </c>
      <c r="D25" s="118">
        <v>0</v>
      </c>
      <c r="E25" s="118">
        <v>0</v>
      </c>
      <c r="N25" s="125" t="s">
        <v>1037</v>
      </c>
      <c r="O25">
        <v>0</v>
      </c>
      <c r="P25">
        <v>0</v>
      </c>
      <c r="Q25">
        <v>0</v>
      </c>
      <c r="R25">
        <v>0</v>
      </c>
      <c r="S25">
        <f>SUM(O25:R25)</f>
        <v>0</v>
      </c>
      <c r="T25">
        <v>1</v>
      </c>
      <c r="U25">
        <v>4</v>
      </c>
      <c r="V25">
        <v>47</v>
      </c>
      <c r="W25">
        <v>0</v>
      </c>
      <c r="X25">
        <f t="shared" si="0"/>
        <v>52</v>
      </c>
      <c r="Y25">
        <v>0</v>
      </c>
      <c r="Z25">
        <v>0</v>
      </c>
      <c r="AA25">
        <v>0</v>
      </c>
      <c r="AB25">
        <v>0</v>
      </c>
      <c r="AC25">
        <f t="shared" si="1"/>
        <v>0</v>
      </c>
    </row>
    <row r="26" spans="1:29" ht="18" x14ac:dyDescent="0.2">
      <c r="A26">
        <v>24</v>
      </c>
      <c r="D26" s="118">
        <v>0</v>
      </c>
      <c r="E26" s="118">
        <v>0</v>
      </c>
      <c r="N26" s="125" t="s">
        <v>1038</v>
      </c>
      <c r="O26">
        <v>4</v>
      </c>
      <c r="P26">
        <v>5</v>
      </c>
      <c r="Q26">
        <v>0</v>
      </c>
      <c r="R26">
        <v>3</v>
      </c>
      <c r="S26">
        <f>SUM(O26:R26)</f>
        <v>12</v>
      </c>
      <c r="T26">
        <v>0</v>
      </c>
      <c r="U26">
        <v>0</v>
      </c>
      <c r="V26">
        <v>0</v>
      </c>
      <c r="W26">
        <v>0</v>
      </c>
      <c r="X26">
        <f t="shared" si="0"/>
        <v>0</v>
      </c>
      <c r="Y26">
        <v>1</v>
      </c>
      <c r="Z26">
        <v>3</v>
      </c>
      <c r="AA26">
        <v>0</v>
      </c>
      <c r="AB26">
        <v>1</v>
      </c>
      <c r="AC26">
        <f t="shared" si="1"/>
        <v>5</v>
      </c>
    </row>
    <row r="27" spans="1:29" ht="18" x14ac:dyDescent="0.2">
      <c r="A27">
        <v>25</v>
      </c>
      <c r="D27" s="118">
        <v>0</v>
      </c>
      <c r="E27" s="118">
        <v>0</v>
      </c>
    </row>
    <row r="28" spans="1:29" ht="18" x14ac:dyDescent="0.2">
      <c r="A28">
        <v>26</v>
      </c>
      <c r="D28" s="118">
        <v>0</v>
      </c>
      <c r="E28" s="118">
        <v>0</v>
      </c>
    </row>
    <row r="29" spans="1:29" ht="18" x14ac:dyDescent="0.2">
      <c r="A29">
        <v>27</v>
      </c>
      <c r="D29" s="118">
        <v>0</v>
      </c>
      <c r="E29" s="118">
        <v>0</v>
      </c>
      <c r="N29" t="s">
        <v>1320</v>
      </c>
    </row>
    <row r="30" spans="1:29" ht="18" x14ac:dyDescent="0.2">
      <c r="A30">
        <v>28</v>
      </c>
      <c r="D30" s="118">
        <v>0</v>
      </c>
      <c r="E30" s="118">
        <v>0</v>
      </c>
      <c r="M30" t="s">
        <v>1755</v>
      </c>
    </row>
    <row r="31" spans="1:29" ht="18" x14ac:dyDescent="0.2">
      <c r="A31">
        <v>29</v>
      </c>
      <c r="D31" s="118">
        <v>0</v>
      </c>
      <c r="E31" s="118">
        <v>0</v>
      </c>
      <c r="M31" s="182">
        <v>1475.4</v>
      </c>
    </row>
    <row r="32" spans="1:29" ht="18" x14ac:dyDescent="0.2">
      <c r="A32">
        <v>30</v>
      </c>
      <c r="D32" s="118">
        <v>0</v>
      </c>
      <c r="E32" s="118">
        <v>0</v>
      </c>
      <c r="M32" s="182">
        <v>4934.6000000000004</v>
      </c>
    </row>
    <row r="33" spans="1:15" ht="18" x14ac:dyDescent="0.2">
      <c r="A33">
        <v>31</v>
      </c>
      <c r="D33" s="118">
        <v>0</v>
      </c>
      <c r="E33" s="118">
        <v>0</v>
      </c>
      <c r="M33" s="182">
        <v>20.7</v>
      </c>
    </row>
    <row r="34" spans="1:15" ht="18" x14ac:dyDescent="0.2">
      <c r="A34">
        <v>32</v>
      </c>
      <c r="D34" s="118">
        <v>0</v>
      </c>
      <c r="E34" s="118">
        <v>0</v>
      </c>
      <c r="M34" s="182">
        <v>9.5</v>
      </c>
    </row>
    <row r="35" spans="1:15" ht="18" x14ac:dyDescent="0.2">
      <c r="A35">
        <v>33</v>
      </c>
      <c r="D35" s="118">
        <v>0</v>
      </c>
      <c r="E35" s="118">
        <v>0</v>
      </c>
      <c r="M35" s="182">
        <v>1199</v>
      </c>
    </row>
    <row r="36" spans="1:15" ht="18" x14ac:dyDescent="0.2">
      <c r="A36">
        <v>34</v>
      </c>
      <c r="D36" s="118">
        <v>0</v>
      </c>
      <c r="E36" s="118">
        <v>0</v>
      </c>
      <c r="M36" s="182">
        <v>731.6</v>
      </c>
    </row>
    <row r="37" spans="1:15" ht="18" x14ac:dyDescent="0.2">
      <c r="A37">
        <v>35</v>
      </c>
      <c r="D37" s="118">
        <v>0</v>
      </c>
      <c r="E37" s="118">
        <v>0</v>
      </c>
    </row>
    <row r="38" spans="1:15" ht="18" x14ac:dyDescent="0.2">
      <c r="A38">
        <v>36</v>
      </c>
      <c r="D38" s="118">
        <v>0</v>
      </c>
      <c r="E38" s="118">
        <v>0</v>
      </c>
      <c r="M38" t="s">
        <v>867</v>
      </c>
      <c r="N38" t="s">
        <v>885</v>
      </c>
      <c r="O38" t="s">
        <v>886</v>
      </c>
    </row>
    <row r="39" spans="1:15" ht="18" x14ac:dyDescent="0.2">
      <c r="A39">
        <v>37</v>
      </c>
      <c r="D39" s="118">
        <v>0</v>
      </c>
      <c r="E39" s="118">
        <v>0</v>
      </c>
      <c r="M39">
        <f>AVERAGE(M31:M36)</f>
        <v>1395.1333333333332</v>
      </c>
      <c r="N39">
        <f>STDEV(M31:M36)</f>
        <v>1834.2332737868069</v>
      </c>
      <c r="O39">
        <f>N39/(SQRT(6))</f>
        <v>748.82259833539877</v>
      </c>
    </row>
    <row r="40" spans="1:15" ht="18" x14ac:dyDescent="0.2">
      <c r="A40">
        <v>38</v>
      </c>
      <c r="D40" s="118">
        <v>0</v>
      </c>
      <c r="E40" s="118">
        <v>0</v>
      </c>
      <c r="M40">
        <v>1395.13</v>
      </c>
      <c r="N40">
        <v>1834.23</v>
      </c>
      <c r="O40">
        <v>748.82</v>
      </c>
    </row>
    <row r="41" spans="1:15" ht="18" x14ac:dyDescent="0.2">
      <c r="A41">
        <v>39</v>
      </c>
      <c r="D41" s="118">
        <v>0</v>
      </c>
      <c r="E41" s="118">
        <v>0</v>
      </c>
    </row>
    <row r="42" spans="1:15" ht="18" x14ac:dyDescent="0.2">
      <c r="A42">
        <v>40</v>
      </c>
      <c r="D42" s="118">
        <v>0</v>
      </c>
      <c r="E42" s="118">
        <v>0</v>
      </c>
    </row>
    <row r="43" spans="1:15" ht="18" x14ac:dyDescent="0.2">
      <c r="A43">
        <v>41</v>
      </c>
      <c r="D43" s="118">
        <v>0</v>
      </c>
      <c r="E43" s="118">
        <v>0</v>
      </c>
    </row>
    <row r="44" spans="1:15" ht="18" x14ac:dyDescent="0.2">
      <c r="A44">
        <v>42</v>
      </c>
      <c r="D44" s="118">
        <v>0</v>
      </c>
      <c r="E44" s="118">
        <v>0</v>
      </c>
    </row>
    <row r="45" spans="1:15" ht="18" x14ac:dyDescent="0.2">
      <c r="A45">
        <v>43</v>
      </c>
      <c r="D45" s="118">
        <v>0</v>
      </c>
      <c r="E45" s="118">
        <v>0</v>
      </c>
    </row>
    <row r="46" spans="1:15" ht="18" x14ac:dyDescent="0.2">
      <c r="A46">
        <v>44</v>
      </c>
      <c r="D46" s="118">
        <v>0</v>
      </c>
      <c r="E46" s="118">
        <v>0</v>
      </c>
    </row>
    <row r="47" spans="1:15" ht="18" x14ac:dyDescent="0.2">
      <c r="A47">
        <v>45</v>
      </c>
      <c r="D47" s="118">
        <v>0</v>
      </c>
      <c r="E47" s="118">
        <v>0</v>
      </c>
    </row>
    <row r="48" spans="1:15" ht="18" x14ac:dyDescent="0.2">
      <c r="A48">
        <v>46</v>
      </c>
      <c r="D48" s="118">
        <v>0</v>
      </c>
      <c r="E48" s="118">
        <v>0</v>
      </c>
    </row>
    <row r="49" spans="1:5" ht="18" x14ac:dyDescent="0.2">
      <c r="A49">
        <v>47</v>
      </c>
      <c r="D49" s="118">
        <v>0</v>
      </c>
      <c r="E49" s="118">
        <v>0</v>
      </c>
    </row>
    <row r="50" spans="1:5" ht="18" x14ac:dyDescent="0.2">
      <c r="A50">
        <v>48</v>
      </c>
      <c r="D50" s="118">
        <v>0</v>
      </c>
      <c r="E50" s="118">
        <v>0</v>
      </c>
    </row>
    <row r="51" spans="1:5" ht="18" x14ac:dyDescent="0.2">
      <c r="A51">
        <v>49</v>
      </c>
      <c r="D51" s="118">
        <v>0</v>
      </c>
      <c r="E51" s="118">
        <v>0</v>
      </c>
    </row>
    <row r="52" spans="1:5" ht="18" x14ac:dyDescent="0.2">
      <c r="A52">
        <v>50</v>
      </c>
      <c r="D52" s="118">
        <v>0</v>
      </c>
      <c r="E52" s="118">
        <v>0</v>
      </c>
    </row>
    <row r="53" spans="1:5" ht="18" x14ac:dyDescent="0.2">
      <c r="A53">
        <v>51</v>
      </c>
      <c r="D53" s="118">
        <v>0</v>
      </c>
      <c r="E53" s="118">
        <v>0</v>
      </c>
    </row>
    <row r="54" spans="1:5" ht="18" x14ac:dyDescent="0.2">
      <c r="A54">
        <v>52</v>
      </c>
      <c r="D54" s="118">
        <v>0</v>
      </c>
      <c r="E54" s="118">
        <v>0</v>
      </c>
    </row>
    <row r="55" spans="1:5" ht="18" x14ac:dyDescent="0.2">
      <c r="A55">
        <v>53</v>
      </c>
      <c r="D55" s="118">
        <v>0</v>
      </c>
      <c r="E55" s="118">
        <v>0</v>
      </c>
    </row>
    <row r="56" spans="1:5" ht="18" x14ac:dyDescent="0.2">
      <c r="A56">
        <v>54</v>
      </c>
      <c r="D56" s="118">
        <v>0</v>
      </c>
      <c r="E56" s="118">
        <v>0</v>
      </c>
    </row>
    <row r="57" spans="1:5" ht="18" x14ac:dyDescent="0.2">
      <c r="A57">
        <v>55</v>
      </c>
      <c r="D57" s="118">
        <v>0</v>
      </c>
      <c r="E57" s="118">
        <v>0</v>
      </c>
    </row>
    <row r="58" spans="1:5" ht="18" x14ac:dyDescent="0.2">
      <c r="A58">
        <v>56</v>
      </c>
      <c r="D58" s="118">
        <v>0</v>
      </c>
      <c r="E58" s="118">
        <v>0</v>
      </c>
    </row>
    <row r="59" spans="1:5" ht="18" x14ac:dyDescent="0.2">
      <c r="A59">
        <v>57</v>
      </c>
      <c r="D59" s="118">
        <v>0</v>
      </c>
      <c r="E59" s="118">
        <v>0</v>
      </c>
    </row>
    <row r="60" spans="1:5" ht="18" x14ac:dyDescent="0.2">
      <c r="A60">
        <v>58</v>
      </c>
      <c r="D60" s="118">
        <v>0</v>
      </c>
      <c r="E60" s="118">
        <v>0</v>
      </c>
    </row>
    <row r="61" spans="1:5" ht="18" x14ac:dyDescent="0.2">
      <c r="A61">
        <v>59</v>
      </c>
      <c r="D61" s="118">
        <v>0</v>
      </c>
      <c r="E61" s="118">
        <v>0</v>
      </c>
    </row>
    <row r="62" spans="1:5" ht="18" x14ac:dyDescent="0.2">
      <c r="A62">
        <v>60</v>
      </c>
      <c r="D62" s="118">
        <v>0</v>
      </c>
      <c r="E62" s="118">
        <v>0</v>
      </c>
    </row>
    <row r="63" spans="1:5" ht="18" x14ac:dyDescent="0.2">
      <c r="A63">
        <v>61</v>
      </c>
      <c r="D63" s="118">
        <v>0</v>
      </c>
      <c r="E63" s="118">
        <v>0</v>
      </c>
    </row>
    <row r="64" spans="1:5" ht="18" x14ac:dyDescent="0.2">
      <c r="A64">
        <v>62</v>
      </c>
      <c r="D64" s="118">
        <v>0</v>
      </c>
      <c r="E64" s="118">
        <v>0</v>
      </c>
    </row>
    <row r="65" spans="1:5" ht="18" x14ac:dyDescent="0.2">
      <c r="A65">
        <v>63</v>
      </c>
      <c r="D65" s="118">
        <v>0</v>
      </c>
      <c r="E65" s="118">
        <v>0</v>
      </c>
    </row>
    <row r="66" spans="1:5" ht="18" x14ac:dyDescent="0.2">
      <c r="A66">
        <v>64</v>
      </c>
      <c r="D66" s="118">
        <v>0</v>
      </c>
      <c r="E66" s="118">
        <v>0</v>
      </c>
    </row>
    <row r="67" spans="1:5" ht="18" x14ac:dyDescent="0.2">
      <c r="A67">
        <v>65</v>
      </c>
      <c r="D67" s="118">
        <v>0</v>
      </c>
      <c r="E67" s="118">
        <v>0</v>
      </c>
    </row>
    <row r="68" spans="1:5" ht="18" x14ac:dyDescent="0.2">
      <c r="A68">
        <v>66</v>
      </c>
      <c r="D68" s="118">
        <v>0</v>
      </c>
      <c r="E68" s="118">
        <v>0</v>
      </c>
    </row>
    <row r="69" spans="1:5" ht="18" x14ac:dyDescent="0.2">
      <c r="A69">
        <v>67</v>
      </c>
      <c r="D69" s="118">
        <v>0</v>
      </c>
      <c r="E69" s="118">
        <v>0</v>
      </c>
    </row>
    <row r="70" spans="1:5" ht="18" x14ac:dyDescent="0.2">
      <c r="A70">
        <v>68</v>
      </c>
      <c r="D70" s="118">
        <v>0</v>
      </c>
      <c r="E70" s="118">
        <v>0</v>
      </c>
    </row>
    <row r="71" spans="1:5" ht="18" x14ac:dyDescent="0.2">
      <c r="A71">
        <v>69</v>
      </c>
      <c r="D71" s="118">
        <v>0</v>
      </c>
      <c r="E71" s="118">
        <v>0</v>
      </c>
    </row>
    <row r="72" spans="1:5" ht="18" x14ac:dyDescent="0.2">
      <c r="A72">
        <v>70</v>
      </c>
      <c r="D72" s="118">
        <v>0</v>
      </c>
      <c r="E72" s="118">
        <v>0</v>
      </c>
    </row>
    <row r="73" spans="1:5" ht="18" x14ac:dyDescent="0.2">
      <c r="A73">
        <v>71</v>
      </c>
      <c r="D73" s="118">
        <v>0</v>
      </c>
      <c r="E73" s="118">
        <v>0</v>
      </c>
    </row>
    <row r="74" spans="1:5" ht="18" x14ac:dyDescent="0.2">
      <c r="A74">
        <v>72</v>
      </c>
      <c r="D74" s="118">
        <v>0</v>
      </c>
      <c r="E74" s="118">
        <v>0</v>
      </c>
    </row>
    <row r="75" spans="1:5" ht="18" x14ac:dyDescent="0.2">
      <c r="A75">
        <v>73</v>
      </c>
      <c r="D75" s="118">
        <v>0</v>
      </c>
      <c r="E75" s="118">
        <v>0</v>
      </c>
    </row>
    <row r="76" spans="1:5" ht="18" x14ac:dyDescent="0.2">
      <c r="A76">
        <v>74</v>
      </c>
      <c r="D76" s="118">
        <v>0</v>
      </c>
      <c r="E76" s="118">
        <v>0</v>
      </c>
    </row>
    <row r="77" spans="1:5" ht="18" x14ac:dyDescent="0.2">
      <c r="A77">
        <v>75</v>
      </c>
      <c r="D77" s="118">
        <v>0</v>
      </c>
      <c r="E77" s="118">
        <v>0</v>
      </c>
    </row>
    <row r="78" spans="1:5" ht="18" x14ac:dyDescent="0.2">
      <c r="A78">
        <v>76</v>
      </c>
      <c r="D78" s="118">
        <v>0</v>
      </c>
      <c r="E78" s="118">
        <v>0</v>
      </c>
    </row>
    <row r="79" spans="1:5" ht="18" x14ac:dyDescent="0.2">
      <c r="A79">
        <v>77</v>
      </c>
      <c r="D79" s="118">
        <v>0</v>
      </c>
      <c r="E79" s="118">
        <v>0</v>
      </c>
    </row>
    <row r="80" spans="1:5" ht="18" x14ac:dyDescent="0.2">
      <c r="A80">
        <v>78</v>
      </c>
      <c r="D80" s="118">
        <v>0</v>
      </c>
      <c r="E80" s="118">
        <v>0</v>
      </c>
    </row>
    <row r="81" spans="1:5" ht="18" x14ac:dyDescent="0.2">
      <c r="A81">
        <v>79</v>
      </c>
      <c r="D81" s="118">
        <v>0</v>
      </c>
      <c r="E81" s="118">
        <v>0</v>
      </c>
    </row>
    <row r="82" spans="1:5" ht="18" x14ac:dyDescent="0.2">
      <c r="A82">
        <v>80</v>
      </c>
      <c r="D82" s="118">
        <v>0</v>
      </c>
      <c r="E82" s="118">
        <v>0</v>
      </c>
    </row>
    <row r="83" spans="1:5" ht="18" x14ac:dyDescent="0.2">
      <c r="A83">
        <v>81</v>
      </c>
      <c r="D83" s="118">
        <v>0</v>
      </c>
      <c r="E83" s="118">
        <v>0</v>
      </c>
    </row>
    <row r="84" spans="1:5" ht="18" x14ac:dyDescent="0.2">
      <c r="A84">
        <v>82</v>
      </c>
      <c r="D84" s="118">
        <v>0</v>
      </c>
      <c r="E84" s="118">
        <v>0</v>
      </c>
    </row>
    <row r="85" spans="1:5" ht="18" x14ac:dyDescent="0.2">
      <c r="A85">
        <v>83</v>
      </c>
      <c r="D85" s="118">
        <v>0</v>
      </c>
      <c r="E85" s="118">
        <v>0</v>
      </c>
    </row>
    <row r="86" spans="1:5" ht="18" x14ac:dyDescent="0.2">
      <c r="A86">
        <v>84</v>
      </c>
      <c r="D86" s="118">
        <v>0</v>
      </c>
      <c r="E86" s="118">
        <v>0</v>
      </c>
    </row>
    <row r="87" spans="1:5" ht="18" x14ac:dyDescent="0.2">
      <c r="A87">
        <v>85</v>
      </c>
      <c r="D87" s="118">
        <v>0</v>
      </c>
      <c r="E87" s="118">
        <v>0</v>
      </c>
    </row>
    <row r="88" spans="1:5" ht="18" x14ac:dyDescent="0.2">
      <c r="A88">
        <v>86</v>
      </c>
      <c r="D88" s="118">
        <v>0</v>
      </c>
      <c r="E88" s="118">
        <v>0</v>
      </c>
    </row>
    <row r="89" spans="1:5" ht="18" x14ac:dyDescent="0.2">
      <c r="A89">
        <v>87</v>
      </c>
      <c r="D89" s="118">
        <v>0</v>
      </c>
      <c r="E89" s="118">
        <v>0</v>
      </c>
    </row>
    <row r="90" spans="1:5" ht="18" x14ac:dyDescent="0.2">
      <c r="A90">
        <v>88</v>
      </c>
      <c r="D90" s="118">
        <v>0</v>
      </c>
      <c r="E90" s="118">
        <v>0</v>
      </c>
    </row>
    <row r="91" spans="1:5" ht="18" x14ac:dyDescent="0.2">
      <c r="A91">
        <v>89</v>
      </c>
      <c r="D91" s="118">
        <v>0</v>
      </c>
      <c r="E91" s="118">
        <v>0</v>
      </c>
    </row>
    <row r="92" spans="1:5" ht="18" x14ac:dyDescent="0.2">
      <c r="A92">
        <v>90</v>
      </c>
      <c r="D92" s="118">
        <v>0</v>
      </c>
      <c r="E92" s="118">
        <v>0</v>
      </c>
    </row>
    <row r="93" spans="1:5" ht="18" x14ac:dyDescent="0.2">
      <c r="A93">
        <v>91</v>
      </c>
      <c r="D93" s="118">
        <v>0</v>
      </c>
      <c r="E93" s="118">
        <v>0</v>
      </c>
    </row>
    <row r="94" spans="1:5" ht="18" x14ac:dyDescent="0.2">
      <c r="A94">
        <v>92</v>
      </c>
      <c r="D94" s="118">
        <v>0</v>
      </c>
      <c r="E94" s="118">
        <v>0</v>
      </c>
    </row>
    <row r="95" spans="1:5" ht="18" x14ac:dyDescent="0.2">
      <c r="A95">
        <v>93</v>
      </c>
      <c r="D95" s="118">
        <v>0</v>
      </c>
      <c r="E95" s="118">
        <v>0</v>
      </c>
    </row>
    <row r="96" spans="1:5" ht="18" x14ac:dyDescent="0.2">
      <c r="A96">
        <v>94</v>
      </c>
      <c r="D96" s="118">
        <v>0</v>
      </c>
      <c r="E96" s="118">
        <v>0</v>
      </c>
    </row>
    <row r="97" spans="1:14" ht="18" x14ac:dyDescent="0.2">
      <c r="A97">
        <v>95</v>
      </c>
      <c r="D97" s="118">
        <v>0</v>
      </c>
      <c r="E97" s="118">
        <v>0</v>
      </c>
    </row>
    <row r="98" spans="1:14" ht="18" x14ac:dyDescent="0.2">
      <c r="A98">
        <v>96</v>
      </c>
      <c r="D98" s="118">
        <v>0</v>
      </c>
      <c r="E98" s="118">
        <v>0</v>
      </c>
    </row>
    <row r="99" spans="1:14" ht="18" x14ac:dyDescent="0.2">
      <c r="A99">
        <v>97</v>
      </c>
      <c r="D99" s="118">
        <v>0</v>
      </c>
      <c r="E99" s="118">
        <v>0</v>
      </c>
    </row>
    <row r="100" spans="1:14" ht="18" x14ac:dyDescent="0.2">
      <c r="A100">
        <v>98</v>
      </c>
      <c r="D100" s="118">
        <v>0</v>
      </c>
      <c r="E100" s="118">
        <v>0</v>
      </c>
    </row>
    <row r="101" spans="1:14" ht="18" x14ac:dyDescent="0.2">
      <c r="A101">
        <v>99</v>
      </c>
      <c r="D101" s="118">
        <v>0</v>
      </c>
      <c r="E101" s="118">
        <v>0</v>
      </c>
    </row>
    <row r="102" spans="1:14" ht="18" x14ac:dyDescent="0.2">
      <c r="A102">
        <v>100</v>
      </c>
      <c r="D102" s="118">
        <v>0</v>
      </c>
      <c r="E102" s="118">
        <v>0</v>
      </c>
    </row>
    <row r="103" spans="1:14" ht="18" x14ac:dyDescent="0.2">
      <c r="A103">
        <v>101</v>
      </c>
      <c r="D103" s="118">
        <v>0</v>
      </c>
      <c r="E103" s="118">
        <v>0</v>
      </c>
    </row>
    <row r="104" spans="1:14" ht="18" x14ac:dyDescent="0.2">
      <c r="A104">
        <v>102</v>
      </c>
      <c r="D104" s="118">
        <v>0</v>
      </c>
      <c r="E104" s="118">
        <v>0</v>
      </c>
    </row>
    <row r="105" spans="1:14" ht="18" x14ac:dyDescent="0.2">
      <c r="A105">
        <v>103</v>
      </c>
      <c r="D105" s="118">
        <v>0</v>
      </c>
      <c r="E105" s="118">
        <v>0</v>
      </c>
    </row>
    <row r="106" spans="1:14" ht="18" x14ac:dyDescent="0.2">
      <c r="A106">
        <v>104</v>
      </c>
      <c r="D106" s="118">
        <v>0</v>
      </c>
      <c r="E106" s="118">
        <v>0</v>
      </c>
    </row>
    <row r="107" spans="1:14" ht="18" x14ac:dyDescent="0.2">
      <c r="A107">
        <v>105</v>
      </c>
      <c r="D107" s="118">
        <v>0</v>
      </c>
      <c r="E107" s="118">
        <v>0</v>
      </c>
    </row>
    <row r="108" spans="1:14" ht="18" x14ac:dyDescent="0.2">
      <c r="A108">
        <v>106</v>
      </c>
      <c r="D108" s="118">
        <v>0</v>
      </c>
      <c r="E108" s="118">
        <v>0</v>
      </c>
    </row>
    <row r="109" spans="1:14" ht="18" x14ac:dyDescent="0.2">
      <c r="A109">
        <v>1</v>
      </c>
      <c r="B109" s="118" t="s">
        <v>879</v>
      </c>
      <c r="C109" s="118">
        <v>30.9</v>
      </c>
      <c r="D109" s="118">
        <v>40</v>
      </c>
      <c r="E109" s="118">
        <v>9.9600000000000009</v>
      </c>
      <c r="F109" s="118">
        <v>30</v>
      </c>
      <c r="G109" s="118">
        <v>10</v>
      </c>
      <c r="H109" s="118">
        <v>20</v>
      </c>
      <c r="I109" s="118">
        <v>20</v>
      </c>
      <c r="J109" s="118">
        <v>13</v>
      </c>
      <c r="K109" s="118">
        <v>2</v>
      </c>
      <c r="L109" s="118">
        <v>5</v>
      </c>
      <c r="M109" s="118">
        <v>0</v>
      </c>
      <c r="N109" s="118">
        <v>0</v>
      </c>
    </row>
    <row r="110" spans="1:14" ht="18" x14ac:dyDescent="0.2">
      <c r="A110">
        <v>2</v>
      </c>
      <c r="B110" s="118" t="s">
        <v>879</v>
      </c>
      <c r="C110" s="118">
        <v>31</v>
      </c>
      <c r="D110" s="118">
        <v>35</v>
      </c>
      <c r="E110" s="118">
        <v>1.9</v>
      </c>
      <c r="F110" s="118">
        <v>32</v>
      </c>
      <c r="G110" s="118">
        <v>3</v>
      </c>
      <c r="H110" s="118">
        <v>8</v>
      </c>
      <c r="I110" s="118">
        <v>27</v>
      </c>
      <c r="J110" s="118">
        <v>1</v>
      </c>
      <c r="K110" s="118">
        <v>0</v>
      </c>
      <c r="L110" s="118">
        <v>26</v>
      </c>
      <c r="M110" s="118">
        <v>0</v>
      </c>
      <c r="N110" s="118">
        <v>0</v>
      </c>
    </row>
    <row r="111" spans="1:14" ht="18" x14ac:dyDescent="0.2">
      <c r="A111">
        <v>3</v>
      </c>
      <c r="B111" s="118" t="s">
        <v>879</v>
      </c>
      <c r="C111" s="118">
        <v>35</v>
      </c>
      <c r="D111" s="118">
        <v>35</v>
      </c>
      <c r="E111" s="118">
        <v>9.2200000000000006</v>
      </c>
      <c r="F111" s="118">
        <v>31</v>
      </c>
      <c r="G111" s="118">
        <v>4</v>
      </c>
      <c r="H111" s="118">
        <v>22</v>
      </c>
      <c r="I111" s="118">
        <v>13</v>
      </c>
      <c r="J111" s="118">
        <v>4</v>
      </c>
      <c r="K111" s="118">
        <v>8</v>
      </c>
      <c r="L111" s="118">
        <v>1</v>
      </c>
      <c r="M111" s="118">
        <v>0</v>
      </c>
      <c r="N111" s="118">
        <v>0</v>
      </c>
    </row>
    <row r="112" spans="1:14" ht="18" x14ac:dyDescent="0.2">
      <c r="A112">
        <v>4</v>
      </c>
      <c r="B112" s="118" t="s">
        <v>879</v>
      </c>
      <c r="C112" s="118">
        <v>37.200000000000003</v>
      </c>
      <c r="D112" s="118">
        <v>31</v>
      </c>
      <c r="E112" s="118">
        <v>12.74</v>
      </c>
      <c r="F112" s="118">
        <v>13</v>
      </c>
      <c r="G112" s="118">
        <v>18</v>
      </c>
      <c r="H112" s="118">
        <v>23</v>
      </c>
      <c r="I112" s="118">
        <v>8</v>
      </c>
      <c r="J112" s="118">
        <v>3</v>
      </c>
      <c r="K112" s="118">
        <v>0</v>
      </c>
      <c r="L112" s="118">
        <v>3</v>
      </c>
      <c r="M112" s="118">
        <v>2</v>
      </c>
      <c r="N112" s="118">
        <v>0</v>
      </c>
    </row>
    <row r="113" spans="1:14" ht="18" x14ac:dyDescent="0.2">
      <c r="A113">
        <v>5</v>
      </c>
      <c r="B113" s="118" t="s">
        <v>879</v>
      </c>
      <c r="C113" s="118">
        <v>89.3</v>
      </c>
      <c r="D113" s="118">
        <v>12</v>
      </c>
      <c r="E113" s="118">
        <v>0.37</v>
      </c>
      <c r="F113" s="118">
        <v>12</v>
      </c>
      <c r="G113" s="118">
        <v>0</v>
      </c>
      <c r="H113" s="118">
        <v>12</v>
      </c>
      <c r="I113" s="118">
        <v>0</v>
      </c>
      <c r="J113" s="118">
        <v>0</v>
      </c>
      <c r="K113" s="118">
        <v>0</v>
      </c>
      <c r="L113" s="118">
        <v>0</v>
      </c>
      <c r="M113" s="118">
        <v>0</v>
      </c>
      <c r="N113" s="118">
        <v>0</v>
      </c>
    </row>
    <row r="114" spans="1:14" ht="18" x14ac:dyDescent="0.2">
      <c r="A114">
        <v>6</v>
      </c>
      <c r="B114" s="118"/>
      <c r="C114" s="118"/>
      <c r="D114" s="118">
        <v>0</v>
      </c>
      <c r="E114" s="118">
        <v>0</v>
      </c>
      <c r="F114" s="118"/>
      <c r="G114" s="118"/>
      <c r="H114" s="118"/>
      <c r="I114" s="118"/>
      <c r="J114" s="118"/>
      <c r="K114" s="118"/>
      <c r="L114" s="118"/>
      <c r="M114" s="118"/>
      <c r="N114" s="118"/>
    </row>
    <row r="115" spans="1:14" ht="18" x14ac:dyDescent="0.2">
      <c r="A115">
        <v>7</v>
      </c>
      <c r="B115" s="118"/>
      <c r="C115" s="118"/>
      <c r="D115" s="118">
        <v>0</v>
      </c>
      <c r="E115" s="118">
        <v>0</v>
      </c>
      <c r="F115" s="118"/>
      <c r="G115" s="118"/>
      <c r="H115" s="118"/>
      <c r="I115" s="118"/>
      <c r="J115" s="118"/>
      <c r="K115" s="118"/>
      <c r="L115" s="118"/>
      <c r="M115" s="118"/>
      <c r="N115" s="118"/>
    </row>
    <row r="116" spans="1:14" ht="18" x14ac:dyDescent="0.2">
      <c r="A116">
        <v>8</v>
      </c>
      <c r="D116" s="118">
        <v>0</v>
      </c>
      <c r="E116" s="118">
        <v>0</v>
      </c>
    </row>
    <row r="117" spans="1:14" ht="18" x14ac:dyDescent="0.2">
      <c r="A117">
        <v>9</v>
      </c>
      <c r="D117" s="118">
        <v>0</v>
      </c>
      <c r="E117" s="118">
        <v>0</v>
      </c>
    </row>
    <row r="118" spans="1:14" ht="18" x14ac:dyDescent="0.2">
      <c r="A118">
        <v>10</v>
      </c>
      <c r="D118" s="118">
        <v>0</v>
      </c>
      <c r="E118" s="118">
        <v>0</v>
      </c>
    </row>
    <row r="119" spans="1:14" ht="18" x14ac:dyDescent="0.2">
      <c r="A119">
        <v>11</v>
      </c>
      <c r="D119" s="118">
        <v>0</v>
      </c>
      <c r="E119" s="118">
        <v>0</v>
      </c>
    </row>
    <row r="120" spans="1:14" ht="18" x14ac:dyDescent="0.2">
      <c r="A120">
        <v>12</v>
      </c>
      <c r="D120" s="118">
        <v>0</v>
      </c>
      <c r="E120" s="118">
        <v>0</v>
      </c>
    </row>
    <row r="121" spans="1:14" ht="18" x14ac:dyDescent="0.2">
      <c r="A121">
        <v>13</v>
      </c>
      <c r="D121" s="118">
        <v>0</v>
      </c>
      <c r="E121" s="118">
        <v>0</v>
      </c>
    </row>
    <row r="122" spans="1:14" ht="18" x14ac:dyDescent="0.2">
      <c r="A122">
        <v>14</v>
      </c>
      <c r="D122" s="118">
        <v>0</v>
      </c>
      <c r="E122" s="118">
        <v>0</v>
      </c>
    </row>
    <row r="123" spans="1:14" ht="18" x14ac:dyDescent="0.2">
      <c r="A123">
        <v>15</v>
      </c>
      <c r="D123" s="118">
        <v>0</v>
      </c>
      <c r="E123" s="118">
        <v>0</v>
      </c>
    </row>
    <row r="124" spans="1:14" ht="18" x14ac:dyDescent="0.2">
      <c r="D124" s="118">
        <v>0</v>
      </c>
      <c r="E124" s="118">
        <v>0</v>
      </c>
    </row>
    <row r="125" spans="1:14" ht="18" x14ac:dyDescent="0.2">
      <c r="D125" s="118">
        <v>0</v>
      </c>
      <c r="E125" s="118">
        <v>0</v>
      </c>
    </row>
    <row r="126" spans="1:14" ht="18" x14ac:dyDescent="0.2">
      <c r="D126" s="118">
        <v>0</v>
      </c>
      <c r="E126" s="118">
        <v>0</v>
      </c>
    </row>
    <row r="127" spans="1:14" ht="18" x14ac:dyDescent="0.2">
      <c r="D127" s="118">
        <v>0</v>
      </c>
      <c r="E127" s="118">
        <v>0</v>
      </c>
    </row>
    <row r="128" spans="1:14" ht="18" x14ac:dyDescent="0.2">
      <c r="D128" s="118">
        <v>0</v>
      </c>
      <c r="E128" s="118">
        <v>0</v>
      </c>
    </row>
    <row r="129" spans="2:9" ht="18" x14ac:dyDescent="0.2">
      <c r="D129" s="118">
        <v>0</v>
      </c>
      <c r="E129" s="118">
        <v>0</v>
      </c>
    </row>
    <row r="130" spans="2:9" x14ac:dyDescent="0.2">
      <c r="D130" t="s">
        <v>882</v>
      </c>
      <c r="E130" t="s">
        <v>867</v>
      </c>
      <c r="F130" t="s">
        <v>885</v>
      </c>
      <c r="G130" t="s">
        <v>886</v>
      </c>
      <c r="H130" t="s">
        <v>887</v>
      </c>
      <c r="I130" t="s">
        <v>888</v>
      </c>
    </row>
    <row r="131" spans="2:9" ht="18" x14ac:dyDescent="0.2">
      <c r="B131" s="118" t="s">
        <v>878</v>
      </c>
      <c r="D131">
        <f>AVERAGE(D3:D86)</f>
        <v>2.3928571428571428</v>
      </c>
      <c r="E131">
        <f>AVERAGE(E3:E86)</f>
        <v>0.93797619047619052</v>
      </c>
      <c r="F131">
        <f>STDEV(D3:D86)</f>
        <v>10.286285005202879</v>
      </c>
      <c r="G131">
        <f>F131/(SQRT(84))</f>
        <v>1.1223257061007481</v>
      </c>
      <c r="H131">
        <f>STDEV(E3:E86)</f>
        <v>6.9631511665409773</v>
      </c>
      <c r="I131">
        <f>H131/(SQRT(84))</f>
        <v>0.75974207847843067</v>
      </c>
    </row>
    <row r="132" spans="2:9" ht="18" x14ac:dyDescent="0.2">
      <c r="B132" s="118" t="s">
        <v>881</v>
      </c>
      <c r="D132">
        <f>AVERAGE(D109:D120)</f>
        <v>12.75</v>
      </c>
      <c r="E132">
        <f>AVERAGE(E109:E119)</f>
        <v>3.1081818181818179</v>
      </c>
      <c r="F132">
        <f>STDEV(E109:E120)</f>
        <v>4.7944237654200164</v>
      </c>
      <c r="G132">
        <f>F132/(SQRT(12))</f>
        <v>1.3840309257871928</v>
      </c>
      <c r="H132">
        <f>STDEV(E109:E120)</f>
        <v>4.7944237654200164</v>
      </c>
      <c r="I132">
        <f>H132/(SQRT(12))</f>
        <v>1.3840309257871928</v>
      </c>
    </row>
    <row r="133" spans="2:9" ht="18" x14ac:dyDescent="0.2">
      <c r="B133" s="118" t="s">
        <v>880</v>
      </c>
      <c r="D133">
        <f>AVERAGE(D115:D115)</f>
        <v>0</v>
      </c>
      <c r="E133">
        <f>AVERAGE(E115:E115)</f>
        <v>0</v>
      </c>
      <c r="F133" t="e">
        <f>STDEV(F114:F115)</f>
        <v>#DIV/0!</v>
      </c>
      <c r="G133" t="e">
        <f>F133/(SQRT(2))</f>
        <v>#DIV/0!</v>
      </c>
    </row>
    <row r="134" spans="2:9" x14ac:dyDescent="0.2">
      <c r="D134" t="s">
        <v>883</v>
      </c>
      <c r="E134" t="s">
        <v>884</v>
      </c>
    </row>
    <row r="135" spans="2:9" ht="18" x14ac:dyDescent="0.2">
      <c r="B135" s="118" t="s">
        <v>878</v>
      </c>
      <c r="D135">
        <f>SUM(D7:D112)</f>
        <v>285</v>
      </c>
      <c r="E135">
        <f>SUM(E7:E112)</f>
        <v>104.77</v>
      </c>
    </row>
    <row r="136" spans="2:9" ht="18" x14ac:dyDescent="0.2">
      <c r="B136" s="118" t="s">
        <v>881</v>
      </c>
      <c r="D136">
        <f>SUM(D113:D117)</f>
        <v>12</v>
      </c>
      <c r="E136">
        <f>SUM(E113:E117)</f>
        <v>0.37</v>
      </c>
    </row>
    <row r="137" spans="2:9" ht="18" x14ac:dyDescent="0.2">
      <c r="B137" s="118" t="s">
        <v>880</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Sheet3</vt:lpstr>
      <vt:lpstr>Sheet2</vt:lpstr>
      <vt:lpstr>Sheet1!OLE_LINK2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2022-05-25T09:22:47Z</dcterms:created>
  <dcterms:modified xsi:type="dcterms:W3CDTF">2022-08-30T10:25:41Z</dcterms:modified>
</cp:coreProperties>
</file>