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lotT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I3" i="2" l="1"/>
  <c r="I4" i="2"/>
  <c r="I5" i="2"/>
  <c r="I6" i="2"/>
  <c r="I7" i="2"/>
  <c r="I8" i="2"/>
  <c r="I9" i="2"/>
  <c r="I10" i="2"/>
  <c r="I11" i="2"/>
  <c r="I12" i="2"/>
  <c r="I13" i="2"/>
  <c r="I14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L9" i="1"/>
  <c r="L10" i="1"/>
  <c r="L16" i="1"/>
  <c r="L15" i="1"/>
  <c r="L14" i="1"/>
  <c r="L13" i="1"/>
  <c r="L12" i="1"/>
  <c r="L11" i="1"/>
  <c r="L17" i="1"/>
  <c r="L18" i="1"/>
  <c r="L19" i="1"/>
  <c r="L20" i="1"/>
  <c r="L21" i="1"/>
  <c r="L22" i="1"/>
  <c r="L23" i="1"/>
  <c r="L24" i="1"/>
  <c r="L25" i="1"/>
  <c r="L26" i="1"/>
  <c r="L8" i="1"/>
  <c r="L7" i="1"/>
  <c r="L6" i="1"/>
  <c r="L5" i="1"/>
  <c r="L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<sst xmlns="http://schemas.openxmlformats.org/spreadsheetml/2006/main" count="183" uniqueCount="59">
  <si>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</si>
  <si>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</si>
  <si>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</si>
  <si>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</si>
  <si>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</si>
  <si>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</si>
  <si>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</si>
  <si>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</si>
  <si>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</si>
  <si>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</si>
  <si>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</si>
  <si>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</si>
  <si>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</si>
  <si>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</si>
  <si>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</si>
  <si>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</si>
  <si>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</si>
  <si>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</si>
  <si>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</si>
  <si>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</si>
  <si>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</si>
  <si>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</si>
  <si>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</si>
  <si>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</si>
  <si>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</si>
  <si>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</si>
  <si>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</si>
  <si>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</si>
  <si>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</si>
  <si>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</si>
  <si>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</si>
  <si>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</si>
  <si>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</si>
  <si>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</si>
  <si>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</si>
  <si>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</si>
  <si>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</si>
  <si>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</si>
  <si>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</si>
  <si>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</si>
  <si>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</si>
  <si>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</si>
  <si>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</si>
  <si>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</si>
  <si>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</si>
  <si>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</si>
  <si>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</si>
  <si>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</si>
  <si>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</si>
  <si>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</si>
  <si>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HARD</t>
  </si>
  <si>
    <t xml:space="preserve">  </t>
  </si>
  <si>
    <t>Tap Model</t>
  </si>
  <si>
    <t>Log(Time to solve) (us)</t>
  </si>
  <si>
    <t>Load points</t>
  </si>
  <si>
    <t>Gen Points</t>
  </si>
  <si>
    <t>Scenarios</t>
  </si>
  <si>
    <t>Sln time (mins)</t>
  </si>
  <si>
    <t>slns per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</si>
</sst>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S4" sqref="S4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21.28515625" customWidth="1"/>
    <col min="13" max="13" width="12" bestFit="1" customWidth="1"/>
    <col min="14" max="14" width="10.140625" bestFit="1" customWidth="1"/>
  </cols>
  <sheetData>
    <row r="1" spans="1:19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3" t="s">
        <v>53</v>
      </c>
      <c r="M1" s="17" t="s">
        <v>26</v>
      </c>
      <c r="N1" s="17"/>
      <c r="O1" s="17"/>
      <c r="P1" s="17"/>
    </row>
    <row r="2" spans="1:1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4"/>
      <c r="M2" s="4" t="s">
        <v>27</v>
      </c>
      <c r="N2" s="4" t="s">
        <v>52</v>
      </c>
      <c r="O2" s="4" t="s">
        <v>28</v>
      </c>
      <c r="P2" s="4" t="s">
        <v>29</v>
      </c>
      <c r="Q2" s="4" t="s">
        <v>49</v>
      </c>
      <c r="R2" s="4" t="s">
        <v>48</v>
      </c>
    </row>
    <row r="3" spans="1:19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6"/>
      <c r="M3" s="8" t="s">
        <v>31</v>
      </c>
      <c r="N3" s="8" t="s">
        <v>31</v>
      </c>
      <c r="O3" s="8" t="s">
        <v>31</v>
      </c>
      <c r="P3" s="8" t="s">
        <v>31</v>
      </c>
    </row>
    <row r="4" spans="1:19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>
        <f>LOG10(703)</f>
        <v>2.8469553250198238</v>
      </c>
      <c r="M4" s="1" t="s">
        <v>30</v>
      </c>
      <c r="N4" s="1" t="s">
        <v>30</v>
      </c>
      <c r="O4" s="1" t="s">
        <v>30</v>
      </c>
      <c r="P4" s="1" t="s">
        <v>30</v>
      </c>
    </row>
    <row r="5" spans="1:19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>
        <f>LOG10(4000)</f>
        <v>3.6020599913279625</v>
      </c>
      <c r="M5" s="1" t="s">
        <v>30</v>
      </c>
      <c r="N5" s="1" t="s">
        <v>30</v>
      </c>
      <c r="O5" s="1" t="s">
        <v>30</v>
      </c>
      <c r="P5" s="1" t="s">
        <v>30</v>
      </c>
    </row>
    <row r="6" spans="1:19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>
        <f>LOG10(2907)</f>
        <v>3.4634450317704277</v>
      </c>
      <c r="M6" s="1" t="s">
        <v>30</v>
      </c>
      <c r="N6" s="1" t="s">
        <v>31</v>
      </c>
      <c r="O6" s="1" t="s">
        <v>31</v>
      </c>
      <c r="P6" s="1" t="s">
        <v>31</v>
      </c>
      <c r="S6" t="s">
        <v>51</v>
      </c>
    </row>
    <row r="7" spans="1:19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>
        <f>LOG10(4965)</f>
        <v>3.6959192528313998</v>
      </c>
      <c r="M7" s="1" t="s">
        <v>30</v>
      </c>
      <c r="N7" s="1" t="s">
        <v>30</v>
      </c>
      <c r="O7" s="1" t="s">
        <v>30</v>
      </c>
      <c r="P7" s="1" t="s">
        <v>30</v>
      </c>
    </row>
    <row r="8" spans="1:19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f>LOG10(275763)</f>
        <v>5.4405359950748213</v>
      </c>
      <c r="M8" s="1" t="s">
        <v>30</v>
      </c>
      <c r="N8" s="1" t="s">
        <v>30</v>
      </c>
      <c r="O8" s="1" t="s">
        <v>31</v>
      </c>
      <c r="P8" s="1" t="s">
        <v>30</v>
      </c>
    </row>
    <row r="9" spans="1:19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f>LOG10(5144)</f>
        <v>3.7113009599161657</v>
      </c>
      <c r="M9" s="1" t="s">
        <v>30</v>
      </c>
      <c r="N9" s="1" t="s">
        <v>31</v>
      </c>
      <c r="O9" s="1" t="s">
        <v>31</v>
      </c>
      <c r="P9" s="1" t="s">
        <v>30</v>
      </c>
    </row>
    <row r="10" spans="1:19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5">
        <f>LOG10(12061)</f>
        <v>4.0813833174622856</v>
      </c>
      <c r="M10" s="1" t="s">
        <v>30</v>
      </c>
      <c r="N10" s="1" t="s">
        <v>31</v>
      </c>
      <c r="O10" s="1" t="s">
        <v>31</v>
      </c>
      <c r="P10" s="1" t="s">
        <v>30</v>
      </c>
    </row>
    <row r="11" spans="1:19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>
        <f>LOG10(32321)</f>
        <v>4.50948478922394</v>
      </c>
      <c r="M11" s="8" t="s">
        <v>30</v>
      </c>
      <c r="N11" s="8" t="s">
        <v>31</v>
      </c>
      <c r="O11" s="8" t="s">
        <v>31</v>
      </c>
      <c r="P11" s="8" t="s">
        <v>30</v>
      </c>
    </row>
    <row r="12" spans="1:19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>
        <f>LOG10(17450)</f>
        <v>4.2417954312951984</v>
      </c>
      <c r="M12" s="1" t="s">
        <v>30</v>
      </c>
      <c r="N12" s="1" t="s">
        <v>31</v>
      </c>
      <c r="O12" s="1" t="s">
        <v>31</v>
      </c>
      <c r="P12" s="1" t="s">
        <v>30</v>
      </c>
    </row>
    <row r="13" spans="1:19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5">
        <f>LOG10(87955)</f>
        <v>4.9442605329428515</v>
      </c>
      <c r="M13" s="1" t="s">
        <v>30</v>
      </c>
      <c r="N13" s="1"/>
      <c r="O13" s="1"/>
      <c r="P13" s="1"/>
      <c r="Q13" t="s">
        <v>50</v>
      </c>
      <c r="R13">
        <v>1</v>
      </c>
    </row>
    <row r="14" spans="1:19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>
        <f>LOG10(26279)</f>
        <v>4.4196088349081029</v>
      </c>
      <c r="M14" s="8" t="s">
        <v>30</v>
      </c>
      <c r="N14" s="8"/>
      <c r="O14" s="8"/>
      <c r="P14" s="8"/>
      <c r="Q14" t="s">
        <v>50</v>
      </c>
      <c r="R14">
        <v>2</v>
      </c>
    </row>
    <row r="15" spans="1:19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>
        <f>LOG10(20153)</f>
        <v>4.3043397048923389</v>
      </c>
      <c r="M15" s="1" t="s">
        <v>30</v>
      </c>
      <c r="N15" s="1" t="s">
        <v>30</v>
      </c>
      <c r="O15" s="1" t="s">
        <v>30</v>
      </c>
      <c r="P15" s="1" t="s">
        <v>30</v>
      </c>
    </row>
    <row r="16" spans="1:19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5">
        <f>LOG10(27688)</f>
        <v>4.4422915862860712</v>
      </c>
      <c r="M16" s="1" t="s">
        <v>30</v>
      </c>
      <c r="N16" s="1" t="s">
        <v>30</v>
      </c>
      <c r="O16" s="1" t="s">
        <v>31</v>
      </c>
      <c r="P16" s="1" t="s">
        <v>30</v>
      </c>
    </row>
    <row r="17" spans="1:16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>
        <f t="shared" ref="L17:L26" si="1">LOG10(1)</f>
        <v>0</v>
      </c>
      <c r="M17" s="8" t="s">
        <v>30</v>
      </c>
      <c r="N17" s="8" t="s">
        <v>31</v>
      </c>
      <c r="O17" s="8" t="s">
        <v>31</v>
      </c>
      <c r="P17" s="8" t="s">
        <v>30</v>
      </c>
    </row>
    <row r="18" spans="1:16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2">D18*0.001</f>
        <v>0.17500000000000002</v>
      </c>
      <c r="L18">
        <f t="shared" si="1"/>
        <v>0</v>
      </c>
      <c r="M18" s="1" t="s">
        <v>30</v>
      </c>
      <c r="N18" s="1" t="s">
        <v>31</v>
      </c>
      <c r="O18" s="1" t="s">
        <v>31</v>
      </c>
      <c r="P18" s="1" t="s">
        <v>30</v>
      </c>
    </row>
    <row r="19" spans="1:16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2"/>
        <v>9.4E-2</v>
      </c>
      <c r="L19">
        <f t="shared" si="1"/>
        <v>0</v>
      </c>
      <c r="M19" s="1" t="s">
        <v>30</v>
      </c>
      <c r="N19" s="1" t="s">
        <v>31</v>
      </c>
      <c r="O19" s="1" t="s">
        <v>31</v>
      </c>
      <c r="P19" s="1" t="s">
        <v>30</v>
      </c>
    </row>
    <row r="20" spans="1:16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2"/>
        <v>2.4E-2</v>
      </c>
      <c r="L20">
        <f t="shared" si="1"/>
        <v>0</v>
      </c>
      <c r="M20" s="1" t="s">
        <v>30</v>
      </c>
      <c r="N20" s="1" t="s">
        <v>31</v>
      </c>
      <c r="O20" s="1" t="s">
        <v>31</v>
      </c>
      <c r="P20" s="1" t="s">
        <v>30</v>
      </c>
    </row>
    <row r="21" spans="1:16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2"/>
        <v>0.115</v>
      </c>
      <c r="L21">
        <f t="shared" si="1"/>
        <v>0</v>
      </c>
      <c r="M21" s="1" t="s">
        <v>30</v>
      </c>
      <c r="N21" s="1" t="s">
        <v>31</v>
      </c>
      <c r="O21" s="1" t="s">
        <v>31</v>
      </c>
      <c r="P21" s="1" t="s">
        <v>30</v>
      </c>
    </row>
    <row r="22" spans="1:16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2"/>
        <v>0.186</v>
      </c>
      <c r="L22">
        <f t="shared" si="1"/>
        <v>0</v>
      </c>
      <c r="M22" s="1" t="s">
        <v>30</v>
      </c>
      <c r="N22" s="1" t="s">
        <v>31</v>
      </c>
      <c r="O22" s="1" t="s">
        <v>31</v>
      </c>
      <c r="P22" s="1" t="s">
        <v>30</v>
      </c>
    </row>
    <row r="23" spans="1:16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2"/>
        <v>6.5000000000000002E-2</v>
      </c>
      <c r="L23">
        <f t="shared" si="1"/>
        <v>0</v>
      </c>
      <c r="M23" s="1" t="s">
        <v>30</v>
      </c>
      <c r="N23" s="1" t="s">
        <v>31</v>
      </c>
      <c r="O23" s="1" t="s">
        <v>31</v>
      </c>
      <c r="P23" s="1" t="s">
        <v>30</v>
      </c>
    </row>
    <row r="24" spans="1:16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2"/>
        <v>7.2999999999999995E-2</v>
      </c>
      <c r="L24">
        <f t="shared" si="1"/>
        <v>0</v>
      </c>
      <c r="M24" s="1" t="s">
        <v>30</v>
      </c>
      <c r="N24" s="1" t="s">
        <v>31</v>
      </c>
      <c r="O24" s="1" t="s">
        <v>31</v>
      </c>
      <c r="P24" s="1" t="s">
        <v>30</v>
      </c>
    </row>
    <row r="25" spans="1:16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2"/>
        <v>6.7000000000000004E-2</v>
      </c>
      <c r="L25">
        <f t="shared" si="1"/>
        <v>0</v>
      </c>
      <c r="M25" s="1" t="s">
        <v>30</v>
      </c>
      <c r="N25" s="1" t="s">
        <v>31</v>
      </c>
      <c r="O25" s="1" t="s">
        <v>31</v>
      </c>
      <c r="P25" s="1" t="s">
        <v>30</v>
      </c>
    </row>
    <row r="26" spans="1:16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2"/>
        <v>2.4E-2</v>
      </c>
      <c r="L26">
        <f t="shared" si="1"/>
        <v>0</v>
      </c>
      <c r="M26" s="1" t="s">
        <v>30</v>
      </c>
      <c r="N26" s="1" t="s">
        <v>31</v>
      </c>
      <c r="O26" s="1" t="s">
        <v>31</v>
      </c>
      <c r="P26" s="1" t="s">
        <v>30</v>
      </c>
    </row>
    <row r="29" spans="1:16" x14ac:dyDescent="0.25">
      <c r="A29" t="s">
        <v>43</v>
      </c>
    </row>
  </sheetData>
  <mergeCells count="2">
    <mergeCell ref="A2:K2"/>
    <mergeCell ref="M1:P1"/>
  </mergeCells>
  <conditionalFormatting sqref="M3:M16 O3:O16">
    <cfRule type="cellIs" dxfId="21" priority="31" operator="equal">
      <formula>0</formula>
    </cfRule>
    <cfRule type="cellIs" dxfId="20" priority="32" operator="equal">
      <formula>"O"</formula>
    </cfRule>
    <cfRule type="cellIs" dxfId="19" priority="33" operator="equal">
      <formula>"X"</formula>
    </cfRule>
  </conditionalFormatting>
  <conditionalFormatting sqref="C3:C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K3:L16 L10:L26">
    <cfRule type="colorScale" priority="25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4" operator="equal">
      <formula>"Y"</formula>
    </cfRule>
  </conditionalFormatting>
  <conditionalFormatting sqref="O17:O2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M17:M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H3:I26">
    <cfRule type="colorScale" priority="17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6">
    <cfRule type="cellIs" dxfId="11" priority="11" operator="equal">
      <formula>0</formula>
    </cfRule>
    <cfRule type="cellIs" dxfId="10" priority="12" operator="equal">
      <formula>"O"</formula>
    </cfRule>
    <cfRule type="cellIs" dxfId="9" priority="13" operator="equal">
      <formula>"X"</formula>
    </cfRule>
  </conditionalFormatting>
  <conditionalFormatting sqref="P17:P26">
    <cfRule type="cellIs" dxfId="8" priority="8" operator="equal">
      <formula>0</formula>
    </cfRule>
    <cfRule type="cellIs" dxfId="7" priority="9" operator="equal">
      <formula>"O"</formula>
    </cfRule>
    <cfRule type="cellIs" dxfId="6" priority="10" operator="equal">
      <formula>"X"</formula>
    </cfRule>
  </conditionalFormatting>
  <conditionalFormatting sqref="N3:N16">
    <cfRule type="cellIs" dxfId="5" priority="5" operator="equal">
      <formula>0</formula>
    </cfRule>
    <cfRule type="cellIs" dxfId="4" priority="6" operator="equal">
      <formula>"O"</formula>
    </cfRule>
    <cfRule type="cellIs" dxfId="3" priority="7" operator="equal">
      <formula>"X"</formula>
    </cfRule>
  </conditionalFormatting>
  <conditionalFormatting sqref="N17:N26">
    <cfRule type="cellIs" dxfId="2" priority="2" operator="equal">
      <formula>0</formula>
    </cfRule>
    <cfRule type="cellIs" dxfId="1" priority="3" operator="equal">
      <formula>"O"</formula>
    </cfRule>
    <cfRule type="cellIs" dxfId="0" priority="4" operator="equal">
      <formula>"X"</formula>
    </cfRule>
  </conditionalFormatting>
  <conditionalFormatting sqref="L3:L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V16" sqref="V16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58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2019-03-07T12:16:15Z</dcterms:modified>
</cp:coreProperties>
</file>