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B898634F-FAAB-49DB-9E54-F8FB40F2BA86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3" i="1"/>
  <c r="K18" i="1" l="1"/>
  <c r="K19" i="1"/>
  <c r="K20" i="1"/>
  <c r="K21" i="1"/>
  <c r="K22" i="1"/>
  <c r="K23" i="1"/>
  <c r="K24" i="1"/>
  <c r="K25" i="1"/>
  <c r="K26" i="1"/>
  <c r="K17" i="1"/>
</calcChain>
</file>

<file path=xl/sharedStrings.xml><?xml version="1.0" encoding="utf-8"?>
<sst xmlns="http://schemas.openxmlformats.org/spreadsheetml/2006/main" count="137" uniqueCount="53">
  <si>
    <t>IEEE Circuits</t>
  </si>
  <si>
    <t>Buses</t>
  </si>
  <si>
    <t>Caps</t>
  </si>
  <si>
    <t>Regs</t>
  </si>
  <si>
    <t>4 bus</t>
  </si>
  <si>
    <t>13 bus</t>
  </si>
  <si>
    <t>34 bus</t>
  </si>
  <si>
    <t>37 bus</t>
  </si>
  <si>
    <t>123 bus</t>
  </si>
  <si>
    <t>EU LV</t>
  </si>
  <si>
    <t>EPRI test</t>
  </si>
  <si>
    <t>Name</t>
  </si>
  <si>
    <t>Series</t>
  </si>
  <si>
    <t>Loads</t>
  </si>
  <si>
    <t>Ckt5</t>
  </si>
  <si>
    <t>Ckt7</t>
  </si>
  <si>
    <t>Ckt24</t>
  </si>
  <si>
    <t>8500 node</t>
  </si>
  <si>
    <t>Power (MW)</t>
  </si>
  <si>
    <t>NA</t>
  </si>
  <si>
    <t>Length (km)</t>
  </si>
  <si>
    <t>EPRI HC</t>
  </si>
  <si>
    <t>J1</t>
  </si>
  <si>
    <t>K1</t>
  </si>
  <si>
    <t>M1</t>
  </si>
  <si>
    <t>US LV</t>
  </si>
  <si>
    <t>Implemented</t>
  </si>
  <si>
    <t>Fixed model</t>
  </si>
  <si>
    <t>LTC Model</t>
  </si>
  <si>
    <t>HC Calcs</t>
  </si>
  <si>
    <t>X</t>
  </si>
  <si>
    <t>O</t>
  </si>
  <si>
    <t>Conn</t>
  </si>
  <si>
    <t>Y/D</t>
  </si>
  <si>
    <t>Y</t>
  </si>
  <si>
    <t>D</t>
  </si>
  <si>
    <t>12.47/4.16</t>
  </si>
  <si>
    <t>4.16/2/.277</t>
  </si>
  <si>
    <t>kV</t>
  </si>
  <si>
    <t>Manchester LV</t>
  </si>
  <si>
    <t>024</t>
  </si>
  <si>
    <t>074</t>
  </si>
  <si>
    <t>041</t>
  </si>
  <si>
    <t>NB: "Buses" &lt;" Nodes"</t>
  </si>
  <si>
    <t>011</t>
  </si>
  <si>
    <t>021</t>
  </si>
  <si>
    <t>031</t>
  </si>
  <si>
    <t>log(NBNL)</t>
  </si>
  <si>
    <t>TODO ORDER</t>
  </si>
  <si>
    <t>DIFF</t>
  </si>
  <si>
    <t>??</t>
  </si>
  <si>
    <t>HARD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</si>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</sst>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theme="4" tint="0.3999755851924192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double">
        <color theme="4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1" fillId="0" borderId="0" applyNumberFormat="0" applyFill="0" applyBorder="0" applyAlignment="0" applyProtection="0"/>
    <xf numFmtId="0" fontId="2" fillId="0" borderId="2" applyNumberFormat="0" applyFill="0" applyAlignment="0" applyProtection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1" xfId="1"/>
    <xf numFmtId="0" fontId="1" fillId="0" borderId="0" xfId="2" applyAlignment="1">
      <alignment horizontal="center"/>
    </xf>
    <xf numFmtId="0" fontId="2" fillId="0" borderId="5" xfId="3" applyBorder="1"/>
    <xf numFmtId="0" fontId="0" fillId="0" borderId="4" xfId="0" applyBorder="1"/>
    <xf numFmtId="0" fontId="0" fillId="0" borderId="4" xfId="0" applyBorder="1" applyAlignment="1">
      <alignment horizontal="left"/>
    </xf>
    <xf numFmtId="0" fontId="0" fillId="0" borderId="4" xfId="0" applyBorder="1" applyAlignment="1">
      <alignment horizontal="center"/>
    </xf>
    <xf numFmtId="0" fontId="0" fillId="2" borderId="0" xfId="0" applyFill="1"/>
    <xf numFmtId="0" fontId="0" fillId="3" borderId="4" xfId="0" applyFill="1" applyBorder="1"/>
    <xf numFmtId="49" fontId="0" fillId="0" borderId="4" xfId="0" applyNumberFormat="1" applyBorder="1" applyAlignment="1">
      <alignment horizontal="left"/>
    </xf>
    <xf numFmtId="49" fontId="0" fillId="0" borderId="0" xfId="0" applyNumberFormat="1" applyAlignment="1">
      <alignment horizontal="left"/>
    </xf>
    <xf numFmtId="0" fontId="0" fillId="0" borderId="0" xfId="0" applyBorder="1"/>
    <xf numFmtId="0" fontId="1" fillId="0" borderId="1" xfId="1" applyAlignment="1">
      <alignment horizontal="center"/>
    </xf>
    <xf numFmtId="0" fontId="0" fillId="0" borderId="3" xfId="0" applyBorder="1" applyAlignment="1">
      <alignment horizontal="center"/>
    </xf>
  </cellXfs>
  <cellStyles count="4">
    <cellStyle name="Heading 3" xfId="1" builtinId="18"/>
    <cellStyle name="Heading 4" xfId="2" builtinId="19"/>
    <cellStyle name="Normal" xfId="0" builtinId="0"/>
    <cellStyle name="Total" xfId="3" builtinId="25"/>
  </cellStyles>
  <dxfs count="10">
    <dxf>
      <font>
        <color auto="1"/>
      </font>
      <fill>
        <patternFill>
          <bgColor theme="7"/>
        </patternFill>
      </fill>
    </dxf>
    <dxf>
      <font>
        <color auto="1"/>
      </font>
      <fill>
        <patternFill>
          <bgColor theme="5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7"/>
        </patternFill>
      </fill>
    </dxf>
    <dxf>
      <font>
        <color auto="1"/>
      </font>
      <fill>
        <patternFill>
          <bgColor theme="5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theme="4"/>
        </patternFill>
      </fill>
    </dxf>
    <dxf>
      <font>
        <color auto="1"/>
      </font>
      <fill>
        <patternFill>
          <bgColor theme="7"/>
        </patternFill>
      </fill>
    </dxf>
    <dxf>
      <font>
        <color auto="1"/>
      </font>
      <fill>
        <patternFill>
          <bgColor theme="5"/>
        </patternFill>
      </fill>
    </dxf>
    <dxf>
      <font>
        <color auto="1"/>
      </font>
      <fill>
        <patternFill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9"/>
  <sheetViews>
    <sheetView tabSelected="1" workbookViewId="0">
      <selection activeCell="Q5" sqref="Q5"/>
    </sheetView>
  </sheetViews>
  <sheetFormatPr defaultRowHeight="15" x14ac:dyDescent="0.25"/>
  <cols>
    <col min="1" max="1" width="14.140625" bestFit="1" customWidth="1"/>
    <col min="2" max="2" width="10" bestFit="1" customWidth="1"/>
    <col min="3" max="3" width="6.140625" bestFit="1" customWidth="1"/>
    <col min="4" max="4" width="6" bestFit="1" customWidth="1"/>
    <col min="5" max="5" width="7.42578125" customWidth="1"/>
    <col min="6" max="6" width="6" customWidth="1"/>
    <col min="7" max="7" width="10.85546875" bestFit="1" customWidth="1"/>
    <col min="8" max="9" width="5.140625" bestFit="1" customWidth="1"/>
    <col min="10" max="10" width="11.5703125" bestFit="1" customWidth="1"/>
    <col min="11" max="11" width="12.140625" bestFit="1" customWidth="1"/>
    <col min="12" max="12" width="12" bestFit="1" customWidth="1"/>
    <col min="13" max="13" width="10.140625" bestFit="1" customWidth="1"/>
  </cols>
  <sheetData>
    <row r="1" spans="1:18" ht="15.75" thickBot="1" x14ac:dyDescent="0.3">
      <c r="A1" s="3" t="s">
        <v>12</v>
      </c>
      <c r="B1" s="3" t="s">
        <v>11</v>
      </c>
      <c r="C1" s="3" t="s">
        <v>1</v>
      </c>
      <c r="D1" s="3" t="s">
        <v>13</v>
      </c>
      <c r="E1" s="3" t="s">
        <v>47</v>
      </c>
      <c r="F1" s="3" t="s">
        <v>32</v>
      </c>
      <c r="G1" s="3" t="s">
        <v>38</v>
      </c>
      <c r="H1" s="3" t="s">
        <v>2</v>
      </c>
      <c r="I1" s="3" t="s">
        <v>3</v>
      </c>
      <c r="J1" s="3" t="s">
        <v>20</v>
      </c>
      <c r="K1" s="3" t="s">
        <v>18</v>
      </c>
      <c r="L1" s="14" t="s">
        <v>26</v>
      </c>
      <c r="M1" s="14"/>
      <c r="N1" s="14"/>
    </row>
    <row r="2" spans="1:18" x14ac:dyDescent="0.25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4" t="s">
        <v>27</v>
      </c>
      <c r="M2" s="4" t="s">
        <v>28</v>
      </c>
      <c r="N2" s="4" t="s">
        <v>29</v>
      </c>
      <c r="P2" s="4" t="s">
        <v>49</v>
      </c>
      <c r="Q2" s="4" t="s">
        <v>48</v>
      </c>
    </row>
    <row r="3" spans="1:18" ht="15.75" thickBot="1" x14ac:dyDescent="0.3">
      <c r="A3" s="5" t="s">
        <v>0</v>
      </c>
      <c r="B3" s="6" t="s">
        <v>4</v>
      </c>
      <c r="C3" s="6">
        <v>4</v>
      </c>
      <c r="D3" s="6">
        <v>1</v>
      </c>
      <c r="E3" s="6">
        <f>LOG(D3*C3)</f>
        <v>0.6020599913279624</v>
      </c>
      <c r="F3" s="10" t="s">
        <v>33</v>
      </c>
      <c r="G3" s="7" t="s">
        <v>36</v>
      </c>
      <c r="H3" s="6">
        <v>0</v>
      </c>
      <c r="I3" s="6">
        <v>0</v>
      </c>
      <c r="J3" s="6" t="s">
        <v>19</v>
      </c>
      <c r="K3" s="6">
        <v>5.4</v>
      </c>
      <c r="L3" s="8" t="s">
        <v>31</v>
      </c>
      <c r="M3" s="8" t="s">
        <v>31</v>
      </c>
      <c r="N3" s="8" t="s">
        <v>31</v>
      </c>
    </row>
    <row r="4" spans="1:18" ht="15.75" thickTop="1" x14ac:dyDescent="0.25">
      <c r="B4" t="s">
        <v>5</v>
      </c>
      <c r="C4">
        <v>16</v>
      </c>
      <c r="D4">
        <v>15</v>
      </c>
      <c r="E4" s="13">
        <f t="shared" ref="E4:E26" si="0">LOG(D4*C4)</f>
        <v>2.3802112417116059</v>
      </c>
      <c r="F4" t="s">
        <v>34</v>
      </c>
      <c r="G4" s="2" t="s">
        <v>37</v>
      </c>
      <c r="H4">
        <v>2</v>
      </c>
      <c r="I4">
        <v>1</v>
      </c>
      <c r="J4">
        <v>1.5</v>
      </c>
      <c r="K4">
        <v>3.6</v>
      </c>
      <c r="L4" s="1" t="s">
        <v>30</v>
      </c>
      <c r="M4" s="1" t="s">
        <v>30</v>
      </c>
      <c r="N4" s="1" t="s">
        <v>30</v>
      </c>
    </row>
    <row r="5" spans="1:18" x14ac:dyDescent="0.25">
      <c r="B5" t="s">
        <v>6</v>
      </c>
      <c r="C5">
        <v>37</v>
      </c>
      <c r="D5">
        <v>68</v>
      </c>
      <c r="E5" s="13">
        <f t="shared" si="0"/>
        <v>3.4007106367732312</v>
      </c>
      <c r="F5" t="s">
        <v>34</v>
      </c>
      <c r="G5" s="2">
        <v>24.9</v>
      </c>
      <c r="H5">
        <v>2</v>
      </c>
      <c r="I5">
        <v>2</v>
      </c>
      <c r="J5">
        <v>50</v>
      </c>
      <c r="K5">
        <v>2</v>
      </c>
      <c r="L5" s="1" t="s">
        <v>30</v>
      </c>
      <c r="M5" s="1" t="s">
        <v>30</v>
      </c>
      <c r="N5" s="1" t="s">
        <v>30</v>
      </c>
    </row>
    <row r="6" spans="1:18" x14ac:dyDescent="0.25">
      <c r="B6" t="s">
        <v>7</v>
      </c>
      <c r="C6">
        <v>39</v>
      </c>
      <c r="D6">
        <v>30</v>
      </c>
      <c r="E6" s="13">
        <f t="shared" si="0"/>
        <v>3.0681858617461617</v>
      </c>
      <c r="F6" s="9" t="s">
        <v>35</v>
      </c>
      <c r="G6" s="2">
        <v>4.8</v>
      </c>
      <c r="H6">
        <v>0</v>
      </c>
      <c r="I6">
        <v>1</v>
      </c>
      <c r="J6">
        <v>3</v>
      </c>
      <c r="K6">
        <v>2.6</v>
      </c>
      <c r="L6" s="1" t="s">
        <v>30</v>
      </c>
      <c r="M6" s="1" t="s">
        <v>31</v>
      </c>
      <c r="N6" s="1" t="s">
        <v>31</v>
      </c>
      <c r="R6" t="s">
        <v>52</v>
      </c>
    </row>
    <row r="7" spans="1:18" x14ac:dyDescent="0.25">
      <c r="B7" t="s">
        <v>8</v>
      </c>
      <c r="C7">
        <v>132</v>
      </c>
      <c r="D7">
        <v>92</v>
      </c>
      <c r="E7" s="13">
        <f t="shared" si="0"/>
        <v>4.0843617585514052</v>
      </c>
      <c r="F7" t="s">
        <v>34</v>
      </c>
      <c r="G7" s="2">
        <v>2.4</v>
      </c>
      <c r="H7">
        <v>4</v>
      </c>
      <c r="I7">
        <v>3</v>
      </c>
      <c r="J7">
        <v>6</v>
      </c>
      <c r="K7">
        <v>3.6</v>
      </c>
      <c r="L7" s="1" t="s">
        <v>30</v>
      </c>
      <c r="M7" s="1" t="s">
        <v>30</v>
      </c>
      <c r="N7" s="1" t="s">
        <v>30</v>
      </c>
    </row>
    <row r="8" spans="1:18" x14ac:dyDescent="0.25">
      <c r="B8" t="s">
        <v>17</v>
      </c>
      <c r="C8">
        <v>4876</v>
      </c>
      <c r="D8">
        <v>2355</v>
      </c>
      <c r="E8" s="13">
        <f t="shared" si="0"/>
        <v>7.0600546084112592</v>
      </c>
      <c r="F8" t="s">
        <v>34</v>
      </c>
      <c r="G8" s="2">
        <v>7.2</v>
      </c>
      <c r="H8">
        <v>4</v>
      </c>
      <c r="I8">
        <v>12</v>
      </c>
      <c r="J8">
        <v>17</v>
      </c>
      <c r="K8">
        <v>12.05</v>
      </c>
      <c r="L8" s="1" t="s">
        <v>30</v>
      </c>
      <c r="M8" s="1"/>
      <c r="N8" s="1"/>
      <c r="P8" t="s">
        <v>51</v>
      </c>
      <c r="Q8">
        <v>2</v>
      </c>
    </row>
    <row r="9" spans="1:18" x14ac:dyDescent="0.25">
      <c r="B9" t="s">
        <v>9</v>
      </c>
      <c r="C9">
        <v>907</v>
      </c>
      <c r="D9">
        <v>55</v>
      </c>
      <c r="E9" s="13">
        <f t="shared" si="0"/>
        <v>4.6979699765543392</v>
      </c>
      <c r="F9" t="s">
        <v>34</v>
      </c>
      <c r="G9" s="2">
        <v>0.41599999999999998</v>
      </c>
      <c r="H9">
        <v>0</v>
      </c>
      <c r="I9">
        <v>0</v>
      </c>
      <c r="J9">
        <v>0.3</v>
      </c>
      <c r="K9">
        <v>5.5E-2</v>
      </c>
      <c r="L9" s="1" t="s">
        <v>30</v>
      </c>
      <c r="M9" s="1" t="s">
        <v>31</v>
      </c>
      <c r="N9" s="1" t="s">
        <v>30</v>
      </c>
    </row>
    <row r="10" spans="1:18" x14ac:dyDescent="0.25">
      <c r="B10" t="s">
        <v>25</v>
      </c>
      <c r="C10">
        <v>390</v>
      </c>
      <c r="D10">
        <v>694</v>
      </c>
      <c r="E10" s="13">
        <f t="shared" si="0"/>
        <v>5.4324240774813539</v>
      </c>
      <c r="F10" t="s">
        <v>34</v>
      </c>
      <c r="G10" s="2">
        <v>13.8</v>
      </c>
      <c r="H10">
        <v>0</v>
      </c>
      <c r="I10">
        <v>0</v>
      </c>
      <c r="K10">
        <v>42.8</v>
      </c>
      <c r="L10" s="1" t="s">
        <v>30</v>
      </c>
      <c r="M10" s="1" t="s">
        <v>31</v>
      </c>
      <c r="N10" s="1" t="s">
        <v>30</v>
      </c>
    </row>
    <row r="11" spans="1:18" ht="15.75" thickBot="1" x14ac:dyDescent="0.3">
      <c r="A11" s="5" t="s">
        <v>10</v>
      </c>
      <c r="B11" s="6" t="s">
        <v>14</v>
      </c>
      <c r="C11" s="6">
        <v>2998</v>
      </c>
      <c r="D11" s="6">
        <v>1379</v>
      </c>
      <c r="E11" s="6">
        <f t="shared" si="0"/>
        <v>6.6163958946881101</v>
      </c>
      <c r="F11" s="6" t="s">
        <v>34</v>
      </c>
      <c r="G11" s="7">
        <v>12.47</v>
      </c>
      <c r="H11" s="6">
        <v>4</v>
      </c>
      <c r="I11" s="6">
        <v>0</v>
      </c>
      <c r="J11" s="6">
        <v>5</v>
      </c>
      <c r="K11" s="6">
        <v>16.3</v>
      </c>
      <c r="L11" s="8" t="s">
        <v>30</v>
      </c>
      <c r="M11" s="8" t="s">
        <v>31</v>
      </c>
      <c r="N11" s="8" t="s">
        <v>30</v>
      </c>
    </row>
    <row r="12" spans="1:18" ht="15.75" thickTop="1" x14ac:dyDescent="0.25">
      <c r="B12" t="s">
        <v>15</v>
      </c>
      <c r="C12">
        <v>1255</v>
      </c>
      <c r="D12">
        <v>868</v>
      </c>
      <c r="E12" s="13">
        <f t="shared" si="0"/>
        <v>6.0371634509935488</v>
      </c>
      <c r="F12" t="s">
        <v>34</v>
      </c>
      <c r="G12" s="2">
        <v>12.47</v>
      </c>
      <c r="H12">
        <v>2</v>
      </c>
      <c r="I12">
        <v>0</v>
      </c>
      <c r="J12">
        <v>4</v>
      </c>
      <c r="K12">
        <v>19.3</v>
      </c>
      <c r="L12" s="1" t="s">
        <v>30</v>
      </c>
      <c r="M12" s="1" t="s">
        <v>31</v>
      </c>
      <c r="N12" s="1" t="s">
        <v>30</v>
      </c>
    </row>
    <row r="13" spans="1:18" x14ac:dyDescent="0.25">
      <c r="B13" t="s">
        <v>16</v>
      </c>
      <c r="C13">
        <v>6058</v>
      </c>
      <c r="D13">
        <v>3891</v>
      </c>
      <c r="E13" s="13">
        <f t="shared" si="0"/>
        <v>7.3723904998005798</v>
      </c>
      <c r="F13" t="s">
        <v>34</v>
      </c>
      <c r="G13" s="2">
        <v>34.5</v>
      </c>
      <c r="H13">
        <v>3</v>
      </c>
      <c r="I13">
        <v>1</v>
      </c>
      <c r="J13">
        <v>10</v>
      </c>
      <c r="K13">
        <v>69.400000000000006</v>
      </c>
      <c r="L13" s="1"/>
      <c r="M13" s="1"/>
      <c r="N13" s="1"/>
      <c r="P13" t="s">
        <v>51</v>
      </c>
      <c r="Q13">
        <v>4</v>
      </c>
    </row>
    <row r="14" spans="1:18" ht="15.75" thickBot="1" x14ac:dyDescent="0.3">
      <c r="A14" s="5" t="s">
        <v>21</v>
      </c>
      <c r="B14" s="6" t="s">
        <v>22</v>
      </c>
      <c r="C14" s="6">
        <v>4888</v>
      </c>
      <c r="D14" s="6">
        <v>1384</v>
      </c>
      <c r="E14" s="6">
        <f t="shared" si="0"/>
        <v>6.8302672873552366</v>
      </c>
      <c r="F14" s="6" t="s">
        <v>34</v>
      </c>
      <c r="G14" s="7">
        <v>12.47</v>
      </c>
      <c r="H14" s="6">
        <v>5</v>
      </c>
      <c r="I14" s="6">
        <v>8</v>
      </c>
      <c r="J14" s="6"/>
      <c r="K14" s="6">
        <v>11.6</v>
      </c>
      <c r="L14" s="8" t="s">
        <v>30</v>
      </c>
      <c r="M14" s="8"/>
      <c r="N14" s="8"/>
      <c r="P14" t="s">
        <v>51</v>
      </c>
      <c r="Q14">
        <v>3</v>
      </c>
    </row>
    <row r="15" spans="1:18" ht="15.75" thickTop="1" x14ac:dyDescent="0.25">
      <c r="B15" t="s">
        <v>23</v>
      </c>
      <c r="C15">
        <v>1282</v>
      </c>
      <c r="D15">
        <v>332</v>
      </c>
      <c r="E15" s="13">
        <f t="shared" si="0"/>
        <v>5.6290261088868352</v>
      </c>
      <c r="F15" t="s">
        <v>34</v>
      </c>
      <c r="G15" s="2">
        <v>13.2</v>
      </c>
      <c r="H15">
        <v>1</v>
      </c>
      <c r="I15">
        <v>1</v>
      </c>
      <c r="K15">
        <v>12.74</v>
      </c>
      <c r="L15" s="1" t="s">
        <v>30</v>
      </c>
      <c r="M15" s="1" t="s">
        <v>30</v>
      </c>
      <c r="N15" s="1" t="s">
        <v>30</v>
      </c>
    </row>
    <row r="16" spans="1:18" x14ac:dyDescent="0.25">
      <c r="B16" t="s">
        <v>24</v>
      </c>
      <c r="C16">
        <v>2596</v>
      </c>
      <c r="D16">
        <v>1470</v>
      </c>
      <c r="E16" s="13">
        <f t="shared" si="0"/>
        <v>6.5816220228765081</v>
      </c>
      <c r="F16" t="s">
        <v>34</v>
      </c>
      <c r="G16" s="2">
        <v>12.47</v>
      </c>
      <c r="H16">
        <v>3</v>
      </c>
      <c r="I16">
        <v>1</v>
      </c>
      <c r="K16">
        <v>15.67</v>
      </c>
      <c r="L16" s="1"/>
      <c r="M16" s="1"/>
      <c r="N16" s="1"/>
      <c r="P16" t="s">
        <v>50</v>
      </c>
      <c r="Q16">
        <v>5</v>
      </c>
    </row>
    <row r="17" spans="1:14" ht="15.75" thickBot="1" x14ac:dyDescent="0.3">
      <c r="A17" s="5" t="s">
        <v>39</v>
      </c>
      <c r="B17" s="11" t="s">
        <v>44</v>
      </c>
      <c r="C17" s="6">
        <v>907</v>
      </c>
      <c r="D17" s="6">
        <v>55</v>
      </c>
      <c r="E17" s="6">
        <f t="shared" si="0"/>
        <v>4.6979699765543392</v>
      </c>
      <c r="F17" s="6" t="s">
        <v>34</v>
      </c>
      <c r="G17" s="7">
        <v>0.41599999999999998</v>
      </c>
      <c r="H17" s="6">
        <v>0</v>
      </c>
      <c r="I17" s="6">
        <v>0</v>
      </c>
      <c r="J17" s="6"/>
      <c r="K17" s="6">
        <f>D17*0.001</f>
        <v>5.5E-2</v>
      </c>
      <c r="L17" s="8" t="s">
        <v>30</v>
      </c>
      <c r="M17" s="8" t="s">
        <v>31</v>
      </c>
      <c r="N17" s="8" t="s">
        <v>30</v>
      </c>
    </row>
    <row r="18" spans="1:14" ht="15.75" thickTop="1" x14ac:dyDescent="0.25">
      <c r="B18" s="12" t="s">
        <v>45</v>
      </c>
      <c r="C18">
        <v>2287</v>
      </c>
      <c r="D18">
        <v>175</v>
      </c>
      <c r="E18" s="13">
        <f t="shared" si="0"/>
        <v>5.602304213293043</v>
      </c>
      <c r="F18" t="s">
        <v>34</v>
      </c>
      <c r="G18" s="2">
        <v>0.41599999999999998</v>
      </c>
      <c r="H18">
        <v>0</v>
      </c>
      <c r="I18">
        <v>0</v>
      </c>
      <c r="K18" s="13">
        <f t="shared" ref="K18:K26" si="1">D18*0.001</f>
        <v>0.17500000000000002</v>
      </c>
      <c r="L18" s="1" t="s">
        <v>30</v>
      </c>
      <c r="M18" s="1" t="s">
        <v>31</v>
      </c>
      <c r="N18" s="1" t="s">
        <v>30</v>
      </c>
    </row>
    <row r="19" spans="1:14" x14ac:dyDescent="0.25">
      <c r="B19" s="12" t="s">
        <v>46</v>
      </c>
      <c r="C19">
        <v>1304</v>
      </c>
      <c r="D19">
        <v>94</v>
      </c>
      <c r="E19" s="13">
        <f t="shared" si="0"/>
        <v>5.0884054449956002</v>
      </c>
      <c r="F19" t="s">
        <v>34</v>
      </c>
      <c r="G19" s="2">
        <v>0.41599999999999998</v>
      </c>
      <c r="H19">
        <v>0</v>
      </c>
      <c r="I19">
        <v>0</v>
      </c>
      <c r="K19" s="13">
        <f t="shared" si="1"/>
        <v>9.4E-2</v>
      </c>
      <c r="L19" s="1" t="s">
        <v>30</v>
      </c>
      <c r="M19" s="1" t="s">
        <v>31</v>
      </c>
      <c r="N19" s="1" t="s">
        <v>30</v>
      </c>
    </row>
    <row r="20" spans="1:14" x14ac:dyDescent="0.25">
      <c r="B20" s="12" t="s">
        <v>42</v>
      </c>
      <c r="C20">
        <v>375</v>
      </c>
      <c r="D20">
        <v>24</v>
      </c>
      <c r="E20" s="13">
        <f t="shared" si="0"/>
        <v>3.9542425094393248</v>
      </c>
      <c r="F20" t="s">
        <v>34</v>
      </c>
      <c r="G20" s="2">
        <v>0.41599999999999998</v>
      </c>
      <c r="H20">
        <v>0</v>
      </c>
      <c r="I20">
        <v>0</v>
      </c>
      <c r="K20" s="13">
        <f t="shared" si="1"/>
        <v>2.4E-2</v>
      </c>
      <c r="L20" s="1" t="s">
        <v>30</v>
      </c>
      <c r="M20" s="1" t="s">
        <v>31</v>
      </c>
      <c r="N20" s="1" t="s">
        <v>30</v>
      </c>
    </row>
    <row r="21" spans="1:14" x14ac:dyDescent="0.25">
      <c r="B21" s="12" t="s">
        <v>40</v>
      </c>
      <c r="C21">
        <v>1605</v>
      </c>
      <c r="D21">
        <v>115</v>
      </c>
      <c r="E21" s="13">
        <f t="shared" si="0"/>
        <v>5.2661728770945029</v>
      </c>
      <c r="F21" t="s">
        <v>34</v>
      </c>
      <c r="G21" s="2">
        <v>0.41599999999999998</v>
      </c>
      <c r="H21">
        <v>0</v>
      </c>
      <c r="I21">
        <v>0</v>
      </c>
      <c r="K21" s="13">
        <f t="shared" si="1"/>
        <v>0.115</v>
      </c>
      <c r="L21" s="1" t="s">
        <v>30</v>
      </c>
      <c r="M21" s="1" t="s">
        <v>31</v>
      </c>
      <c r="N21" s="1" t="s">
        <v>30</v>
      </c>
    </row>
    <row r="22" spans="1:14" x14ac:dyDescent="0.25">
      <c r="B22" s="12" t="s">
        <v>41</v>
      </c>
      <c r="C22">
        <v>1545</v>
      </c>
      <c r="D22">
        <v>186</v>
      </c>
      <c r="E22" s="13">
        <f t="shared" si="0"/>
        <v>5.4584414279787694</v>
      </c>
      <c r="F22" t="s">
        <v>34</v>
      </c>
      <c r="G22" s="2">
        <v>0.41599999999999998</v>
      </c>
      <c r="H22">
        <v>0</v>
      </c>
      <c r="I22">
        <v>0</v>
      </c>
      <c r="K22" s="13">
        <f t="shared" si="1"/>
        <v>0.186</v>
      </c>
      <c r="L22" s="1" t="s">
        <v>30</v>
      </c>
      <c r="M22" s="1" t="s">
        <v>31</v>
      </c>
      <c r="N22" s="1" t="s">
        <v>30</v>
      </c>
    </row>
    <row r="23" spans="1:14" x14ac:dyDescent="0.25">
      <c r="B23" s="12">
        <v>193</v>
      </c>
      <c r="C23">
        <v>1391</v>
      </c>
      <c r="D23">
        <v>65</v>
      </c>
      <c r="E23" s="13">
        <f t="shared" si="0"/>
        <v>4.9562404866349024</v>
      </c>
      <c r="F23" t="s">
        <v>34</v>
      </c>
      <c r="G23" s="2">
        <v>0.41599999999999998</v>
      </c>
      <c r="H23">
        <v>0</v>
      </c>
      <c r="I23">
        <v>0</v>
      </c>
      <c r="K23" s="13">
        <f t="shared" si="1"/>
        <v>6.5000000000000002E-2</v>
      </c>
      <c r="L23" s="1" t="s">
        <v>30</v>
      </c>
      <c r="M23" s="1" t="s">
        <v>31</v>
      </c>
      <c r="N23" s="1" t="s">
        <v>30</v>
      </c>
    </row>
    <row r="24" spans="1:14" x14ac:dyDescent="0.25">
      <c r="B24" s="12">
        <v>162</v>
      </c>
      <c r="C24">
        <v>1077</v>
      </c>
      <c r="D24">
        <v>73</v>
      </c>
      <c r="E24" s="13">
        <f t="shared" si="0"/>
        <v>4.8955385634184374</v>
      </c>
      <c r="F24" t="s">
        <v>34</v>
      </c>
      <c r="G24" s="2">
        <v>0.41599999999999998</v>
      </c>
      <c r="H24">
        <v>0</v>
      </c>
      <c r="I24">
        <v>0</v>
      </c>
      <c r="K24" s="13">
        <f t="shared" si="1"/>
        <v>7.2999999999999995E-2</v>
      </c>
      <c r="L24" s="1" t="s">
        <v>30</v>
      </c>
      <c r="M24" s="1" t="s">
        <v>31</v>
      </c>
      <c r="N24" s="1" t="s">
        <v>30</v>
      </c>
    </row>
    <row r="25" spans="1:14" x14ac:dyDescent="0.25">
      <c r="B25" s="12">
        <v>213</v>
      </c>
      <c r="C25">
        <v>844</v>
      </c>
      <c r="D25">
        <v>67</v>
      </c>
      <c r="E25" s="13">
        <f t="shared" si="0"/>
        <v>4.7524172493264816</v>
      </c>
      <c r="F25" t="s">
        <v>34</v>
      </c>
      <c r="G25" s="2">
        <v>0.41599999999999998</v>
      </c>
      <c r="H25">
        <v>0</v>
      </c>
      <c r="I25">
        <v>0</v>
      </c>
      <c r="K25" s="13">
        <f t="shared" si="1"/>
        <v>6.7000000000000004E-2</v>
      </c>
      <c r="L25" s="1" t="s">
        <v>30</v>
      </c>
      <c r="M25" s="1" t="s">
        <v>31</v>
      </c>
      <c r="N25" s="1" t="s">
        <v>30</v>
      </c>
    </row>
    <row r="26" spans="1:14" x14ac:dyDescent="0.25">
      <c r="B26" s="12" t="s">
        <v>42</v>
      </c>
      <c r="C26">
        <v>375</v>
      </c>
      <c r="D26">
        <v>24</v>
      </c>
      <c r="E26" s="13">
        <f t="shared" si="0"/>
        <v>3.9542425094393248</v>
      </c>
      <c r="F26" t="s">
        <v>34</v>
      </c>
      <c r="G26" s="2">
        <v>0.41599999999999998</v>
      </c>
      <c r="H26">
        <v>0</v>
      </c>
      <c r="I26">
        <v>0</v>
      </c>
      <c r="K26" s="13">
        <f t="shared" si="1"/>
        <v>2.4E-2</v>
      </c>
      <c r="L26" s="1" t="s">
        <v>30</v>
      </c>
      <c r="M26" s="1" t="s">
        <v>31</v>
      </c>
      <c r="N26" s="1" t="s">
        <v>30</v>
      </c>
    </row>
    <row r="29" spans="1:14" x14ac:dyDescent="0.25">
      <c r="A29" t="s">
        <v>43</v>
      </c>
    </row>
  </sheetData>
  <mergeCells count="2">
    <mergeCell ref="L1:N1"/>
    <mergeCell ref="A2:K2"/>
  </mergeCells>
  <conditionalFormatting sqref="L3:N16">
    <cfRule type="cellIs" dxfId="9" priority="18" operator="equal">
      <formula>0</formula>
    </cfRule>
    <cfRule type="cellIs" dxfId="8" priority="19" operator="equal">
      <formula>"O"</formula>
    </cfRule>
    <cfRule type="cellIs" dxfId="7" priority="20" operator="equal">
      <formula>"X"</formula>
    </cfRule>
  </conditionalFormatting>
  <conditionalFormatting sqref="C3:C16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F16 F17:F26 E4:E26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I16 H18:I27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16 H18:H27">
    <cfRule type="colorScale" priority="14">
      <colorScale>
        <cfvo type="min"/>
        <cfvo type="max"/>
        <color rgb="FFFCFCFF"/>
        <color rgb="FFF8696B"/>
      </colorScale>
    </cfRule>
  </conditionalFormatting>
  <conditionalFormatting sqref="I3:I16 I18:I27">
    <cfRule type="colorScale" priority="13">
      <colorScale>
        <cfvo type="min"/>
        <cfvo type="max"/>
        <color rgb="FFFCFCFF"/>
        <color rgb="FFF8696B"/>
      </colorScale>
    </cfRule>
  </conditionalFormatting>
  <conditionalFormatting sqref="K3:K16">
    <cfRule type="colorScale" priority="12">
      <colorScale>
        <cfvo type="min"/>
        <cfvo type="max"/>
        <color rgb="FFFCFCFF"/>
        <color rgb="FF63BE7B"/>
      </colorScale>
    </cfRule>
  </conditionalFormatting>
  <conditionalFormatting sqref="F3:F26">
    <cfRule type="cellIs" dxfId="6" priority="11" operator="equal">
      <formula>"Y"</formula>
    </cfRule>
  </conditionalFormatting>
  <conditionalFormatting sqref="M17:M26">
    <cfRule type="cellIs" dxfId="5" priority="8" operator="equal">
      <formula>0</formula>
    </cfRule>
    <cfRule type="cellIs" dxfId="4" priority="9" operator="equal">
      <formula>"O"</formula>
    </cfRule>
    <cfRule type="cellIs" dxfId="3" priority="10" operator="equal">
      <formula>"X"</formula>
    </cfRule>
  </conditionalFormatting>
  <conditionalFormatting sqref="L17:L26 N17:N26">
    <cfRule type="cellIs" dxfId="2" priority="5" operator="equal">
      <formula>0</formula>
    </cfRule>
    <cfRule type="cellIs" dxfId="1" priority="6" operator="equal">
      <formula>"O"</formula>
    </cfRule>
    <cfRule type="cellIs" dxfId="0" priority="7" operator="equal">
      <formula>"X"</formula>
    </cfRule>
  </conditionalFormatting>
  <conditionalFormatting sqref="H3:I26">
    <cfRule type="colorScale" priority="4">
      <colorScale>
        <cfvo type="min"/>
        <cfvo type="max"/>
        <color rgb="FFFCFCFF"/>
        <color rgb="FFF8696B"/>
      </colorScale>
    </cfRule>
  </conditionalFormatting>
  <conditionalFormatting sqref="C3:E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26">
    <cfRule type="colorScale" priority="2">
      <colorScale>
        <cfvo type="min"/>
        <cfvo type="max"/>
        <color rgb="FFFCFCFF"/>
        <color rgb="FF63BE7B"/>
      </colorScale>
    </cfRule>
  </conditionalFormatting>
  <conditionalFormatting sqref="E3:E2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ignoredErrors>
    <ignoredError sqref="B21:B22 B26 B17 B18:B20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2019-02-26T13:08:15Z</dcterms:modified>
</cp:coreProperties>
</file>