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712F75FF-81E2-DB4D-AF6D-84F8DA2F07D2}" xr6:coauthVersionLast="47" xr6:coauthVersionMax="47" xr10:uidLastSave="{00000000-0000-0000-0000-000000000000}"/>
  <bookViews>
    <workbookView xWindow="0" yWindow="0" windowWidth="28800" windowHeight="18000" firstSheet="3" activeTab="3" xr2:uid="{00000000-000D-0000-FFFF-FFFF00000000}"/>
  </bookViews>
  <sheets>
    <sheet name="Sprint 1 - Commun" sheetId="5" r:id="rId1"/>
    <sheet name="Sprint 1 - Angela" sheetId="7" r:id="rId2"/>
    <sheet name="Sprint 1 - Aurelie" sheetId="8" r:id="rId3"/>
    <sheet name="Sprint 1 - Coralie" sheetId="9" r:id="rId4"/>
    <sheet name="Sprint 1 - Constantin" sheetId="10" r:id="rId5"/>
    <sheet name="Sprint 2 - Commun" sheetId="6" r:id="rId6"/>
    <sheet name="Sprint 2 - Angela" sheetId="11" r:id="rId7"/>
    <sheet name="Sprint 2 - Aurelie" sheetId="13" r:id="rId8"/>
    <sheet name="Sprint 2 - Coralie" sheetId="14" r:id="rId9"/>
    <sheet name="Sprint 2 - Constantin" sheetId="15" r:id="rId10"/>
    <sheet name="Sprint 3 - Commun" sheetId="16" r:id="rId11"/>
  </sheets>
  <externalReferences>
    <externalReference r:id="rId12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6" l="1"/>
  <c r="D4" i="16" s="1"/>
  <c r="D5" i="16" s="1"/>
  <c r="C3" i="16"/>
  <c r="B49" i="16"/>
  <c r="B50" i="16" s="1"/>
  <c r="B51" i="16" s="1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4" i="16"/>
  <c r="B3" i="16"/>
  <c r="C4" i="16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D6" i="16" l="1"/>
  <c r="D7" i="16" s="1"/>
  <c r="D8" i="16" s="1"/>
  <c r="D9" i="16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E3" i="16"/>
  <c r="E41" i="16" l="1"/>
  <c r="D43" i="16"/>
  <c r="E42" i="16"/>
  <c r="E4" i="16"/>
  <c r="D44" i="16" l="1"/>
  <c r="E43" i="16"/>
  <c r="E5" i="16"/>
  <c r="D45" i="16" l="1"/>
  <c r="E44" i="16"/>
  <c r="E6" i="16"/>
  <c r="D46" i="16" l="1"/>
  <c r="E45" i="16"/>
  <c r="E7" i="16"/>
  <c r="D47" i="16" l="1"/>
  <c r="E46" i="16"/>
  <c r="E8" i="16"/>
  <c r="D48" i="16" l="1"/>
  <c r="E47" i="16"/>
  <c r="E9" i="16"/>
  <c r="D49" i="16" l="1"/>
  <c r="E48" i="16"/>
  <c r="E10" i="16"/>
  <c r="D50" i="16" l="1"/>
  <c r="E49" i="16"/>
  <c r="E11" i="16"/>
  <c r="D51" i="16" l="1"/>
  <c r="E51" i="16" s="1"/>
  <c r="E50" i="16"/>
  <c r="E12" i="16"/>
  <c r="E13" i="16" l="1"/>
  <c r="E14" i="16" l="1"/>
  <c r="E15" i="16" l="1"/>
  <c r="E16" i="16" l="1"/>
  <c r="E17" i="16" l="1"/>
  <c r="E18" i="16" l="1"/>
  <c r="E19" i="16" l="1"/>
  <c r="E20" i="16" l="1"/>
  <c r="E21" i="16" l="1"/>
  <c r="E22" i="16" l="1"/>
  <c r="E23" i="16" l="1"/>
  <c r="E24" i="16" l="1"/>
  <c r="E25" i="16" l="1"/>
  <c r="E26" i="16" l="1"/>
  <c r="E27" i="16" l="1"/>
  <c r="E28" i="16" l="1"/>
  <c r="E29" i="16" l="1"/>
  <c r="E30" i="16" l="1"/>
  <c r="E31" i="16" l="1"/>
  <c r="E32" i="16" l="1"/>
  <c r="E33" i="16" l="1"/>
  <c r="E34" i="16" l="1"/>
  <c r="E35" i="16" l="1"/>
  <c r="E36" i="16" l="1"/>
  <c r="E37" i="16" l="1"/>
  <c r="E38" i="16" l="1"/>
  <c r="E39" i="16" l="1"/>
  <c r="E40" i="16" l="1"/>
  <c r="D5" i="15" l="1"/>
  <c r="D4" i="15"/>
  <c r="D5" i="13"/>
  <c r="D4" i="13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" i="15"/>
  <c r="C3" i="15"/>
  <c r="C5" i="14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" i="14"/>
  <c r="C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" i="13"/>
  <c r="C3" i="13"/>
  <c r="D3" i="13" s="1"/>
  <c r="C5" i="1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" i="11"/>
  <c r="C3" i="11"/>
  <c r="C3" i="7"/>
  <c r="C3" i="6"/>
  <c r="C4" i="6"/>
  <c r="C3" i="10"/>
  <c r="C3" i="9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4" i="7"/>
  <c r="C3" i="5"/>
  <c r="D3" i="15"/>
  <c r="D3" i="14"/>
  <c r="D3" i="11"/>
  <c r="D4" i="11" s="1"/>
  <c r="D3" i="5"/>
  <c r="E3" i="5" s="1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D3" i="9"/>
  <c r="D4" i="9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D3" i="8"/>
  <c r="E3" i="8" s="1"/>
  <c r="D3" i="7"/>
  <c r="E3" i="15" l="1"/>
  <c r="D4" i="14"/>
  <c r="D5" i="14" s="1"/>
  <c r="E3" i="14"/>
  <c r="E3" i="13"/>
  <c r="E3" i="11"/>
  <c r="D5" i="9"/>
  <c r="E4" i="9"/>
  <c r="D4" i="7"/>
  <c r="E3" i="7"/>
  <c r="E3" i="9"/>
  <c r="D3" i="10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D4" i="8"/>
  <c r="E4" i="8" s="1"/>
  <c r="D3" i="6"/>
  <c r="E3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E4" i="15" l="1"/>
  <c r="E4" i="14"/>
  <c r="E4" i="13"/>
  <c r="E4" i="11"/>
  <c r="D5" i="11"/>
  <c r="D4" i="10"/>
  <c r="E3" i="10"/>
  <c r="D5" i="7"/>
  <c r="E4" i="7"/>
  <c r="D6" i="9"/>
  <c r="E5" i="9"/>
  <c r="D5" i="8"/>
  <c r="D4" i="6"/>
  <c r="E5" i="15" l="1"/>
  <c r="D6" i="15"/>
  <c r="D7" i="15" s="1"/>
  <c r="D8" i="15" s="1"/>
  <c r="E5" i="14"/>
  <c r="D6" i="14"/>
  <c r="D7" i="14" s="1"/>
  <c r="D8" i="14" s="1"/>
  <c r="E5" i="13"/>
  <c r="D6" i="13"/>
  <c r="D7" i="13" s="1"/>
  <c r="D8" i="13" s="1"/>
  <c r="E5" i="11"/>
  <c r="D6" i="11"/>
  <c r="D7" i="11" s="1"/>
  <c r="D8" i="11" s="1"/>
  <c r="D7" i="9"/>
  <c r="E6" i="9"/>
  <c r="D5" i="6"/>
  <c r="E4" i="6"/>
  <c r="E5" i="7"/>
  <c r="D6" i="7"/>
  <c r="D6" i="8"/>
  <c r="E5" i="8"/>
  <c r="D5" i="10"/>
  <c r="E4" i="10"/>
  <c r="E6" i="15" l="1"/>
  <c r="E6" i="14"/>
  <c r="E6" i="13"/>
  <c r="E6" i="11"/>
  <c r="D7" i="8"/>
  <c r="E6" i="8"/>
  <c r="E6" i="7"/>
  <c r="D7" i="7"/>
  <c r="D6" i="6"/>
  <c r="E5" i="6"/>
  <c r="D6" i="10"/>
  <c r="E5" i="10"/>
  <c r="D8" i="9"/>
  <c r="E7" i="9"/>
  <c r="E7" i="15" l="1"/>
  <c r="E7" i="14"/>
  <c r="E7" i="13"/>
  <c r="E7" i="11"/>
  <c r="D7" i="6"/>
  <c r="E6" i="6"/>
  <c r="D7" i="10"/>
  <c r="E6" i="10"/>
  <c r="D8" i="7"/>
  <c r="E7" i="7"/>
  <c r="D9" i="9"/>
  <c r="E8" i="9"/>
  <c r="D8" i="8"/>
  <c r="E7" i="8"/>
  <c r="E8" i="15" l="1"/>
  <c r="D9" i="15"/>
  <c r="E8" i="14"/>
  <c r="D9" i="14"/>
  <c r="E8" i="13"/>
  <c r="D9" i="13"/>
  <c r="E8" i="11"/>
  <c r="D9" i="11"/>
  <c r="D10" i="9"/>
  <c r="E9" i="9"/>
  <c r="E8" i="7"/>
  <c r="D9" i="7"/>
  <c r="D8" i="10"/>
  <c r="E7" i="10"/>
  <c r="D9" i="8"/>
  <c r="E8" i="8"/>
  <c r="D8" i="6"/>
  <c r="E7" i="6"/>
  <c r="E9" i="15" l="1"/>
  <c r="D10" i="15"/>
  <c r="D11" i="15" s="1"/>
  <c r="D10" i="14"/>
  <c r="D11" i="14" s="1"/>
  <c r="E9" i="14"/>
  <c r="D10" i="13"/>
  <c r="D11" i="13" s="1"/>
  <c r="E9" i="13"/>
  <c r="E9" i="11"/>
  <c r="D10" i="11"/>
  <c r="D11" i="11" s="1"/>
  <c r="D10" i="8"/>
  <c r="E9" i="8"/>
  <c r="D9" i="10"/>
  <c r="E8" i="10"/>
  <c r="D10" i="7"/>
  <c r="E9" i="7"/>
  <c r="D9" i="6"/>
  <c r="E8" i="6"/>
  <c r="D11" i="9"/>
  <c r="E10" i="9"/>
  <c r="E10" i="15" l="1"/>
  <c r="E10" i="14"/>
  <c r="E10" i="13"/>
  <c r="E10" i="11"/>
  <c r="D10" i="6"/>
  <c r="E9" i="6"/>
  <c r="D11" i="7"/>
  <c r="E10" i="7"/>
  <c r="D10" i="10"/>
  <c r="E9" i="10"/>
  <c r="D12" i="9"/>
  <c r="E11" i="9"/>
  <c r="D11" i="8"/>
  <c r="E10" i="8"/>
  <c r="C4" i="5"/>
  <c r="C5" i="5" s="1"/>
  <c r="E11" i="15" l="1"/>
  <c r="D12" i="15"/>
  <c r="D12" i="14"/>
  <c r="E11" i="14"/>
  <c r="D12" i="13"/>
  <c r="E11" i="13"/>
  <c r="D12" i="11"/>
  <c r="E11" i="11"/>
  <c r="D11" i="10"/>
  <c r="E10" i="10"/>
  <c r="E12" i="9"/>
  <c r="D13" i="9"/>
  <c r="D12" i="7"/>
  <c r="E11" i="7"/>
  <c r="D12" i="8"/>
  <c r="E11" i="8"/>
  <c r="D11" i="6"/>
  <c r="E10" i="6"/>
  <c r="D4" i="5"/>
  <c r="C6" i="5"/>
  <c r="C7" i="5" s="1"/>
  <c r="C8" i="5" s="1"/>
  <c r="E12" i="15" l="1"/>
  <c r="D13" i="15"/>
  <c r="D13" i="14"/>
  <c r="E12" i="14"/>
  <c r="E12" i="13"/>
  <c r="D13" i="13"/>
  <c r="E12" i="11"/>
  <c r="D13" i="11"/>
  <c r="D5" i="5"/>
  <c r="E4" i="5"/>
  <c r="D13" i="8"/>
  <c r="E12" i="8"/>
  <c r="D13" i="7"/>
  <c r="E12" i="7"/>
  <c r="D14" i="9"/>
  <c r="E13" i="9"/>
  <c r="E11" i="6"/>
  <c r="D12" i="6"/>
  <c r="D12" i="10"/>
  <c r="E11" i="10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E13" i="15" l="1"/>
  <c r="D14" i="15"/>
  <c r="D15" i="15" s="1"/>
  <c r="E13" i="14"/>
  <c r="D14" i="14"/>
  <c r="D15" i="14" s="1"/>
  <c r="D16" i="14" s="1"/>
  <c r="E13" i="13"/>
  <c r="D14" i="13"/>
  <c r="D15" i="13" s="1"/>
  <c r="D16" i="13" s="1"/>
  <c r="E13" i="11"/>
  <c r="D14" i="11"/>
  <c r="D15" i="11" s="1"/>
  <c r="D16" i="11" s="1"/>
  <c r="D13" i="10"/>
  <c r="E12" i="10"/>
  <c r="D15" i="9"/>
  <c r="E14" i="9"/>
  <c r="E13" i="7"/>
  <c r="D14" i="7"/>
  <c r="E13" i="8"/>
  <c r="D14" i="8"/>
  <c r="D13" i="6"/>
  <c r="E12" i="6"/>
  <c r="D6" i="5"/>
  <c r="E5" i="5"/>
  <c r="E14" i="15" l="1"/>
  <c r="E14" i="14"/>
  <c r="E14" i="13"/>
  <c r="E14" i="11"/>
  <c r="D15" i="7"/>
  <c r="E14" i="7"/>
  <c r="D15" i="8"/>
  <c r="E14" i="8"/>
  <c r="D7" i="5"/>
  <c r="E6" i="5"/>
  <c r="E15" i="9"/>
  <c r="D16" i="9"/>
  <c r="D14" i="6"/>
  <c r="E13" i="6"/>
  <c r="E13" i="10"/>
  <c r="D14" i="10"/>
  <c r="D16" i="15" l="1"/>
  <c r="E15" i="15"/>
  <c r="E15" i="14"/>
  <c r="E15" i="13"/>
  <c r="E15" i="11"/>
  <c r="D17" i="9"/>
  <c r="E16" i="9"/>
  <c r="D8" i="5"/>
  <c r="E7" i="5"/>
  <c r="D15" i="10"/>
  <c r="E14" i="10"/>
  <c r="E15" i="8"/>
  <c r="D16" i="8"/>
  <c r="E14" i="6"/>
  <c r="D15" i="6"/>
  <c r="E15" i="7"/>
  <c r="D16" i="7"/>
  <c r="E16" i="15" l="1"/>
  <c r="D17" i="15"/>
  <c r="D18" i="15" s="1"/>
  <c r="D19" i="15" s="1"/>
  <c r="D20" i="15" s="1"/>
  <c r="E16" i="14"/>
  <c r="D17" i="14"/>
  <c r="D18" i="14" s="1"/>
  <c r="D19" i="14" s="1"/>
  <c r="D20" i="14" s="1"/>
  <c r="E16" i="13"/>
  <c r="D17" i="13"/>
  <c r="D18" i="13" s="1"/>
  <c r="D19" i="13" s="1"/>
  <c r="D20" i="13" s="1"/>
  <c r="E16" i="11"/>
  <c r="D17" i="11"/>
  <c r="D18" i="11" s="1"/>
  <c r="D19" i="11" s="1"/>
  <c r="D20" i="11" s="1"/>
  <c r="D17" i="7"/>
  <c r="E16" i="7"/>
  <c r="D17" i="8"/>
  <c r="E16" i="8"/>
  <c r="E15" i="10"/>
  <c r="D16" i="10"/>
  <c r="D9" i="5"/>
  <c r="E8" i="5"/>
  <c r="E15" i="6"/>
  <c r="D16" i="6"/>
  <c r="D18" i="9"/>
  <c r="E17" i="9"/>
  <c r="E17" i="15" l="1"/>
  <c r="E17" i="14"/>
  <c r="E17" i="13"/>
  <c r="E17" i="11"/>
  <c r="E9" i="5"/>
  <c r="D10" i="5"/>
  <c r="D17" i="10"/>
  <c r="E16" i="10"/>
  <c r="D19" i="9"/>
  <c r="E18" i="9"/>
  <c r="D18" i="8"/>
  <c r="E17" i="8"/>
  <c r="D17" i="6"/>
  <c r="E16" i="6"/>
  <c r="D18" i="7"/>
  <c r="E17" i="7"/>
  <c r="E18" i="15" l="1"/>
  <c r="E18" i="14"/>
  <c r="E18" i="13"/>
  <c r="E18" i="11"/>
  <c r="D19" i="8"/>
  <c r="E18" i="8"/>
  <c r="D20" i="9"/>
  <c r="E19" i="9"/>
  <c r="D19" i="7"/>
  <c r="E18" i="7"/>
  <c r="D18" i="10"/>
  <c r="E17" i="10"/>
  <c r="D11" i="5"/>
  <c r="E10" i="5"/>
  <c r="D18" i="6"/>
  <c r="E17" i="6"/>
  <c r="E19" i="15" l="1"/>
  <c r="E19" i="14"/>
  <c r="E19" i="13"/>
  <c r="E19" i="11"/>
  <c r="D19" i="10"/>
  <c r="E18" i="10"/>
  <c r="E20" i="9"/>
  <c r="D21" i="9"/>
  <c r="D20" i="7"/>
  <c r="E19" i="7"/>
  <c r="E18" i="6"/>
  <c r="D19" i="6"/>
  <c r="E19" i="6" s="1"/>
  <c r="E11" i="5"/>
  <c r="D12" i="5"/>
  <c r="E12" i="5" s="1"/>
  <c r="D20" i="8"/>
  <c r="E19" i="8"/>
  <c r="D20" i="6" l="1"/>
  <c r="E20" i="15"/>
  <c r="D21" i="15"/>
  <c r="D22" i="15" s="1"/>
  <c r="D21" i="14"/>
  <c r="D22" i="14" s="1"/>
  <c r="E20" i="14"/>
  <c r="D21" i="13"/>
  <c r="D22" i="13" s="1"/>
  <c r="E20" i="13"/>
  <c r="D21" i="11"/>
  <c r="D22" i="11" s="1"/>
  <c r="E20" i="11"/>
  <c r="E20" i="6"/>
  <c r="D21" i="6"/>
  <c r="E20" i="8"/>
  <c r="D21" i="8"/>
  <c r="E20" i="7"/>
  <c r="D21" i="7"/>
  <c r="D22" i="9"/>
  <c r="E21" i="9"/>
  <c r="D13" i="5"/>
  <c r="D20" i="10"/>
  <c r="E19" i="10"/>
  <c r="E21" i="15" l="1"/>
  <c r="E21" i="14"/>
  <c r="E21" i="13"/>
  <c r="E21" i="11"/>
  <c r="E22" i="9"/>
  <c r="D23" i="9"/>
  <c r="D22" i="7"/>
  <c r="E21" i="7"/>
  <c r="D22" i="8"/>
  <c r="E21" i="8"/>
  <c r="E20" i="10"/>
  <c r="D21" i="10"/>
  <c r="D22" i="6"/>
  <c r="E21" i="6"/>
  <c r="D14" i="5"/>
  <c r="E14" i="5" s="1"/>
  <c r="E13" i="5"/>
  <c r="D23" i="15" l="1"/>
  <c r="E22" i="15"/>
  <c r="D23" i="14"/>
  <c r="E22" i="14"/>
  <c r="D23" i="13"/>
  <c r="D24" i="13" s="1"/>
  <c r="E22" i="13"/>
  <c r="E22" i="11"/>
  <c r="D23" i="11"/>
  <c r="E22" i="8"/>
  <c r="D23" i="8"/>
  <c r="D22" i="10"/>
  <c r="E21" i="10"/>
  <c r="D15" i="5"/>
  <c r="E22" i="7"/>
  <c r="D23" i="7"/>
  <c r="D24" i="9"/>
  <c r="E23" i="9"/>
  <c r="E22" i="6"/>
  <c r="D23" i="6"/>
  <c r="D24" i="15" l="1"/>
  <c r="E23" i="15"/>
  <c r="E23" i="14"/>
  <c r="D24" i="14"/>
  <c r="E23" i="13"/>
  <c r="D24" i="11"/>
  <c r="E23" i="11"/>
  <c r="D25" i="9"/>
  <c r="E24" i="9"/>
  <c r="D24" i="7"/>
  <c r="E23" i="7"/>
  <c r="D16" i="5"/>
  <c r="E15" i="5"/>
  <c r="D24" i="6"/>
  <c r="E23" i="6"/>
  <c r="E22" i="10"/>
  <c r="D23" i="10"/>
  <c r="D24" i="8"/>
  <c r="E23" i="8"/>
  <c r="E24" i="15" l="1"/>
  <c r="D25" i="15"/>
  <c r="E24" i="14"/>
  <c r="D25" i="14"/>
  <c r="E24" i="13"/>
  <c r="D25" i="13"/>
  <c r="E24" i="11"/>
  <c r="D25" i="11"/>
  <c r="D25" i="6"/>
  <c r="E24" i="6"/>
  <c r="D25" i="8"/>
  <c r="E24" i="8"/>
  <c r="D17" i="5"/>
  <c r="E16" i="5"/>
  <c r="D25" i="7"/>
  <c r="E24" i="7"/>
  <c r="D24" i="10"/>
  <c r="E23" i="10"/>
  <c r="E25" i="9"/>
  <c r="D26" i="9"/>
  <c r="E25" i="15" l="1"/>
  <c r="D26" i="15"/>
  <c r="D26" i="14"/>
  <c r="E25" i="14"/>
  <c r="E25" i="13"/>
  <c r="D26" i="13"/>
  <c r="E25" i="11"/>
  <c r="D26" i="11"/>
  <c r="D26" i="7"/>
  <c r="E25" i="7"/>
  <c r="D18" i="5"/>
  <c r="E17" i="5"/>
  <c r="D27" i="9"/>
  <c r="E26" i="9"/>
  <c r="D26" i="8"/>
  <c r="E25" i="8"/>
  <c r="D25" i="10"/>
  <c r="E24" i="10"/>
  <c r="D26" i="6"/>
  <c r="E25" i="6"/>
  <c r="D27" i="15" l="1"/>
  <c r="E26" i="15"/>
  <c r="D27" i="14"/>
  <c r="E26" i="14"/>
  <c r="D27" i="13"/>
  <c r="E26" i="13"/>
  <c r="D27" i="11"/>
  <c r="E26" i="11"/>
  <c r="D27" i="8"/>
  <c r="E26" i="8"/>
  <c r="D27" i="6"/>
  <c r="E26" i="6"/>
  <c r="D28" i="9"/>
  <c r="E27" i="9"/>
  <c r="D19" i="5"/>
  <c r="E18" i="5"/>
  <c r="E25" i="10"/>
  <c r="D26" i="10"/>
  <c r="D27" i="7"/>
  <c r="E26" i="7"/>
  <c r="E27" i="15" l="1"/>
  <c r="D28" i="15"/>
  <c r="D29" i="15" s="1"/>
  <c r="D28" i="14"/>
  <c r="D29" i="14" s="1"/>
  <c r="E27" i="14"/>
  <c r="E27" i="13"/>
  <c r="D28" i="13"/>
  <c r="D29" i="13" s="1"/>
  <c r="D28" i="11"/>
  <c r="D29" i="11" s="1"/>
  <c r="E27" i="11"/>
  <c r="D20" i="5"/>
  <c r="E19" i="5"/>
  <c r="D29" i="9"/>
  <c r="E28" i="9"/>
  <c r="D28" i="7"/>
  <c r="E27" i="7"/>
  <c r="D28" i="6"/>
  <c r="E27" i="6"/>
  <c r="D27" i="10"/>
  <c r="E26" i="10"/>
  <c r="D28" i="8"/>
  <c r="E27" i="8"/>
  <c r="E28" i="15" l="1"/>
  <c r="E28" i="14"/>
  <c r="E28" i="13"/>
  <c r="E28" i="11"/>
  <c r="D29" i="6"/>
  <c r="E28" i="6"/>
  <c r="D29" i="8"/>
  <c r="E28" i="8"/>
  <c r="D29" i="7"/>
  <c r="E28" i="7"/>
  <c r="D30" i="9"/>
  <c r="E29" i="9"/>
  <c r="D28" i="10"/>
  <c r="E27" i="10"/>
  <c r="E20" i="5"/>
  <c r="D21" i="5"/>
  <c r="E29" i="15" l="1"/>
  <c r="D30" i="15"/>
  <c r="D31" i="15" s="1"/>
  <c r="D32" i="15" s="1"/>
  <c r="D33" i="15" s="1"/>
  <c r="D34" i="15" s="1"/>
  <c r="D35" i="15" s="1"/>
  <c r="D36" i="15" s="1"/>
  <c r="E29" i="14"/>
  <c r="D30" i="14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E29" i="13"/>
  <c r="D30" i="13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E29" i="11"/>
  <c r="D30" i="11"/>
  <c r="D31" i="9"/>
  <c r="E30" i="9"/>
  <c r="D30" i="7"/>
  <c r="E29" i="7"/>
  <c r="E21" i="5"/>
  <c r="D22" i="5"/>
  <c r="D30" i="8"/>
  <c r="E29" i="8"/>
  <c r="D29" i="10"/>
  <c r="E28" i="10"/>
  <c r="D30" i="6"/>
  <c r="E29" i="6"/>
  <c r="E30" i="15" l="1"/>
  <c r="E30" i="14"/>
  <c r="E30" i="13"/>
  <c r="E30" i="11"/>
  <c r="D31" i="11"/>
  <c r="D32" i="11" s="1"/>
  <c r="D33" i="11" s="1"/>
  <c r="D34" i="11" s="1"/>
  <c r="D35" i="11" s="1"/>
  <c r="D36" i="11" s="1"/>
  <c r="D37" i="11" s="1"/>
  <c r="D38" i="11" s="1"/>
  <c r="D39" i="11" s="1"/>
  <c r="D40" i="11" s="1"/>
  <c r="E22" i="5"/>
  <c r="D23" i="5"/>
  <c r="D31" i="6"/>
  <c r="E30" i="6"/>
  <c r="D31" i="8"/>
  <c r="E30" i="8"/>
  <c r="D31" i="7"/>
  <c r="E30" i="7"/>
  <c r="D30" i="10"/>
  <c r="E29" i="10"/>
  <c r="D32" i="9"/>
  <c r="E32" i="9" s="1"/>
  <c r="E31" i="9"/>
  <c r="E31" i="15" l="1"/>
  <c r="E31" i="14"/>
  <c r="E31" i="13"/>
  <c r="E31" i="11"/>
  <c r="D32" i="7"/>
  <c r="E32" i="7" s="1"/>
  <c r="E31" i="7"/>
  <c r="D32" i="8"/>
  <c r="E32" i="8" s="1"/>
  <c r="E31" i="8"/>
  <c r="D32" i="6"/>
  <c r="E31" i="6"/>
  <c r="E23" i="5"/>
  <c r="D24" i="5"/>
  <c r="E24" i="5" s="1"/>
  <c r="D31" i="10"/>
  <c r="E30" i="10"/>
  <c r="D25" i="5" l="1"/>
  <c r="E32" i="15"/>
  <c r="E32" i="14"/>
  <c r="E32" i="13"/>
  <c r="E32" i="11"/>
  <c r="D33" i="6"/>
  <c r="E32" i="6"/>
  <c r="D32" i="10"/>
  <c r="E32" i="10" s="1"/>
  <c r="E31" i="10"/>
  <c r="D26" i="5"/>
  <c r="E25" i="5"/>
  <c r="E33" i="15" l="1"/>
  <c r="E33" i="14"/>
  <c r="E33" i="13"/>
  <c r="E33" i="11"/>
  <c r="E26" i="5"/>
  <c r="D27" i="5"/>
  <c r="E27" i="5" s="1"/>
  <c r="D34" i="6"/>
  <c r="E33" i="6"/>
  <c r="E34" i="15" l="1"/>
  <c r="E34" i="14"/>
  <c r="E34" i="13"/>
  <c r="E34" i="11"/>
  <c r="D35" i="6"/>
  <c r="E34" i="6"/>
  <c r="D28" i="5"/>
  <c r="E35" i="15" l="1"/>
  <c r="E35" i="14"/>
  <c r="E35" i="13"/>
  <c r="E35" i="11"/>
  <c r="E28" i="5"/>
  <c r="D29" i="5"/>
  <c r="E35" i="6"/>
  <c r="D36" i="6"/>
  <c r="E36" i="6" s="1"/>
  <c r="E36" i="15" l="1"/>
  <c r="D37" i="15"/>
  <c r="D38" i="15" s="1"/>
  <c r="D39" i="15" s="1"/>
  <c r="D40" i="15" s="1"/>
  <c r="E36" i="14"/>
  <c r="E36" i="13"/>
  <c r="E36" i="11"/>
  <c r="D37" i="6"/>
  <c r="D30" i="5"/>
  <c r="E29" i="5"/>
  <c r="E37" i="15" l="1"/>
  <c r="E37" i="14"/>
  <c r="E37" i="13"/>
  <c r="E37" i="11"/>
  <c r="E30" i="5"/>
  <c r="D31" i="5"/>
  <c r="D38" i="6"/>
  <c r="E37" i="6"/>
  <c r="E38" i="15" l="1"/>
  <c r="E38" i="14"/>
  <c r="E38" i="13"/>
  <c r="E38" i="11"/>
  <c r="D39" i="6"/>
  <c r="D40" i="6" s="1"/>
  <c r="E38" i="6"/>
  <c r="D32" i="5"/>
  <c r="E32" i="5" s="1"/>
  <c r="E31" i="5"/>
  <c r="E40" i="15" l="1"/>
  <c r="E39" i="15"/>
  <c r="E39" i="14"/>
  <c r="E40" i="14"/>
  <c r="E40" i="13"/>
  <c r="E39" i="13"/>
  <c r="E40" i="11"/>
  <c r="E39" i="11"/>
  <c r="E40" i="6"/>
  <c r="E39" i="6"/>
</calcChain>
</file>

<file path=xl/sharedStrings.xml><?xml version="1.0" encoding="utf-8"?>
<sst xmlns="http://schemas.openxmlformats.org/spreadsheetml/2006/main" count="44" uniqueCount="4">
  <si>
    <t>Jour de Sprint</t>
  </si>
  <si>
    <t xml:space="preserve">Courbe idéal </t>
  </si>
  <si>
    <t>Courbe Réelle</t>
  </si>
  <si>
    <t>Pourcentage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</si>
</sst>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 applyProtection="1">
      <protection locked="0"/>
    </xf>
    <xf numFmtId="9" fontId="0" fillId="0" borderId="0" xfId="1" applyFont="1"/>
    <xf numFmtId="9" fontId="3" fillId="0" borderId="0" xfId="0" applyNumberFormat="1" applyFont="1" applyAlignment="1" applyProtection="1">
      <alignment horizontal="center" vertical="center"/>
      <protection locked="0"/>
    </xf>
    <xf numFmtId="9" fontId="4" fillId="0" borderId="0" xfId="0" applyNumberFormat="1" applyFont="1" applyProtection="1">
      <protection locked="0"/>
    </xf>
    <xf numFmtId="9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"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'Sprint 1 - Commun'!$C$1</c:f>
              <c:strCache>
                <c:ptCount val="1"/>
                <c:pt idx="0">
                  <c:v>Courbe idéal </c:v>
                </c:pt>
              </c:strCache>
            </c:strRef>
          </c:tx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Commun'!$C$2:$C$32</c:f>
              <c:numCache>
                <c:formatCode>0.0</c:formatCode>
                <c:ptCount val="31"/>
                <c:pt idx="1">
                  <c:v>5.7142857142857135</c:v>
                </c:pt>
                <c:pt idx="2">
                  <c:v>5.5238095238095228</c:v>
                </c:pt>
                <c:pt idx="3">
                  <c:v>5.3333333333333321</c:v>
                </c:pt>
                <c:pt idx="4">
                  <c:v>5.1428571428571415</c:v>
                </c:pt>
                <c:pt idx="5">
                  <c:v>4.9523809523809508</c:v>
                </c:pt>
                <c:pt idx="6">
                  <c:v>4.7619047619047601</c:v>
                </c:pt>
                <c:pt idx="7">
                  <c:v>4.5714285714285694</c:v>
                </c:pt>
                <c:pt idx="8">
                  <c:v>4.3809523809523787</c:v>
                </c:pt>
                <c:pt idx="9">
                  <c:v>4.190476190476188</c:v>
                </c:pt>
                <c:pt idx="10">
                  <c:v>3.9999999999999973</c:v>
                </c:pt>
                <c:pt idx="11">
                  <c:v>3.8095238095238066</c:v>
                </c:pt>
                <c:pt idx="12">
                  <c:v>3.619047619047616</c:v>
                </c:pt>
                <c:pt idx="13">
                  <c:v>3.4285714285714253</c:v>
                </c:pt>
                <c:pt idx="14">
                  <c:v>3.2380952380952346</c:v>
                </c:pt>
                <c:pt idx="15">
                  <c:v>3.0476190476190439</c:v>
                </c:pt>
                <c:pt idx="16">
                  <c:v>2.8571428571428532</c:v>
                </c:pt>
                <c:pt idx="17">
                  <c:v>2.6666666666666625</c:v>
                </c:pt>
                <c:pt idx="18">
                  <c:v>2.4761904761904718</c:v>
                </c:pt>
                <c:pt idx="19">
                  <c:v>2.2857142857142811</c:v>
                </c:pt>
                <c:pt idx="20">
                  <c:v>2.0952380952380905</c:v>
                </c:pt>
                <c:pt idx="21">
                  <c:v>1.9047619047619</c:v>
                </c:pt>
                <c:pt idx="22">
                  <c:v>1.7142857142857095</c:v>
                </c:pt>
                <c:pt idx="23">
                  <c:v>1.5238095238095191</c:v>
                </c:pt>
                <c:pt idx="24">
                  <c:v>1.3333333333333286</c:v>
                </c:pt>
                <c:pt idx="25">
                  <c:v>1.1428571428571381</c:v>
                </c:pt>
                <c:pt idx="26">
                  <c:v>0.95238095238094767</c:v>
                </c:pt>
                <c:pt idx="27">
                  <c:v>0.7619047619047572</c:v>
                </c:pt>
                <c:pt idx="28">
                  <c:v>0.57142857142856673</c:v>
                </c:pt>
                <c:pt idx="29">
                  <c:v>0.38095238095237627</c:v>
                </c:pt>
                <c:pt idx="30">
                  <c:v>0.1904761904761858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E-1345-89CF-B153CFB5FD99}"/>
            </c:ext>
          </c:extLst>
        </c:ser>
        <c:ser>
          <c:idx val="3"/>
          <c:order val="1"/>
          <c:tx>
            <c:strRef>
              <c:f>'Sprint 1 - Commun'!$D$1</c:f>
              <c:strCache>
                <c:ptCount val="1"/>
                <c:pt idx="0">
                  <c:v>Courbe Réelle</c:v>
                </c:pt>
              </c:strCache>
            </c:strRef>
          </c:tx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Commun'!$D$2:$D$32</c:f>
              <c:numCache>
                <c:formatCode>0.0</c:formatCode>
                <c:ptCount val="31"/>
                <c:pt idx="1">
                  <c:v>5.5302579365079358</c:v>
                </c:pt>
                <c:pt idx="2">
                  <c:v>5.5233134920634912</c:v>
                </c:pt>
                <c:pt idx="3">
                  <c:v>5.5128968253968242</c:v>
                </c:pt>
                <c:pt idx="4">
                  <c:v>5.4608134920634912</c:v>
                </c:pt>
                <c:pt idx="5">
                  <c:v>5.3774801587301582</c:v>
                </c:pt>
                <c:pt idx="6">
                  <c:v>5.3705357142857135</c:v>
                </c:pt>
                <c:pt idx="7">
                  <c:v>5.2003968253968242</c:v>
                </c:pt>
                <c:pt idx="8">
                  <c:v>5.1170634920634912</c:v>
                </c:pt>
                <c:pt idx="9">
                  <c:v>4.9920634920634912</c:v>
                </c:pt>
                <c:pt idx="10">
                  <c:v>4.6517857142857135</c:v>
                </c:pt>
                <c:pt idx="11">
                  <c:v>4.6517857142857135</c:v>
                </c:pt>
                <c:pt idx="12">
                  <c:v>4.4503968253968242</c:v>
                </c:pt>
                <c:pt idx="13">
                  <c:v>4.4503968253968242</c:v>
                </c:pt>
                <c:pt idx="14">
                  <c:v>4.3219246031746019</c:v>
                </c:pt>
                <c:pt idx="15">
                  <c:v>4.3219246031746019</c:v>
                </c:pt>
                <c:pt idx="16">
                  <c:v>4.3219246031746019</c:v>
                </c:pt>
                <c:pt idx="17">
                  <c:v>4.3219246031746019</c:v>
                </c:pt>
                <c:pt idx="18">
                  <c:v>4.3219246031746019</c:v>
                </c:pt>
                <c:pt idx="19">
                  <c:v>4.1691468253968242</c:v>
                </c:pt>
                <c:pt idx="20">
                  <c:v>4.1691468253968242</c:v>
                </c:pt>
                <c:pt idx="21">
                  <c:v>3.9434523809523796</c:v>
                </c:pt>
                <c:pt idx="22">
                  <c:v>3.5163690476190466</c:v>
                </c:pt>
                <c:pt idx="23">
                  <c:v>3.5163690476190466</c:v>
                </c:pt>
                <c:pt idx="24">
                  <c:v>3.4538690476190466</c:v>
                </c:pt>
                <c:pt idx="25">
                  <c:v>3.1378968253968242</c:v>
                </c:pt>
                <c:pt idx="26">
                  <c:v>2.9538690476190466</c:v>
                </c:pt>
                <c:pt idx="27">
                  <c:v>2.6552579365079354</c:v>
                </c:pt>
                <c:pt idx="28">
                  <c:v>2.6274801587301577</c:v>
                </c:pt>
                <c:pt idx="29">
                  <c:v>2.4156746031746024</c:v>
                </c:pt>
                <c:pt idx="30">
                  <c:v>2.2073412698412689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9E-1345-89CF-B153CFB5FD99}"/>
            </c:ext>
          </c:extLst>
        </c:ser>
        <c:ser>
          <c:idx val="0"/>
          <c:order val="2"/>
          <c:tx>
            <c:strRef>
              <c:f>'Sprint 1 -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Commun'!$C$2:$C$32</c:f>
              <c:numCache>
                <c:formatCode>0.0</c:formatCode>
                <c:ptCount val="31"/>
                <c:pt idx="1">
                  <c:v>5.7142857142857135</c:v>
                </c:pt>
                <c:pt idx="2">
                  <c:v>5.5238095238095228</c:v>
                </c:pt>
                <c:pt idx="3">
                  <c:v>5.3333333333333321</c:v>
                </c:pt>
                <c:pt idx="4">
                  <c:v>5.1428571428571415</c:v>
                </c:pt>
                <c:pt idx="5">
                  <c:v>4.9523809523809508</c:v>
                </c:pt>
                <c:pt idx="6">
                  <c:v>4.7619047619047601</c:v>
                </c:pt>
                <c:pt idx="7">
                  <c:v>4.5714285714285694</c:v>
                </c:pt>
                <c:pt idx="8">
                  <c:v>4.3809523809523787</c:v>
                </c:pt>
                <c:pt idx="9">
                  <c:v>4.190476190476188</c:v>
                </c:pt>
                <c:pt idx="10">
                  <c:v>3.9999999999999973</c:v>
                </c:pt>
                <c:pt idx="11">
                  <c:v>3.8095238095238066</c:v>
                </c:pt>
                <c:pt idx="12">
                  <c:v>3.619047619047616</c:v>
                </c:pt>
                <c:pt idx="13">
                  <c:v>3.4285714285714253</c:v>
                </c:pt>
                <c:pt idx="14">
                  <c:v>3.2380952380952346</c:v>
                </c:pt>
                <c:pt idx="15">
                  <c:v>3.0476190476190439</c:v>
                </c:pt>
                <c:pt idx="16">
                  <c:v>2.8571428571428532</c:v>
                </c:pt>
                <c:pt idx="17">
                  <c:v>2.6666666666666625</c:v>
                </c:pt>
                <c:pt idx="18">
                  <c:v>2.4761904761904718</c:v>
                </c:pt>
                <c:pt idx="19">
                  <c:v>2.2857142857142811</c:v>
                </c:pt>
                <c:pt idx="20">
                  <c:v>2.0952380952380905</c:v>
                </c:pt>
                <c:pt idx="21">
                  <c:v>1.9047619047619</c:v>
                </c:pt>
                <c:pt idx="22">
                  <c:v>1.7142857142857095</c:v>
                </c:pt>
                <c:pt idx="23">
                  <c:v>1.5238095238095191</c:v>
                </c:pt>
                <c:pt idx="24">
                  <c:v>1.3333333333333286</c:v>
                </c:pt>
                <c:pt idx="25">
                  <c:v>1.1428571428571381</c:v>
                </c:pt>
                <c:pt idx="26">
                  <c:v>0.95238095238094767</c:v>
                </c:pt>
                <c:pt idx="27">
                  <c:v>0.7619047619047572</c:v>
                </c:pt>
                <c:pt idx="28">
                  <c:v>0.57142857142856673</c:v>
                </c:pt>
                <c:pt idx="29">
                  <c:v>0.38095238095237627</c:v>
                </c:pt>
                <c:pt idx="30">
                  <c:v>0.1904761904761858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E-1345-89CF-B153CFB5FD99}"/>
            </c:ext>
          </c:extLst>
        </c:ser>
        <c:ser>
          <c:idx val="1"/>
          <c:order val="3"/>
          <c:tx>
            <c:strRef>
              <c:f>'Sprint 1 -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Commun'!$D$2:$D$32</c:f>
              <c:numCache>
                <c:formatCode>0.0</c:formatCode>
                <c:ptCount val="31"/>
                <c:pt idx="1">
                  <c:v>5.5302579365079358</c:v>
                </c:pt>
                <c:pt idx="2">
                  <c:v>5.5233134920634912</c:v>
                </c:pt>
                <c:pt idx="3">
                  <c:v>5.5128968253968242</c:v>
                </c:pt>
                <c:pt idx="4">
                  <c:v>5.4608134920634912</c:v>
                </c:pt>
                <c:pt idx="5">
                  <c:v>5.3774801587301582</c:v>
                </c:pt>
                <c:pt idx="6">
                  <c:v>5.3705357142857135</c:v>
                </c:pt>
                <c:pt idx="7">
                  <c:v>5.2003968253968242</c:v>
                </c:pt>
                <c:pt idx="8">
                  <c:v>5.1170634920634912</c:v>
                </c:pt>
                <c:pt idx="9">
                  <c:v>4.9920634920634912</c:v>
                </c:pt>
                <c:pt idx="10">
                  <c:v>4.6517857142857135</c:v>
                </c:pt>
                <c:pt idx="11">
                  <c:v>4.6517857142857135</c:v>
                </c:pt>
                <c:pt idx="12">
                  <c:v>4.4503968253968242</c:v>
                </c:pt>
                <c:pt idx="13">
                  <c:v>4.4503968253968242</c:v>
                </c:pt>
                <c:pt idx="14">
                  <c:v>4.3219246031746019</c:v>
                </c:pt>
                <c:pt idx="15">
                  <c:v>4.3219246031746019</c:v>
                </c:pt>
                <c:pt idx="16">
                  <c:v>4.3219246031746019</c:v>
                </c:pt>
                <c:pt idx="17">
                  <c:v>4.3219246031746019</c:v>
                </c:pt>
                <c:pt idx="18">
                  <c:v>4.3219246031746019</c:v>
                </c:pt>
                <c:pt idx="19">
                  <c:v>4.1691468253968242</c:v>
                </c:pt>
                <c:pt idx="20">
                  <c:v>4.1691468253968242</c:v>
                </c:pt>
                <c:pt idx="21">
                  <c:v>3.9434523809523796</c:v>
                </c:pt>
                <c:pt idx="22">
                  <c:v>3.5163690476190466</c:v>
                </c:pt>
                <c:pt idx="23">
                  <c:v>3.5163690476190466</c:v>
                </c:pt>
                <c:pt idx="24">
                  <c:v>3.4538690476190466</c:v>
                </c:pt>
                <c:pt idx="25">
                  <c:v>3.1378968253968242</c:v>
                </c:pt>
                <c:pt idx="26">
                  <c:v>2.9538690476190466</c:v>
                </c:pt>
                <c:pt idx="27">
                  <c:v>2.6552579365079354</c:v>
                </c:pt>
                <c:pt idx="28">
                  <c:v>2.6274801587301577</c:v>
                </c:pt>
                <c:pt idx="29">
                  <c:v>2.4156746031746024</c:v>
                </c:pt>
                <c:pt idx="30">
                  <c:v>2.2073412698412689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E-1345-89CF-B153CFB5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Constantin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Constantin'!$C$1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Constantin'!$B$2:$B$40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Constantin'!$C$2:$C$40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E-D447-B7AC-A32655427A13}"/>
            </c:ext>
          </c:extLst>
        </c:ser>
        <c:ser>
          <c:idx val="1"/>
          <c:order val="1"/>
          <c:tx>
            <c:strRef>
              <c:f>'Sprint 2 - Constantin'!$D$1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Constantin'!$B$2:$B$40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Constantin'!$D$2:$D$40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1.8095238095238093</c:v>
                </c:pt>
                <c:pt idx="3">
                  <c:v>1.8095238095238093</c:v>
                </c:pt>
                <c:pt idx="4">
                  <c:v>1.8095238095238093</c:v>
                </c:pt>
                <c:pt idx="5">
                  <c:v>1.8095238095238093</c:v>
                </c:pt>
                <c:pt idx="6">
                  <c:v>1.743551587301587</c:v>
                </c:pt>
                <c:pt idx="7">
                  <c:v>1.743551587301587</c:v>
                </c:pt>
                <c:pt idx="8">
                  <c:v>1.743551587301587</c:v>
                </c:pt>
                <c:pt idx="9">
                  <c:v>1.743551587301587</c:v>
                </c:pt>
                <c:pt idx="10">
                  <c:v>1.743551587301587</c:v>
                </c:pt>
                <c:pt idx="11">
                  <c:v>1.743551587301587</c:v>
                </c:pt>
                <c:pt idx="12">
                  <c:v>1.743551587301587</c:v>
                </c:pt>
                <c:pt idx="13">
                  <c:v>1.743551587301587</c:v>
                </c:pt>
                <c:pt idx="14">
                  <c:v>1.7018849206349203</c:v>
                </c:pt>
                <c:pt idx="15">
                  <c:v>1.7018849206349203</c:v>
                </c:pt>
                <c:pt idx="16">
                  <c:v>1.7018849206349203</c:v>
                </c:pt>
                <c:pt idx="17">
                  <c:v>1.5977182539682535</c:v>
                </c:pt>
                <c:pt idx="18">
                  <c:v>1.5768849206349203</c:v>
                </c:pt>
                <c:pt idx="19">
                  <c:v>1.5768849206349203</c:v>
                </c:pt>
                <c:pt idx="20">
                  <c:v>1.5143849206349203</c:v>
                </c:pt>
                <c:pt idx="21">
                  <c:v>1.5143849206349203</c:v>
                </c:pt>
                <c:pt idx="22">
                  <c:v>1.5143849206349203</c:v>
                </c:pt>
                <c:pt idx="23">
                  <c:v>1.5143849206349203</c:v>
                </c:pt>
                <c:pt idx="24">
                  <c:v>1.5143849206349203</c:v>
                </c:pt>
                <c:pt idx="25">
                  <c:v>1.5143849206349203</c:v>
                </c:pt>
                <c:pt idx="26">
                  <c:v>1.5143849206349203</c:v>
                </c:pt>
                <c:pt idx="27">
                  <c:v>1.5143849206349203</c:v>
                </c:pt>
                <c:pt idx="28">
                  <c:v>1.5143849206349203</c:v>
                </c:pt>
                <c:pt idx="29">
                  <c:v>1.5143849206349203</c:v>
                </c:pt>
                <c:pt idx="30">
                  <c:v>1.5143849206349203</c:v>
                </c:pt>
                <c:pt idx="31">
                  <c:v>1.5143849206349203</c:v>
                </c:pt>
                <c:pt idx="32">
                  <c:v>1.4206349206349203</c:v>
                </c:pt>
                <c:pt idx="33">
                  <c:v>1.399801587301587</c:v>
                </c:pt>
                <c:pt idx="34">
                  <c:v>1.2331349206349203</c:v>
                </c:pt>
                <c:pt idx="35">
                  <c:v>1.0039682539682535</c:v>
                </c:pt>
                <c:pt idx="36">
                  <c:v>1.0039682539682535</c:v>
                </c:pt>
                <c:pt idx="37">
                  <c:v>1.0039682539682535</c:v>
                </c:pt>
                <c:pt idx="38">
                  <c:v>0.91021825396825351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E-D447-B7AC-A3265542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3 - Commun'!$B$2:$B$40</c:f>
              <c:numCache>
                <c:formatCode>m/d/yy</c:formatCode>
                <c:ptCount val="39"/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44541</c:v>
                </c:pt>
                <c:pt idx="16">
                  <c:v>44542</c:v>
                </c:pt>
                <c:pt idx="17">
                  <c:v>44543</c:v>
                </c:pt>
                <c:pt idx="18">
                  <c:v>44544</c:v>
                </c:pt>
                <c:pt idx="19">
                  <c:v>44545</c:v>
                </c:pt>
                <c:pt idx="20">
                  <c:v>44546</c:v>
                </c:pt>
                <c:pt idx="21">
                  <c:v>44547</c:v>
                </c:pt>
                <c:pt idx="22">
                  <c:v>44548</c:v>
                </c:pt>
                <c:pt idx="23">
                  <c:v>44549</c:v>
                </c:pt>
                <c:pt idx="24">
                  <c:v>44550</c:v>
                </c:pt>
                <c:pt idx="25">
                  <c:v>44551</c:v>
                </c:pt>
                <c:pt idx="26">
                  <c:v>44552</c:v>
                </c:pt>
                <c:pt idx="27">
                  <c:v>44553</c:v>
                </c:pt>
                <c:pt idx="28">
                  <c:v>44554</c:v>
                </c:pt>
                <c:pt idx="29">
                  <c:v>44555</c:v>
                </c:pt>
                <c:pt idx="30">
                  <c:v>44556</c:v>
                </c:pt>
                <c:pt idx="31">
                  <c:v>44557</c:v>
                </c:pt>
                <c:pt idx="32">
                  <c:v>44558</c:v>
                </c:pt>
                <c:pt idx="33">
                  <c:v>44559</c:v>
                </c:pt>
                <c:pt idx="34">
                  <c:v>44560</c:v>
                </c:pt>
                <c:pt idx="35">
                  <c:v>44561</c:v>
                </c:pt>
                <c:pt idx="36">
                  <c:v>44562</c:v>
                </c:pt>
                <c:pt idx="37">
                  <c:v>44563</c:v>
                </c:pt>
                <c:pt idx="38">
                  <c:v>44564</c:v>
                </c:pt>
              </c:numCache>
            </c:numRef>
          </c:cat>
          <c:val>
            <c:numRef>
              <c:f>'Sprint 3 - Commun'!$C$2:$C$40</c:f>
              <c:numCache>
                <c:formatCode>0.0</c:formatCode>
                <c:ptCount val="39"/>
                <c:pt idx="1">
                  <c:v>9.3333333333333321</c:v>
                </c:pt>
                <c:pt idx="2">
                  <c:v>9.1428571428571423</c:v>
                </c:pt>
                <c:pt idx="3">
                  <c:v>8.9523809523809526</c:v>
                </c:pt>
                <c:pt idx="4">
                  <c:v>8.7619047619047628</c:v>
                </c:pt>
                <c:pt idx="5">
                  <c:v>8.571428571428573</c:v>
                </c:pt>
                <c:pt idx="6">
                  <c:v>8.3809523809523832</c:v>
                </c:pt>
                <c:pt idx="7">
                  <c:v>8.1904761904761934</c:v>
                </c:pt>
                <c:pt idx="8">
                  <c:v>8.0000000000000036</c:v>
                </c:pt>
                <c:pt idx="9">
                  <c:v>7.8095238095238129</c:v>
                </c:pt>
                <c:pt idx="10">
                  <c:v>7.6190476190476222</c:v>
                </c:pt>
                <c:pt idx="11">
                  <c:v>7.4285714285714315</c:v>
                </c:pt>
                <c:pt idx="12">
                  <c:v>7.2380952380952408</c:v>
                </c:pt>
                <c:pt idx="13">
                  <c:v>7.0476190476190501</c:v>
                </c:pt>
                <c:pt idx="14">
                  <c:v>6.8571428571428594</c:v>
                </c:pt>
                <c:pt idx="15">
                  <c:v>6.6666666666666687</c:v>
                </c:pt>
                <c:pt idx="16">
                  <c:v>6.4761904761904781</c:v>
                </c:pt>
                <c:pt idx="17">
                  <c:v>6.2857142857142874</c:v>
                </c:pt>
                <c:pt idx="18">
                  <c:v>6.0952380952380967</c:v>
                </c:pt>
                <c:pt idx="19">
                  <c:v>5.904761904761906</c:v>
                </c:pt>
                <c:pt idx="20">
                  <c:v>5.7142857142857153</c:v>
                </c:pt>
                <c:pt idx="21">
                  <c:v>5.5238095238095246</c:v>
                </c:pt>
                <c:pt idx="22">
                  <c:v>5.3333333333333339</c:v>
                </c:pt>
                <c:pt idx="23">
                  <c:v>5.1428571428571432</c:v>
                </c:pt>
                <c:pt idx="24">
                  <c:v>4.9523809523809526</c:v>
                </c:pt>
                <c:pt idx="25">
                  <c:v>4.7619047619047619</c:v>
                </c:pt>
                <c:pt idx="26">
                  <c:v>4.5714285714285712</c:v>
                </c:pt>
                <c:pt idx="27">
                  <c:v>4.3809523809523805</c:v>
                </c:pt>
                <c:pt idx="28">
                  <c:v>4.1904761904761898</c:v>
                </c:pt>
                <c:pt idx="29">
                  <c:v>3.9999999999999991</c:v>
                </c:pt>
                <c:pt idx="30">
                  <c:v>3.8095238095238084</c:v>
                </c:pt>
                <c:pt idx="31">
                  <c:v>3.6190476190476177</c:v>
                </c:pt>
                <c:pt idx="32">
                  <c:v>3.428571428571427</c:v>
                </c:pt>
                <c:pt idx="33">
                  <c:v>3.2380952380952364</c:v>
                </c:pt>
                <c:pt idx="34">
                  <c:v>3.0476190476190457</c:v>
                </c:pt>
                <c:pt idx="35">
                  <c:v>2.857142857142855</c:v>
                </c:pt>
                <c:pt idx="36">
                  <c:v>2.6666666666666643</c:v>
                </c:pt>
                <c:pt idx="37">
                  <c:v>2.4761904761904736</c:v>
                </c:pt>
                <c:pt idx="38">
                  <c:v>2.2857142857142829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5-8D47-9C46-04E893B06E9D}"/>
            </c:ext>
          </c:extLst>
        </c:ser>
        <c:ser>
          <c:idx val="1"/>
          <c:order val="1"/>
          <c:tx>
            <c:strRef>
              <c:f>'Sprint 3 -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3 - Commun'!$B$2:$B$40</c:f>
              <c:numCache>
                <c:formatCode>m/d/yy</c:formatCode>
                <c:ptCount val="39"/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44541</c:v>
                </c:pt>
                <c:pt idx="16">
                  <c:v>44542</c:v>
                </c:pt>
                <c:pt idx="17">
                  <c:v>44543</c:v>
                </c:pt>
                <c:pt idx="18">
                  <c:v>44544</c:v>
                </c:pt>
                <c:pt idx="19">
                  <c:v>44545</c:v>
                </c:pt>
                <c:pt idx="20">
                  <c:v>44546</c:v>
                </c:pt>
                <c:pt idx="21">
                  <c:v>44547</c:v>
                </c:pt>
                <c:pt idx="22">
                  <c:v>44548</c:v>
                </c:pt>
                <c:pt idx="23">
                  <c:v>44549</c:v>
                </c:pt>
                <c:pt idx="24">
                  <c:v>44550</c:v>
                </c:pt>
                <c:pt idx="25">
                  <c:v>44551</c:v>
                </c:pt>
                <c:pt idx="26">
                  <c:v>44552</c:v>
                </c:pt>
                <c:pt idx="27">
                  <c:v>44553</c:v>
                </c:pt>
                <c:pt idx="28">
                  <c:v>44554</c:v>
                </c:pt>
                <c:pt idx="29">
                  <c:v>44555</c:v>
                </c:pt>
                <c:pt idx="30">
                  <c:v>44556</c:v>
                </c:pt>
                <c:pt idx="31">
                  <c:v>44557</c:v>
                </c:pt>
                <c:pt idx="32">
                  <c:v>44558</c:v>
                </c:pt>
                <c:pt idx="33">
                  <c:v>44559</c:v>
                </c:pt>
                <c:pt idx="34">
                  <c:v>44560</c:v>
                </c:pt>
                <c:pt idx="35">
                  <c:v>44561</c:v>
                </c:pt>
                <c:pt idx="36">
                  <c:v>44562</c:v>
                </c:pt>
                <c:pt idx="37">
                  <c:v>44563</c:v>
                </c:pt>
                <c:pt idx="38">
                  <c:v>44564</c:v>
                </c:pt>
              </c:numCache>
            </c:numRef>
          </c:cat>
          <c:val>
            <c:numRef>
              <c:f>'Sprint 3 - Commun'!$D$2:$D$40</c:f>
              <c:numCache>
                <c:formatCode>0.0</c:formatCode>
                <c:ptCount val="39"/>
                <c:pt idx="1">
                  <c:v>9.2916666666666661</c:v>
                </c:pt>
                <c:pt idx="2">
                  <c:v>9.2708333333333321</c:v>
                </c:pt>
                <c:pt idx="3">
                  <c:v>9.2673611111111107</c:v>
                </c:pt>
                <c:pt idx="4">
                  <c:v>9.2673611111111107</c:v>
                </c:pt>
                <c:pt idx="5">
                  <c:v>9.2673611111111107</c:v>
                </c:pt>
                <c:pt idx="6">
                  <c:v>9.21875</c:v>
                </c:pt>
                <c:pt idx="7">
                  <c:v>9.21875</c:v>
                </c:pt>
                <c:pt idx="8">
                  <c:v>9.21875</c:v>
                </c:pt>
                <c:pt idx="9">
                  <c:v>9.21875</c:v>
                </c:pt>
                <c:pt idx="10">
                  <c:v>9.21875</c:v>
                </c:pt>
                <c:pt idx="11">
                  <c:v>9.21875</c:v>
                </c:pt>
                <c:pt idx="12">
                  <c:v>9.21875</c:v>
                </c:pt>
                <c:pt idx="13">
                  <c:v>9.21875</c:v>
                </c:pt>
                <c:pt idx="14">
                  <c:v>9.21875</c:v>
                </c:pt>
                <c:pt idx="15">
                  <c:v>9.21875</c:v>
                </c:pt>
                <c:pt idx="16">
                  <c:v>9.21875</c:v>
                </c:pt>
                <c:pt idx="17">
                  <c:v>9.21875</c:v>
                </c:pt>
                <c:pt idx="18">
                  <c:v>9.21875</c:v>
                </c:pt>
                <c:pt idx="19">
                  <c:v>9.21875</c:v>
                </c:pt>
                <c:pt idx="20">
                  <c:v>9.21875</c:v>
                </c:pt>
                <c:pt idx="21">
                  <c:v>9.21875</c:v>
                </c:pt>
                <c:pt idx="22">
                  <c:v>9.21875</c:v>
                </c:pt>
                <c:pt idx="23">
                  <c:v>9.21875</c:v>
                </c:pt>
                <c:pt idx="24">
                  <c:v>9.21875</c:v>
                </c:pt>
                <c:pt idx="25">
                  <c:v>9.21875</c:v>
                </c:pt>
                <c:pt idx="26">
                  <c:v>9.21875</c:v>
                </c:pt>
                <c:pt idx="27">
                  <c:v>9.21875</c:v>
                </c:pt>
                <c:pt idx="28">
                  <c:v>9.21875</c:v>
                </c:pt>
                <c:pt idx="29">
                  <c:v>9.21875</c:v>
                </c:pt>
                <c:pt idx="30">
                  <c:v>9.21875</c:v>
                </c:pt>
                <c:pt idx="31">
                  <c:v>9.21875</c:v>
                </c:pt>
                <c:pt idx="32">
                  <c:v>9.21875</c:v>
                </c:pt>
                <c:pt idx="33">
                  <c:v>9.21875</c:v>
                </c:pt>
                <c:pt idx="34">
                  <c:v>9.21875</c:v>
                </c:pt>
                <c:pt idx="35">
                  <c:v>9.21875</c:v>
                </c:pt>
                <c:pt idx="36">
                  <c:v>9.21875</c:v>
                </c:pt>
                <c:pt idx="37">
                  <c:v>9.21875</c:v>
                </c:pt>
                <c:pt idx="38">
                  <c:v>9.21875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5-8D47-9C46-04E893B0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Angela'!$C$1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9249-B38B-78D4C202F1C2}"/>
            </c:ext>
          </c:extLst>
        </c:ser>
        <c:ser>
          <c:idx val="1"/>
          <c:order val="1"/>
          <c:tx>
            <c:strRef>
              <c:f>'Sprint 1 - Angela'!$D$1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Angela'!$D$2:$D$32</c:f>
              <c:numCache>
                <c:formatCode>0.0</c:formatCode>
                <c:ptCount val="31"/>
                <c:pt idx="1">
                  <c:v>1.3799603174603172</c:v>
                </c:pt>
                <c:pt idx="2">
                  <c:v>1.3799603174603172</c:v>
                </c:pt>
                <c:pt idx="3">
                  <c:v>1.3799603174603172</c:v>
                </c:pt>
                <c:pt idx="4">
                  <c:v>1.327876984126984</c:v>
                </c:pt>
                <c:pt idx="5">
                  <c:v>1.3000992063492063</c:v>
                </c:pt>
                <c:pt idx="6">
                  <c:v>1.2931547619047619</c:v>
                </c:pt>
                <c:pt idx="7">
                  <c:v>1.2931547619047619</c:v>
                </c:pt>
                <c:pt idx="8">
                  <c:v>1.2514880952380951</c:v>
                </c:pt>
                <c:pt idx="9">
                  <c:v>1.2098214285714284</c:v>
                </c:pt>
                <c:pt idx="10">
                  <c:v>1.1612103174603172</c:v>
                </c:pt>
                <c:pt idx="11">
                  <c:v>1.1612103174603172</c:v>
                </c:pt>
                <c:pt idx="12">
                  <c:v>1.1160714285714284</c:v>
                </c:pt>
                <c:pt idx="13">
                  <c:v>1.1160714285714284</c:v>
                </c:pt>
                <c:pt idx="14">
                  <c:v>1.1160714285714284</c:v>
                </c:pt>
                <c:pt idx="15">
                  <c:v>1.1160714285714284</c:v>
                </c:pt>
                <c:pt idx="16">
                  <c:v>1.1160714285714284</c:v>
                </c:pt>
                <c:pt idx="17">
                  <c:v>1.1160714285714284</c:v>
                </c:pt>
                <c:pt idx="18">
                  <c:v>1.1160714285714284</c:v>
                </c:pt>
                <c:pt idx="19">
                  <c:v>1.0882936507936507</c:v>
                </c:pt>
                <c:pt idx="20">
                  <c:v>1.0882936507936507</c:v>
                </c:pt>
                <c:pt idx="21">
                  <c:v>1.0674603174603174</c:v>
                </c:pt>
                <c:pt idx="22">
                  <c:v>0.93204365079365081</c:v>
                </c:pt>
                <c:pt idx="23">
                  <c:v>0.93204365079365081</c:v>
                </c:pt>
                <c:pt idx="24">
                  <c:v>0.86954365079365081</c:v>
                </c:pt>
                <c:pt idx="25">
                  <c:v>0.82787698412698418</c:v>
                </c:pt>
                <c:pt idx="26">
                  <c:v>0.69593253968253976</c:v>
                </c:pt>
                <c:pt idx="27">
                  <c:v>0.59176587301587313</c:v>
                </c:pt>
                <c:pt idx="28">
                  <c:v>0.59176587301587313</c:v>
                </c:pt>
                <c:pt idx="29">
                  <c:v>0.53621031746031755</c:v>
                </c:pt>
                <c:pt idx="30">
                  <c:v>0.49454365079365087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9249-B38B-78D4C202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Aurelie'!$C$1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3-F045-A9E6-5F17BA28A002}"/>
            </c:ext>
          </c:extLst>
        </c:ser>
        <c:ser>
          <c:idx val="1"/>
          <c:order val="1"/>
          <c:tx>
            <c:strRef>
              <c:f>'Sprint 1 - Aurelie'!$D$1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Aurelie'!$D$2:$D$32</c:f>
              <c:numCache>
                <c:formatCode>0.0</c:formatCode>
                <c:ptCount val="31"/>
                <c:pt idx="1">
                  <c:v>1.3869047619047616</c:v>
                </c:pt>
                <c:pt idx="2">
                  <c:v>1.3799603174603172</c:v>
                </c:pt>
                <c:pt idx="3">
                  <c:v>1.3730158730158728</c:v>
                </c:pt>
                <c:pt idx="4">
                  <c:v>1.3730158730158728</c:v>
                </c:pt>
                <c:pt idx="5">
                  <c:v>1.359126984126984</c:v>
                </c:pt>
                <c:pt idx="6">
                  <c:v>1.359126984126984</c:v>
                </c:pt>
                <c:pt idx="7">
                  <c:v>1.3174603174603172</c:v>
                </c:pt>
                <c:pt idx="8">
                  <c:v>1.3174603174603172</c:v>
                </c:pt>
                <c:pt idx="9">
                  <c:v>1.3174603174603172</c:v>
                </c:pt>
                <c:pt idx="10">
                  <c:v>1.1924603174603172</c:v>
                </c:pt>
                <c:pt idx="11">
                  <c:v>1.1924603174603172</c:v>
                </c:pt>
                <c:pt idx="12">
                  <c:v>1.1473214285714284</c:v>
                </c:pt>
                <c:pt idx="13">
                  <c:v>1.1473214285714284</c:v>
                </c:pt>
                <c:pt idx="14">
                  <c:v>1.1056547619047616</c:v>
                </c:pt>
                <c:pt idx="15">
                  <c:v>1.1056547619047616</c:v>
                </c:pt>
                <c:pt idx="16">
                  <c:v>1.1056547619047616</c:v>
                </c:pt>
                <c:pt idx="17">
                  <c:v>1.1056547619047616</c:v>
                </c:pt>
                <c:pt idx="18">
                  <c:v>1.1056547619047616</c:v>
                </c:pt>
                <c:pt idx="19">
                  <c:v>1.0674603174603172</c:v>
                </c:pt>
                <c:pt idx="20">
                  <c:v>1.0674603174603172</c:v>
                </c:pt>
                <c:pt idx="21">
                  <c:v>0.92509920634920606</c:v>
                </c:pt>
                <c:pt idx="22">
                  <c:v>0.84176587301587269</c:v>
                </c:pt>
                <c:pt idx="23">
                  <c:v>0.84176587301587269</c:v>
                </c:pt>
                <c:pt idx="24">
                  <c:v>0.84176587301587269</c:v>
                </c:pt>
                <c:pt idx="25">
                  <c:v>0.74801587301587269</c:v>
                </c:pt>
                <c:pt idx="26">
                  <c:v>0.74801587301587269</c:v>
                </c:pt>
                <c:pt idx="27">
                  <c:v>0.74801587301587269</c:v>
                </c:pt>
                <c:pt idx="28">
                  <c:v>0.74801587301587269</c:v>
                </c:pt>
                <c:pt idx="29">
                  <c:v>0.70634920634920606</c:v>
                </c:pt>
                <c:pt idx="30">
                  <c:v>0.66468253968253943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3-F045-A9E6-5F17BA28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Coralie'!$C$1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A-204C-B40D-F094DC2E1CB4}"/>
            </c:ext>
          </c:extLst>
        </c:ser>
        <c:ser>
          <c:idx val="1"/>
          <c:order val="1"/>
          <c:tx>
            <c:strRef>
              <c:f>'Sprint 1 - Coralie'!$D$1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Coralie'!$D$2:$D$32</c:f>
              <c:numCache>
                <c:formatCode>0.0</c:formatCode>
                <c:ptCount val="31"/>
                <c:pt idx="1">
                  <c:v>1.3799603174603172</c:v>
                </c:pt>
                <c:pt idx="2">
                  <c:v>1.3799603174603172</c:v>
                </c:pt>
                <c:pt idx="3">
                  <c:v>1.3764880952380949</c:v>
                </c:pt>
                <c:pt idx="4">
                  <c:v>1.3764880952380949</c:v>
                </c:pt>
                <c:pt idx="5">
                  <c:v>1.3764880952380949</c:v>
                </c:pt>
                <c:pt idx="6">
                  <c:v>1.3764880952380949</c:v>
                </c:pt>
                <c:pt idx="7">
                  <c:v>1.2480158730158726</c:v>
                </c:pt>
                <c:pt idx="8">
                  <c:v>1.2063492063492058</c:v>
                </c:pt>
                <c:pt idx="9">
                  <c:v>1.1646825396825391</c:v>
                </c:pt>
                <c:pt idx="10">
                  <c:v>1.1230158730158724</c:v>
                </c:pt>
                <c:pt idx="11">
                  <c:v>1.1230158730158724</c:v>
                </c:pt>
                <c:pt idx="12">
                  <c:v>1.05704365079365</c:v>
                </c:pt>
                <c:pt idx="13">
                  <c:v>1.05704365079365</c:v>
                </c:pt>
                <c:pt idx="14">
                  <c:v>0.97023809523809446</c:v>
                </c:pt>
                <c:pt idx="15">
                  <c:v>0.97023809523809446</c:v>
                </c:pt>
                <c:pt idx="16">
                  <c:v>0.97023809523809446</c:v>
                </c:pt>
                <c:pt idx="17">
                  <c:v>0.97023809523809446</c:v>
                </c:pt>
                <c:pt idx="18">
                  <c:v>0.97023809523809446</c:v>
                </c:pt>
                <c:pt idx="19">
                  <c:v>0.91815476190476109</c:v>
                </c:pt>
                <c:pt idx="20">
                  <c:v>0.91815476190476109</c:v>
                </c:pt>
                <c:pt idx="21">
                  <c:v>0.91815476190476109</c:v>
                </c:pt>
                <c:pt idx="22">
                  <c:v>0.79315476190476109</c:v>
                </c:pt>
                <c:pt idx="23">
                  <c:v>0.79315476190476109</c:v>
                </c:pt>
                <c:pt idx="24">
                  <c:v>0.79315476190476109</c:v>
                </c:pt>
                <c:pt idx="25">
                  <c:v>0.65426587301587225</c:v>
                </c:pt>
                <c:pt idx="26">
                  <c:v>0.60218253968253888</c:v>
                </c:pt>
                <c:pt idx="27">
                  <c:v>0.42857142857142777</c:v>
                </c:pt>
                <c:pt idx="28">
                  <c:v>0.40079365079364998</c:v>
                </c:pt>
                <c:pt idx="29">
                  <c:v>0.3278769841269833</c:v>
                </c:pt>
                <c:pt idx="30">
                  <c:v>0.28621031746031661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A-204C-B40D-F094DC2E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Constantin'!$C$1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4-3943-B2C6-7B26057CD1D1}"/>
            </c:ext>
          </c:extLst>
        </c:ser>
        <c:ser>
          <c:idx val="1"/>
          <c:order val="1"/>
          <c:tx>
            <c:strRef>
              <c:f>'Sprint 1 - Constantin'!$D$1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Constantin'!$D$2:$D$32</c:f>
              <c:numCache>
                <c:formatCode>0.0</c:formatCode>
                <c:ptCount val="31"/>
                <c:pt idx="1">
                  <c:v>1.3834325396825395</c:v>
                </c:pt>
                <c:pt idx="2">
                  <c:v>1.3834325396825395</c:v>
                </c:pt>
                <c:pt idx="3">
                  <c:v>1.3834325396825395</c:v>
                </c:pt>
                <c:pt idx="4">
                  <c:v>1.3834325396825395</c:v>
                </c:pt>
                <c:pt idx="5">
                  <c:v>1.3403769841269839</c:v>
                </c:pt>
                <c:pt idx="6">
                  <c:v>1.3403769841269839</c:v>
                </c:pt>
                <c:pt idx="7">
                  <c:v>1.3403769841269839</c:v>
                </c:pt>
                <c:pt idx="8">
                  <c:v>1.3403769841269839</c:v>
                </c:pt>
                <c:pt idx="9">
                  <c:v>1.3403769841269839</c:v>
                </c:pt>
                <c:pt idx="10">
                  <c:v>1.2153769841269839</c:v>
                </c:pt>
                <c:pt idx="11">
                  <c:v>1.2153769841269839</c:v>
                </c:pt>
                <c:pt idx="12">
                  <c:v>1.1702380952380951</c:v>
                </c:pt>
                <c:pt idx="13">
                  <c:v>1.1702380952380951</c:v>
                </c:pt>
                <c:pt idx="14">
                  <c:v>1.1702380952380951</c:v>
                </c:pt>
                <c:pt idx="15">
                  <c:v>1.1702380952380951</c:v>
                </c:pt>
                <c:pt idx="16">
                  <c:v>1.1702380952380951</c:v>
                </c:pt>
                <c:pt idx="17">
                  <c:v>1.1702380952380951</c:v>
                </c:pt>
                <c:pt idx="18">
                  <c:v>1.1702380952380951</c:v>
                </c:pt>
                <c:pt idx="19">
                  <c:v>1.1355158730158728</c:v>
                </c:pt>
                <c:pt idx="20">
                  <c:v>1.1355158730158728</c:v>
                </c:pt>
                <c:pt idx="21">
                  <c:v>1.0730158730158728</c:v>
                </c:pt>
                <c:pt idx="22">
                  <c:v>0.98968253968253939</c:v>
                </c:pt>
                <c:pt idx="23">
                  <c:v>0.98968253968253939</c:v>
                </c:pt>
                <c:pt idx="24">
                  <c:v>0.98968253968253939</c:v>
                </c:pt>
                <c:pt idx="25">
                  <c:v>0.94801587301587276</c:v>
                </c:pt>
                <c:pt idx="26">
                  <c:v>0.94801587301587276</c:v>
                </c:pt>
                <c:pt idx="27">
                  <c:v>0.92718253968253939</c:v>
                </c:pt>
                <c:pt idx="28">
                  <c:v>0.92718253968253939</c:v>
                </c:pt>
                <c:pt idx="29">
                  <c:v>0.88551587301587276</c:v>
                </c:pt>
                <c:pt idx="30">
                  <c:v>0.80218253968253939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4-3943-B2C6-7B26057C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Commun'!$B$2:$B$40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Commun'!$C$2:$C$40</c:f>
              <c:numCache>
                <c:formatCode>0.0</c:formatCode>
                <c:ptCount val="39"/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F-0346-9088-E8F02356FBEE}"/>
            </c:ext>
          </c:extLst>
        </c:ser>
        <c:ser>
          <c:idx val="1"/>
          <c:order val="1"/>
          <c:tx>
            <c:strRef>
              <c:f>'Sprint 2 -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Commun'!$B$2:$B$40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Commun'!$D$2:$D$40</c:f>
              <c:numCache>
                <c:formatCode>0.0</c:formatCode>
                <c:ptCount val="39"/>
                <c:pt idx="1">
                  <c:v>7.2380952380952372</c:v>
                </c:pt>
                <c:pt idx="2">
                  <c:v>7.2276785714285703</c:v>
                </c:pt>
                <c:pt idx="3">
                  <c:v>7.2068452380952372</c:v>
                </c:pt>
                <c:pt idx="4">
                  <c:v>7.2068452380952372</c:v>
                </c:pt>
                <c:pt idx="5">
                  <c:v>7.1790674603174596</c:v>
                </c:pt>
                <c:pt idx="6">
                  <c:v>7.0644841269841265</c:v>
                </c:pt>
                <c:pt idx="7">
                  <c:v>7.0644841269841265</c:v>
                </c:pt>
                <c:pt idx="8">
                  <c:v>7.0644841269841265</c:v>
                </c:pt>
                <c:pt idx="9">
                  <c:v>6.9186507936507935</c:v>
                </c:pt>
                <c:pt idx="10">
                  <c:v>6.9186507936507935</c:v>
                </c:pt>
                <c:pt idx="11">
                  <c:v>6.9186507936507935</c:v>
                </c:pt>
                <c:pt idx="12">
                  <c:v>6.9186507936507935</c:v>
                </c:pt>
                <c:pt idx="13">
                  <c:v>6.7450396825396828</c:v>
                </c:pt>
                <c:pt idx="14">
                  <c:v>6.7033730158730158</c:v>
                </c:pt>
                <c:pt idx="15">
                  <c:v>6.7033730158730158</c:v>
                </c:pt>
                <c:pt idx="16">
                  <c:v>6.5853174603174605</c:v>
                </c:pt>
                <c:pt idx="17">
                  <c:v>6.0853174603174605</c:v>
                </c:pt>
                <c:pt idx="18">
                  <c:v>6.0297619047619051</c:v>
                </c:pt>
                <c:pt idx="19">
                  <c:v>6.0297619047619051</c:v>
                </c:pt>
                <c:pt idx="20">
                  <c:v>5.8422619047619051</c:v>
                </c:pt>
                <c:pt idx="21">
                  <c:v>5.8422619047619051</c:v>
                </c:pt>
                <c:pt idx="22">
                  <c:v>5.8422619047619051</c:v>
                </c:pt>
                <c:pt idx="23">
                  <c:v>5.8422619047619051</c:v>
                </c:pt>
                <c:pt idx="24">
                  <c:v>5.8422619047619051</c:v>
                </c:pt>
                <c:pt idx="25">
                  <c:v>5.8422619047619051</c:v>
                </c:pt>
                <c:pt idx="26">
                  <c:v>5.8422619047619051</c:v>
                </c:pt>
                <c:pt idx="27">
                  <c:v>5.7589285714285721</c:v>
                </c:pt>
                <c:pt idx="28">
                  <c:v>5.7589285714285721</c:v>
                </c:pt>
                <c:pt idx="29">
                  <c:v>5.7172619047619051</c:v>
                </c:pt>
                <c:pt idx="30">
                  <c:v>5.4568452380952381</c:v>
                </c:pt>
                <c:pt idx="31">
                  <c:v>5.1269841269841274</c:v>
                </c:pt>
                <c:pt idx="32">
                  <c:v>4.9499007936507944</c:v>
                </c:pt>
                <c:pt idx="33">
                  <c:v>4.9221230158730167</c:v>
                </c:pt>
                <c:pt idx="34">
                  <c:v>4.5054563492063497</c:v>
                </c:pt>
                <c:pt idx="35">
                  <c:v>4.2762896825396828</c:v>
                </c:pt>
                <c:pt idx="36">
                  <c:v>4.1200396825396828</c:v>
                </c:pt>
                <c:pt idx="37">
                  <c:v>3.9290674603174605</c:v>
                </c:pt>
                <c:pt idx="38">
                  <c:v>3.533234126984127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F-0346-9088-E8F02356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Angela'!$C$1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Angela'!$B$2:$B$40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Angela'!$C$2:$C$40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6-5747-BF72-15530A055B69}"/>
            </c:ext>
          </c:extLst>
        </c:ser>
        <c:ser>
          <c:idx val="1"/>
          <c:order val="1"/>
          <c:tx>
            <c:strRef>
              <c:f>'Sprint 2 - Angela'!$D$1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Angela'!$B$2:$B$40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Angela'!$D$2:$D$40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1.8095238095238093</c:v>
                </c:pt>
                <c:pt idx="3">
                  <c:v>1.7886904761904761</c:v>
                </c:pt>
                <c:pt idx="4">
                  <c:v>1.7886904761904761</c:v>
                </c:pt>
                <c:pt idx="5">
                  <c:v>1.7748015873015872</c:v>
                </c:pt>
                <c:pt idx="6">
                  <c:v>1.7331349206349205</c:v>
                </c:pt>
                <c:pt idx="7">
                  <c:v>1.7331349206349205</c:v>
                </c:pt>
                <c:pt idx="8">
                  <c:v>1.7331349206349205</c:v>
                </c:pt>
                <c:pt idx="9">
                  <c:v>1.6602182539682537</c:v>
                </c:pt>
                <c:pt idx="10">
                  <c:v>1.6602182539682537</c:v>
                </c:pt>
                <c:pt idx="11">
                  <c:v>1.6602182539682537</c:v>
                </c:pt>
                <c:pt idx="12">
                  <c:v>1.6602182539682537</c:v>
                </c:pt>
                <c:pt idx="13">
                  <c:v>1.5768849206349205</c:v>
                </c:pt>
                <c:pt idx="14">
                  <c:v>1.5768849206349205</c:v>
                </c:pt>
                <c:pt idx="15">
                  <c:v>1.5768849206349205</c:v>
                </c:pt>
                <c:pt idx="16">
                  <c:v>1.5248015873015872</c:v>
                </c:pt>
                <c:pt idx="17">
                  <c:v>1.4206349206349205</c:v>
                </c:pt>
                <c:pt idx="18">
                  <c:v>1.4102182539682537</c:v>
                </c:pt>
                <c:pt idx="19">
                  <c:v>1.4102182539682537</c:v>
                </c:pt>
                <c:pt idx="20">
                  <c:v>1.368551587301587</c:v>
                </c:pt>
                <c:pt idx="21">
                  <c:v>1.368551587301587</c:v>
                </c:pt>
                <c:pt idx="22">
                  <c:v>1.368551587301587</c:v>
                </c:pt>
                <c:pt idx="23">
                  <c:v>1.368551587301587</c:v>
                </c:pt>
                <c:pt idx="24">
                  <c:v>1.368551587301587</c:v>
                </c:pt>
                <c:pt idx="25">
                  <c:v>1.368551587301587</c:v>
                </c:pt>
                <c:pt idx="26">
                  <c:v>1.368551587301587</c:v>
                </c:pt>
                <c:pt idx="27">
                  <c:v>1.3477182539682537</c:v>
                </c:pt>
                <c:pt idx="28">
                  <c:v>1.3477182539682537</c:v>
                </c:pt>
                <c:pt idx="29">
                  <c:v>1.306051587301587</c:v>
                </c:pt>
                <c:pt idx="30">
                  <c:v>1.118551587301587</c:v>
                </c:pt>
                <c:pt idx="31">
                  <c:v>1.024801587301587</c:v>
                </c:pt>
                <c:pt idx="32">
                  <c:v>1.024801587301587</c:v>
                </c:pt>
                <c:pt idx="33">
                  <c:v>1.0178571428571426</c:v>
                </c:pt>
                <c:pt idx="34">
                  <c:v>0.9345238095238092</c:v>
                </c:pt>
                <c:pt idx="35">
                  <c:v>0.9345238095238092</c:v>
                </c:pt>
                <c:pt idx="36">
                  <c:v>0.91369047619047583</c:v>
                </c:pt>
                <c:pt idx="37">
                  <c:v>0.8720238095238092</c:v>
                </c:pt>
                <c:pt idx="38">
                  <c:v>0.7782738095238092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6-5747-BF72-15530A05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Aurelie'!$C$1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Aurelie'!$B$2:$B$40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Aurelie'!$C$2:$C$40</c:f>
              <c:numCache>
                <c:formatCode>0.0</c:formatCode>
                <c:ptCount val="39"/>
                <c:pt idx="1">
                  <c:v>1.7619047619047619</c:v>
                </c:pt>
                <c:pt idx="2">
                  <c:v>1.7142857142857142</c:v>
                </c:pt>
                <c:pt idx="3">
                  <c:v>1.6666666666666665</c:v>
                </c:pt>
                <c:pt idx="4">
                  <c:v>1.6190476190476188</c:v>
                </c:pt>
                <c:pt idx="5">
                  <c:v>1.5714285714285712</c:v>
                </c:pt>
                <c:pt idx="6">
                  <c:v>1.5238095238095235</c:v>
                </c:pt>
                <c:pt idx="7">
                  <c:v>1.4761904761904758</c:v>
                </c:pt>
                <c:pt idx="8">
                  <c:v>1.4285714285714282</c:v>
                </c:pt>
                <c:pt idx="9">
                  <c:v>1.3809523809523805</c:v>
                </c:pt>
                <c:pt idx="10">
                  <c:v>1.3333333333333328</c:v>
                </c:pt>
                <c:pt idx="11">
                  <c:v>1.2857142857142851</c:v>
                </c:pt>
                <c:pt idx="12">
                  <c:v>1.2380952380952375</c:v>
                </c:pt>
                <c:pt idx="13">
                  <c:v>1.1904761904761898</c:v>
                </c:pt>
                <c:pt idx="14">
                  <c:v>1.1428571428571421</c:v>
                </c:pt>
                <c:pt idx="15">
                  <c:v>1.0952380952380945</c:v>
                </c:pt>
                <c:pt idx="16">
                  <c:v>1.0476190476190468</c:v>
                </c:pt>
                <c:pt idx="17">
                  <c:v>0.99999999999999911</c:v>
                </c:pt>
                <c:pt idx="18">
                  <c:v>0.95238095238095144</c:v>
                </c:pt>
                <c:pt idx="19">
                  <c:v>0.90476190476190377</c:v>
                </c:pt>
                <c:pt idx="20">
                  <c:v>0.8571428571428561</c:v>
                </c:pt>
                <c:pt idx="21">
                  <c:v>0.80952380952380842</c:v>
                </c:pt>
                <c:pt idx="22">
                  <c:v>0.76190476190476075</c:v>
                </c:pt>
                <c:pt idx="23">
                  <c:v>0.71428571428571308</c:v>
                </c:pt>
                <c:pt idx="24">
                  <c:v>0.66666666666666541</c:v>
                </c:pt>
                <c:pt idx="25">
                  <c:v>0.61904761904761774</c:v>
                </c:pt>
                <c:pt idx="26">
                  <c:v>0.57142857142857006</c:v>
                </c:pt>
                <c:pt idx="27">
                  <c:v>0.52380952380952239</c:v>
                </c:pt>
                <c:pt idx="28">
                  <c:v>0.47619047619047478</c:v>
                </c:pt>
                <c:pt idx="29">
                  <c:v>0.42857142857142716</c:v>
                </c:pt>
                <c:pt idx="30">
                  <c:v>0.38095238095237954</c:v>
                </c:pt>
                <c:pt idx="31">
                  <c:v>0.33333333333333193</c:v>
                </c:pt>
                <c:pt idx="32">
                  <c:v>0.28571428571428431</c:v>
                </c:pt>
                <c:pt idx="33">
                  <c:v>0.23809523809523669</c:v>
                </c:pt>
                <c:pt idx="34">
                  <c:v>0.19047619047618908</c:v>
                </c:pt>
                <c:pt idx="35">
                  <c:v>0.14285714285714146</c:v>
                </c:pt>
                <c:pt idx="36">
                  <c:v>9.5238095238093845E-2</c:v>
                </c:pt>
                <c:pt idx="37">
                  <c:v>4.7619047619046229E-2</c:v>
                </c:pt>
                <c:pt idx="38">
                  <c:v>-1.3877787807814457E-15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7-974B-913C-576568A27260}"/>
            </c:ext>
          </c:extLst>
        </c:ser>
        <c:ser>
          <c:idx val="1"/>
          <c:order val="1"/>
          <c:tx>
            <c:strRef>
              <c:f>'Sprint 2 - Aurelie'!$D$1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Aurelie'!$B$2:$B$40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Aurelie'!$D$2:$D$40</c:f>
              <c:numCache>
                <c:formatCode>0.0</c:formatCode>
                <c:ptCount val="39"/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1.7410714285714286</c:v>
                </c:pt>
                <c:pt idx="10">
                  <c:v>1.7410714285714286</c:v>
                </c:pt>
                <c:pt idx="11">
                  <c:v>1.7410714285714286</c:v>
                </c:pt>
                <c:pt idx="12">
                  <c:v>1.7410714285714286</c:v>
                </c:pt>
                <c:pt idx="13">
                  <c:v>1.7410714285714286</c:v>
                </c:pt>
                <c:pt idx="14">
                  <c:v>1.7410714285714286</c:v>
                </c:pt>
                <c:pt idx="15">
                  <c:v>1.7410714285714286</c:v>
                </c:pt>
                <c:pt idx="16">
                  <c:v>1.7306547619047619</c:v>
                </c:pt>
                <c:pt idx="17">
                  <c:v>1.5431547619047619</c:v>
                </c:pt>
                <c:pt idx="18">
                  <c:v>1.5431547619047619</c:v>
                </c:pt>
                <c:pt idx="19">
                  <c:v>1.5431547619047619</c:v>
                </c:pt>
                <c:pt idx="20">
                  <c:v>1.5014880952380951</c:v>
                </c:pt>
                <c:pt idx="21">
                  <c:v>1.5014880952380951</c:v>
                </c:pt>
                <c:pt idx="22">
                  <c:v>1.5014880952380951</c:v>
                </c:pt>
                <c:pt idx="23">
                  <c:v>1.5014880952380951</c:v>
                </c:pt>
                <c:pt idx="24">
                  <c:v>1.5014880952380951</c:v>
                </c:pt>
                <c:pt idx="25">
                  <c:v>1.5014880952380951</c:v>
                </c:pt>
                <c:pt idx="26">
                  <c:v>1.5014880952380951</c:v>
                </c:pt>
                <c:pt idx="27">
                  <c:v>1.4910714285714284</c:v>
                </c:pt>
                <c:pt idx="28">
                  <c:v>1.4910714285714284</c:v>
                </c:pt>
                <c:pt idx="29">
                  <c:v>1.4910714285714284</c:v>
                </c:pt>
                <c:pt idx="30">
                  <c:v>1.4389880952380951</c:v>
                </c:pt>
                <c:pt idx="31">
                  <c:v>1.265376984126984</c:v>
                </c:pt>
                <c:pt idx="32">
                  <c:v>1.265376984126984</c:v>
                </c:pt>
                <c:pt idx="33">
                  <c:v>1.265376984126984</c:v>
                </c:pt>
                <c:pt idx="34">
                  <c:v>1.1820436507936507</c:v>
                </c:pt>
                <c:pt idx="35">
                  <c:v>1.1820436507936507</c:v>
                </c:pt>
                <c:pt idx="36">
                  <c:v>1.1299603174603174</c:v>
                </c:pt>
                <c:pt idx="37">
                  <c:v>1.0257936507936507</c:v>
                </c:pt>
                <c:pt idx="38">
                  <c:v>0.9320436507936507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7-974B-913C-576568A2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Coralie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Coralie'!$C$1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Coralie'!$B$2:$B$40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Coralie'!$C$2:$C$40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8348-886A-381078E6BDAA}"/>
            </c:ext>
          </c:extLst>
        </c:ser>
        <c:ser>
          <c:idx val="1"/>
          <c:order val="1"/>
          <c:tx>
            <c:strRef>
              <c:f>'Sprint 2 - Coralie'!$D$1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Coralie'!$B$2:$B$40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Coralie'!$D$2:$D$40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1.7991071428571426</c:v>
                </c:pt>
                <c:pt idx="3">
                  <c:v>1.7991071428571426</c:v>
                </c:pt>
                <c:pt idx="4">
                  <c:v>1.7991071428571426</c:v>
                </c:pt>
                <c:pt idx="5">
                  <c:v>1.7852182539682537</c:v>
                </c:pt>
                <c:pt idx="6">
                  <c:v>1.7782738095238093</c:v>
                </c:pt>
                <c:pt idx="7">
                  <c:v>1.7782738095238093</c:v>
                </c:pt>
                <c:pt idx="8">
                  <c:v>1.7782738095238093</c:v>
                </c:pt>
                <c:pt idx="9">
                  <c:v>1.7261904761904761</c:v>
                </c:pt>
                <c:pt idx="10">
                  <c:v>1.7261904761904761</c:v>
                </c:pt>
                <c:pt idx="11">
                  <c:v>1.7261904761904761</c:v>
                </c:pt>
                <c:pt idx="12">
                  <c:v>1.7261904761904761</c:v>
                </c:pt>
                <c:pt idx="13">
                  <c:v>1.6359126984126984</c:v>
                </c:pt>
                <c:pt idx="14">
                  <c:v>1.6359126984126984</c:v>
                </c:pt>
                <c:pt idx="15">
                  <c:v>1.6359126984126984</c:v>
                </c:pt>
                <c:pt idx="16">
                  <c:v>1.5803571428571428</c:v>
                </c:pt>
                <c:pt idx="17">
                  <c:v>1.4761904761904761</c:v>
                </c:pt>
                <c:pt idx="18">
                  <c:v>1.4518849206349205</c:v>
                </c:pt>
                <c:pt idx="19">
                  <c:v>1.4518849206349205</c:v>
                </c:pt>
                <c:pt idx="20">
                  <c:v>1.4102182539682537</c:v>
                </c:pt>
                <c:pt idx="21">
                  <c:v>1.4102182539682537</c:v>
                </c:pt>
                <c:pt idx="22">
                  <c:v>1.4102182539682537</c:v>
                </c:pt>
                <c:pt idx="23">
                  <c:v>1.4102182539682537</c:v>
                </c:pt>
                <c:pt idx="24">
                  <c:v>1.4102182539682537</c:v>
                </c:pt>
                <c:pt idx="25">
                  <c:v>1.4102182539682537</c:v>
                </c:pt>
                <c:pt idx="26">
                  <c:v>1.4102182539682537</c:v>
                </c:pt>
                <c:pt idx="27">
                  <c:v>1.3581349206349205</c:v>
                </c:pt>
                <c:pt idx="28">
                  <c:v>1.3581349206349205</c:v>
                </c:pt>
                <c:pt idx="29">
                  <c:v>1.3581349206349205</c:v>
                </c:pt>
                <c:pt idx="30">
                  <c:v>1.3373015873015872</c:v>
                </c:pt>
                <c:pt idx="31">
                  <c:v>1.2748015873015872</c:v>
                </c:pt>
                <c:pt idx="32">
                  <c:v>1.191468253968254</c:v>
                </c:pt>
                <c:pt idx="33">
                  <c:v>1.191468253968254</c:v>
                </c:pt>
                <c:pt idx="34">
                  <c:v>1.1081349206349207</c:v>
                </c:pt>
                <c:pt idx="35">
                  <c:v>1.1081349206349207</c:v>
                </c:pt>
                <c:pt idx="36">
                  <c:v>1.0248015873015874</c:v>
                </c:pt>
                <c:pt idx="37">
                  <c:v>1.0213293650793651</c:v>
                </c:pt>
                <c:pt idx="38">
                  <c:v>0.90674603174603174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1-8348-886A-381078E6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52162405498489"/>
          <c:y val="0.94520995424306264"/>
          <c:w val="0.28095666986903955"/>
          <c:h val="5.2709514792329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709789</xdr:colOff>
      <xdr:row>2</xdr:row>
      <xdr:rowOff>139706</xdr:rowOff>
    </xdr:from>
    <xdr:to>
      <xdr:col>20</xdr:col>
      <xdr:colOff>570089</xdr:colOff>
      <xdr:row>31</xdr:row>
      <xdr:rowOff>177800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BFFF046-BADA-0D42-AD67-AC3FB50A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538630</xdr:colOff>
      <xdr:row>3</xdr:row>
      <xdr:rowOff>167346</xdr:rowOff>
    </xdr:from>
    <xdr:to>
      <xdr:col>21</xdr:col>
      <xdr:colOff>404160</xdr:colOff>
      <xdr:row>32</xdr:row>
      <xdr:rowOff>205440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AACA7E-2EF8-C141-8D51-C20E792BB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478864</xdr:colOff>
      <xdr:row>3</xdr:row>
      <xdr:rowOff>182287</xdr:rowOff>
    </xdr:from>
    <xdr:to>
      <xdr:col>21</xdr:col>
      <xdr:colOff>344394</xdr:colOff>
      <xdr:row>33</xdr:row>
      <xdr:rowOff>11204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817877-3B1F-7D47-8AB7-82A215146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29632</xdr:colOff>
      <xdr:row>2</xdr:row>
      <xdr:rowOff>50806</xdr:rowOff>
    </xdr:from>
    <xdr:to>
      <xdr:col>20</xdr:col>
      <xdr:colOff>706966</xdr:colOff>
      <xdr:row>31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8AC551-5370-BE43-987C-7B5C7D4E2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254746</xdr:colOff>
      <xdr:row>2</xdr:row>
      <xdr:rowOff>152408</xdr:rowOff>
    </xdr:from>
    <xdr:to>
      <xdr:col>21</xdr:col>
      <xdr:colOff>120276</xdr:colOff>
      <xdr:row>31</xdr:row>
      <xdr:rowOff>190501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7FADE0-3B07-D949-9299-7124A7DA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16939</xdr:rowOff>
    </xdr:from>
    <xdr:to>
      <xdr:col>21</xdr:col>
      <xdr:colOff>419100</xdr:colOff>
      <xdr:row>31</xdr:row>
      <xdr:rowOff>55033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E68AFF-5829-6249-8264-063CF2BF9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404158</xdr:colOff>
      <xdr:row>1</xdr:row>
      <xdr:rowOff>137466</xdr:rowOff>
    </xdr:from>
    <xdr:to>
      <xdr:col>21</xdr:col>
      <xdr:colOff>269688</xdr:colOff>
      <xdr:row>30</xdr:row>
      <xdr:rowOff>175560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2EBB28-BB07-CB43-86F8-42FEB3A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478864</xdr:colOff>
      <xdr:row>3</xdr:row>
      <xdr:rowOff>182287</xdr:rowOff>
    </xdr:from>
    <xdr:to>
      <xdr:col>21</xdr:col>
      <xdr:colOff>344394</xdr:colOff>
      <xdr:row>33</xdr:row>
      <xdr:rowOff>11204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638D0E-972A-F449-83B1-E091E0F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478865</xdr:colOff>
      <xdr:row>3</xdr:row>
      <xdr:rowOff>197230</xdr:rowOff>
    </xdr:from>
    <xdr:to>
      <xdr:col>21</xdr:col>
      <xdr:colOff>344395</xdr:colOff>
      <xdr:row>33</xdr:row>
      <xdr:rowOff>26147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8C377A-0136-AD4C-9D72-28BD36699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538629</xdr:colOff>
      <xdr:row>3</xdr:row>
      <xdr:rowOff>137465</xdr:rowOff>
    </xdr:from>
    <xdr:to>
      <xdr:col>21</xdr:col>
      <xdr:colOff>404159</xdr:colOff>
      <xdr:row>32</xdr:row>
      <xdr:rowOff>175559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850D1F-CF24-B04B-ACB8-E7A0A684F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583453</xdr:colOff>
      <xdr:row>3</xdr:row>
      <xdr:rowOff>2994</xdr:rowOff>
    </xdr:from>
    <xdr:to>
      <xdr:col>21</xdr:col>
      <xdr:colOff>448983</xdr:colOff>
      <xdr:row>32</xdr:row>
      <xdr:rowOff>41088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A3ED24-D8B0-AE4E-80DC-DFC0E94C9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relie/Documents/GitHub/WavContact/Documents/0_Journal_de_b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"/>
      <sheetName val="Angela"/>
      <sheetName val="Aurélie"/>
      <sheetName val="Coralie"/>
      <sheetName val="Constantin"/>
    </sheetNames>
    <sheetDataSet>
      <sheetData sheetId="0">
        <row r="4">
          <cell r="C4">
            <v>2.0833333333333332E-2</v>
          </cell>
        </row>
        <row r="5">
          <cell r="C5">
            <v>2.0833333333333332E-2</v>
          </cell>
        </row>
        <row r="6">
          <cell r="C6">
            <v>4.1666666666666664E-2</v>
          </cell>
        </row>
        <row r="7">
          <cell r="C7">
            <v>1.7361111111111112E-2</v>
          </cell>
        </row>
        <row r="8">
          <cell r="C8">
            <v>2.7777777777777776E-2</v>
          </cell>
        </row>
        <row r="9">
          <cell r="C9">
            <v>2.7777777777777776E-2</v>
          </cell>
        </row>
        <row r="10">
          <cell r="C10">
            <v>8.3333333333333329E-2</v>
          </cell>
        </row>
        <row r="11">
          <cell r="C11">
            <v>4.1666666666666664E-2</v>
          </cell>
        </row>
        <row r="12">
          <cell r="C12">
            <v>4.1666666666666664E-2</v>
          </cell>
        </row>
        <row r="13">
          <cell r="C13">
            <v>4.1666666666666664E-2</v>
          </cell>
        </row>
        <row r="14">
          <cell r="C14">
            <v>8.3333333333333329E-2</v>
          </cell>
        </row>
        <row r="15">
          <cell r="C15">
            <v>2.0833333333333332E-2</v>
          </cell>
        </row>
        <row r="16">
          <cell r="C16">
            <v>4.1666666666666664E-2</v>
          </cell>
        </row>
        <row r="17">
          <cell r="C17">
            <v>8.3333333333333329E-2</v>
          </cell>
        </row>
        <row r="18">
          <cell r="C18">
            <v>4.1666666666666664E-2</v>
          </cell>
        </row>
        <row r="19">
          <cell r="C19">
            <v>4.1666666666666664E-2</v>
          </cell>
        </row>
        <row r="20">
          <cell r="C20">
            <v>1.0416666666666666E-2</v>
          </cell>
        </row>
      </sheetData>
      <sheetData sheetId="1">
        <row r="4">
          <cell r="C4">
            <v>5.2083333333333336E-2</v>
          </cell>
        </row>
        <row r="5">
          <cell r="C5">
            <v>2.7777777777777776E-2</v>
          </cell>
        </row>
        <row r="6">
          <cell r="C6">
            <v>6.9444444444444441E-3</v>
          </cell>
        </row>
        <row r="7">
          <cell r="C7">
            <v>4.1666666666666664E-2</v>
          </cell>
        </row>
        <row r="8">
          <cell r="C8">
            <v>4.1666666666666664E-2</v>
          </cell>
        </row>
        <row r="9">
          <cell r="C9">
            <v>6.9444444444444441E-3</v>
          </cell>
        </row>
        <row r="10">
          <cell r="C10">
            <v>2.0833333333333332E-2</v>
          </cell>
        </row>
        <row r="11">
          <cell r="C11">
            <v>3.125E-2</v>
          </cell>
        </row>
        <row r="12">
          <cell r="C12">
            <v>2.0833333333333332E-2</v>
          </cell>
        </row>
        <row r="13">
          <cell r="C13">
            <v>2.0833333333333332E-2</v>
          </cell>
        </row>
        <row r="14">
          <cell r="C14">
            <v>2.0833333333333332E-2</v>
          </cell>
        </row>
        <row r="15">
          <cell r="C15">
            <v>2.0833333333333332E-2</v>
          </cell>
        </row>
        <row r="16">
          <cell r="C16">
            <v>0.125</v>
          </cell>
        </row>
        <row r="17">
          <cell r="C17">
            <v>6.9444444444444441E-3</v>
          </cell>
        </row>
        <row r="18">
          <cell r="C18">
            <v>0.10416666666666667</v>
          </cell>
        </row>
        <row r="19">
          <cell r="C19">
            <v>1.3888888888888888E-2</v>
          </cell>
        </row>
        <row r="20">
          <cell r="C20">
            <v>2.0833333333333332E-2</v>
          </cell>
        </row>
        <row r="21">
          <cell r="C21">
            <v>1.3888888888888888E-2</v>
          </cell>
        </row>
        <row r="22">
          <cell r="C22">
            <v>3.125E-2</v>
          </cell>
        </row>
        <row r="23">
          <cell r="C23">
            <v>1.0416666666666666E-2</v>
          </cell>
        </row>
        <row r="24">
          <cell r="C24">
            <v>2.0833333333333332E-2</v>
          </cell>
        </row>
        <row r="25">
          <cell r="C25">
            <v>4.1666666666666664E-2</v>
          </cell>
        </row>
        <row r="26">
          <cell r="C26">
            <v>1.0416666666666666E-2</v>
          </cell>
        </row>
        <row r="27">
          <cell r="C27">
            <v>8.3333333333333329E-2</v>
          </cell>
        </row>
        <row r="28">
          <cell r="C28">
            <v>5.2083333333333336E-2</v>
          </cell>
        </row>
        <row r="29">
          <cell r="C29">
            <v>1.0416666666666666E-2</v>
          </cell>
        </row>
        <row r="30">
          <cell r="C30">
            <v>2.0833333333333332E-2</v>
          </cell>
        </row>
        <row r="31">
          <cell r="C31">
            <v>4.1666666666666664E-2</v>
          </cell>
        </row>
        <row r="32">
          <cell r="C32">
            <v>0.1875</v>
          </cell>
        </row>
        <row r="34">
          <cell r="C34">
            <v>1.0416666666666666E-2</v>
          </cell>
        </row>
        <row r="35">
          <cell r="C35">
            <v>8.3333333333333329E-2</v>
          </cell>
        </row>
        <row r="36">
          <cell r="C36">
            <v>6.9444444444444441E-3</v>
          </cell>
        </row>
        <row r="37">
          <cell r="C37">
            <v>2.0833333333333332E-2</v>
          </cell>
        </row>
        <row r="38">
          <cell r="C38">
            <v>4.1666666666666664E-2</v>
          </cell>
        </row>
        <row r="40">
          <cell r="C40">
            <v>2.0833333333333332E-2</v>
          </cell>
        </row>
      </sheetData>
      <sheetData sheetId="2">
        <row r="6">
          <cell r="C6">
            <v>1.3888888888888888E-2</v>
          </cell>
        </row>
        <row r="7">
          <cell r="C7">
            <v>4.1666666666666664E-2</v>
          </cell>
        </row>
        <row r="8">
          <cell r="C8">
            <v>8.3333333333333329E-2</v>
          </cell>
        </row>
        <row r="9">
          <cell r="C9">
            <v>1.0416666666666666E-2</v>
          </cell>
        </row>
        <row r="10">
          <cell r="C10">
            <v>2.0833333333333332E-2</v>
          </cell>
        </row>
        <row r="11">
          <cell r="C11">
            <v>1.0416666666666666E-2</v>
          </cell>
        </row>
        <row r="12">
          <cell r="C12">
            <v>1.0416666666666666E-2</v>
          </cell>
        </row>
        <row r="13">
          <cell r="C13">
            <v>0.125</v>
          </cell>
        </row>
        <row r="14">
          <cell r="C14">
            <v>6.9444444444444441E-3</v>
          </cell>
        </row>
        <row r="15">
          <cell r="C15">
            <v>1.0416666666666666E-2</v>
          </cell>
        </row>
        <row r="16">
          <cell r="C16">
            <v>5.2083333333333336E-2</v>
          </cell>
        </row>
        <row r="17">
          <cell r="C17">
            <v>2.0833333333333332E-2</v>
          </cell>
        </row>
        <row r="18">
          <cell r="C18">
            <v>1.0416666666666666E-2</v>
          </cell>
        </row>
        <row r="19">
          <cell r="C19">
            <v>4.1666666666666664E-2</v>
          </cell>
        </row>
        <row r="20">
          <cell r="C20">
            <v>4.1666666666666664E-2</v>
          </cell>
        </row>
        <row r="21">
          <cell r="C21">
            <v>1.0416666666666666E-2</v>
          </cell>
        </row>
        <row r="22">
          <cell r="C22">
            <v>5.2083333333333336E-2</v>
          </cell>
        </row>
        <row r="23">
          <cell r="C23">
            <v>8.3333333333333329E-2</v>
          </cell>
        </row>
        <row r="24">
          <cell r="C24">
            <v>6.9444444444444441E-3</v>
          </cell>
        </row>
        <row r="25">
          <cell r="C25">
            <v>8.3333333333333329E-2</v>
          </cell>
        </row>
        <row r="26">
          <cell r="C26">
            <v>2.0833333333333332E-2</v>
          </cell>
        </row>
        <row r="27">
          <cell r="C27">
            <v>3.125E-2</v>
          </cell>
        </row>
        <row r="28">
          <cell r="C28">
            <v>8.3333333333333329E-2</v>
          </cell>
        </row>
        <row r="29">
          <cell r="C29">
            <v>2.0833333333333332E-2</v>
          </cell>
        </row>
        <row r="30">
          <cell r="C30">
            <v>3.125E-2</v>
          </cell>
        </row>
        <row r="31">
          <cell r="C31">
            <v>3.472222222222222E-3</v>
          </cell>
        </row>
        <row r="32">
          <cell r="C32">
            <v>1.3888888888888888E-2</v>
          </cell>
        </row>
      </sheetData>
      <sheetData sheetId="3">
        <row r="4">
          <cell r="C4">
            <v>3.472222222222222E-3</v>
          </cell>
        </row>
        <row r="6">
          <cell r="C6">
            <v>0.125</v>
          </cell>
        </row>
        <row r="7">
          <cell r="C7">
            <v>3.472222222222222E-3</v>
          </cell>
        </row>
        <row r="8">
          <cell r="C8">
            <v>4.1666666666666664E-2</v>
          </cell>
        </row>
        <row r="9">
          <cell r="C9">
            <v>3.125E-2</v>
          </cell>
        </row>
        <row r="10">
          <cell r="C10">
            <v>1.0416666666666666E-2</v>
          </cell>
        </row>
        <row r="12">
          <cell r="C12">
            <v>2.0833333333333332E-2</v>
          </cell>
        </row>
        <row r="13">
          <cell r="C13">
            <v>6.25E-2</v>
          </cell>
        </row>
        <row r="14">
          <cell r="C14">
            <v>6.9444444444444441E-3</v>
          </cell>
        </row>
        <row r="15">
          <cell r="C15">
            <v>1.7361111111111112E-2</v>
          </cell>
        </row>
        <row r="16">
          <cell r="C16">
            <v>1.0416666666666666E-2</v>
          </cell>
        </row>
        <row r="17">
          <cell r="C17">
            <v>6.9444444444444441E-3</v>
          </cell>
        </row>
        <row r="18">
          <cell r="C18">
            <v>6.9444444444444441E-3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3.472222222222222E-3</v>
          </cell>
        </row>
        <row r="22">
          <cell r="C22">
            <v>1.0416666666666666E-2</v>
          </cell>
        </row>
        <row r="23">
          <cell r="C23">
            <v>7.2916666666666671E-2</v>
          </cell>
        </row>
        <row r="24">
          <cell r="C24">
            <v>1.0416666666666666E-2</v>
          </cell>
        </row>
        <row r="25">
          <cell r="C25">
            <v>5.2083333333333336E-2</v>
          </cell>
        </row>
        <row r="26">
          <cell r="C26">
            <v>6.9444444444444441E-3</v>
          </cell>
        </row>
        <row r="27">
          <cell r="C27">
            <v>7.2916666666666671E-2</v>
          </cell>
        </row>
        <row r="28">
          <cell r="C28">
            <v>5.2083333333333336E-2</v>
          </cell>
        </row>
        <row r="30">
          <cell r="C30">
            <v>3.125E-2</v>
          </cell>
        </row>
        <row r="31">
          <cell r="C31">
            <v>1.7361111111111112E-2</v>
          </cell>
        </row>
        <row r="32">
          <cell r="C32">
            <v>1.0416666666666666E-2</v>
          </cell>
        </row>
        <row r="33">
          <cell r="C33">
            <v>3.125E-2</v>
          </cell>
        </row>
        <row r="34">
          <cell r="C34">
            <v>1.0416666666666666E-2</v>
          </cell>
        </row>
        <row r="35">
          <cell r="C35">
            <v>1.3888888888888888E-2</v>
          </cell>
        </row>
        <row r="36">
          <cell r="C36">
            <v>6.9444444444444441E-3</v>
          </cell>
        </row>
        <row r="37">
          <cell r="C37">
            <v>4.1666666666666664E-2</v>
          </cell>
        </row>
        <row r="38">
          <cell r="C38">
            <v>1.0416666666666666E-2</v>
          </cell>
        </row>
        <row r="39">
          <cell r="C39">
            <v>8.3333333333333329E-2</v>
          </cell>
        </row>
        <row r="40">
          <cell r="C40">
            <v>3.472222222222222E-3</v>
          </cell>
        </row>
        <row r="41">
          <cell r="C41">
            <v>3.472222222222222E-3</v>
          </cell>
        </row>
        <row r="42">
          <cell r="C42">
            <v>5.2083333333333336E-2</v>
          </cell>
        </row>
        <row r="43">
          <cell r="C43">
            <v>3.472222222222222E-3</v>
          </cell>
        </row>
        <row r="44">
          <cell r="C44">
            <v>2.0833333333333332E-2</v>
          </cell>
        </row>
        <row r="45">
          <cell r="C45">
            <v>3.472222222222222E-3</v>
          </cell>
        </row>
        <row r="46">
          <cell r="C46">
            <v>1.0416666666666666E-2</v>
          </cell>
        </row>
        <row r="47">
          <cell r="C47">
            <v>4.1666666666666664E-2</v>
          </cell>
        </row>
        <row r="48">
          <cell r="C48">
            <v>2.0833333333333332E-2</v>
          </cell>
        </row>
        <row r="49">
          <cell r="C49">
            <v>6.25E-2</v>
          </cell>
        </row>
        <row r="50">
          <cell r="C50">
            <v>8.3333333333333329E-2</v>
          </cell>
        </row>
        <row r="51">
          <cell r="C51">
            <v>8.3333333333333329E-2</v>
          </cell>
        </row>
        <row r="52">
          <cell r="C52">
            <v>3.472222222222222E-3</v>
          </cell>
        </row>
        <row r="53">
          <cell r="C53">
            <v>2.0833333333333332E-2</v>
          </cell>
        </row>
        <row r="54">
          <cell r="C54">
            <v>4.1666666666666664E-2</v>
          </cell>
        </row>
        <row r="55">
          <cell r="C55">
            <v>3.472222222222222E-3</v>
          </cell>
        </row>
      </sheetData>
      <sheetData sheetId="4">
        <row r="4">
          <cell r="C4">
            <v>1.3888888888888889E-3</v>
          </cell>
        </row>
        <row r="5">
          <cell r="C5">
            <v>4.1666666666666664E-2</v>
          </cell>
        </row>
        <row r="6">
          <cell r="C6">
            <v>8.3333333333333329E-2</v>
          </cell>
        </row>
        <row r="7">
          <cell r="C7">
            <v>6.9444444444444441E-3</v>
          </cell>
        </row>
        <row r="8">
          <cell r="C8">
            <v>6.25E-2</v>
          </cell>
        </row>
        <row r="9">
          <cell r="C9">
            <v>2.0833333333333332E-2</v>
          </cell>
        </row>
        <row r="10">
          <cell r="C10">
            <v>4.1666666666666664E-2</v>
          </cell>
        </row>
        <row r="11">
          <cell r="C11">
            <v>1.3888888888888888E-2</v>
          </cell>
        </row>
        <row r="12">
          <cell r="C12">
            <v>3.125E-2</v>
          </cell>
        </row>
        <row r="13">
          <cell r="C13">
            <v>2.0833333333333332E-2</v>
          </cell>
        </row>
        <row r="14">
          <cell r="C14">
            <v>4.1666666666666664E-2</v>
          </cell>
        </row>
        <row r="15">
          <cell r="C15">
            <v>2.0833333333333332E-2</v>
          </cell>
        </row>
        <row r="16">
          <cell r="C16">
            <v>2.0833333333333332E-2</v>
          </cell>
        </row>
        <row r="17">
          <cell r="C17">
            <v>6.25E-2</v>
          </cell>
        </row>
        <row r="18">
          <cell r="C18">
            <v>3.125E-2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6.25E-2</v>
          </cell>
        </row>
        <row r="22">
          <cell r="C22">
            <v>0.16666666666666666</v>
          </cell>
        </row>
        <row r="23">
          <cell r="C23">
            <v>6.25E-2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dimension ref="A1:F32"/>
  <sheetViews>
    <sheetView showGridLines="0" zoomScale="90" zoomScaleNormal="90" workbookViewId="0">
      <pane ySplit="1" topLeftCell="A2" activePane="bottomLeft" state="frozen"/>
      <selection pane="bottomLeft" activeCell="K5" sqref="K5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10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8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9"/>
      <c r="F2" s="2"/>
    </row>
    <row r="3" spans="1:6" x14ac:dyDescent="0.2">
      <c r="A3">
        <v>1</v>
      </c>
      <c r="B3" s="5">
        <v>44459</v>
      </c>
      <c r="C3" s="6">
        <f>(F1*4/7)*A32</f>
        <v>5.7142857142857135</v>
      </c>
      <c r="D3" s="6">
        <f>C3-([1]Commun!$C$4*4+[1]Commun!$C$5*4+[1]!Tableau4[[#This Row],[DURÉE]]+[1]!Tableau1[[#This Row],[DURÉE]]+[1]Coralie!$C$4+[1]!Tableau2[[#This Row],[DURÉE]])</f>
        <v>5.5302579365079358</v>
      </c>
      <c r="E3" s="7">
        <f>D3/$C$3</f>
        <v>0.96779513888888891</v>
      </c>
    </row>
    <row r="4" spans="1:6" x14ac:dyDescent="0.2">
      <c r="A4">
        <v>2</v>
      </c>
      <c r="B4" s="5">
        <v>44460</v>
      </c>
      <c r="C4" s="6">
        <f t="shared" ref="C4:C32" si="0">C3-(($F$1/7)*4)</f>
        <v>5.5238095238095228</v>
      </c>
      <c r="D4" s="6">
        <f>D3-([1]!Tableau3[[#This Row],[DURÉE]])</f>
        <v>5.5233134920634912</v>
      </c>
      <c r="E4" s="7">
        <f t="shared" ref="E4:E32" si="1">D4/$C$3</f>
        <v>0.96657986111111105</v>
      </c>
    </row>
    <row r="5" spans="1:6" x14ac:dyDescent="0.2">
      <c r="A5">
        <v>3</v>
      </c>
      <c r="B5" s="5">
        <v>44461</v>
      </c>
      <c r="C5" s="6">
        <f t="shared" si="0"/>
        <v>5.3333333333333321</v>
      </c>
      <c r="D5" s="6">
        <f>D4-([1]!Tableau1[[#This Row],[DURÉE]]+[1]!Tableau3[[#This Row],[DURÉE]])</f>
        <v>5.5128968253968242</v>
      </c>
      <c r="E5" s="7">
        <f t="shared" si="1"/>
        <v>0.96475694444444438</v>
      </c>
    </row>
    <row r="6" spans="1:6" x14ac:dyDescent="0.2">
      <c r="A6">
        <v>4</v>
      </c>
      <c r="B6" s="5">
        <v>44462</v>
      </c>
      <c r="C6" s="6">
        <f t="shared" si="0"/>
        <v>5.1428571428571415</v>
      </c>
      <c r="D6" s="6">
        <f>D5-([1]Angela!$C$4)</f>
        <v>5.4608134920634912</v>
      </c>
      <c r="E6" s="7">
        <f t="shared" si="1"/>
        <v>0.95564236111111112</v>
      </c>
    </row>
    <row r="7" spans="1:6" x14ac:dyDescent="0.2">
      <c r="A7">
        <v>5</v>
      </c>
      <c r="B7" s="5">
        <v>44463</v>
      </c>
      <c r="C7" s="6">
        <f t="shared" si="0"/>
        <v>4.9523809523809508</v>
      </c>
      <c r="D7" s="6">
        <f>D6-([1]Constantin!$C$5+[1]Aurélie!$C$6+[1]Angela!$C$5)</f>
        <v>5.3774801587301582</v>
      </c>
      <c r="E7" s="7">
        <f t="shared" si="1"/>
        <v>0.94105902777777783</v>
      </c>
    </row>
    <row r="8" spans="1:6" x14ac:dyDescent="0.2">
      <c r="A8">
        <v>6</v>
      </c>
      <c r="B8" s="5">
        <v>44464</v>
      </c>
      <c r="C8" s="6">
        <f t="shared" si="0"/>
        <v>4.7619047619047601</v>
      </c>
      <c r="D8" s="6">
        <f>D7-([1]Angela!$C$6)</f>
        <v>5.3705357142857135</v>
      </c>
      <c r="E8" s="7">
        <f t="shared" si="1"/>
        <v>0.93984374999999998</v>
      </c>
    </row>
    <row r="9" spans="1:6" x14ac:dyDescent="0.2">
      <c r="A9">
        <v>7</v>
      </c>
      <c r="B9" s="5">
        <v>44465</v>
      </c>
      <c r="C9" s="6">
        <f t="shared" si="0"/>
        <v>4.5714285714285694</v>
      </c>
      <c r="D9" s="6">
        <f>D8-([1]Coralie!$C$6+[1]Coralie!$C$7+[1]Aurélie!$C$7)</f>
        <v>5.2003968253968242</v>
      </c>
      <c r="E9" s="7">
        <f t="shared" si="1"/>
        <v>0.91006944444444438</v>
      </c>
    </row>
    <row r="10" spans="1:6" x14ac:dyDescent="0.2">
      <c r="A10">
        <v>8</v>
      </c>
      <c r="B10" s="5">
        <v>44466</v>
      </c>
      <c r="C10" s="6">
        <f t="shared" si="0"/>
        <v>4.3809523809523787</v>
      </c>
      <c r="D10" s="6">
        <f>D9-([1]Coralie!$C$8+[1]Angela!$C$7)</f>
        <v>5.1170634920634912</v>
      </c>
      <c r="E10" s="7">
        <f t="shared" si="1"/>
        <v>0.89548611111111109</v>
      </c>
    </row>
    <row r="11" spans="1:6" x14ac:dyDescent="0.2">
      <c r="A11">
        <v>9</v>
      </c>
      <c r="B11" s="5">
        <v>44467</v>
      </c>
      <c r="C11" s="6">
        <f t="shared" si="0"/>
        <v>4.190476190476188</v>
      </c>
      <c r="D11" s="6">
        <f>D10-([1]Coralie!$C$9+[1]Coralie!$C$10+[1]!Tableau1[[#This Row],[DURÉE]]+[1]Angela!$C$8)</f>
        <v>4.9920634920634912</v>
      </c>
      <c r="E11" s="7">
        <f t="shared" si="1"/>
        <v>0.87361111111111112</v>
      </c>
    </row>
    <row r="12" spans="1:6" x14ac:dyDescent="0.2">
      <c r="A12">
        <v>10</v>
      </c>
      <c r="B12" s="5">
        <v>44468</v>
      </c>
      <c r="C12" s="6">
        <f t="shared" si="0"/>
        <v>3.9999999999999973</v>
      </c>
      <c r="D12" s="6">
        <f>D11-([1]Constantin!$C$6+[1]Aurélie!$C$8+[1]Angela!$C$9+[1]Commun!$C$6*4)</f>
        <v>4.6517857142857135</v>
      </c>
      <c r="E12" s="7">
        <f t="shared" si="1"/>
        <v>0.81406250000000002</v>
      </c>
    </row>
    <row r="13" spans="1:6" x14ac:dyDescent="0.2">
      <c r="A13">
        <v>11</v>
      </c>
      <c r="B13" s="5">
        <v>44469</v>
      </c>
      <c r="C13" s="6">
        <f t="shared" si="0"/>
        <v>3.8095238095238066</v>
      </c>
      <c r="D13" s="6">
        <f>D12</f>
        <v>4.6517857142857135</v>
      </c>
      <c r="E13" s="7">
        <f t="shared" si="1"/>
        <v>0.81406250000000002</v>
      </c>
    </row>
    <row r="14" spans="1:6" x14ac:dyDescent="0.2">
      <c r="A14">
        <v>12</v>
      </c>
      <c r="B14" s="5">
        <v>44470</v>
      </c>
      <c r="C14" s="6">
        <f t="shared" si="0"/>
        <v>3.619047619047616</v>
      </c>
      <c r="D14" s="6">
        <f>D13-([1]Commun!$C$7*4+[1]Commun!$C$8*4+[1]Coralie!$C$12)</f>
        <v>4.4503968253968242</v>
      </c>
      <c r="E14" s="7">
        <f t="shared" si="1"/>
        <v>0.7788194444444444</v>
      </c>
    </row>
    <row r="15" spans="1:6" x14ac:dyDescent="0.2">
      <c r="A15">
        <v>13</v>
      </c>
      <c r="B15" s="5">
        <v>44471</v>
      </c>
      <c r="C15" s="6">
        <f t="shared" si="0"/>
        <v>3.4285714285714253</v>
      </c>
      <c r="D15" s="6">
        <f>D14</f>
        <v>4.4503968253968242</v>
      </c>
      <c r="E15" s="7">
        <f t="shared" si="1"/>
        <v>0.7788194444444444</v>
      </c>
    </row>
    <row r="16" spans="1:6" x14ac:dyDescent="0.2">
      <c r="A16">
        <v>14</v>
      </c>
      <c r="B16" s="5">
        <v>44472</v>
      </c>
      <c r="C16" s="6">
        <f t="shared" si="0"/>
        <v>3.2380952380952346</v>
      </c>
      <c r="D16" s="6">
        <f>D15-([1]Aurélie!$C$9+[1]Aurélie!$C$10+[1]Aurélie!$C$11+[1]Coralie!$C$13+[1]Coralie!$C$14+[1]Coralie!$C$15)</f>
        <v>4.3219246031746019</v>
      </c>
      <c r="E16" s="7">
        <f t="shared" si="1"/>
        <v>0.75633680555555549</v>
      </c>
    </row>
    <row r="17" spans="1:5" x14ac:dyDescent="0.2">
      <c r="A17">
        <v>15</v>
      </c>
      <c r="B17" s="5">
        <v>44473</v>
      </c>
      <c r="C17" s="6">
        <f t="shared" si="0"/>
        <v>3.0476190476190439</v>
      </c>
      <c r="D17" s="6">
        <f>D16</f>
        <v>4.3219246031746019</v>
      </c>
      <c r="E17" s="7">
        <f t="shared" si="1"/>
        <v>0.75633680555555549</v>
      </c>
    </row>
    <row r="18" spans="1:5" x14ac:dyDescent="0.2">
      <c r="A18">
        <v>16</v>
      </c>
      <c r="B18" s="5">
        <v>44474</v>
      </c>
      <c r="C18" s="6">
        <f t="shared" si="0"/>
        <v>2.8571428571428532</v>
      </c>
      <c r="D18" s="6">
        <f>D17</f>
        <v>4.3219246031746019</v>
      </c>
      <c r="E18" s="7">
        <f t="shared" si="1"/>
        <v>0.75633680555555549</v>
      </c>
    </row>
    <row r="19" spans="1:5" x14ac:dyDescent="0.2">
      <c r="A19">
        <v>17</v>
      </c>
      <c r="B19" s="5">
        <v>44475</v>
      </c>
      <c r="C19" s="6">
        <f t="shared" si="0"/>
        <v>2.6666666666666625</v>
      </c>
      <c r="D19" s="6">
        <f>D18</f>
        <v>4.3219246031746019</v>
      </c>
      <c r="E19" s="7">
        <f t="shared" si="1"/>
        <v>0.75633680555555549</v>
      </c>
    </row>
    <row r="20" spans="1:5" x14ac:dyDescent="0.2">
      <c r="A20">
        <v>18</v>
      </c>
      <c r="B20" s="5">
        <v>44476</v>
      </c>
      <c r="C20" s="6">
        <f t="shared" si="0"/>
        <v>2.4761904761904718</v>
      </c>
      <c r="D20" s="6">
        <f>D19</f>
        <v>4.3219246031746019</v>
      </c>
      <c r="E20" s="7">
        <f t="shared" si="1"/>
        <v>0.75633680555555549</v>
      </c>
    </row>
    <row r="21" spans="1:5" x14ac:dyDescent="0.2">
      <c r="A21">
        <v>19</v>
      </c>
      <c r="B21" s="5">
        <v>44477</v>
      </c>
      <c r="C21" s="6">
        <f t="shared" si="0"/>
        <v>2.2857142857142811</v>
      </c>
      <c r="D21" s="6">
        <f>D20-([1]Commun!$C$9*4+[1]Aurélie!$C$12+[1]Coralie!$C$16+[1]Coralie!$C$17+[1]Coralie!$C$18+[1]Constantin!$C$7)</f>
        <v>4.1691468253968242</v>
      </c>
      <c r="E21" s="7">
        <f t="shared" si="1"/>
        <v>0.72960069444444431</v>
      </c>
    </row>
    <row r="22" spans="1:5" x14ac:dyDescent="0.2">
      <c r="A22">
        <v>20</v>
      </c>
      <c r="B22" s="5">
        <v>44478</v>
      </c>
      <c r="C22" s="6">
        <f t="shared" si="0"/>
        <v>2.0952380952380905</v>
      </c>
      <c r="D22" s="6">
        <f>D21</f>
        <v>4.1691468253968242</v>
      </c>
      <c r="E22" s="7">
        <f t="shared" si="1"/>
        <v>0.72960069444444431</v>
      </c>
    </row>
    <row r="23" spans="1:5" x14ac:dyDescent="0.2">
      <c r="A23">
        <v>21</v>
      </c>
      <c r="B23" s="5">
        <v>44479</v>
      </c>
      <c r="C23" s="6">
        <f t="shared" si="0"/>
        <v>1.9047619047619</v>
      </c>
      <c r="D23" s="6">
        <f>D22-([1]Angela!$C$10+[1]Aurélie!$C$13+[1]Aurélie!$C$14+[1]Aurélie!$C$15+[1]Constantin!$C$8)</f>
        <v>3.9434523809523796</v>
      </c>
      <c r="E23" s="7">
        <f t="shared" si="1"/>
        <v>0.69010416666666652</v>
      </c>
    </row>
    <row r="24" spans="1:5" x14ac:dyDescent="0.2">
      <c r="A24">
        <v>22</v>
      </c>
      <c r="B24" s="5">
        <v>44480</v>
      </c>
      <c r="C24" s="6">
        <f t="shared" si="0"/>
        <v>1.7142857142857095</v>
      </c>
      <c r="D24" s="6">
        <f>D23-([1]Commun!$C$10*4+[1]Angela!$C$11+[1]Angela!$C$12+[1]Coralie!$C$19+[1]Coralie!$C$20)</f>
        <v>3.5163690476190466</v>
      </c>
      <c r="E24" s="7">
        <f t="shared" si="1"/>
        <v>0.61536458333333321</v>
      </c>
    </row>
    <row r="25" spans="1:5" x14ac:dyDescent="0.2">
      <c r="A25">
        <v>23</v>
      </c>
      <c r="B25" s="5">
        <v>44481</v>
      </c>
      <c r="C25" s="6">
        <f t="shared" si="0"/>
        <v>1.5238095238095191</v>
      </c>
      <c r="D25" s="6">
        <f>D24</f>
        <v>3.5163690476190466</v>
      </c>
      <c r="E25" s="7">
        <f t="shared" si="1"/>
        <v>0.61536458333333321</v>
      </c>
    </row>
    <row r="26" spans="1:5" x14ac:dyDescent="0.2">
      <c r="A26">
        <v>24</v>
      </c>
      <c r="B26" s="5">
        <v>44482</v>
      </c>
      <c r="C26" s="6">
        <f t="shared" si="0"/>
        <v>1.3333333333333286</v>
      </c>
      <c r="D26" s="6">
        <f>D25-([1]Angela!$C$13+[1]Angela!$C$14+[1]Angela!$C$15)</f>
        <v>3.4538690476190466</v>
      </c>
      <c r="E26" s="7">
        <f t="shared" si="1"/>
        <v>0.60442708333333328</v>
      </c>
    </row>
    <row r="27" spans="1:5" x14ac:dyDescent="0.2">
      <c r="A27">
        <v>25</v>
      </c>
      <c r="B27" s="5">
        <v>44483</v>
      </c>
      <c r="C27" s="6">
        <f t="shared" si="0"/>
        <v>1.1428571428571381</v>
      </c>
      <c r="D27" s="6">
        <f>D26-([1]Commun!$C$11*4+[1]Aurélie!$C$16+[1]Coralie!$C$21+[1]Coralie!$C$22+[1]Coralie!$C$23+[1]Coralie!$C$24)</f>
        <v>3.1378968253968242</v>
      </c>
      <c r="E27" s="7">
        <f t="shared" si="1"/>
        <v>0.54913194444444435</v>
      </c>
    </row>
    <row r="28" spans="1:5" x14ac:dyDescent="0.2">
      <c r="A28">
        <v>26</v>
      </c>
      <c r="B28" s="5">
        <v>44484</v>
      </c>
      <c r="C28" s="6">
        <f t="shared" si="0"/>
        <v>0.95238095238094767</v>
      </c>
      <c r="D28" s="6">
        <f>D27-([1]Angela!$C$16+[1]Angela!$C$17+[1]Coralie!$C$25)</f>
        <v>2.9538690476190466</v>
      </c>
      <c r="E28" s="7">
        <f t="shared" si="1"/>
        <v>0.51692708333333326</v>
      </c>
    </row>
    <row r="29" spans="1:5" x14ac:dyDescent="0.2">
      <c r="A29">
        <v>27</v>
      </c>
      <c r="B29" s="5">
        <v>44485</v>
      </c>
      <c r="C29" s="6">
        <f t="shared" si="0"/>
        <v>0.7619047619047572</v>
      </c>
      <c r="D29" s="6">
        <f>D28-([1]Angela!$C$18+[1]Coralie!$C$26+[1]Coralie!$C$27+[1]Coralie!$C$28+[1]!Tableau1[[#This Row],[DURÉE]]+[1]Coralie!$C$30+[1]Constantin!$C$9)</f>
        <v>2.6552579365079354</v>
      </c>
      <c r="E29" s="7">
        <f t="shared" si="1"/>
        <v>0.46467013888888875</v>
      </c>
    </row>
    <row r="30" spans="1:5" x14ac:dyDescent="0.2">
      <c r="A30">
        <v>28</v>
      </c>
      <c r="B30" s="5">
        <v>44486</v>
      </c>
      <c r="C30" s="6">
        <f t="shared" si="0"/>
        <v>0.57142857142856673</v>
      </c>
      <c r="D30" s="6">
        <f>D29-([1]Coralie!$C$31+[1]Coralie!$C$32)</f>
        <v>2.6274801587301577</v>
      </c>
      <c r="E30" s="7">
        <f t="shared" si="1"/>
        <v>0.45980902777777766</v>
      </c>
    </row>
    <row r="31" spans="1:5" x14ac:dyDescent="0.2">
      <c r="A31">
        <v>29</v>
      </c>
      <c r="B31" s="5">
        <v>44487</v>
      </c>
      <c r="C31" s="6">
        <f t="shared" si="0"/>
        <v>0.38095238095237627</v>
      </c>
      <c r="D31" s="6">
        <f>D30-([1]Commun!$C$12*4+[1]Angela!$C$19+[1]Coralie!$C$33)</f>
        <v>2.4156746031746024</v>
      </c>
      <c r="E31" s="7">
        <f t="shared" si="1"/>
        <v>0.42274305555555547</v>
      </c>
    </row>
    <row r="32" spans="1:5" x14ac:dyDescent="0.2">
      <c r="A32">
        <v>30</v>
      </c>
      <c r="B32" s="5">
        <v>44488</v>
      </c>
      <c r="C32" s="6">
        <f t="shared" si="0"/>
        <v>0.1904761904761858</v>
      </c>
      <c r="D32" s="6">
        <f>D31-([1]Commun!$C$13*4+[1]Constantin!$C$10)</f>
        <v>2.2073412698412689</v>
      </c>
      <c r="E32" s="7">
        <f t="shared" si="1"/>
        <v>0.3862847222222221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D91E-9305-1C45-9E6A-F6CAA294DD27}">
  <dimension ref="A1:F40"/>
  <sheetViews>
    <sheetView showGridLines="0" zoomScale="85" workbookViewId="0">
      <pane ySplit="1" topLeftCell="A2" activePane="bottomLeft" state="frozen"/>
      <selection pane="bottomLeft" activeCell="N36" sqref="N36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(F1/7)*A40</f>
        <v>1.8095238095238093</v>
      </c>
      <c r="D3" s="6">
        <f>C3</f>
        <v>1.8095238095238093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1.7619047619047616</v>
      </c>
      <c r="D4" s="6">
        <f>D3</f>
        <v>1.8095238095238093</v>
      </c>
      <c r="E4" s="13">
        <f t="shared" ref="E4:E40" si="0">D4/$C$3</f>
        <v>1</v>
      </c>
    </row>
    <row r="5" spans="1:6" x14ac:dyDescent="0.2">
      <c r="A5">
        <v>3</v>
      </c>
      <c r="B5" s="5">
        <v>44491</v>
      </c>
      <c r="C5" s="6">
        <f t="shared" ref="C5:C40" si="1">C4-($F$1/7)</f>
        <v>1.714285714285714</v>
      </c>
      <c r="D5" s="6">
        <f>D4</f>
        <v>1.8095238095238093</v>
      </c>
      <c r="E5" s="13">
        <f t="shared" si="0"/>
        <v>1</v>
      </c>
    </row>
    <row r="6" spans="1:6" x14ac:dyDescent="0.2">
      <c r="A6">
        <v>4</v>
      </c>
      <c r="B6" s="5">
        <v>44492</v>
      </c>
      <c r="C6" s="6">
        <f t="shared" si="1"/>
        <v>1.6666666666666663</v>
      </c>
      <c r="D6" s="6">
        <f t="shared" ref="D6:D30" si="2">D5</f>
        <v>1.8095238095238093</v>
      </c>
      <c r="E6" s="13">
        <f>D6/$C$3</f>
        <v>1</v>
      </c>
    </row>
    <row r="7" spans="1:6" x14ac:dyDescent="0.2">
      <c r="A7">
        <v>5</v>
      </c>
      <c r="B7" s="5">
        <v>44493</v>
      </c>
      <c r="C7" s="6">
        <f t="shared" si="1"/>
        <v>1.6190476190476186</v>
      </c>
      <c r="D7" s="6">
        <f>D6</f>
        <v>1.8095238095238093</v>
      </c>
      <c r="E7" s="13">
        <f t="shared" si="0"/>
        <v>1</v>
      </c>
    </row>
    <row r="8" spans="1:6" x14ac:dyDescent="0.2">
      <c r="A8">
        <v>6</v>
      </c>
      <c r="B8" s="5">
        <v>44494</v>
      </c>
      <c r="C8" s="6">
        <f t="shared" si="1"/>
        <v>1.571428571428571</v>
      </c>
      <c r="D8" s="6">
        <f>D7-([1]Constantin!$C$11+[1]Constantin!$C$12+[1]Constantin!$C$13)</f>
        <v>1.743551587301587</v>
      </c>
      <c r="E8" s="13">
        <f t="shared" si="0"/>
        <v>0.96354166666666663</v>
      </c>
    </row>
    <row r="9" spans="1:6" x14ac:dyDescent="0.2">
      <c r="A9">
        <v>7</v>
      </c>
      <c r="B9" s="5">
        <v>44495</v>
      </c>
      <c r="C9" s="6">
        <f t="shared" si="1"/>
        <v>1.5238095238095233</v>
      </c>
      <c r="D9" s="6">
        <f t="shared" si="2"/>
        <v>1.743551587301587</v>
      </c>
      <c r="E9" s="13">
        <f t="shared" si="0"/>
        <v>0.96354166666666663</v>
      </c>
    </row>
    <row r="10" spans="1:6" x14ac:dyDescent="0.2">
      <c r="A10">
        <v>8</v>
      </c>
      <c r="B10" s="5">
        <v>44496</v>
      </c>
      <c r="C10" s="6">
        <f t="shared" si="1"/>
        <v>1.4761904761904756</v>
      </c>
      <c r="D10" s="6">
        <f t="shared" si="2"/>
        <v>1.743551587301587</v>
      </c>
      <c r="E10" s="13">
        <f>D10/$C$3</f>
        <v>0.96354166666666663</v>
      </c>
    </row>
    <row r="11" spans="1:6" x14ac:dyDescent="0.2">
      <c r="A11">
        <v>9</v>
      </c>
      <c r="B11" s="5">
        <v>44497</v>
      </c>
      <c r="C11" s="6">
        <f t="shared" si="1"/>
        <v>1.4285714285714279</v>
      </c>
      <c r="D11" s="6">
        <f>D10</f>
        <v>1.743551587301587</v>
      </c>
      <c r="E11" s="13">
        <f t="shared" si="0"/>
        <v>0.96354166666666663</v>
      </c>
    </row>
    <row r="12" spans="1:6" x14ac:dyDescent="0.2">
      <c r="A12">
        <v>10</v>
      </c>
      <c r="B12" s="5">
        <v>44498</v>
      </c>
      <c r="C12" s="6">
        <f t="shared" si="1"/>
        <v>1.3809523809523803</v>
      </c>
      <c r="D12" s="6">
        <f t="shared" si="2"/>
        <v>1.743551587301587</v>
      </c>
      <c r="E12" s="13">
        <f t="shared" si="0"/>
        <v>0.96354166666666663</v>
      </c>
    </row>
    <row r="13" spans="1:6" x14ac:dyDescent="0.2">
      <c r="A13">
        <v>11</v>
      </c>
      <c r="B13" s="5">
        <v>44499</v>
      </c>
      <c r="C13" s="6">
        <f t="shared" si="1"/>
        <v>1.3333333333333326</v>
      </c>
      <c r="D13" s="6">
        <f t="shared" si="2"/>
        <v>1.743551587301587</v>
      </c>
      <c r="E13" s="13">
        <f t="shared" si="0"/>
        <v>0.96354166666666663</v>
      </c>
    </row>
    <row r="14" spans="1:6" x14ac:dyDescent="0.2">
      <c r="A14">
        <v>12</v>
      </c>
      <c r="B14" s="5">
        <v>44500</v>
      </c>
      <c r="C14" s="6">
        <f t="shared" si="1"/>
        <v>1.2857142857142849</v>
      </c>
      <c r="D14" s="6">
        <f t="shared" si="2"/>
        <v>1.743551587301587</v>
      </c>
      <c r="E14" s="13">
        <f t="shared" si="0"/>
        <v>0.96354166666666663</v>
      </c>
    </row>
    <row r="15" spans="1:6" x14ac:dyDescent="0.2">
      <c r="A15">
        <v>13</v>
      </c>
      <c r="B15" s="5">
        <v>44501</v>
      </c>
      <c r="C15" s="6">
        <f t="shared" si="1"/>
        <v>1.2380952380952372</v>
      </c>
      <c r="D15" s="6">
        <f>D14</f>
        <v>1.743551587301587</v>
      </c>
      <c r="E15" s="13">
        <f t="shared" si="0"/>
        <v>0.96354166666666663</v>
      </c>
    </row>
    <row r="16" spans="1:6" x14ac:dyDescent="0.2">
      <c r="A16">
        <v>14</v>
      </c>
      <c r="B16" s="5">
        <v>44502</v>
      </c>
      <c r="C16" s="6">
        <f t="shared" si="1"/>
        <v>1.1904761904761896</v>
      </c>
      <c r="D16" s="6">
        <f>D15-([1]Constantin!$C$14)</f>
        <v>1.7018849206349203</v>
      </c>
      <c r="E16" s="13">
        <f t="shared" si="0"/>
        <v>0.94051535087719285</v>
      </c>
    </row>
    <row r="17" spans="1:5" x14ac:dyDescent="0.2">
      <c r="A17">
        <v>15</v>
      </c>
      <c r="B17" s="5">
        <v>44503</v>
      </c>
      <c r="C17" s="6">
        <f t="shared" si="1"/>
        <v>1.1428571428571419</v>
      </c>
      <c r="D17" s="6">
        <f t="shared" si="2"/>
        <v>1.7018849206349203</v>
      </c>
      <c r="E17" s="13">
        <f t="shared" si="0"/>
        <v>0.94051535087719285</v>
      </c>
    </row>
    <row r="18" spans="1:5" x14ac:dyDescent="0.2">
      <c r="A18">
        <v>16</v>
      </c>
      <c r="B18" s="5">
        <v>44504</v>
      </c>
      <c r="C18" s="6">
        <f t="shared" si="1"/>
        <v>1.0952380952380942</v>
      </c>
      <c r="D18" s="6">
        <f>D17</f>
        <v>1.7018849206349203</v>
      </c>
      <c r="E18" s="13">
        <f t="shared" si="0"/>
        <v>0.94051535087719285</v>
      </c>
    </row>
    <row r="19" spans="1:5" x14ac:dyDescent="0.2">
      <c r="A19">
        <v>17</v>
      </c>
      <c r="B19" s="5">
        <v>44505</v>
      </c>
      <c r="C19" s="6">
        <f t="shared" si="1"/>
        <v>1.0476190476190466</v>
      </c>
      <c r="D19" s="6">
        <f>D18-([1]Commun!$C$14+[1]Commun!$C$15)</f>
        <v>1.5977182539682535</v>
      </c>
      <c r="E19" s="13">
        <f t="shared" si="0"/>
        <v>0.88294956140350866</v>
      </c>
    </row>
    <row r="20" spans="1:5" x14ac:dyDescent="0.2">
      <c r="A20">
        <v>18</v>
      </c>
      <c r="B20" s="5">
        <v>44506</v>
      </c>
      <c r="C20" s="6">
        <f t="shared" si="1"/>
        <v>0.99999999999999889</v>
      </c>
      <c r="D20" s="6">
        <f>D19-([1]Constantin!$C$15)</f>
        <v>1.5768849206349203</v>
      </c>
      <c r="E20" s="13">
        <f t="shared" si="0"/>
        <v>0.87143640350877183</v>
      </c>
    </row>
    <row r="21" spans="1:5" x14ac:dyDescent="0.2">
      <c r="A21">
        <v>19</v>
      </c>
      <c r="B21" s="5">
        <v>44507</v>
      </c>
      <c r="C21" s="6">
        <f t="shared" si="1"/>
        <v>0.95238095238095122</v>
      </c>
      <c r="D21" s="6">
        <f t="shared" si="2"/>
        <v>1.5768849206349203</v>
      </c>
      <c r="E21" s="13">
        <f t="shared" si="0"/>
        <v>0.87143640350877183</v>
      </c>
    </row>
    <row r="22" spans="1:5" x14ac:dyDescent="0.2">
      <c r="A22">
        <v>20</v>
      </c>
      <c r="B22" s="5">
        <v>44508</v>
      </c>
      <c r="C22" s="6">
        <f t="shared" si="1"/>
        <v>0.90476190476190355</v>
      </c>
      <c r="D22" s="6">
        <f>D21-([1]Commun!$C$16+[1]Constantin!$C$16)</f>
        <v>1.5143849206349203</v>
      </c>
      <c r="E22" s="13">
        <f t="shared" si="0"/>
        <v>0.83689692982456132</v>
      </c>
    </row>
    <row r="23" spans="1:5" x14ac:dyDescent="0.2">
      <c r="A23">
        <v>21</v>
      </c>
      <c r="B23" s="5">
        <v>44509</v>
      </c>
      <c r="C23" s="6">
        <f t="shared" si="1"/>
        <v>0.85714285714285587</v>
      </c>
      <c r="D23" s="6">
        <f t="shared" si="2"/>
        <v>1.5143849206349203</v>
      </c>
      <c r="E23" s="13">
        <f t="shared" si="0"/>
        <v>0.83689692982456132</v>
      </c>
    </row>
    <row r="24" spans="1:5" x14ac:dyDescent="0.2">
      <c r="A24">
        <v>22</v>
      </c>
      <c r="B24" s="5">
        <v>44510</v>
      </c>
      <c r="C24" s="6">
        <f t="shared" si="1"/>
        <v>0.8095238095238082</v>
      </c>
      <c r="D24" s="6">
        <f t="shared" si="2"/>
        <v>1.5143849206349203</v>
      </c>
      <c r="E24" s="13">
        <f t="shared" si="0"/>
        <v>0.83689692982456132</v>
      </c>
    </row>
    <row r="25" spans="1:5" x14ac:dyDescent="0.2">
      <c r="A25">
        <v>23</v>
      </c>
      <c r="B25" s="5">
        <v>44511</v>
      </c>
      <c r="C25" s="6">
        <f t="shared" si="1"/>
        <v>0.76190476190476053</v>
      </c>
      <c r="D25" s="6">
        <f t="shared" si="2"/>
        <v>1.5143849206349203</v>
      </c>
      <c r="E25" s="13">
        <f t="shared" si="0"/>
        <v>0.83689692982456132</v>
      </c>
    </row>
    <row r="26" spans="1:5" x14ac:dyDescent="0.2">
      <c r="A26">
        <v>24</v>
      </c>
      <c r="B26" s="5">
        <v>44512</v>
      </c>
      <c r="C26" s="6">
        <f t="shared" si="1"/>
        <v>0.71428571428571286</v>
      </c>
      <c r="D26" s="6">
        <f t="shared" si="2"/>
        <v>1.5143849206349203</v>
      </c>
      <c r="E26" s="13">
        <f t="shared" si="0"/>
        <v>0.83689692982456132</v>
      </c>
    </row>
    <row r="27" spans="1:5" x14ac:dyDescent="0.2">
      <c r="A27">
        <v>25</v>
      </c>
      <c r="B27" s="5">
        <v>44513</v>
      </c>
      <c r="C27" s="6">
        <f t="shared" si="1"/>
        <v>0.66666666666666519</v>
      </c>
      <c r="D27" s="6">
        <f t="shared" si="2"/>
        <v>1.5143849206349203</v>
      </c>
      <c r="E27" s="13">
        <f t="shared" si="0"/>
        <v>0.83689692982456132</v>
      </c>
    </row>
    <row r="28" spans="1:5" x14ac:dyDescent="0.2">
      <c r="A28">
        <v>26</v>
      </c>
      <c r="B28" s="5">
        <v>44514</v>
      </c>
      <c r="C28" s="6">
        <f t="shared" si="1"/>
        <v>0.61904761904761751</v>
      </c>
      <c r="D28" s="6">
        <f t="shared" si="2"/>
        <v>1.5143849206349203</v>
      </c>
      <c r="E28" s="13">
        <f t="shared" si="0"/>
        <v>0.83689692982456132</v>
      </c>
    </row>
    <row r="29" spans="1:5" x14ac:dyDescent="0.2">
      <c r="A29">
        <v>27</v>
      </c>
      <c r="B29" s="5">
        <v>44515</v>
      </c>
      <c r="C29" s="6">
        <f t="shared" si="1"/>
        <v>0.57142857142856984</v>
      </c>
      <c r="D29" s="6">
        <f>D28</f>
        <v>1.5143849206349203</v>
      </c>
      <c r="E29" s="13">
        <f t="shared" si="0"/>
        <v>0.83689692982456132</v>
      </c>
    </row>
    <row r="30" spans="1:5" x14ac:dyDescent="0.2">
      <c r="A30">
        <v>28</v>
      </c>
      <c r="B30" s="5">
        <v>44516</v>
      </c>
      <c r="C30" s="6">
        <f t="shared" si="1"/>
        <v>0.52380952380952217</v>
      </c>
      <c r="D30" s="6">
        <f t="shared" si="2"/>
        <v>1.5143849206349203</v>
      </c>
      <c r="E30" s="13">
        <f t="shared" si="0"/>
        <v>0.83689692982456132</v>
      </c>
    </row>
    <row r="31" spans="1:5" x14ac:dyDescent="0.2">
      <c r="A31">
        <v>29</v>
      </c>
      <c r="B31" s="5">
        <v>44517</v>
      </c>
      <c r="C31" s="6">
        <f t="shared" si="1"/>
        <v>0.47619047619047455</v>
      </c>
      <c r="D31" s="6">
        <f>D30</f>
        <v>1.5143849206349203</v>
      </c>
      <c r="E31" s="13">
        <f t="shared" si="0"/>
        <v>0.83689692982456132</v>
      </c>
    </row>
    <row r="32" spans="1:5" x14ac:dyDescent="0.2">
      <c r="A32">
        <v>30</v>
      </c>
      <c r="B32" s="5">
        <v>44518</v>
      </c>
      <c r="C32" s="6">
        <f t="shared" si="1"/>
        <v>0.42857142857142694</v>
      </c>
      <c r="D32" s="6">
        <f>D31</f>
        <v>1.5143849206349203</v>
      </c>
      <c r="E32" s="13">
        <f t="shared" si="0"/>
        <v>0.83689692982456132</v>
      </c>
    </row>
    <row r="33" spans="1:5" x14ac:dyDescent="0.2">
      <c r="A33">
        <v>31</v>
      </c>
      <c r="B33" s="5">
        <v>44519</v>
      </c>
      <c r="C33" s="6">
        <f t="shared" si="1"/>
        <v>0.38095238095237932</v>
      </c>
      <c r="D33" s="6">
        <f>D32</f>
        <v>1.5143849206349203</v>
      </c>
      <c r="E33" s="13">
        <f t="shared" si="0"/>
        <v>0.83689692982456132</v>
      </c>
    </row>
    <row r="34" spans="1:5" x14ac:dyDescent="0.2">
      <c r="A34">
        <v>32</v>
      </c>
      <c r="B34" s="5">
        <v>44520</v>
      </c>
      <c r="C34" s="6">
        <f t="shared" si="1"/>
        <v>0.33333333333333171</v>
      </c>
      <c r="D34" s="6">
        <f>D33-([1]Constantin!$C$17+[1]Constantin!$C$18)</f>
        <v>1.4206349206349203</v>
      </c>
      <c r="E34" s="13">
        <f t="shared" si="0"/>
        <v>0.7850877192982455</v>
      </c>
    </row>
    <row r="35" spans="1:5" x14ac:dyDescent="0.2">
      <c r="A35">
        <v>33</v>
      </c>
      <c r="B35" s="5">
        <v>44521</v>
      </c>
      <c r="C35" s="6">
        <f t="shared" si="1"/>
        <v>0.28571428571428409</v>
      </c>
      <c r="D35" s="6">
        <f>D34-([1]Constantin!$C$19)</f>
        <v>1.399801587301587</v>
      </c>
      <c r="E35" s="13">
        <f t="shared" si="0"/>
        <v>0.77357456140350866</v>
      </c>
    </row>
    <row r="36" spans="1:5" x14ac:dyDescent="0.2">
      <c r="A36">
        <v>34</v>
      </c>
      <c r="B36" s="5">
        <v>44522</v>
      </c>
      <c r="C36" s="6">
        <f t="shared" si="1"/>
        <v>0.23809523809523647</v>
      </c>
      <c r="D36" s="6">
        <f>D35-([1]Commun!$C$17+[1]Constantin!$C$20+[1]Constantin!$C$21)</f>
        <v>1.2331349206349203</v>
      </c>
      <c r="E36" s="13">
        <f t="shared" si="0"/>
        <v>0.68146929824561386</v>
      </c>
    </row>
    <row r="37" spans="1:5" x14ac:dyDescent="0.2">
      <c r="A37">
        <v>35</v>
      </c>
      <c r="B37" s="5">
        <v>44523</v>
      </c>
      <c r="C37" s="6">
        <f t="shared" si="1"/>
        <v>0.19047619047618886</v>
      </c>
      <c r="D37" s="6">
        <f>D36-([1]Constantin!$C$22+[1]Constantin!$C$23)</f>
        <v>1.0039682539682535</v>
      </c>
      <c r="E37" s="13">
        <f t="shared" si="0"/>
        <v>0.55482456140350855</v>
      </c>
    </row>
    <row r="38" spans="1:5" x14ac:dyDescent="0.2">
      <c r="A38">
        <v>36</v>
      </c>
      <c r="B38" s="5">
        <v>44524</v>
      </c>
      <c r="C38" s="6">
        <f t="shared" si="1"/>
        <v>0.14285714285714124</v>
      </c>
      <c r="D38" s="6">
        <f>D37</f>
        <v>1.0039682539682535</v>
      </c>
      <c r="E38" s="13">
        <f t="shared" si="0"/>
        <v>0.55482456140350855</v>
      </c>
    </row>
    <row r="39" spans="1:5" x14ac:dyDescent="0.2">
      <c r="A39">
        <v>37</v>
      </c>
      <c r="B39" s="5">
        <v>44525</v>
      </c>
      <c r="C39" s="6">
        <f t="shared" si="1"/>
        <v>9.5238095238093623E-2</v>
      </c>
      <c r="D39" s="6">
        <f>D38</f>
        <v>1.0039682539682535</v>
      </c>
      <c r="E39" s="13">
        <f t="shared" si="0"/>
        <v>0.55482456140350855</v>
      </c>
    </row>
    <row r="40" spans="1:5" x14ac:dyDescent="0.2">
      <c r="A40">
        <v>38</v>
      </c>
      <c r="B40" s="5">
        <v>44526</v>
      </c>
      <c r="C40" s="6">
        <f t="shared" si="1"/>
        <v>4.7619047619046007E-2</v>
      </c>
      <c r="D40" s="6">
        <f>D39-([1]Commun!$C$18+[1]Commun!$C$19+[1]Commun!$C$20)</f>
        <v>0.91021825396825351</v>
      </c>
      <c r="E40" s="13">
        <f t="shared" si="0"/>
        <v>0.50301535087719274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3861-A6CD-FD46-8D39-39086376AEA2}">
  <dimension ref="A1:F51"/>
  <sheetViews>
    <sheetView showGridLines="0" zoomScale="85" workbookViewId="0">
      <pane ySplit="1" topLeftCell="A2" activePane="bottomLeft" state="frozen"/>
      <selection pane="bottomLeft" activeCell="I37" sqref="I37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f>'Sprint 2 - Commun'!B40+1</f>
        <v>44527</v>
      </c>
      <c r="C3" s="6">
        <f>(F1*4/7)*A51</f>
        <v>9.3333333333333321</v>
      </c>
      <c r="D3" s="6">
        <f>C3-([1]Coralie!$C$54)</f>
        <v>9.2916666666666661</v>
      </c>
      <c r="E3" s="13">
        <f>D3/$C$3</f>
        <v>0.9955357142857143</v>
      </c>
    </row>
    <row r="4" spans="1:6" x14ac:dyDescent="0.2">
      <c r="A4">
        <v>2</v>
      </c>
      <c r="B4" s="5">
        <f>B3+1</f>
        <v>44528</v>
      </c>
      <c r="C4" s="6">
        <f>C3-(($F$1/7)*4)</f>
        <v>9.1428571428571423</v>
      </c>
      <c r="D4" s="6">
        <f>D3-([1]Angela!$C$40)</f>
        <v>9.2708333333333321</v>
      </c>
      <c r="E4" s="13">
        <f t="shared" ref="E4:E51" si="0">D4/$C$3</f>
        <v>0.9933035714285714</v>
      </c>
    </row>
    <row r="5" spans="1:6" x14ac:dyDescent="0.2">
      <c r="A5">
        <v>3</v>
      </c>
      <c r="B5" s="5">
        <f t="shared" ref="B5:B51" si="1">B4+1</f>
        <v>44529</v>
      </c>
      <c r="C5" s="6">
        <f t="shared" ref="C5:C51" si="2">C4-(($F$1/7)*4)</f>
        <v>8.9523809523809526</v>
      </c>
      <c r="D5" s="6">
        <f>D4-([1]Coralie!$C$55)</f>
        <v>9.2673611111111107</v>
      </c>
      <c r="E5" s="13">
        <f t="shared" si="0"/>
        <v>0.99293154761904767</v>
      </c>
    </row>
    <row r="6" spans="1:6" x14ac:dyDescent="0.2">
      <c r="A6">
        <v>4</v>
      </c>
      <c r="B6" s="5">
        <f t="shared" si="1"/>
        <v>44530</v>
      </c>
      <c r="C6" s="6">
        <f t="shared" si="2"/>
        <v>8.7619047619047628</v>
      </c>
      <c r="D6" s="6">
        <f t="shared" ref="D5:D51" si="3">D5</f>
        <v>9.2673611111111107</v>
      </c>
      <c r="E6" s="13">
        <f>D6/$C$3</f>
        <v>0.99293154761904767</v>
      </c>
    </row>
    <row r="7" spans="1:6" x14ac:dyDescent="0.2">
      <c r="A7">
        <v>5</v>
      </c>
      <c r="B7" s="5">
        <f t="shared" si="1"/>
        <v>44531</v>
      </c>
      <c r="C7" s="6">
        <f t="shared" si="2"/>
        <v>8.571428571428573</v>
      </c>
      <c r="D7" s="6">
        <f t="shared" si="3"/>
        <v>9.2673611111111107</v>
      </c>
      <c r="E7" s="13">
        <f t="shared" si="0"/>
        <v>0.99293154761904767</v>
      </c>
    </row>
    <row r="8" spans="1:6" x14ac:dyDescent="0.2">
      <c r="A8">
        <v>6</v>
      </c>
      <c r="B8" s="5">
        <f t="shared" si="1"/>
        <v>44532</v>
      </c>
      <c r="C8" s="6">
        <f t="shared" si="2"/>
        <v>8.3809523809523832</v>
      </c>
      <c r="D8" s="6">
        <f>D7-([1]Aurélie!$C$30+[1]Aurélie!$C$31+[1]Aurélie!$C$32)</f>
        <v>9.21875</v>
      </c>
      <c r="E8" s="13">
        <f t="shared" si="0"/>
        <v>0.98772321428571441</v>
      </c>
    </row>
    <row r="9" spans="1:6" x14ac:dyDescent="0.2">
      <c r="A9">
        <v>7</v>
      </c>
      <c r="B9" s="5">
        <f t="shared" si="1"/>
        <v>44533</v>
      </c>
      <c r="C9" s="6">
        <f t="shared" si="2"/>
        <v>8.1904761904761934</v>
      </c>
      <c r="D9" s="6">
        <f t="shared" si="3"/>
        <v>9.21875</v>
      </c>
      <c r="E9" s="13">
        <f t="shared" si="0"/>
        <v>0.98772321428571441</v>
      </c>
    </row>
    <row r="10" spans="1:6" x14ac:dyDescent="0.2">
      <c r="A10">
        <v>8</v>
      </c>
      <c r="B10" s="5">
        <f t="shared" si="1"/>
        <v>44534</v>
      </c>
      <c r="C10" s="6">
        <f t="shared" si="2"/>
        <v>8.0000000000000036</v>
      </c>
      <c r="D10" s="6">
        <f t="shared" si="3"/>
        <v>9.21875</v>
      </c>
      <c r="E10" s="13">
        <f>D10/$C$3</f>
        <v>0.98772321428571441</v>
      </c>
    </row>
    <row r="11" spans="1:6" x14ac:dyDescent="0.2">
      <c r="A11">
        <v>9</v>
      </c>
      <c r="B11" s="5">
        <f t="shared" si="1"/>
        <v>44535</v>
      </c>
      <c r="C11" s="6">
        <f t="shared" si="2"/>
        <v>7.8095238095238129</v>
      </c>
      <c r="D11" s="6">
        <f t="shared" si="3"/>
        <v>9.21875</v>
      </c>
      <c r="E11" s="13">
        <f t="shared" si="0"/>
        <v>0.98772321428571441</v>
      </c>
    </row>
    <row r="12" spans="1:6" x14ac:dyDescent="0.2">
      <c r="A12">
        <v>10</v>
      </c>
      <c r="B12" s="5">
        <f t="shared" si="1"/>
        <v>44536</v>
      </c>
      <c r="C12" s="6">
        <f t="shared" si="2"/>
        <v>7.6190476190476222</v>
      </c>
      <c r="D12" s="6">
        <f t="shared" si="3"/>
        <v>9.21875</v>
      </c>
      <c r="E12" s="13">
        <f t="shared" si="0"/>
        <v>0.98772321428571441</v>
      </c>
    </row>
    <row r="13" spans="1:6" x14ac:dyDescent="0.2">
      <c r="A13">
        <v>11</v>
      </c>
      <c r="B13" s="5">
        <f t="shared" si="1"/>
        <v>44537</v>
      </c>
      <c r="C13" s="6">
        <f t="shared" si="2"/>
        <v>7.4285714285714315</v>
      </c>
      <c r="D13" s="6">
        <f t="shared" si="3"/>
        <v>9.21875</v>
      </c>
      <c r="E13" s="13">
        <f t="shared" si="0"/>
        <v>0.98772321428571441</v>
      </c>
    </row>
    <row r="14" spans="1:6" x14ac:dyDescent="0.2">
      <c r="A14">
        <v>12</v>
      </c>
      <c r="B14" s="5">
        <f t="shared" si="1"/>
        <v>44538</v>
      </c>
      <c r="C14" s="6">
        <f t="shared" si="2"/>
        <v>7.2380952380952408</v>
      </c>
      <c r="D14" s="6">
        <f t="shared" si="3"/>
        <v>9.21875</v>
      </c>
      <c r="E14" s="13">
        <f t="shared" si="0"/>
        <v>0.98772321428571441</v>
      </c>
    </row>
    <row r="15" spans="1:6" x14ac:dyDescent="0.2">
      <c r="A15">
        <v>13</v>
      </c>
      <c r="B15" s="5">
        <f t="shared" si="1"/>
        <v>44539</v>
      </c>
      <c r="C15" s="6">
        <f t="shared" si="2"/>
        <v>7.0476190476190501</v>
      </c>
      <c r="D15" s="6">
        <f t="shared" si="3"/>
        <v>9.21875</v>
      </c>
      <c r="E15" s="13">
        <f t="shared" si="0"/>
        <v>0.98772321428571441</v>
      </c>
    </row>
    <row r="16" spans="1:6" x14ac:dyDescent="0.2">
      <c r="A16">
        <v>14</v>
      </c>
      <c r="B16" s="5">
        <f t="shared" si="1"/>
        <v>44540</v>
      </c>
      <c r="C16" s="6">
        <f t="shared" si="2"/>
        <v>6.8571428571428594</v>
      </c>
      <c r="D16" s="6">
        <f t="shared" si="3"/>
        <v>9.21875</v>
      </c>
      <c r="E16" s="13">
        <f t="shared" si="0"/>
        <v>0.98772321428571441</v>
      </c>
    </row>
    <row r="17" spans="1:5" x14ac:dyDescent="0.2">
      <c r="A17">
        <v>15</v>
      </c>
      <c r="B17" s="5">
        <f t="shared" si="1"/>
        <v>44541</v>
      </c>
      <c r="C17" s="6">
        <f t="shared" si="2"/>
        <v>6.6666666666666687</v>
      </c>
      <c r="D17" s="6">
        <f t="shared" si="3"/>
        <v>9.21875</v>
      </c>
      <c r="E17" s="13">
        <f t="shared" si="0"/>
        <v>0.98772321428571441</v>
      </c>
    </row>
    <row r="18" spans="1:5" x14ac:dyDescent="0.2">
      <c r="A18">
        <v>16</v>
      </c>
      <c r="B18" s="5">
        <f t="shared" si="1"/>
        <v>44542</v>
      </c>
      <c r="C18" s="6">
        <f t="shared" si="2"/>
        <v>6.4761904761904781</v>
      </c>
      <c r="D18" s="6">
        <f t="shared" si="3"/>
        <v>9.21875</v>
      </c>
      <c r="E18" s="13">
        <f t="shared" si="0"/>
        <v>0.98772321428571441</v>
      </c>
    </row>
    <row r="19" spans="1:5" x14ac:dyDescent="0.2">
      <c r="A19">
        <v>17</v>
      </c>
      <c r="B19" s="5">
        <f t="shared" si="1"/>
        <v>44543</v>
      </c>
      <c r="C19" s="6">
        <f t="shared" si="2"/>
        <v>6.2857142857142874</v>
      </c>
      <c r="D19" s="6">
        <f t="shared" si="3"/>
        <v>9.21875</v>
      </c>
      <c r="E19" s="13">
        <f t="shared" si="0"/>
        <v>0.98772321428571441</v>
      </c>
    </row>
    <row r="20" spans="1:5" x14ac:dyDescent="0.2">
      <c r="A20">
        <v>18</v>
      </c>
      <c r="B20" s="5">
        <f t="shared" si="1"/>
        <v>44544</v>
      </c>
      <c r="C20" s="6">
        <f t="shared" si="2"/>
        <v>6.0952380952380967</v>
      </c>
      <c r="D20" s="6">
        <f t="shared" si="3"/>
        <v>9.21875</v>
      </c>
      <c r="E20" s="13">
        <f t="shared" si="0"/>
        <v>0.98772321428571441</v>
      </c>
    </row>
    <row r="21" spans="1:5" x14ac:dyDescent="0.2">
      <c r="A21">
        <v>19</v>
      </c>
      <c r="B21" s="5">
        <f t="shared" si="1"/>
        <v>44545</v>
      </c>
      <c r="C21" s="6">
        <f t="shared" si="2"/>
        <v>5.904761904761906</v>
      </c>
      <c r="D21" s="6">
        <f t="shared" si="3"/>
        <v>9.21875</v>
      </c>
      <c r="E21" s="13">
        <f t="shared" si="0"/>
        <v>0.98772321428571441</v>
      </c>
    </row>
    <row r="22" spans="1:5" x14ac:dyDescent="0.2">
      <c r="A22">
        <v>20</v>
      </c>
      <c r="B22" s="5">
        <f t="shared" si="1"/>
        <v>44546</v>
      </c>
      <c r="C22" s="6">
        <f t="shared" si="2"/>
        <v>5.7142857142857153</v>
      </c>
      <c r="D22" s="6">
        <f t="shared" si="3"/>
        <v>9.21875</v>
      </c>
      <c r="E22" s="13">
        <f t="shared" si="0"/>
        <v>0.98772321428571441</v>
      </c>
    </row>
    <row r="23" spans="1:5" x14ac:dyDescent="0.2">
      <c r="A23">
        <v>21</v>
      </c>
      <c r="B23" s="5">
        <f t="shared" si="1"/>
        <v>44547</v>
      </c>
      <c r="C23" s="6">
        <f t="shared" si="2"/>
        <v>5.5238095238095246</v>
      </c>
      <c r="D23" s="6">
        <f t="shared" si="3"/>
        <v>9.21875</v>
      </c>
      <c r="E23" s="13">
        <f t="shared" si="0"/>
        <v>0.98772321428571441</v>
      </c>
    </row>
    <row r="24" spans="1:5" x14ac:dyDescent="0.2">
      <c r="A24">
        <v>22</v>
      </c>
      <c r="B24" s="5">
        <f t="shared" si="1"/>
        <v>44548</v>
      </c>
      <c r="C24" s="6">
        <f t="shared" si="2"/>
        <v>5.3333333333333339</v>
      </c>
      <c r="D24" s="6">
        <f t="shared" si="3"/>
        <v>9.21875</v>
      </c>
      <c r="E24" s="13">
        <f t="shared" si="0"/>
        <v>0.98772321428571441</v>
      </c>
    </row>
    <row r="25" spans="1:5" x14ac:dyDescent="0.2">
      <c r="A25">
        <v>23</v>
      </c>
      <c r="B25" s="5">
        <f t="shared" si="1"/>
        <v>44549</v>
      </c>
      <c r="C25" s="6">
        <f t="shared" si="2"/>
        <v>5.1428571428571432</v>
      </c>
      <c r="D25" s="6">
        <f t="shared" si="3"/>
        <v>9.21875</v>
      </c>
      <c r="E25" s="13">
        <f t="shared" si="0"/>
        <v>0.98772321428571441</v>
      </c>
    </row>
    <row r="26" spans="1:5" x14ac:dyDescent="0.2">
      <c r="A26">
        <v>24</v>
      </c>
      <c r="B26" s="5">
        <f t="shared" si="1"/>
        <v>44550</v>
      </c>
      <c r="C26" s="6">
        <f t="shared" si="2"/>
        <v>4.9523809523809526</v>
      </c>
      <c r="D26" s="6">
        <f t="shared" si="3"/>
        <v>9.21875</v>
      </c>
      <c r="E26" s="13">
        <f t="shared" si="0"/>
        <v>0.98772321428571441</v>
      </c>
    </row>
    <row r="27" spans="1:5" x14ac:dyDescent="0.2">
      <c r="A27">
        <v>25</v>
      </c>
      <c r="B27" s="5">
        <f t="shared" si="1"/>
        <v>44551</v>
      </c>
      <c r="C27" s="6">
        <f t="shared" si="2"/>
        <v>4.7619047619047619</v>
      </c>
      <c r="D27" s="6">
        <f t="shared" si="3"/>
        <v>9.21875</v>
      </c>
      <c r="E27" s="13">
        <f t="shared" si="0"/>
        <v>0.98772321428571441</v>
      </c>
    </row>
    <row r="28" spans="1:5" x14ac:dyDescent="0.2">
      <c r="A28">
        <v>26</v>
      </c>
      <c r="B28" s="5">
        <f t="shared" si="1"/>
        <v>44552</v>
      </c>
      <c r="C28" s="6">
        <f t="shared" si="2"/>
        <v>4.5714285714285712</v>
      </c>
      <c r="D28" s="6">
        <f t="shared" si="3"/>
        <v>9.21875</v>
      </c>
      <c r="E28" s="13">
        <f t="shared" si="0"/>
        <v>0.98772321428571441</v>
      </c>
    </row>
    <row r="29" spans="1:5" x14ac:dyDescent="0.2">
      <c r="A29">
        <v>27</v>
      </c>
      <c r="B29" s="5">
        <f t="shared" si="1"/>
        <v>44553</v>
      </c>
      <c r="C29" s="6">
        <f t="shared" si="2"/>
        <v>4.3809523809523805</v>
      </c>
      <c r="D29" s="6">
        <f t="shared" si="3"/>
        <v>9.21875</v>
      </c>
      <c r="E29" s="13">
        <f t="shared" si="0"/>
        <v>0.98772321428571441</v>
      </c>
    </row>
    <row r="30" spans="1:5" x14ac:dyDescent="0.2">
      <c r="A30">
        <v>28</v>
      </c>
      <c r="B30" s="5">
        <f t="shared" si="1"/>
        <v>44554</v>
      </c>
      <c r="C30" s="6">
        <f t="shared" si="2"/>
        <v>4.1904761904761898</v>
      </c>
      <c r="D30" s="6">
        <f t="shared" si="3"/>
        <v>9.21875</v>
      </c>
      <c r="E30" s="13">
        <f t="shared" si="0"/>
        <v>0.98772321428571441</v>
      </c>
    </row>
    <row r="31" spans="1:5" x14ac:dyDescent="0.2">
      <c r="A31">
        <v>29</v>
      </c>
      <c r="B31" s="5">
        <f t="shared" si="1"/>
        <v>44555</v>
      </c>
      <c r="C31" s="6">
        <f t="shared" si="2"/>
        <v>3.9999999999999991</v>
      </c>
      <c r="D31" s="6">
        <f t="shared" si="3"/>
        <v>9.21875</v>
      </c>
      <c r="E31" s="13">
        <f t="shared" si="0"/>
        <v>0.98772321428571441</v>
      </c>
    </row>
    <row r="32" spans="1:5" x14ac:dyDescent="0.2">
      <c r="A32">
        <v>30</v>
      </c>
      <c r="B32" s="5">
        <f t="shared" si="1"/>
        <v>44556</v>
      </c>
      <c r="C32" s="6">
        <f t="shared" si="2"/>
        <v>3.8095238095238084</v>
      </c>
      <c r="D32" s="6">
        <f t="shared" si="3"/>
        <v>9.21875</v>
      </c>
      <c r="E32" s="13">
        <f t="shared" si="0"/>
        <v>0.98772321428571441</v>
      </c>
    </row>
    <row r="33" spans="1:5" x14ac:dyDescent="0.2">
      <c r="A33">
        <v>31</v>
      </c>
      <c r="B33" s="5">
        <f t="shared" si="1"/>
        <v>44557</v>
      </c>
      <c r="C33" s="6">
        <f t="shared" si="2"/>
        <v>3.6190476190476177</v>
      </c>
      <c r="D33" s="6">
        <f t="shared" si="3"/>
        <v>9.21875</v>
      </c>
      <c r="E33" s="13">
        <f t="shared" si="0"/>
        <v>0.98772321428571441</v>
      </c>
    </row>
    <row r="34" spans="1:5" x14ac:dyDescent="0.2">
      <c r="A34">
        <v>32</v>
      </c>
      <c r="B34" s="5">
        <f t="shared" si="1"/>
        <v>44558</v>
      </c>
      <c r="C34" s="6">
        <f t="shared" si="2"/>
        <v>3.428571428571427</v>
      </c>
      <c r="D34" s="6">
        <f t="shared" si="3"/>
        <v>9.21875</v>
      </c>
      <c r="E34" s="13">
        <f t="shared" si="0"/>
        <v>0.98772321428571441</v>
      </c>
    </row>
    <row r="35" spans="1:5" x14ac:dyDescent="0.2">
      <c r="A35">
        <v>33</v>
      </c>
      <c r="B35" s="5">
        <f t="shared" si="1"/>
        <v>44559</v>
      </c>
      <c r="C35" s="6">
        <f t="shared" si="2"/>
        <v>3.2380952380952364</v>
      </c>
      <c r="D35" s="6">
        <f t="shared" si="3"/>
        <v>9.21875</v>
      </c>
      <c r="E35" s="13">
        <f t="shared" si="0"/>
        <v>0.98772321428571441</v>
      </c>
    </row>
    <row r="36" spans="1:5" x14ac:dyDescent="0.2">
      <c r="A36">
        <v>34</v>
      </c>
      <c r="B36" s="5">
        <f t="shared" si="1"/>
        <v>44560</v>
      </c>
      <c r="C36" s="6">
        <f t="shared" si="2"/>
        <v>3.0476190476190457</v>
      </c>
      <c r="D36" s="6">
        <f t="shared" si="3"/>
        <v>9.21875</v>
      </c>
      <c r="E36" s="13">
        <f t="shared" si="0"/>
        <v>0.98772321428571441</v>
      </c>
    </row>
    <row r="37" spans="1:5" x14ac:dyDescent="0.2">
      <c r="A37">
        <v>35</v>
      </c>
      <c r="B37" s="5">
        <f t="shared" si="1"/>
        <v>44561</v>
      </c>
      <c r="C37" s="6">
        <f t="shared" si="2"/>
        <v>2.857142857142855</v>
      </c>
      <c r="D37" s="6">
        <f t="shared" si="3"/>
        <v>9.21875</v>
      </c>
      <c r="E37" s="13">
        <f t="shared" si="0"/>
        <v>0.98772321428571441</v>
      </c>
    </row>
    <row r="38" spans="1:5" x14ac:dyDescent="0.2">
      <c r="A38">
        <v>36</v>
      </c>
      <c r="B38" s="5">
        <f t="shared" si="1"/>
        <v>44562</v>
      </c>
      <c r="C38" s="6">
        <f t="shared" si="2"/>
        <v>2.6666666666666643</v>
      </c>
      <c r="D38" s="6">
        <f t="shared" si="3"/>
        <v>9.21875</v>
      </c>
      <c r="E38" s="13">
        <f t="shared" si="0"/>
        <v>0.98772321428571441</v>
      </c>
    </row>
    <row r="39" spans="1:5" x14ac:dyDescent="0.2">
      <c r="A39">
        <v>37</v>
      </c>
      <c r="B39" s="5">
        <f t="shared" si="1"/>
        <v>44563</v>
      </c>
      <c r="C39" s="6">
        <f t="shared" si="2"/>
        <v>2.4761904761904736</v>
      </c>
      <c r="D39" s="6">
        <f t="shared" si="3"/>
        <v>9.21875</v>
      </c>
      <c r="E39" s="13">
        <f t="shared" si="0"/>
        <v>0.98772321428571441</v>
      </c>
    </row>
    <row r="40" spans="1:5" x14ac:dyDescent="0.2">
      <c r="A40">
        <v>38</v>
      </c>
      <c r="B40" s="5">
        <f t="shared" si="1"/>
        <v>44564</v>
      </c>
      <c r="C40" s="6">
        <f t="shared" si="2"/>
        <v>2.2857142857142829</v>
      </c>
      <c r="D40" s="6">
        <f t="shared" si="3"/>
        <v>9.21875</v>
      </c>
      <c r="E40" s="13">
        <f t="shared" si="0"/>
        <v>0.98772321428571441</v>
      </c>
    </row>
    <row r="41" spans="1:5" x14ac:dyDescent="0.2">
      <c r="A41">
        <v>39</v>
      </c>
      <c r="B41" s="5">
        <f t="shared" si="1"/>
        <v>44565</v>
      </c>
      <c r="C41" s="6">
        <f t="shared" si="2"/>
        <v>2.0952380952380922</v>
      </c>
      <c r="D41" s="6">
        <f t="shared" si="3"/>
        <v>9.21875</v>
      </c>
      <c r="E41" s="13">
        <f t="shared" si="0"/>
        <v>0.98772321428571441</v>
      </c>
    </row>
    <row r="42" spans="1:5" x14ac:dyDescent="0.2">
      <c r="A42">
        <v>40</v>
      </c>
      <c r="B42" s="5">
        <f t="shared" si="1"/>
        <v>44566</v>
      </c>
      <c r="C42" s="6">
        <f t="shared" si="2"/>
        <v>1.9047619047619018</v>
      </c>
      <c r="D42" s="6">
        <f t="shared" si="3"/>
        <v>9.21875</v>
      </c>
      <c r="E42" s="13">
        <f t="shared" si="0"/>
        <v>0.98772321428571441</v>
      </c>
    </row>
    <row r="43" spans="1:5" x14ac:dyDescent="0.2">
      <c r="A43">
        <v>41</v>
      </c>
      <c r="B43" s="5">
        <f t="shared" si="1"/>
        <v>44567</v>
      </c>
      <c r="C43" s="6">
        <f t="shared" si="2"/>
        <v>1.7142857142857113</v>
      </c>
      <c r="D43" s="6">
        <f t="shared" si="3"/>
        <v>9.21875</v>
      </c>
      <c r="E43" s="13">
        <f t="shared" si="0"/>
        <v>0.98772321428571441</v>
      </c>
    </row>
    <row r="44" spans="1:5" x14ac:dyDescent="0.2">
      <c r="A44">
        <v>42</v>
      </c>
      <c r="B44" s="5">
        <f t="shared" si="1"/>
        <v>44568</v>
      </c>
      <c r="C44" s="6">
        <f t="shared" si="2"/>
        <v>1.5238095238095208</v>
      </c>
      <c r="D44" s="6">
        <f t="shared" si="3"/>
        <v>9.21875</v>
      </c>
      <c r="E44" s="13">
        <f t="shared" si="0"/>
        <v>0.98772321428571441</v>
      </c>
    </row>
    <row r="45" spans="1:5" x14ac:dyDescent="0.2">
      <c r="A45">
        <v>43</v>
      </c>
      <c r="B45" s="5">
        <f t="shared" si="1"/>
        <v>44569</v>
      </c>
      <c r="C45" s="6">
        <f t="shared" si="2"/>
        <v>1.3333333333333304</v>
      </c>
      <c r="D45" s="6">
        <f t="shared" si="3"/>
        <v>9.21875</v>
      </c>
      <c r="E45" s="13">
        <f t="shared" si="0"/>
        <v>0.98772321428571441</v>
      </c>
    </row>
    <row r="46" spans="1:5" x14ac:dyDescent="0.2">
      <c r="A46">
        <v>44</v>
      </c>
      <c r="B46" s="5">
        <f t="shared" si="1"/>
        <v>44570</v>
      </c>
      <c r="C46" s="6">
        <f t="shared" si="2"/>
        <v>1.1428571428571399</v>
      </c>
      <c r="D46" s="6">
        <f t="shared" si="3"/>
        <v>9.21875</v>
      </c>
      <c r="E46" s="13">
        <f t="shared" si="0"/>
        <v>0.98772321428571441</v>
      </c>
    </row>
    <row r="47" spans="1:5" x14ac:dyDescent="0.2">
      <c r="A47">
        <v>45</v>
      </c>
      <c r="B47" s="5">
        <f t="shared" si="1"/>
        <v>44571</v>
      </c>
      <c r="C47" s="6">
        <f t="shared" si="2"/>
        <v>0.95238095238094944</v>
      </c>
      <c r="D47" s="6">
        <f t="shared" si="3"/>
        <v>9.21875</v>
      </c>
      <c r="E47" s="13">
        <f t="shared" si="0"/>
        <v>0.98772321428571441</v>
      </c>
    </row>
    <row r="48" spans="1:5" x14ac:dyDescent="0.2">
      <c r="A48">
        <v>46</v>
      </c>
      <c r="B48" s="5">
        <f t="shared" si="1"/>
        <v>44572</v>
      </c>
      <c r="C48" s="6">
        <f t="shared" si="2"/>
        <v>0.76190476190475898</v>
      </c>
      <c r="D48" s="6">
        <f t="shared" si="3"/>
        <v>9.21875</v>
      </c>
      <c r="E48" s="13">
        <f t="shared" si="0"/>
        <v>0.98772321428571441</v>
      </c>
    </row>
    <row r="49" spans="1:5" x14ac:dyDescent="0.2">
      <c r="A49">
        <v>47</v>
      </c>
      <c r="B49" s="5">
        <f>B48+1</f>
        <v>44573</v>
      </c>
      <c r="C49" s="6">
        <f t="shared" si="2"/>
        <v>0.57142857142856851</v>
      </c>
      <c r="D49" s="6">
        <f t="shared" si="3"/>
        <v>9.21875</v>
      </c>
      <c r="E49" s="13">
        <f t="shared" si="0"/>
        <v>0.98772321428571441</v>
      </c>
    </row>
    <row r="50" spans="1:5" x14ac:dyDescent="0.2">
      <c r="A50">
        <v>48</v>
      </c>
      <c r="B50" s="5">
        <f t="shared" si="1"/>
        <v>44574</v>
      </c>
      <c r="C50" s="6">
        <f t="shared" si="2"/>
        <v>0.38095238095237804</v>
      </c>
      <c r="D50" s="6">
        <f t="shared" si="3"/>
        <v>9.21875</v>
      </c>
      <c r="E50" s="13">
        <f t="shared" si="0"/>
        <v>0.98772321428571441</v>
      </c>
    </row>
    <row r="51" spans="1:5" x14ac:dyDescent="0.2">
      <c r="A51">
        <v>49</v>
      </c>
      <c r="B51" s="5">
        <f t="shared" si="1"/>
        <v>44575</v>
      </c>
      <c r="C51" s="6">
        <f t="shared" si="2"/>
        <v>0.19047619047618758</v>
      </c>
      <c r="D51" s="6">
        <f t="shared" si="3"/>
        <v>9.21875</v>
      </c>
      <c r="E51" s="13">
        <f t="shared" si="0"/>
        <v>0.98772321428571441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9308-6F9B-4045-AEDD-F0743ADE84FF}">
  <dimension ref="A1:F32"/>
  <sheetViews>
    <sheetView showGridLines="0" zoomScale="75" workbookViewId="0">
      <pane ySplit="1" topLeftCell="A2" activePane="bottomLeft" state="frozen"/>
      <selection pane="bottomLeft" activeCell="C4" sqref="C4"/>
    </sheetView>
  </sheetViews>
  <sheetFormatPr baseColWidth="10" defaultRowHeight="16" x14ac:dyDescent="0.2"/>
  <cols>
    <col min="1" max="1" width="3.6640625" bestFit="1" customWidth="1"/>
    <col min="2" max="4" width="16.5" customWidth="1"/>
    <col min="5" max="5" width="16.5" style="10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8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9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C3-([1]Commun!$C$4+[1]Commun!$C$5+[1]!Tableau4[[#This Row],[DURÉE]])</f>
        <v>1.3799603174603172</v>
      </c>
      <c r="E3" s="7">
        <f>D3/$C$3</f>
        <v>0.96597222222222223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</f>
        <v>1.3799603174603172</v>
      </c>
      <c r="E4" s="7">
        <f t="shared" ref="E4:E32" si="0">D4/$C$3</f>
        <v>0.96597222222222223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</f>
        <v>1.3799603174603172</v>
      </c>
      <c r="E5" s="7">
        <f t="shared" si="0"/>
        <v>0.96597222222222223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D5-([1]Angela!$C$4)</f>
        <v>1.327876984126984</v>
      </c>
      <c r="E6" s="7">
        <f>D6/$C$3</f>
        <v>0.92951388888888886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D6-([1]Angela!$C$5)</f>
        <v>1.3000992063492063</v>
      </c>
      <c r="E7" s="7">
        <f t="shared" si="0"/>
        <v>0.91006944444444449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D7-([1]Angela!$C$6)</f>
        <v>1.2931547619047619</v>
      </c>
      <c r="E8" s="7">
        <f t="shared" si="0"/>
        <v>0.90520833333333339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>D8</f>
        <v>1.2931547619047619</v>
      </c>
      <c r="E9" s="7">
        <f t="shared" si="0"/>
        <v>0.90520833333333339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>D9-([1]Angela!$C$7)</f>
        <v>1.2514880952380951</v>
      </c>
      <c r="E10" s="7">
        <f t="shared" si="0"/>
        <v>0.87604166666666672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>D10-([1]Angela!$C$8)</f>
        <v>1.2098214285714284</v>
      </c>
      <c r="E11" s="7">
        <f t="shared" si="0"/>
        <v>0.84687499999999993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D11-([1]Angela!$C$9+[1]Commun!$C$6)</f>
        <v>1.1612103174603172</v>
      </c>
      <c r="E12" s="7">
        <f t="shared" si="0"/>
        <v>0.81284722222222217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1.1612103174603172</v>
      </c>
      <c r="E13" s="7">
        <f t="shared" si="0"/>
        <v>0.81284722222222217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D13-([1]Commun!$C$7+[1]Commun!$C$8)</f>
        <v>1.1160714285714284</v>
      </c>
      <c r="E14" s="7">
        <f t="shared" si="0"/>
        <v>0.78125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 t="shared" ref="D15:D20" si="2">D14</f>
        <v>1.1160714285714284</v>
      </c>
      <c r="E15" s="7">
        <f t="shared" si="0"/>
        <v>0.78125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 t="shared" si="2"/>
        <v>1.1160714285714284</v>
      </c>
      <c r="E16" s="7">
        <f t="shared" si="0"/>
        <v>0.78125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 t="shared" si="2"/>
        <v>1.1160714285714284</v>
      </c>
      <c r="E17" s="7">
        <f t="shared" si="0"/>
        <v>0.78125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 t="shared" si="2"/>
        <v>1.1160714285714284</v>
      </c>
      <c r="E18" s="7">
        <f t="shared" si="0"/>
        <v>0.78125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 t="shared" si="2"/>
        <v>1.1160714285714284</v>
      </c>
      <c r="E19" s="7">
        <f t="shared" si="0"/>
        <v>0.78125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 t="shared" si="2"/>
        <v>1.1160714285714284</v>
      </c>
      <c r="E20" s="7">
        <f t="shared" si="0"/>
        <v>0.78125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D20-([1]Commun!$C$9)</f>
        <v>1.0882936507936507</v>
      </c>
      <c r="E21" s="7">
        <f t="shared" si="0"/>
        <v>0.76180555555555562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1.0882936507936507</v>
      </c>
      <c r="E22" s="7">
        <f t="shared" si="0"/>
        <v>0.76180555555555562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D22-([1]Angela!$C$10)</f>
        <v>1.0674603174603174</v>
      </c>
      <c r="E23" s="7">
        <f t="shared" si="0"/>
        <v>0.74722222222222234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D23-([1]Commun!$C$10+[1]Angela!$C$11+[1]Angela!$C$12)</f>
        <v>0.93204365079365081</v>
      </c>
      <c r="E24" s="7">
        <f t="shared" si="0"/>
        <v>0.65243055555555562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0.93204365079365081</v>
      </c>
      <c r="E25" s="7">
        <f t="shared" si="0"/>
        <v>0.65243055555555562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D25-([1]Angela!$C$13+[1]Angela!$C$14+[1]Angela!$C$15)</f>
        <v>0.86954365079365081</v>
      </c>
      <c r="E26" s="7">
        <f t="shared" si="0"/>
        <v>0.60868055555555567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D26-([1]Commun!$C$11)</f>
        <v>0.82787698412698418</v>
      </c>
      <c r="E27" s="7">
        <f t="shared" si="0"/>
        <v>0.57951388888888899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D27-([1]Angela!$C$16+[1]Angela!$C$17)</f>
        <v>0.69593253968253976</v>
      </c>
      <c r="E28" s="7">
        <f t="shared" si="0"/>
        <v>0.48715277777777788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D28-([1]Angela!$C$18)</f>
        <v>0.59176587301587313</v>
      </c>
      <c r="E29" s="7">
        <f t="shared" si="0"/>
        <v>0.41423611111111125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</f>
        <v>0.59176587301587313</v>
      </c>
      <c r="E30" s="7">
        <f t="shared" si="0"/>
        <v>0.41423611111111125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D30-([1]Commun!$C$12+[1]Angela!$C$19)</f>
        <v>0.53621031746031755</v>
      </c>
      <c r="E31" s="7">
        <f t="shared" si="0"/>
        <v>0.37534722222222233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D31-([1]Commun!$C$13)</f>
        <v>0.49454365079365087</v>
      </c>
      <c r="E32" s="7">
        <f t="shared" si="0"/>
        <v>0.34618055555555566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EC8-6D1A-CB4E-B288-FC5123DB54E7}">
  <dimension ref="A1:F32"/>
  <sheetViews>
    <sheetView showGridLines="0" zoomScale="85" workbookViewId="0">
      <pane ySplit="1" topLeftCell="A2" activePane="bottomLeft" state="frozen"/>
      <selection pane="bottomLeft" activeCell="J38" sqref="J38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C3-([1]Commun!$C$4+[1]Commun!$C$5)</f>
        <v>1.3869047619047616</v>
      </c>
      <c r="E3" s="13">
        <f>D3/$C$3</f>
        <v>0.97083333333333333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D3-([1]!Tableau3[[#This Row],[DURÉE]])</f>
        <v>1.3799603174603172</v>
      </c>
      <c r="E4" s="13">
        <f t="shared" ref="E4:E32" si="0">D4/$C$3</f>
        <v>0.96597222222222223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D4-([1]!Tableau3[[#This Row],[DURÉE]])</f>
        <v>1.3730158730158728</v>
      </c>
      <c r="E5" s="13">
        <f t="shared" si="0"/>
        <v>0.96111111111111114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</f>
        <v>1.3730158730158728</v>
      </c>
      <c r="E6" s="13">
        <f t="shared" si="0"/>
        <v>0.96111111111111114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D6-([1]Aurélie!$C$6)</f>
        <v>1.359126984126984</v>
      </c>
      <c r="E7" s="13">
        <f t="shared" si="0"/>
        <v>0.95138888888888895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</f>
        <v>1.359126984126984</v>
      </c>
      <c r="E8" s="13">
        <f t="shared" si="0"/>
        <v>0.95138888888888895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>D8-([1]Aurélie!$C$7)</f>
        <v>1.3174603174603172</v>
      </c>
      <c r="E9" s="13">
        <f t="shared" si="0"/>
        <v>0.92222222222222217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>D9</f>
        <v>1.3174603174603172</v>
      </c>
      <c r="E10" s="13">
        <f t="shared" si="0"/>
        <v>0.92222222222222217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>D10</f>
        <v>1.3174603174603172</v>
      </c>
      <c r="E11" s="13">
        <f t="shared" si="0"/>
        <v>0.92222222222222217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D11-([1]Aurélie!$C$8+[1]Commun!$C$6)</f>
        <v>1.1924603174603172</v>
      </c>
      <c r="E12" s="13">
        <f t="shared" si="0"/>
        <v>0.83472222222222214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1.1924603174603172</v>
      </c>
      <c r="E13" s="13">
        <f t="shared" si="0"/>
        <v>0.83472222222222214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D13-([1]Commun!$C$7+[1]Commun!$C$8)</f>
        <v>1.1473214285714284</v>
      </c>
      <c r="E14" s="13">
        <f t="shared" si="0"/>
        <v>0.80312499999999998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>D14</f>
        <v>1.1473214285714284</v>
      </c>
      <c r="E15" s="13">
        <f t="shared" si="0"/>
        <v>0.80312499999999998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>D15-([1]Aurélie!$C$9+[1]Aurélie!$C$10+[1]Aurélie!$C$11)</f>
        <v>1.1056547619047616</v>
      </c>
      <c r="E16" s="13">
        <f t="shared" si="0"/>
        <v>0.7739583333333333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>D16</f>
        <v>1.1056547619047616</v>
      </c>
      <c r="E17" s="13">
        <f t="shared" si="0"/>
        <v>0.7739583333333333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>D17</f>
        <v>1.1056547619047616</v>
      </c>
      <c r="E18" s="13">
        <f t="shared" si="0"/>
        <v>0.7739583333333333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>D18</f>
        <v>1.1056547619047616</v>
      </c>
      <c r="E19" s="13">
        <f t="shared" si="0"/>
        <v>0.7739583333333333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>D19</f>
        <v>1.1056547619047616</v>
      </c>
      <c r="E20" s="13">
        <f t="shared" si="0"/>
        <v>0.7739583333333333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D20-([1]Commun!$C$9+[1]Aurélie!$C$12)</f>
        <v>1.0674603174603172</v>
      </c>
      <c r="E21" s="13">
        <f t="shared" si="0"/>
        <v>0.74722222222222212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1.0674603174603172</v>
      </c>
      <c r="E22" s="13">
        <f t="shared" si="0"/>
        <v>0.74722222222222212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D22-([1]Aurélie!$C$13+[1]Aurélie!$C$14+[1]Aurélie!$C$15)</f>
        <v>0.92509920634920606</v>
      </c>
      <c r="E23" s="13">
        <f t="shared" si="0"/>
        <v>0.64756944444444431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D23-([1]Commun!$C$10)</f>
        <v>0.84176587301587269</v>
      </c>
      <c r="E24" s="13">
        <f t="shared" si="0"/>
        <v>0.58923611111111096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0.84176587301587269</v>
      </c>
      <c r="E25" s="13">
        <f t="shared" si="0"/>
        <v>0.58923611111111096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</f>
        <v>0.84176587301587269</v>
      </c>
      <c r="E26" s="13">
        <f t="shared" si="0"/>
        <v>0.58923611111111096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D26-([1]Commun!$C$11+[1]Aurélie!$C$16)</f>
        <v>0.74801587301587269</v>
      </c>
      <c r="E27" s="13">
        <f t="shared" si="0"/>
        <v>0.52361111111111092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</f>
        <v>0.74801587301587269</v>
      </c>
      <c r="E28" s="13">
        <f t="shared" si="0"/>
        <v>0.52361111111111092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</f>
        <v>0.74801587301587269</v>
      </c>
      <c r="E29" s="13">
        <f t="shared" si="0"/>
        <v>0.52361111111111092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</f>
        <v>0.74801587301587269</v>
      </c>
      <c r="E30" s="13">
        <f t="shared" si="0"/>
        <v>0.52361111111111092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D30-([1]Commun!$C$12)</f>
        <v>0.70634920634920606</v>
      </c>
      <c r="E31" s="13">
        <f t="shared" si="0"/>
        <v>0.4944444444444443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D31-([1]Commun!$C$13)</f>
        <v>0.66468253968253943</v>
      </c>
      <c r="E32" s="13">
        <f t="shared" si="0"/>
        <v>0.46527777777777768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1919-AD2A-D749-A669-506A039EBD4B}">
  <dimension ref="A1:F32"/>
  <sheetViews>
    <sheetView showGridLines="0" tabSelected="1" zoomScale="75" workbookViewId="0">
      <pane ySplit="1" topLeftCell="A2" activePane="bottomLeft" state="frozen"/>
      <selection pane="bottomLeft" activeCell="G47" sqref="G47"/>
    </sheetView>
  </sheetViews>
  <sheetFormatPr baseColWidth="10" defaultRowHeight="16" x14ac:dyDescent="0.2"/>
  <cols>
    <col min="1" max="1" width="3.66406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C3-([1]Commun!$C$4+[1]Commun!$C$5+[1]Coralie!$C$4+[1]!Tableau1[[#This Row],[DURÉE]])</f>
        <v>1.3799603174603172</v>
      </c>
      <c r="E3" s="13">
        <f>D3/$C$3</f>
        <v>0.96597222222222223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</f>
        <v>1.3799603174603172</v>
      </c>
      <c r="E4" s="13">
        <f t="shared" ref="E4:E32" si="0">D4/$C$3</f>
        <v>0.96597222222222223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D4-([1]!Tableau1[[#This Row],[DURÉE]])</f>
        <v>1.3764880952380949</v>
      </c>
      <c r="E5" s="13">
        <f t="shared" si="0"/>
        <v>0.96354166666666652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</f>
        <v>1.3764880952380949</v>
      </c>
      <c r="E6" s="13">
        <f t="shared" si="0"/>
        <v>0.96354166666666652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</f>
        <v>1.3764880952380949</v>
      </c>
      <c r="E7" s="13">
        <f t="shared" si="0"/>
        <v>0.96354166666666652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</f>
        <v>1.3764880952380949</v>
      </c>
      <c r="E8" s="13">
        <f t="shared" si="0"/>
        <v>0.96354166666666652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>D8-([1]Coralie!$C$6+[1]Coralie!$C$7)</f>
        <v>1.2480158730158726</v>
      </c>
      <c r="E9" s="13">
        <f t="shared" si="0"/>
        <v>0.87361111111111089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>D9-([1]Coralie!$C$8)</f>
        <v>1.2063492063492058</v>
      </c>
      <c r="E10" s="13">
        <f>D10/$C$3</f>
        <v>0.84444444444444422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>D10-([1]Coralie!$C$9+[1]Coralie!$C$10)</f>
        <v>1.1646825396825391</v>
      </c>
      <c r="E11" s="13">
        <f t="shared" si="0"/>
        <v>0.81527777777777743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D11-([1]Commun!$C$6)</f>
        <v>1.1230158730158724</v>
      </c>
      <c r="E12" s="13">
        <f t="shared" si="0"/>
        <v>0.78611111111111076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1.1230158730158724</v>
      </c>
      <c r="E13" s="13">
        <f t="shared" si="0"/>
        <v>0.78611111111111076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D13-([1]Commun!$C$7+[1]Commun!$C$8+[1]Coralie!$C$12)</f>
        <v>1.05704365079365</v>
      </c>
      <c r="E14" s="13">
        <f t="shared" si="0"/>
        <v>0.73993055555555509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>D14</f>
        <v>1.05704365079365</v>
      </c>
      <c r="E15" s="13">
        <f t="shared" si="0"/>
        <v>0.73993055555555509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>D15-([1]Coralie!$C$13+[1]Coralie!$C$14+[1]Coralie!$C$15)</f>
        <v>0.97023809523809446</v>
      </c>
      <c r="E16" s="13">
        <f t="shared" si="0"/>
        <v>0.67916666666666625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>D16</f>
        <v>0.97023809523809446</v>
      </c>
      <c r="E17" s="13">
        <f t="shared" si="0"/>
        <v>0.67916666666666625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>D17</f>
        <v>0.97023809523809446</v>
      </c>
      <c r="E18" s="13">
        <f t="shared" si="0"/>
        <v>0.67916666666666625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>D18</f>
        <v>0.97023809523809446</v>
      </c>
      <c r="E19" s="13">
        <f t="shared" si="0"/>
        <v>0.67916666666666625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>D19</f>
        <v>0.97023809523809446</v>
      </c>
      <c r="E20" s="13">
        <f t="shared" si="0"/>
        <v>0.67916666666666625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D20-([1]Commun!$C$9+[1]Coralie!$C$16+[1]Coralie!$C$17+[1]Coralie!$C$18)</f>
        <v>0.91815476190476109</v>
      </c>
      <c r="E21" s="13">
        <f t="shared" si="0"/>
        <v>0.64270833333333288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0.91815476190476109</v>
      </c>
      <c r="E22" s="13">
        <f t="shared" si="0"/>
        <v>0.64270833333333288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</f>
        <v>0.91815476190476109</v>
      </c>
      <c r="E23" s="13">
        <f t="shared" si="0"/>
        <v>0.64270833333333288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D23-([1]Commun!$C$10+[1]Coralie!$C$19+[1]Coralie!$C$20)</f>
        <v>0.79315476190476109</v>
      </c>
      <c r="E24" s="13">
        <f t="shared" si="0"/>
        <v>0.55520833333333286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0.79315476190476109</v>
      </c>
      <c r="E25" s="13">
        <f t="shared" si="0"/>
        <v>0.55520833333333286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</f>
        <v>0.79315476190476109</v>
      </c>
      <c r="E26" s="13">
        <f t="shared" si="0"/>
        <v>0.55520833333333286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D26-([1]Commun!$C$11+[1]Coralie!$C$21+[1]Coralie!$C$22+[1]Coralie!$C$23+[1]Coralie!$C$24)</f>
        <v>0.65426587301587225</v>
      </c>
      <c r="E27" s="13">
        <f t="shared" si="0"/>
        <v>0.45798611111111065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D27-([1]Coralie!$C$25)</f>
        <v>0.60218253968253888</v>
      </c>
      <c r="E28" s="13">
        <f t="shared" si="0"/>
        <v>0.42152777777777728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D28-([1]Coralie!$C$26+[1]Coralie!$C$27+[1]Coralie!$C$28+[1]!Tableau1[[#This Row],[DURÉE]]+[1]Coralie!$C$30)</f>
        <v>0.42857142857142777</v>
      </c>
      <c r="E29" s="13">
        <f t="shared" si="0"/>
        <v>0.29999999999999949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D29-([1]Coralie!$C$31+[1]Coralie!$C$32)</f>
        <v>0.40079365079364998</v>
      </c>
      <c r="E30" s="13">
        <f t="shared" si="0"/>
        <v>0.280555555555555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D30-([1]Commun!$C$12+[1]Coralie!$C$33)</f>
        <v>0.3278769841269833</v>
      </c>
      <c r="E31" s="13">
        <f t="shared" si="0"/>
        <v>0.22951388888888835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D31-([1]Commun!$C$13)</f>
        <v>0.28621031746031661</v>
      </c>
      <c r="E32" s="13">
        <f t="shared" si="0"/>
        <v>0.20034722222222165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C67-CBB4-A646-8CFB-4E9D29F5BD23}">
  <dimension ref="A1:F32"/>
  <sheetViews>
    <sheetView showGridLines="0" zoomScale="85" workbookViewId="0">
      <pane ySplit="1" topLeftCell="A2" activePane="bottomLeft" state="frozen"/>
      <selection pane="bottomLeft" activeCell="C4" sqref="C4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C3-([1]Commun!$C$4+[1]Commun!$C$5+[1]!Tableau2[[#This Row],[DURÉE]])</f>
        <v>1.3834325396825395</v>
      </c>
      <c r="E3" s="13">
        <f>D3/$C$3</f>
        <v>0.96840277777777783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</f>
        <v>1.3834325396825395</v>
      </c>
      <c r="E4" s="13">
        <f t="shared" ref="E4:E32" si="0">D4/$C$3</f>
        <v>0.96840277777777783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</f>
        <v>1.3834325396825395</v>
      </c>
      <c r="E5" s="13">
        <f t="shared" si="0"/>
        <v>0.96840277777777783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</f>
        <v>1.3834325396825395</v>
      </c>
      <c r="E6" s="13">
        <f t="shared" si="0"/>
        <v>0.96840277777777783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D6-([1]Constantin!$C$5+[1]Constantin!$C$4)</f>
        <v>1.3403769841269839</v>
      </c>
      <c r="E7" s="13">
        <f t="shared" si="0"/>
        <v>0.9382638888888889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</f>
        <v>1.3403769841269839</v>
      </c>
      <c r="E8" s="13">
        <f t="shared" si="0"/>
        <v>0.9382638888888889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 t="shared" ref="D9:D11" si="2">D8</f>
        <v>1.3403769841269839</v>
      </c>
      <c r="E9" s="13">
        <f t="shared" si="0"/>
        <v>0.9382638888888889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 t="shared" si="2"/>
        <v>1.3403769841269839</v>
      </c>
      <c r="E10" s="13">
        <f>D10/$C$3</f>
        <v>0.9382638888888889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 t="shared" si="2"/>
        <v>1.3403769841269839</v>
      </c>
      <c r="E11" s="13">
        <f t="shared" si="0"/>
        <v>0.9382638888888889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D11-([1]Constantin!$C$6+[1]Commun!$C$6)</f>
        <v>1.2153769841269839</v>
      </c>
      <c r="E12" s="13">
        <f t="shared" si="0"/>
        <v>0.85076388888888888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1.2153769841269839</v>
      </c>
      <c r="E13" s="13">
        <f t="shared" si="0"/>
        <v>0.85076388888888888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D13-([1]Commun!$C$7+[1]Commun!$C$8)</f>
        <v>1.1702380952380951</v>
      </c>
      <c r="E14" s="13">
        <f t="shared" si="0"/>
        <v>0.81916666666666671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 t="shared" ref="D15:D20" si="3">D14</f>
        <v>1.1702380952380951</v>
      </c>
      <c r="E15" s="13">
        <f t="shared" si="0"/>
        <v>0.81916666666666671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 t="shared" si="3"/>
        <v>1.1702380952380951</v>
      </c>
      <c r="E16" s="13">
        <f t="shared" si="0"/>
        <v>0.81916666666666671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 t="shared" si="3"/>
        <v>1.1702380952380951</v>
      </c>
      <c r="E17" s="13">
        <f t="shared" si="0"/>
        <v>0.81916666666666671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 t="shared" si="3"/>
        <v>1.1702380952380951</v>
      </c>
      <c r="E18" s="13">
        <f t="shared" si="0"/>
        <v>0.81916666666666671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 t="shared" si="3"/>
        <v>1.1702380952380951</v>
      </c>
      <c r="E19" s="13">
        <f t="shared" si="0"/>
        <v>0.81916666666666671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 t="shared" si="3"/>
        <v>1.1702380952380951</v>
      </c>
      <c r="E20" s="13">
        <f t="shared" si="0"/>
        <v>0.81916666666666671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D20-([1]Commun!$C$9+[1]Constantin!$C$7)</f>
        <v>1.1355158730158728</v>
      </c>
      <c r="E21" s="13">
        <f t="shared" si="0"/>
        <v>0.79486111111111102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1.1355158730158728</v>
      </c>
      <c r="E22" s="13">
        <f t="shared" si="0"/>
        <v>0.79486111111111102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D22-([1]Constantin!$C$8)</f>
        <v>1.0730158730158728</v>
      </c>
      <c r="E23" s="13">
        <f t="shared" si="0"/>
        <v>0.75111111111111106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D23-([1]Commun!$C$10)</f>
        <v>0.98968253968253939</v>
      </c>
      <c r="E24" s="13">
        <f t="shared" si="0"/>
        <v>0.69277777777777771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0.98968253968253939</v>
      </c>
      <c r="E25" s="13">
        <f t="shared" si="0"/>
        <v>0.69277777777777771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</f>
        <v>0.98968253968253939</v>
      </c>
      <c r="E26" s="13">
        <f t="shared" si="0"/>
        <v>0.69277777777777771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D26-([1]Commun!$C$11)</f>
        <v>0.94801587301587276</v>
      </c>
      <c r="E27" s="13">
        <f t="shared" si="0"/>
        <v>0.66361111111111104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</f>
        <v>0.94801587301587276</v>
      </c>
      <c r="E28" s="13">
        <f t="shared" si="0"/>
        <v>0.66361111111111104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D28-([1]Constantin!$C$9)</f>
        <v>0.92718253968253939</v>
      </c>
      <c r="E29" s="13">
        <f t="shared" si="0"/>
        <v>0.64902777777777765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</f>
        <v>0.92718253968253939</v>
      </c>
      <c r="E30" s="13">
        <f t="shared" si="0"/>
        <v>0.64902777777777765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D30-([1]Commun!$C$12)</f>
        <v>0.88551587301587276</v>
      </c>
      <c r="E31" s="13">
        <f t="shared" si="0"/>
        <v>0.61986111111111097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D31-([1]Commun!$C$13+[1]Constantin!$C$10)</f>
        <v>0.80218253968253939</v>
      </c>
      <c r="E32" s="13">
        <f t="shared" si="0"/>
        <v>0.56152777777777763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1D1-D530-4D4B-B04B-5D0F9CEA0F75}">
  <dimension ref="A1:F40"/>
  <sheetViews>
    <sheetView showGridLines="0" zoomScale="85" workbookViewId="0">
      <pane ySplit="1" topLeftCell="A2" activePane="bottomLeft" state="frozen"/>
      <selection pane="bottomLeft" activeCell="J36" sqref="J36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(F1*4/7)*A40</f>
        <v>7.2380952380952372</v>
      </c>
      <c r="D3" s="6">
        <f>C3</f>
        <v>7.2380952380952372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C3-(($F$1/7)*4)</f>
        <v>7.0476190476190466</v>
      </c>
      <c r="D4" s="6">
        <f>D3-([1]Coralie!$C$34)</f>
        <v>7.2276785714285703</v>
      </c>
      <c r="E4" s="13">
        <f t="shared" ref="E4:E40" si="0">D4/$C$3</f>
        <v>0.99856085526315785</v>
      </c>
    </row>
    <row r="5" spans="1:6" x14ac:dyDescent="0.2">
      <c r="A5">
        <v>3</v>
      </c>
      <c r="B5" s="5">
        <v>44491</v>
      </c>
      <c r="C5" s="6">
        <f t="shared" ref="C5:C40" si="1">C4-(($F$1/7)*4)</f>
        <v>6.8571428571428559</v>
      </c>
      <c r="D5" s="6">
        <f>D4-([1]Angela!$C$20)</f>
        <v>7.2068452380952372</v>
      </c>
      <c r="E5" s="13">
        <f t="shared" si="0"/>
        <v>0.99568256578947367</v>
      </c>
    </row>
    <row r="6" spans="1:6" x14ac:dyDescent="0.2">
      <c r="A6">
        <v>4</v>
      </c>
      <c r="B6" s="5">
        <v>44492</v>
      </c>
      <c r="C6" s="6">
        <f t="shared" si="1"/>
        <v>6.6666666666666652</v>
      </c>
      <c r="D6" s="6">
        <f t="shared" ref="D6:D30" si="2">D5</f>
        <v>7.2068452380952372</v>
      </c>
      <c r="E6" s="13">
        <f>D6/$C$3</f>
        <v>0.99568256578947367</v>
      </c>
    </row>
    <row r="7" spans="1:6" x14ac:dyDescent="0.2">
      <c r="A7">
        <v>5</v>
      </c>
      <c r="B7" s="5">
        <v>44493</v>
      </c>
      <c r="C7" s="6">
        <f t="shared" si="1"/>
        <v>6.4761904761904745</v>
      </c>
      <c r="D7" s="6">
        <f>D6-([1]Angela!$C$21+[1]Coralie!$C$35)</f>
        <v>7.1790674603174596</v>
      </c>
      <c r="E7" s="13">
        <f t="shared" si="0"/>
        <v>0.99184484649122806</v>
      </c>
    </row>
    <row r="8" spans="1:6" x14ac:dyDescent="0.2">
      <c r="A8">
        <v>6</v>
      </c>
      <c r="B8" s="5">
        <v>44494</v>
      </c>
      <c r="C8" s="6">
        <f t="shared" si="1"/>
        <v>6.2857142857142838</v>
      </c>
      <c r="D8" s="6">
        <f>D7-([1]Angela!$C$22+[1]Angela!$C$23+[1]Coralie!$C$36+[1]Constantin!$C$11+[1]Constantin!$C$12+[1]Constantin!$C$13)</f>
        <v>7.0644841269841265</v>
      </c>
      <c r="E8" s="13">
        <f t="shared" si="0"/>
        <v>0.97601425438596501</v>
      </c>
    </row>
    <row r="9" spans="1:6" x14ac:dyDescent="0.2">
      <c r="A9">
        <v>7</v>
      </c>
      <c r="B9" s="5">
        <v>44495</v>
      </c>
      <c r="C9" s="6">
        <f t="shared" si="1"/>
        <v>6.0952380952380931</v>
      </c>
      <c r="D9" s="6">
        <f t="shared" si="2"/>
        <v>7.0644841269841265</v>
      </c>
      <c r="E9" s="13">
        <f t="shared" si="0"/>
        <v>0.97601425438596501</v>
      </c>
    </row>
    <row r="10" spans="1:6" x14ac:dyDescent="0.2">
      <c r="A10">
        <v>8</v>
      </c>
      <c r="B10" s="5">
        <v>44496</v>
      </c>
      <c r="C10" s="6">
        <f t="shared" si="1"/>
        <v>5.9047619047619024</v>
      </c>
      <c r="D10" s="6">
        <f t="shared" si="2"/>
        <v>7.0644841269841265</v>
      </c>
      <c r="E10" s="13">
        <f>D10/$C$3</f>
        <v>0.97601425438596501</v>
      </c>
    </row>
    <row r="11" spans="1:6" x14ac:dyDescent="0.2">
      <c r="A11">
        <v>9</v>
      </c>
      <c r="B11" s="5">
        <v>44497</v>
      </c>
      <c r="C11" s="6">
        <f t="shared" si="1"/>
        <v>5.7142857142857117</v>
      </c>
      <c r="D11" s="6">
        <f>D10-([1]Angela!$C$24+[1]Angela!$C$25+[1]Angela!$C$26+[1]Aurélie!$C$17+[1]Coralie!$C$37+[1]Coralie!$C$38)</f>
        <v>6.9186507936507935</v>
      </c>
      <c r="E11" s="13">
        <f t="shared" si="0"/>
        <v>0.95586622807017552</v>
      </c>
    </row>
    <row r="12" spans="1:6" x14ac:dyDescent="0.2">
      <c r="A12">
        <v>10</v>
      </c>
      <c r="B12" s="5">
        <v>44498</v>
      </c>
      <c r="C12" s="6">
        <f t="shared" si="1"/>
        <v>5.5238095238095211</v>
      </c>
      <c r="D12" s="6">
        <f t="shared" si="2"/>
        <v>6.9186507936507935</v>
      </c>
      <c r="E12" s="13">
        <f t="shared" si="0"/>
        <v>0.95586622807017552</v>
      </c>
    </row>
    <row r="13" spans="1:6" x14ac:dyDescent="0.2">
      <c r="A13">
        <v>11</v>
      </c>
      <c r="B13" s="5">
        <v>44499</v>
      </c>
      <c r="C13" s="6">
        <f t="shared" si="1"/>
        <v>5.3333333333333304</v>
      </c>
      <c r="D13" s="6">
        <f t="shared" si="2"/>
        <v>6.9186507936507935</v>
      </c>
      <c r="E13" s="13">
        <f t="shared" si="0"/>
        <v>0.95586622807017552</v>
      </c>
    </row>
    <row r="14" spans="1:6" x14ac:dyDescent="0.2">
      <c r="A14">
        <v>12</v>
      </c>
      <c r="B14" s="5">
        <v>44500</v>
      </c>
      <c r="C14" s="6">
        <f t="shared" si="1"/>
        <v>5.1428571428571397</v>
      </c>
      <c r="D14" s="6">
        <f t="shared" si="2"/>
        <v>6.9186507936507935</v>
      </c>
      <c r="E14" s="13">
        <f t="shared" si="0"/>
        <v>0.95586622807017552</v>
      </c>
    </row>
    <row r="15" spans="1:6" x14ac:dyDescent="0.2">
      <c r="A15">
        <v>13</v>
      </c>
      <c r="B15" s="5">
        <v>44501</v>
      </c>
      <c r="C15" s="6">
        <f t="shared" si="1"/>
        <v>4.952380952380949</v>
      </c>
      <c r="D15" s="6">
        <f>D14-([1]Angela!$C$27+[1]Coralie!$C$39+[1]Coralie!$C$40+[1]Coralie!$C$41)</f>
        <v>6.7450396825396828</v>
      </c>
      <c r="E15" s="13">
        <f t="shared" si="0"/>
        <v>0.93188048245614052</v>
      </c>
    </row>
    <row r="16" spans="1:6" x14ac:dyDescent="0.2">
      <c r="A16">
        <v>14</v>
      </c>
      <c r="B16" s="5">
        <v>44502</v>
      </c>
      <c r="C16" s="6">
        <f t="shared" si="1"/>
        <v>4.7619047619047583</v>
      </c>
      <c r="D16" s="6">
        <f>D15-([1]Constantin!$C$14)</f>
        <v>6.7033730158730158</v>
      </c>
      <c r="E16" s="13">
        <f t="shared" si="0"/>
        <v>0.92612390350877205</v>
      </c>
    </row>
    <row r="17" spans="1:5" x14ac:dyDescent="0.2">
      <c r="A17">
        <v>15</v>
      </c>
      <c r="B17" s="5">
        <v>44503</v>
      </c>
      <c r="C17" s="6">
        <f t="shared" si="1"/>
        <v>4.5714285714285676</v>
      </c>
      <c r="D17" s="6">
        <f t="shared" si="2"/>
        <v>6.7033730158730158</v>
      </c>
      <c r="E17" s="13">
        <f t="shared" si="0"/>
        <v>0.92612390350877205</v>
      </c>
    </row>
    <row r="18" spans="1:5" x14ac:dyDescent="0.2">
      <c r="A18">
        <v>16</v>
      </c>
      <c r="B18" s="5">
        <v>44504</v>
      </c>
      <c r="C18" s="6">
        <f t="shared" si="1"/>
        <v>4.3809523809523769</v>
      </c>
      <c r="D18" s="6">
        <f>D17-([1]Angela!$C$28+[1]Aurélie!$C$18+[1]Coralie!$C$42+[1]Coralie!$C$43)</f>
        <v>6.5853174603174605</v>
      </c>
      <c r="E18" s="13">
        <f t="shared" si="0"/>
        <v>0.90981359649122817</v>
      </c>
    </row>
    <row r="19" spans="1:5" x14ac:dyDescent="0.2">
      <c r="A19">
        <v>17</v>
      </c>
      <c r="B19" s="5">
        <v>44505</v>
      </c>
      <c r="C19" s="6">
        <f t="shared" si="1"/>
        <v>4.1904761904761862</v>
      </c>
      <c r="D19" s="6">
        <f>D18-([1]Commun!$C$14*4+[1]Commun!$C$15*4+[1]Aurélie!$C$19+[1]Aurélie!$C$20)</f>
        <v>6.0853174603174605</v>
      </c>
      <c r="E19" s="13">
        <f t="shared" si="0"/>
        <v>0.84073464912280715</v>
      </c>
    </row>
    <row r="20" spans="1:5" x14ac:dyDescent="0.2">
      <c r="A20">
        <v>18</v>
      </c>
      <c r="B20" s="5">
        <v>44506</v>
      </c>
      <c r="C20" s="6">
        <f t="shared" si="1"/>
        <v>3.9999999999999956</v>
      </c>
      <c r="D20" s="6">
        <f>D19-([1]Angela!$C$29+[1]Coralie!$C$44+[1]Coralie!$C$45+[1]Constantin!$C$15)</f>
        <v>6.0297619047619051</v>
      </c>
      <c r="E20" s="13">
        <f t="shared" si="0"/>
        <v>0.83305921052631593</v>
      </c>
    </row>
    <row r="21" spans="1:5" x14ac:dyDescent="0.2">
      <c r="A21">
        <v>19</v>
      </c>
      <c r="B21" s="5">
        <v>44507</v>
      </c>
      <c r="C21" s="6">
        <f t="shared" si="1"/>
        <v>3.8095238095238049</v>
      </c>
      <c r="D21" s="6">
        <f t="shared" si="2"/>
        <v>6.0297619047619051</v>
      </c>
      <c r="E21" s="13">
        <f t="shared" si="0"/>
        <v>0.83305921052631593</v>
      </c>
    </row>
    <row r="22" spans="1:5" x14ac:dyDescent="0.2">
      <c r="A22">
        <v>20</v>
      </c>
      <c r="B22" s="5">
        <v>44508</v>
      </c>
      <c r="C22" s="6">
        <f t="shared" si="1"/>
        <v>3.6190476190476142</v>
      </c>
      <c r="D22" s="6">
        <f>D21-([1]Commun!$C$16*4+[1]Constantin!$C$16)</f>
        <v>5.8422619047619051</v>
      </c>
      <c r="E22" s="13">
        <f t="shared" si="0"/>
        <v>0.80715460526315808</v>
      </c>
    </row>
    <row r="23" spans="1:5" x14ac:dyDescent="0.2">
      <c r="A23">
        <v>21</v>
      </c>
      <c r="B23" s="5">
        <v>44509</v>
      </c>
      <c r="C23" s="6">
        <f t="shared" si="1"/>
        <v>3.4285714285714235</v>
      </c>
      <c r="D23" s="6">
        <f t="shared" si="2"/>
        <v>5.8422619047619051</v>
      </c>
      <c r="E23" s="13">
        <f t="shared" si="0"/>
        <v>0.80715460526315808</v>
      </c>
    </row>
    <row r="24" spans="1:5" x14ac:dyDescent="0.2">
      <c r="A24">
        <v>22</v>
      </c>
      <c r="B24" s="5">
        <v>44510</v>
      </c>
      <c r="C24" s="6">
        <f t="shared" si="1"/>
        <v>3.2380952380952328</v>
      </c>
      <c r="D24" s="6">
        <f t="shared" si="2"/>
        <v>5.8422619047619051</v>
      </c>
      <c r="E24" s="13">
        <f t="shared" si="0"/>
        <v>0.80715460526315808</v>
      </c>
    </row>
    <row r="25" spans="1:5" x14ac:dyDescent="0.2">
      <c r="A25">
        <v>23</v>
      </c>
      <c r="B25" s="5">
        <v>44511</v>
      </c>
      <c r="C25" s="6">
        <f t="shared" si="1"/>
        <v>3.0476190476190421</v>
      </c>
      <c r="D25" s="6">
        <f t="shared" si="2"/>
        <v>5.8422619047619051</v>
      </c>
      <c r="E25" s="13">
        <f t="shared" si="0"/>
        <v>0.80715460526315808</v>
      </c>
    </row>
    <row r="26" spans="1:5" x14ac:dyDescent="0.2">
      <c r="A26">
        <v>24</v>
      </c>
      <c r="B26" s="5">
        <v>44512</v>
      </c>
      <c r="C26" s="6">
        <f t="shared" si="1"/>
        <v>2.8571428571428514</v>
      </c>
      <c r="D26" s="6">
        <f t="shared" si="2"/>
        <v>5.8422619047619051</v>
      </c>
      <c r="E26" s="13">
        <f t="shared" si="0"/>
        <v>0.80715460526315808</v>
      </c>
    </row>
    <row r="27" spans="1:5" x14ac:dyDescent="0.2">
      <c r="A27">
        <v>25</v>
      </c>
      <c r="B27" s="5">
        <v>44513</v>
      </c>
      <c r="C27" s="6">
        <f t="shared" si="1"/>
        <v>2.6666666666666607</v>
      </c>
      <c r="D27" s="6">
        <f t="shared" si="2"/>
        <v>5.8422619047619051</v>
      </c>
      <c r="E27" s="13">
        <f t="shared" si="0"/>
        <v>0.80715460526315808</v>
      </c>
    </row>
    <row r="28" spans="1:5" x14ac:dyDescent="0.2">
      <c r="A28">
        <v>26</v>
      </c>
      <c r="B28" s="5">
        <v>44514</v>
      </c>
      <c r="C28" s="6">
        <f t="shared" si="1"/>
        <v>2.4761904761904701</v>
      </c>
      <c r="D28" s="6">
        <f t="shared" si="2"/>
        <v>5.8422619047619051</v>
      </c>
      <c r="E28" s="13">
        <f t="shared" si="0"/>
        <v>0.80715460526315808</v>
      </c>
    </row>
    <row r="29" spans="1:5" x14ac:dyDescent="0.2">
      <c r="A29">
        <v>27</v>
      </c>
      <c r="B29" s="5">
        <v>44515</v>
      </c>
      <c r="C29" s="6">
        <f t="shared" si="1"/>
        <v>2.2857142857142794</v>
      </c>
      <c r="D29" s="6">
        <f>D28-([1]Angela!$C$30+[1]Aurélie!$C$21+[1]Coralie!$C$46+[1]Coralie!$C$47)</f>
        <v>5.7589285714285721</v>
      </c>
      <c r="E29" s="13">
        <f t="shared" si="0"/>
        <v>0.79564144736842124</v>
      </c>
    </row>
    <row r="30" spans="1:5" x14ac:dyDescent="0.2">
      <c r="A30">
        <v>28</v>
      </c>
      <c r="B30" s="5">
        <v>44516</v>
      </c>
      <c r="C30" s="6">
        <f t="shared" si="1"/>
        <v>2.0952380952380887</v>
      </c>
      <c r="D30" s="6">
        <f t="shared" si="2"/>
        <v>5.7589285714285721</v>
      </c>
      <c r="E30" s="13">
        <f t="shared" si="0"/>
        <v>0.79564144736842124</v>
      </c>
    </row>
    <row r="31" spans="1:5" x14ac:dyDescent="0.2">
      <c r="A31">
        <v>29</v>
      </c>
      <c r="B31" s="5">
        <v>44517</v>
      </c>
      <c r="C31" s="6">
        <f t="shared" si="1"/>
        <v>1.9047619047618982</v>
      </c>
      <c r="D31" s="6">
        <f>D30-([1]Angela!$C$31)</f>
        <v>5.7172619047619051</v>
      </c>
      <c r="E31" s="13">
        <f t="shared" si="0"/>
        <v>0.78988486842105277</v>
      </c>
    </row>
    <row r="32" spans="1:5" x14ac:dyDescent="0.2">
      <c r="A32">
        <v>30</v>
      </c>
      <c r="B32" s="5">
        <v>44518</v>
      </c>
      <c r="C32" s="6">
        <f t="shared" si="1"/>
        <v>1.7142857142857078</v>
      </c>
      <c r="D32" s="6">
        <f>D31-([1]Angela!$C$32+[1]Aurélie!$C$22+[1]Coralie!$C$48)</f>
        <v>5.4568452380952381</v>
      </c>
      <c r="E32" s="13">
        <f t="shared" si="0"/>
        <v>0.75390625000000011</v>
      </c>
    </row>
    <row r="33" spans="1:5" x14ac:dyDescent="0.2">
      <c r="A33">
        <v>31</v>
      </c>
      <c r="B33" s="5">
        <v>44519</v>
      </c>
      <c r="C33" s="6">
        <f t="shared" si="1"/>
        <v>1.5238095238095173</v>
      </c>
      <c r="D33" s="6">
        <f>D32-([1]Angela!$C$34+[1]Angela!$C$35+[1]Aurélie!$C$23+[1]Aurélie!$C$24+[1]Aurélie!$C$25+[1]Coralie!$C$49)</f>
        <v>5.1269841269841274</v>
      </c>
      <c r="E33" s="13">
        <f t="shared" si="0"/>
        <v>0.70833333333333348</v>
      </c>
    </row>
    <row r="34" spans="1:5" x14ac:dyDescent="0.2">
      <c r="A34">
        <v>32</v>
      </c>
      <c r="B34" s="5">
        <v>44520</v>
      </c>
      <c r="C34" s="6">
        <f t="shared" si="1"/>
        <v>1.3333333333333268</v>
      </c>
      <c r="D34" s="6">
        <f>D33-([1]Coralie!$C$50+[1]Constantin!$C$17+[1]Constantin!$C$18)</f>
        <v>4.9499007936507944</v>
      </c>
      <c r="E34" s="13">
        <f t="shared" si="0"/>
        <v>0.68386787280701777</v>
      </c>
    </row>
    <row r="35" spans="1:5" x14ac:dyDescent="0.2">
      <c r="A35">
        <v>33</v>
      </c>
      <c r="B35" s="5">
        <v>44521</v>
      </c>
      <c r="C35" s="6">
        <f t="shared" si="1"/>
        <v>1.1428571428571364</v>
      </c>
      <c r="D35" s="6">
        <f>D34-([1]Angela!$C$36+[1]Constantin!$C$19)</f>
        <v>4.9221230158730167</v>
      </c>
      <c r="E35" s="13">
        <f t="shared" si="0"/>
        <v>0.68003015350877216</v>
      </c>
    </row>
    <row r="36" spans="1:5" x14ac:dyDescent="0.2">
      <c r="A36">
        <v>34</v>
      </c>
      <c r="B36" s="5">
        <v>44522</v>
      </c>
      <c r="C36" s="6">
        <f t="shared" si="1"/>
        <v>0.95238095238094589</v>
      </c>
      <c r="D36" s="6">
        <f>D35-([1]Commun!$C$17*4+[1]Constantin!$C$20+[1]Constantin!$C$21)</f>
        <v>4.5054563492063497</v>
      </c>
      <c r="E36" s="13">
        <f t="shared" si="0"/>
        <v>0.62246436403508787</v>
      </c>
    </row>
    <row r="37" spans="1:5" x14ac:dyDescent="0.2">
      <c r="A37">
        <v>35</v>
      </c>
      <c r="B37" s="5">
        <v>44523</v>
      </c>
      <c r="C37" s="6">
        <f t="shared" si="1"/>
        <v>0.76190476190475542</v>
      </c>
      <c r="D37" s="6">
        <f>D36-([1]Constantin!$C$22+[1]Constantin!$C$23)</f>
        <v>4.2762896825396828</v>
      </c>
      <c r="E37" s="13">
        <f t="shared" si="0"/>
        <v>0.59080317982456154</v>
      </c>
    </row>
    <row r="38" spans="1:5" x14ac:dyDescent="0.2">
      <c r="A38">
        <v>36</v>
      </c>
      <c r="B38" s="5">
        <v>44524</v>
      </c>
      <c r="C38" s="6">
        <f t="shared" si="1"/>
        <v>0.57142857142856496</v>
      </c>
      <c r="D38" s="6">
        <f>D37-([1]Angela!$C$37+[1]Aurélie!$C$26+[1]Aurélie!$C$27+[1]Coralie!$C$51)</f>
        <v>4.1200396825396828</v>
      </c>
      <c r="E38" s="13">
        <f t="shared" si="0"/>
        <v>0.5692160087719299</v>
      </c>
    </row>
    <row r="39" spans="1:5" x14ac:dyDescent="0.2">
      <c r="A39">
        <v>37</v>
      </c>
      <c r="B39" s="5">
        <v>44525</v>
      </c>
      <c r="C39" s="6">
        <f t="shared" si="1"/>
        <v>0.38095238095237449</v>
      </c>
      <c r="D39" s="6">
        <f>D38-([1]Angela!$C$38+[1]!Tableau4[[#This Row],[DURÉE]]+[1]Aurélie!$C$28+[1]Aurélie!$C$29+[1]Coralie!$C$52)</f>
        <v>3.9290674603174605</v>
      </c>
      <c r="E39" s="13">
        <f t="shared" si="0"/>
        <v>0.54283168859649134</v>
      </c>
    </row>
    <row r="40" spans="1:5" x14ac:dyDescent="0.2">
      <c r="A40">
        <v>38</v>
      </c>
      <c r="B40" s="5">
        <v>44526</v>
      </c>
      <c r="C40" s="6">
        <f t="shared" si="1"/>
        <v>0.19047619047618403</v>
      </c>
      <c r="D40" s="6">
        <f>D39-([1]Commun!$C$18*4+[1]Commun!$C$19*4+[1]Commun!$C$20*4+[1]Coralie!$C$53)</f>
        <v>3.533234126984127</v>
      </c>
      <c r="E40" s="13">
        <f t="shared" si="0"/>
        <v>0.48814418859649128</v>
      </c>
    </row>
  </sheetData>
  <pageMargins left="0.7" right="0.7" top="0.75" bottom="0.75" header="0.3" footer="0.3"/>
  <pageSetup paperSize="9" orientation="portrait" horizontalDpi="0" verticalDpi="0"/>
  <ignoredErrors>
    <ignoredError sqref="D31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03D-F8D9-1646-AE36-F1CF5CDD1B4F}">
  <dimension ref="A1:F40"/>
  <sheetViews>
    <sheetView showGridLines="0" zoomScale="85" workbookViewId="0">
      <pane ySplit="1" topLeftCell="A2" activePane="bottomLeft" state="frozen"/>
      <selection pane="bottomLeft" activeCell="O3" sqref="O3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(F1/7)*A40</f>
        <v>1.8095238095238093</v>
      </c>
      <c r="D3" s="6">
        <f>C3</f>
        <v>1.8095238095238093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1.7619047619047616</v>
      </c>
      <c r="D4" s="6">
        <f>D3</f>
        <v>1.8095238095238093</v>
      </c>
      <c r="E4" s="13">
        <f t="shared" ref="E4:E40" si="0">D4/$C$3</f>
        <v>1</v>
      </c>
    </row>
    <row r="5" spans="1:6" x14ac:dyDescent="0.2">
      <c r="A5">
        <v>3</v>
      </c>
      <c r="B5" s="5">
        <v>44491</v>
      </c>
      <c r="C5" s="6">
        <f t="shared" ref="C5:C40" si="1">C4-($F$1/7)</f>
        <v>1.714285714285714</v>
      </c>
      <c r="D5" s="6">
        <f>D4-([1]Angela!$C$20)</f>
        <v>1.7886904761904761</v>
      </c>
      <c r="E5" s="13">
        <f t="shared" si="0"/>
        <v>0.98848684210526316</v>
      </c>
    </row>
    <row r="6" spans="1:6" x14ac:dyDescent="0.2">
      <c r="A6">
        <v>4</v>
      </c>
      <c r="B6" s="5">
        <v>44492</v>
      </c>
      <c r="C6" s="6">
        <f t="shared" si="1"/>
        <v>1.6666666666666663</v>
      </c>
      <c r="D6" s="6">
        <f t="shared" ref="D6:D30" si="2">D5</f>
        <v>1.7886904761904761</v>
      </c>
      <c r="E6" s="13">
        <f>D6/$C$3</f>
        <v>0.98848684210526316</v>
      </c>
    </row>
    <row r="7" spans="1:6" x14ac:dyDescent="0.2">
      <c r="A7">
        <v>5</v>
      </c>
      <c r="B7" s="5">
        <v>44493</v>
      </c>
      <c r="C7" s="6">
        <f t="shared" si="1"/>
        <v>1.6190476190476186</v>
      </c>
      <c r="D7" s="6">
        <f>D6-([1]Angela!$C$21)</f>
        <v>1.7748015873015872</v>
      </c>
      <c r="E7" s="13">
        <f t="shared" si="0"/>
        <v>0.98081140350877205</v>
      </c>
    </row>
    <row r="8" spans="1:6" x14ac:dyDescent="0.2">
      <c r="A8">
        <v>6</v>
      </c>
      <c r="B8" s="5">
        <v>44494</v>
      </c>
      <c r="C8" s="6">
        <f t="shared" si="1"/>
        <v>1.571428571428571</v>
      </c>
      <c r="D8" s="6">
        <f>D7-([1]Angela!$C$22+[1]Angela!$C$23)</f>
        <v>1.7331349206349205</v>
      </c>
      <c r="E8" s="13">
        <f t="shared" si="0"/>
        <v>0.95778508771929827</v>
      </c>
    </row>
    <row r="9" spans="1:6" x14ac:dyDescent="0.2">
      <c r="A9">
        <v>7</v>
      </c>
      <c r="B9" s="5">
        <v>44495</v>
      </c>
      <c r="C9" s="6">
        <f t="shared" si="1"/>
        <v>1.5238095238095233</v>
      </c>
      <c r="D9" s="6">
        <f t="shared" si="2"/>
        <v>1.7331349206349205</v>
      </c>
      <c r="E9" s="13">
        <f t="shared" si="0"/>
        <v>0.95778508771929827</v>
      </c>
    </row>
    <row r="10" spans="1:6" x14ac:dyDescent="0.2">
      <c r="A10">
        <v>8</v>
      </c>
      <c r="B10" s="5">
        <v>44496</v>
      </c>
      <c r="C10" s="6">
        <f t="shared" si="1"/>
        <v>1.4761904761904756</v>
      </c>
      <c r="D10" s="6">
        <f t="shared" si="2"/>
        <v>1.7331349206349205</v>
      </c>
      <c r="E10" s="13">
        <f>D10/$C$3</f>
        <v>0.95778508771929827</v>
      </c>
    </row>
    <row r="11" spans="1:6" x14ac:dyDescent="0.2">
      <c r="A11">
        <v>9</v>
      </c>
      <c r="B11" s="5">
        <v>44497</v>
      </c>
      <c r="C11" s="6">
        <f t="shared" si="1"/>
        <v>1.4285714285714279</v>
      </c>
      <c r="D11" s="6">
        <f>D10-([1]Angela!$C$24+[1]Angela!$C$25+[1]Angela!$C$26)</f>
        <v>1.6602182539682537</v>
      </c>
      <c r="E11" s="13">
        <f t="shared" si="0"/>
        <v>0.91748903508771928</v>
      </c>
    </row>
    <row r="12" spans="1:6" x14ac:dyDescent="0.2">
      <c r="A12">
        <v>10</v>
      </c>
      <c r="B12" s="5">
        <v>44498</v>
      </c>
      <c r="C12" s="6">
        <f t="shared" si="1"/>
        <v>1.3809523809523803</v>
      </c>
      <c r="D12" s="6">
        <f t="shared" si="2"/>
        <v>1.6602182539682537</v>
      </c>
      <c r="E12" s="13">
        <f t="shared" si="0"/>
        <v>0.91748903508771928</v>
      </c>
    </row>
    <row r="13" spans="1:6" x14ac:dyDescent="0.2">
      <c r="A13">
        <v>11</v>
      </c>
      <c r="B13" s="5">
        <v>44499</v>
      </c>
      <c r="C13" s="6">
        <f t="shared" si="1"/>
        <v>1.3333333333333326</v>
      </c>
      <c r="D13" s="6">
        <f t="shared" si="2"/>
        <v>1.6602182539682537</v>
      </c>
      <c r="E13" s="13">
        <f t="shared" si="0"/>
        <v>0.91748903508771928</v>
      </c>
    </row>
    <row r="14" spans="1:6" x14ac:dyDescent="0.2">
      <c r="A14">
        <v>12</v>
      </c>
      <c r="B14" s="5">
        <v>44500</v>
      </c>
      <c r="C14" s="6">
        <f t="shared" si="1"/>
        <v>1.2857142857142849</v>
      </c>
      <c r="D14" s="6">
        <f t="shared" si="2"/>
        <v>1.6602182539682537</v>
      </c>
      <c r="E14" s="13">
        <f t="shared" si="0"/>
        <v>0.91748903508771928</v>
      </c>
    </row>
    <row r="15" spans="1:6" x14ac:dyDescent="0.2">
      <c r="A15">
        <v>13</v>
      </c>
      <c r="B15" s="5">
        <v>44501</v>
      </c>
      <c r="C15" s="6">
        <f t="shared" si="1"/>
        <v>1.2380952380952372</v>
      </c>
      <c r="D15" s="6">
        <f>D14-([1]Angela!$C$27)</f>
        <v>1.5768849206349205</v>
      </c>
      <c r="E15" s="13">
        <f t="shared" si="0"/>
        <v>0.87143640350877194</v>
      </c>
    </row>
    <row r="16" spans="1:6" x14ac:dyDescent="0.2">
      <c r="A16">
        <v>14</v>
      </c>
      <c r="B16" s="5">
        <v>44502</v>
      </c>
      <c r="C16" s="6">
        <f t="shared" si="1"/>
        <v>1.1904761904761896</v>
      </c>
      <c r="D16" s="6">
        <f>D15</f>
        <v>1.5768849206349205</v>
      </c>
      <c r="E16" s="13">
        <f t="shared" si="0"/>
        <v>0.87143640350877194</v>
      </c>
    </row>
    <row r="17" spans="1:5" x14ac:dyDescent="0.2">
      <c r="A17">
        <v>15</v>
      </c>
      <c r="B17" s="5">
        <v>44503</v>
      </c>
      <c r="C17" s="6">
        <f t="shared" si="1"/>
        <v>1.1428571428571419</v>
      </c>
      <c r="D17" s="6">
        <f t="shared" si="2"/>
        <v>1.5768849206349205</v>
      </c>
      <c r="E17" s="13">
        <f t="shared" si="0"/>
        <v>0.87143640350877194</v>
      </c>
    </row>
    <row r="18" spans="1:5" x14ac:dyDescent="0.2">
      <c r="A18">
        <v>16</v>
      </c>
      <c r="B18" s="5">
        <v>44504</v>
      </c>
      <c r="C18" s="6">
        <f t="shared" si="1"/>
        <v>1.0952380952380942</v>
      </c>
      <c r="D18" s="6">
        <f>D17-([1]Angela!$C$28)</f>
        <v>1.5248015873015872</v>
      </c>
      <c r="E18" s="13">
        <f t="shared" si="0"/>
        <v>0.8426535087719299</v>
      </c>
    </row>
    <row r="19" spans="1:5" x14ac:dyDescent="0.2">
      <c r="A19">
        <v>17</v>
      </c>
      <c r="B19" s="5">
        <v>44505</v>
      </c>
      <c r="C19" s="6">
        <f t="shared" si="1"/>
        <v>1.0476190476190466</v>
      </c>
      <c r="D19" s="6">
        <f>D18-([1]Commun!$C$14+[1]Commun!$C$15)</f>
        <v>1.4206349206349205</v>
      </c>
      <c r="E19" s="13">
        <f t="shared" si="0"/>
        <v>0.78508771929824561</v>
      </c>
    </row>
    <row r="20" spans="1:5" x14ac:dyDescent="0.2">
      <c r="A20">
        <v>18</v>
      </c>
      <c r="B20" s="5">
        <v>44506</v>
      </c>
      <c r="C20" s="6">
        <f t="shared" si="1"/>
        <v>0.99999999999999889</v>
      </c>
      <c r="D20" s="6">
        <f>D19-([1]Angela!$C$29)</f>
        <v>1.4102182539682537</v>
      </c>
      <c r="E20" s="13">
        <f t="shared" si="0"/>
        <v>0.77933114035087714</v>
      </c>
    </row>
    <row r="21" spans="1:5" x14ac:dyDescent="0.2">
      <c r="A21">
        <v>19</v>
      </c>
      <c r="B21" s="5">
        <v>44507</v>
      </c>
      <c r="C21" s="6">
        <f t="shared" si="1"/>
        <v>0.95238095238095122</v>
      </c>
      <c r="D21" s="6">
        <f t="shared" si="2"/>
        <v>1.4102182539682537</v>
      </c>
      <c r="E21" s="13">
        <f t="shared" si="0"/>
        <v>0.77933114035087714</v>
      </c>
    </row>
    <row r="22" spans="1:5" x14ac:dyDescent="0.2">
      <c r="A22">
        <v>20</v>
      </c>
      <c r="B22" s="5">
        <v>44508</v>
      </c>
      <c r="C22" s="6">
        <f t="shared" si="1"/>
        <v>0.90476190476190355</v>
      </c>
      <c r="D22" s="6">
        <f>D21-([1]Commun!$C$16)</f>
        <v>1.368551587301587</v>
      </c>
      <c r="E22" s="13">
        <f t="shared" si="0"/>
        <v>0.75630482456140347</v>
      </c>
    </row>
    <row r="23" spans="1:5" x14ac:dyDescent="0.2">
      <c r="A23">
        <v>21</v>
      </c>
      <c r="B23" s="5">
        <v>44509</v>
      </c>
      <c r="C23" s="6">
        <f t="shared" si="1"/>
        <v>0.85714285714285587</v>
      </c>
      <c r="D23" s="6">
        <f t="shared" si="2"/>
        <v>1.368551587301587</v>
      </c>
      <c r="E23" s="13">
        <f t="shared" si="0"/>
        <v>0.75630482456140347</v>
      </c>
    </row>
    <row r="24" spans="1:5" x14ac:dyDescent="0.2">
      <c r="A24">
        <v>22</v>
      </c>
      <c r="B24" s="5">
        <v>44510</v>
      </c>
      <c r="C24" s="6">
        <f t="shared" si="1"/>
        <v>0.8095238095238082</v>
      </c>
      <c r="D24" s="6">
        <f t="shared" si="2"/>
        <v>1.368551587301587</v>
      </c>
      <c r="E24" s="13">
        <f t="shared" si="0"/>
        <v>0.75630482456140347</v>
      </c>
    </row>
    <row r="25" spans="1:5" x14ac:dyDescent="0.2">
      <c r="A25">
        <v>23</v>
      </c>
      <c r="B25" s="5">
        <v>44511</v>
      </c>
      <c r="C25" s="6">
        <f t="shared" si="1"/>
        <v>0.76190476190476053</v>
      </c>
      <c r="D25" s="6">
        <f t="shared" si="2"/>
        <v>1.368551587301587</v>
      </c>
      <c r="E25" s="13">
        <f t="shared" si="0"/>
        <v>0.75630482456140347</v>
      </c>
    </row>
    <row r="26" spans="1:5" x14ac:dyDescent="0.2">
      <c r="A26">
        <v>24</v>
      </c>
      <c r="B26" s="5">
        <v>44512</v>
      </c>
      <c r="C26" s="6">
        <f t="shared" si="1"/>
        <v>0.71428571428571286</v>
      </c>
      <c r="D26" s="6">
        <f t="shared" si="2"/>
        <v>1.368551587301587</v>
      </c>
      <c r="E26" s="13">
        <f t="shared" si="0"/>
        <v>0.75630482456140347</v>
      </c>
    </row>
    <row r="27" spans="1:5" x14ac:dyDescent="0.2">
      <c r="A27">
        <v>25</v>
      </c>
      <c r="B27" s="5">
        <v>44513</v>
      </c>
      <c r="C27" s="6">
        <f t="shared" si="1"/>
        <v>0.66666666666666519</v>
      </c>
      <c r="D27" s="6">
        <f t="shared" si="2"/>
        <v>1.368551587301587</v>
      </c>
      <c r="E27" s="13">
        <f t="shared" si="0"/>
        <v>0.75630482456140347</v>
      </c>
    </row>
    <row r="28" spans="1:5" x14ac:dyDescent="0.2">
      <c r="A28">
        <v>26</v>
      </c>
      <c r="B28" s="5">
        <v>44514</v>
      </c>
      <c r="C28" s="6">
        <f t="shared" si="1"/>
        <v>0.61904761904761751</v>
      </c>
      <c r="D28" s="6">
        <f t="shared" si="2"/>
        <v>1.368551587301587</v>
      </c>
      <c r="E28" s="13">
        <f t="shared" si="0"/>
        <v>0.75630482456140347</v>
      </c>
    </row>
    <row r="29" spans="1:5" x14ac:dyDescent="0.2">
      <c r="A29">
        <v>27</v>
      </c>
      <c r="B29" s="5">
        <v>44515</v>
      </c>
      <c r="C29" s="6">
        <f t="shared" si="1"/>
        <v>0.57142857142856984</v>
      </c>
      <c r="D29" s="6">
        <f>D28-([1]Angela!$C$30)</f>
        <v>1.3477182539682537</v>
      </c>
      <c r="E29" s="13">
        <f t="shared" si="0"/>
        <v>0.74479166666666663</v>
      </c>
    </row>
    <row r="30" spans="1:5" x14ac:dyDescent="0.2">
      <c r="A30">
        <v>28</v>
      </c>
      <c r="B30" s="5">
        <v>44516</v>
      </c>
      <c r="C30" s="6">
        <f t="shared" si="1"/>
        <v>0.52380952380952217</v>
      </c>
      <c r="D30" s="6">
        <f t="shared" si="2"/>
        <v>1.3477182539682537</v>
      </c>
      <c r="E30" s="13">
        <f t="shared" si="0"/>
        <v>0.74479166666666663</v>
      </c>
    </row>
    <row r="31" spans="1:5" x14ac:dyDescent="0.2">
      <c r="A31">
        <v>29</v>
      </c>
      <c r="B31" s="5">
        <v>44517</v>
      </c>
      <c r="C31" s="6">
        <f t="shared" si="1"/>
        <v>0.47619047619047455</v>
      </c>
      <c r="D31" s="6">
        <f>D30-([1]Angela!$C$31)</f>
        <v>1.306051587301587</v>
      </c>
      <c r="E31" s="13">
        <f t="shared" si="0"/>
        <v>0.72176535087719285</v>
      </c>
    </row>
    <row r="32" spans="1:5" x14ac:dyDescent="0.2">
      <c r="A32">
        <v>30</v>
      </c>
      <c r="B32" s="5">
        <v>44518</v>
      </c>
      <c r="C32" s="6">
        <f t="shared" si="1"/>
        <v>0.42857142857142694</v>
      </c>
      <c r="D32" s="6">
        <f>D31-([1]Angela!$C$32)</f>
        <v>1.118551587301587</v>
      </c>
      <c r="E32" s="13">
        <f t="shared" si="0"/>
        <v>0.61814692982456132</v>
      </c>
    </row>
    <row r="33" spans="1:5" x14ac:dyDescent="0.2">
      <c r="A33">
        <v>31</v>
      </c>
      <c r="B33" s="5">
        <v>44519</v>
      </c>
      <c r="C33" s="6">
        <f t="shared" si="1"/>
        <v>0.38095238095237932</v>
      </c>
      <c r="D33" s="6">
        <f>D32-([1]Angela!$C$34+[1]Angela!$C$35)</f>
        <v>1.024801587301587</v>
      </c>
      <c r="E33" s="13">
        <f t="shared" si="0"/>
        <v>0.5663377192982455</v>
      </c>
    </row>
    <row r="34" spans="1:5" x14ac:dyDescent="0.2">
      <c r="A34">
        <v>32</v>
      </c>
      <c r="B34" s="5">
        <v>44520</v>
      </c>
      <c r="C34" s="6">
        <f t="shared" si="1"/>
        <v>0.33333333333333171</v>
      </c>
      <c r="D34" s="6">
        <f>D33</f>
        <v>1.024801587301587</v>
      </c>
      <c r="E34" s="13">
        <f t="shared" si="0"/>
        <v>0.5663377192982455</v>
      </c>
    </row>
    <row r="35" spans="1:5" x14ac:dyDescent="0.2">
      <c r="A35">
        <v>33</v>
      </c>
      <c r="B35" s="5">
        <v>44521</v>
      </c>
      <c r="C35" s="6">
        <f t="shared" si="1"/>
        <v>0.28571428571428409</v>
      </c>
      <c r="D35" s="6">
        <f>D34-([1]Angela!$C$36)</f>
        <v>1.0178571428571426</v>
      </c>
      <c r="E35" s="13">
        <f t="shared" si="0"/>
        <v>0.56249999999999989</v>
      </c>
    </row>
    <row r="36" spans="1:5" x14ac:dyDescent="0.2">
      <c r="A36">
        <v>34</v>
      </c>
      <c r="B36" s="5">
        <v>44522</v>
      </c>
      <c r="C36" s="6">
        <f t="shared" si="1"/>
        <v>0.23809523809523647</v>
      </c>
      <c r="D36" s="6">
        <f>D35-([1]Commun!$C$17)</f>
        <v>0.9345238095238092</v>
      </c>
      <c r="E36" s="13">
        <f t="shared" si="0"/>
        <v>0.51644736842105254</v>
      </c>
    </row>
    <row r="37" spans="1:5" x14ac:dyDescent="0.2">
      <c r="A37">
        <v>35</v>
      </c>
      <c r="B37" s="5">
        <v>44523</v>
      </c>
      <c r="C37" s="6">
        <f t="shared" si="1"/>
        <v>0.19047619047618886</v>
      </c>
      <c r="D37" s="6">
        <f>D36</f>
        <v>0.9345238095238092</v>
      </c>
      <c r="E37" s="13">
        <f t="shared" si="0"/>
        <v>0.51644736842105254</v>
      </c>
    </row>
    <row r="38" spans="1:5" x14ac:dyDescent="0.2">
      <c r="A38">
        <v>36</v>
      </c>
      <c r="B38" s="5">
        <v>44524</v>
      </c>
      <c r="C38" s="6">
        <f t="shared" si="1"/>
        <v>0.14285714285714124</v>
      </c>
      <c r="D38" s="6">
        <f>D37-([1]Angela!$C$37)</f>
        <v>0.91369047619047583</v>
      </c>
      <c r="E38" s="13">
        <f t="shared" si="0"/>
        <v>0.5049342105263156</v>
      </c>
    </row>
    <row r="39" spans="1:5" x14ac:dyDescent="0.2">
      <c r="A39">
        <v>37</v>
      </c>
      <c r="B39" s="5">
        <v>44525</v>
      </c>
      <c r="C39" s="6">
        <f t="shared" si="1"/>
        <v>9.5238095238093623E-2</v>
      </c>
      <c r="D39" s="6">
        <f>D38-([1]Angela!$C$38)</f>
        <v>0.8720238095238092</v>
      </c>
      <c r="E39" s="13">
        <f t="shared" si="0"/>
        <v>0.48190789473684198</v>
      </c>
    </row>
    <row r="40" spans="1:5" x14ac:dyDescent="0.2">
      <c r="A40">
        <v>38</v>
      </c>
      <c r="B40" s="5">
        <v>44526</v>
      </c>
      <c r="C40" s="6">
        <f t="shared" si="1"/>
        <v>4.7619047619046007E-2</v>
      </c>
      <c r="D40" s="6">
        <f>D39-([1]Commun!$C$18+[1]Commun!$C$19+[1]Commun!$C$20)</f>
        <v>0.7782738095238092</v>
      </c>
      <c r="E40" s="13">
        <f t="shared" si="0"/>
        <v>0.43009868421052616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B624-3679-2443-BECD-2FF138BE0BFC}">
  <dimension ref="A1:F40"/>
  <sheetViews>
    <sheetView showGridLines="0" zoomScale="85" workbookViewId="0">
      <pane ySplit="1" topLeftCell="A2" activePane="bottomLeft" state="frozen"/>
      <selection pane="bottomLeft" activeCell="O3" sqref="O3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(F1/7)*37</f>
        <v>1.7619047619047619</v>
      </c>
      <c r="D3" s="6">
        <f>C3</f>
        <v>1.7619047619047619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1.7142857142857142</v>
      </c>
      <c r="D4" s="6">
        <f>D3</f>
        <v>1.7619047619047619</v>
      </c>
      <c r="E4" s="13">
        <f t="shared" ref="E4:E40" si="0">D4/$C$3</f>
        <v>1</v>
      </c>
    </row>
    <row r="5" spans="1:6" x14ac:dyDescent="0.2">
      <c r="A5">
        <v>3</v>
      </c>
      <c r="B5" s="5">
        <v>44491</v>
      </c>
      <c r="C5" s="6">
        <f t="shared" ref="C5:C40" si="1">C4-($F$1/7)</f>
        <v>1.6666666666666665</v>
      </c>
      <c r="D5" s="6">
        <f>D4</f>
        <v>1.7619047619047619</v>
      </c>
      <c r="E5" s="13">
        <f t="shared" si="0"/>
        <v>1</v>
      </c>
    </row>
    <row r="6" spans="1:6" x14ac:dyDescent="0.2">
      <c r="A6">
        <v>4</v>
      </c>
      <c r="B6" s="5">
        <v>44492</v>
      </c>
      <c r="C6" s="6">
        <f t="shared" si="1"/>
        <v>1.6190476190476188</v>
      </c>
      <c r="D6" s="6">
        <f t="shared" ref="D6:D30" si="2">D5</f>
        <v>1.7619047619047619</v>
      </c>
      <c r="E6" s="13">
        <f>D6/$C$3</f>
        <v>1</v>
      </c>
    </row>
    <row r="7" spans="1:6" x14ac:dyDescent="0.2">
      <c r="A7">
        <v>5</v>
      </c>
      <c r="B7" s="5">
        <v>44493</v>
      </c>
      <c r="C7" s="6">
        <f t="shared" si="1"/>
        <v>1.5714285714285712</v>
      </c>
      <c r="D7" s="6">
        <f>D6</f>
        <v>1.7619047619047619</v>
      </c>
      <c r="E7" s="13">
        <f t="shared" si="0"/>
        <v>1</v>
      </c>
    </row>
    <row r="8" spans="1:6" x14ac:dyDescent="0.2">
      <c r="A8">
        <v>6</v>
      </c>
      <c r="B8" s="5">
        <v>44494</v>
      </c>
      <c r="C8" s="6">
        <f t="shared" si="1"/>
        <v>1.5238095238095235</v>
      </c>
      <c r="D8" s="6">
        <f>D7</f>
        <v>1.7619047619047619</v>
      </c>
      <c r="E8" s="13">
        <f t="shared" si="0"/>
        <v>1</v>
      </c>
    </row>
    <row r="9" spans="1:6" x14ac:dyDescent="0.2">
      <c r="A9">
        <v>7</v>
      </c>
      <c r="B9" s="5">
        <v>44495</v>
      </c>
      <c r="C9" s="6">
        <f t="shared" si="1"/>
        <v>1.4761904761904758</v>
      </c>
      <c r="D9" s="6">
        <f t="shared" si="2"/>
        <v>1.7619047619047619</v>
      </c>
      <c r="E9" s="13">
        <f t="shared" si="0"/>
        <v>1</v>
      </c>
    </row>
    <row r="10" spans="1:6" x14ac:dyDescent="0.2">
      <c r="A10">
        <v>8</v>
      </c>
      <c r="B10" s="5">
        <v>44496</v>
      </c>
      <c r="C10" s="6">
        <f t="shared" si="1"/>
        <v>1.4285714285714282</v>
      </c>
      <c r="D10" s="6">
        <f t="shared" si="2"/>
        <v>1.7619047619047619</v>
      </c>
      <c r="E10" s="13">
        <f>D10/$C$3</f>
        <v>1</v>
      </c>
    </row>
    <row r="11" spans="1:6" x14ac:dyDescent="0.2">
      <c r="A11">
        <v>9</v>
      </c>
      <c r="B11" s="5">
        <v>44497</v>
      </c>
      <c r="C11" s="6">
        <f t="shared" si="1"/>
        <v>1.3809523809523805</v>
      </c>
      <c r="D11" s="6">
        <f>D10-([1]Aurélie!$C$17)</f>
        <v>1.7410714285714286</v>
      </c>
      <c r="E11" s="13">
        <f t="shared" si="0"/>
        <v>0.98817567567567577</v>
      </c>
    </row>
    <row r="12" spans="1:6" x14ac:dyDescent="0.2">
      <c r="A12">
        <v>10</v>
      </c>
      <c r="B12" s="5">
        <v>44498</v>
      </c>
      <c r="C12" s="6">
        <f t="shared" si="1"/>
        <v>1.3333333333333328</v>
      </c>
      <c r="D12" s="6">
        <f t="shared" si="2"/>
        <v>1.7410714285714286</v>
      </c>
      <c r="E12" s="13">
        <f t="shared" si="0"/>
        <v>0.98817567567567577</v>
      </c>
    </row>
    <row r="13" spans="1:6" x14ac:dyDescent="0.2">
      <c r="A13">
        <v>11</v>
      </c>
      <c r="B13" s="5">
        <v>44499</v>
      </c>
      <c r="C13" s="6">
        <f t="shared" si="1"/>
        <v>1.2857142857142851</v>
      </c>
      <c r="D13" s="6">
        <f t="shared" si="2"/>
        <v>1.7410714285714286</v>
      </c>
      <c r="E13" s="13">
        <f t="shared" si="0"/>
        <v>0.98817567567567577</v>
      </c>
    </row>
    <row r="14" spans="1:6" x14ac:dyDescent="0.2">
      <c r="A14">
        <v>12</v>
      </c>
      <c r="B14" s="5">
        <v>44500</v>
      </c>
      <c r="C14" s="6">
        <f t="shared" si="1"/>
        <v>1.2380952380952375</v>
      </c>
      <c r="D14" s="6">
        <f t="shared" si="2"/>
        <v>1.7410714285714286</v>
      </c>
      <c r="E14" s="13">
        <f t="shared" si="0"/>
        <v>0.98817567567567577</v>
      </c>
    </row>
    <row r="15" spans="1:6" x14ac:dyDescent="0.2">
      <c r="A15">
        <v>13</v>
      </c>
      <c r="B15" s="5">
        <v>44501</v>
      </c>
      <c r="C15" s="6">
        <f t="shared" si="1"/>
        <v>1.1904761904761898</v>
      </c>
      <c r="D15" s="6">
        <f>D14</f>
        <v>1.7410714285714286</v>
      </c>
      <c r="E15" s="13">
        <f t="shared" si="0"/>
        <v>0.98817567567567577</v>
      </c>
    </row>
    <row r="16" spans="1:6" x14ac:dyDescent="0.2">
      <c r="A16">
        <v>14</v>
      </c>
      <c r="B16" s="5">
        <v>44502</v>
      </c>
      <c r="C16" s="6">
        <f t="shared" si="1"/>
        <v>1.1428571428571421</v>
      </c>
      <c r="D16" s="6">
        <f>D15</f>
        <v>1.7410714285714286</v>
      </c>
      <c r="E16" s="13">
        <f t="shared" si="0"/>
        <v>0.98817567567567577</v>
      </c>
    </row>
    <row r="17" spans="1:5" x14ac:dyDescent="0.2">
      <c r="A17">
        <v>15</v>
      </c>
      <c r="B17" s="5">
        <v>44503</v>
      </c>
      <c r="C17" s="6">
        <f t="shared" si="1"/>
        <v>1.0952380952380945</v>
      </c>
      <c r="D17" s="6">
        <f t="shared" si="2"/>
        <v>1.7410714285714286</v>
      </c>
      <c r="E17" s="13">
        <f t="shared" si="0"/>
        <v>0.98817567567567577</v>
      </c>
    </row>
    <row r="18" spans="1:5" x14ac:dyDescent="0.2">
      <c r="A18">
        <v>16</v>
      </c>
      <c r="B18" s="5">
        <v>44504</v>
      </c>
      <c r="C18" s="6">
        <f t="shared" si="1"/>
        <v>1.0476190476190468</v>
      </c>
      <c r="D18" s="6">
        <f>D17-([1]Aurélie!$C$18)</f>
        <v>1.7306547619047619</v>
      </c>
      <c r="E18" s="13">
        <f t="shared" si="0"/>
        <v>0.98226351351351349</v>
      </c>
    </row>
    <row r="19" spans="1:5" x14ac:dyDescent="0.2">
      <c r="A19">
        <v>17</v>
      </c>
      <c r="B19" s="5">
        <v>44505</v>
      </c>
      <c r="C19" s="6">
        <f t="shared" si="1"/>
        <v>0.99999999999999911</v>
      </c>
      <c r="D19" s="6">
        <f>D18-([1]Commun!$C$14+[1]Commun!$C$15+[1]Aurélie!$C$19+[1]Aurélie!$C$20)</f>
        <v>1.5431547619047619</v>
      </c>
      <c r="E19" s="13">
        <f t="shared" si="0"/>
        <v>0.87584459459459463</v>
      </c>
    </row>
    <row r="20" spans="1:5" x14ac:dyDescent="0.2">
      <c r="A20">
        <v>18</v>
      </c>
      <c r="B20" s="5">
        <v>44506</v>
      </c>
      <c r="C20" s="6">
        <f t="shared" si="1"/>
        <v>0.95238095238095144</v>
      </c>
      <c r="D20" s="6">
        <f>D19</f>
        <v>1.5431547619047619</v>
      </c>
      <c r="E20" s="13">
        <f t="shared" si="0"/>
        <v>0.87584459459459463</v>
      </c>
    </row>
    <row r="21" spans="1:5" x14ac:dyDescent="0.2">
      <c r="A21">
        <v>19</v>
      </c>
      <c r="B21" s="5">
        <v>44507</v>
      </c>
      <c r="C21" s="6">
        <f t="shared" si="1"/>
        <v>0.90476190476190377</v>
      </c>
      <c r="D21" s="6">
        <f t="shared" si="2"/>
        <v>1.5431547619047619</v>
      </c>
      <c r="E21" s="13">
        <f t="shared" si="0"/>
        <v>0.87584459459459463</v>
      </c>
    </row>
    <row r="22" spans="1:5" x14ac:dyDescent="0.2">
      <c r="A22">
        <v>20</v>
      </c>
      <c r="B22" s="5">
        <v>44508</v>
      </c>
      <c r="C22" s="6">
        <f t="shared" si="1"/>
        <v>0.8571428571428561</v>
      </c>
      <c r="D22" s="6">
        <f>D21-([1]Commun!$C$16)</f>
        <v>1.5014880952380951</v>
      </c>
      <c r="E22" s="13">
        <f t="shared" si="0"/>
        <v>0.85219594594594594</v>
      </c>
    </row>
    <row r="23" spans="1:5" x14ac:dyDescent="0.2">
      <c r="A23">
        <v>21</v>
      </c>
      <c r="B23" s="5">
        <v>44509</v>
      </c>
      <c r="C23" s="6">
        <f t="shared" si="1"/>
        <v>0.80952380952380842</v>
      </c>
      <c r="D23" s="6">
        <f t="shared" si="2"/>
        <v>1.5014880952380951</v>
      </c>
      <c r="E23" s="13">
        <f t="shared" si="0"/>
        <v>0.85219594594594594</v>
      </c>
    </row>
    <row r="24" spans="1:5" x14ac:dyDescent="0.2">
      <c r="A24">
        <v>22</v>
      </c>
      <c r="B24" s="5">
        <v>44510</v>
      </c>
      <c r="C24" s="6">
        <f t="shared" si="1"/>
        <v>0.76190476190476075</v>
      </c>
      <c r="D24" s="6">
        <f>D23</f>
        <v>1.5014880952380951</v>
      </c>
      <c r="E24" s="13">
        <f t="shared" si="0"/>
        <v>0.85219594594594594</v>
      </c>
    </row>
    <row r="25" spans="1:5" x14ac:dyDescent="0.2">
      <c r="A25">
        <v>23</v>
      </c>
      <c r="B25" s="5">
        <v>44511</v>
      </c>
      <c r="C25" s="6">
        <f t="shared" si="1"/>
        <v>0.71428571428571308</v>
      </c>
      <c r="D25" s="6">
        <f t="shared" si="2"/>
        <v>1.5014880952380951</v>
      </c>
      <c r="E25" s="13">
        <f t="shared" si="0"/>
        <v>0.85219594594594594</v>
      </c>
    </row>
    <row r="26" spans="1:5" x14ac:dyDescent="0.2">
      <c r="A26">
        <v>24</v>
      </c>
      <c r="B26" s="5">
        <v>44512</v>
      </c>
      <c r="C26" s="6">
        <f t="shared" si="1"/>
        <v>0.66666666666666541</v>
      </c>
      <c r="D26" s="6">
        <f t="shared" si="2"/>
        <v>1.5014880952380951</v>
      </c>
      <c r="E26" s="13">
        <f t="shared" si="0"/>
        <v>0.85219594594594594</v>
      </c>
    </row>
    <row r="27" spans="1:5" x14ac:dyDescent="0.2">
      <c r="A27">
        <v>25</v>
      </c>
      <c r="B27" s="5">
        <v>44513</v>
      </c>
      <c r="C27" s="6">
        <f t="shared" si="1"/>
        <v>0.61904761904761774</v>
      </c>
      <c r="D27" s="6">
        <f t="shared" si="2"/>
        <v>1.5014880952380951</v>
      </c>
      <c r="E27" s="13">
        <f t="shared" si="0"/>
        <v>0.85219594594594594</v>
      </c>
    </row>
    <row r="28" spans="1:5" x14ac:dyDescent="0.2">
      <c r="A28">
        <v>26</v>
      </c>
      <c r="B28" s="5">
        <v>44514</v>
      </c>
      <c r="C28" s="6">
        <f t="shared" si="1"/>
        <v>0.57142857142857006</v>
      </c>
      <c r="D28" s="6">
        <f t="shared" si="2"/>
        <v>1.5014880952380951</v>
      </c>
      <c r="E28" s="13">
        <f t="shared" si="0"/>
        <v>0.85219594594594594</v>
      </c>
    </row>
    <row r="29" spans="1:5" x14ac:dyDescent="0.2">
      <c r="A29">
        <v>27</v>
      </c>
      <c r="B29" s="5">
        <v>44515</v>
      </c>
      <c r="C29" s="6">
        <f t="shared" si="1"/>
        <v>0.52380952380952239</v>
      </c>
      <c r="D29" s="6">
        <f>D28-([1]Aurélie!$C$21)</f>
        <v>1.4910714285714284</v>
      </c>
      <c r="E29" s="13">
        <f t="shared" si="0"/>
        <v>0.84628378378378366</v>
      </c>
    </row>
    <row r="30" spans="1:5" x14ac:dyDescent="0.2">
      <c r="A30">
        <v>28</v>
      </c>
      <c r="B30" s="5">
        <v>44516</v>
      </c>
      <c r="C30" s="6">
        <f t="shared" si="1"/>
        <v>0.47619047619047478</v>
      </c>
      <c r="D30" s="6">
        <f t="shared" si="2"/>
        <v>1.4910714285714284</v>
      </c>
      <c r="E30" s="13">
        <f t="shared" si="0"/>
        <v>0.84628378378378366</v>
      </c>
    </row>
    <row r="31" spans="1:5" x14ac:dyDescent="0.2">
      <c r="A31">
        <v>29</v>
      </c>
      <c r="B31" s="5">
        <v>44517</v>
      </c>
      <c r="C31" s="6">
        <f t="shared" si="1"/>
        <v>0.42857142857142716</v>
      </c>
      <c r="D31" s="6">
        <f>D30</f>
        <v>1.4910714285714284</v>
      </c>
      <c r="E31" s="13">
        <f t="shared" si="0"/>
        <v>0.84628378378378366</v>
      </c>
    </row>
    <row r="32" spans="1:5" x14ac:dyDescent="0.2">
      <c r="A32">
        <v>30</v>
      </c>
      <c r="B32" s="5">
        <v>44518</v>
      </c>
      <c r="C32" s="6">
        <f t="shared" si="1"/>
        <v>0.38095238095237954</v>
      </c>
      <c r="D32" s="6">
        <f>D31-([1]Aurélie!$C$22)</f>
        <v>1.4389880952380951</v>
      </c>
      <c r="E32" s="13">
        <f t="shared" si="0"/>
        <v>0.81672297297297292</v>
      </c>
    </row>
    <row r="33" spans="1:5" x14ac:dyDescent="0.2">
      <c r="A33">
        <v>31</v>
      </c>
      <c r="B33" s="5">
        <v>44519</v>
      </c>
      <c r="C33" s="6">
        <f t="shared" si="1"/>
        <v>0.33333333333333193</v>
      </c>
      <c r="D33" s="6">
        <f>D32-([1]Aurélie!$C$23+[1]Aurélie!$C$24+[1]Aurélie!$C$25)</f>
        <v>1.265376984126984</v>
      </c>
      <c r="E33" s="13">
        <f t="shared" si="0"/>
        <v>0.71818693693693691</v>
      </c>
    </row>
    <row r="34" spans="1:5" x14ac:dyDescent="0.2">
      <c r="A34">
        <v>32</v>
      </c>
      <c r="B34" s="5">
        <v>44520</v>
      </c>
      <c r="C34" s="6">
        <f t="shared" si="1"/>
        <v>0.28571428571428431</v>
      </c>
      <c r="D34" s="6">
        <f>D33</f>
        <v>1.265376984126984</v>
      </c>
      <c r="E34" s="13">
        <f t="shared" si="0"/>
        <v>0.71818693693693691</v>
      </c>
    </row>
    <row r="35" spans="1:5" x14ac:dyDescent="0.2">
      <c r="A35">
        <v>33</v>
      </c>
      <c r="B35" s="5">
        <v>44521</v>
      </c>
      <c r="C35" s="6">
        <f t="shared" si="1"/>
        <v>0.23809523809523669</v>
      </c>
      <c r="D35" s="6">
        <f>D34</f>
        <v>1.265376984126984</v>
      </c>
      <c r="E35" s="13">
        <f t="shared" si="0"/>
        <v>0.71818693693693691</v>
      </c>
    </row>
    <row r="36" spans="1:5" x14ac:dyDescent="0.2">
      <c r="A36">
        <v>34</v>
      </c>
      <c r="B36" s="5">
        <v>44522</v>
      </c>
      <c r="C36" s="6">
        <f t="shared" si="1"/>
        <v>0.19047619047618908</v>
      </c>
      <c r="D36" s="6">
        <f>D35-([1]Commun!$C$17)</f>
        <v>1.1820436507936507</v>
      </c>
      <c r="E36" s="13">
        <f t="shared" si="0"/>
        <v>0.67088963963963966</v>
      </c>
    </row>
    <row r="37" spans="1:5" x14ac:dyDescent="0.2">
      <c r="A37">
        <v>35</v>
      </c>
      <c r="B37" s="5">
        <v>44523</v>
      </c>
      <c r="C37" s="6">
        <f t="shared" si="1"/>
        <v>0.14285714285714146</v>
      </c>
      <c r="D37" s="6">
        <f>D36</f>
        <v>1.1820436507936507</v>
      </c>
      <c r="E37" s="13">
        <f t="shared" si="0"/>
        <v>0.67088963963963966</v>
      </c>
    </row>
    <row r="38" spans="1:5" x14ac:dyDescent="0.2">
      <c r="A38">
        <v>36</v>
      </c>
      <c r="B38" s="5">
        <v>44524</v>
      </c>
      <c r="C38" s="6">
        <f t="shared" si="1"/>
        <v>9.5238095238093845E-2</v>
      </c>
      <c r="D38" s="6">
        <f>D37-([1]Aurélie!$C$26+[1]Aurélie!$C$27)</f>
        <v>1.1299603174603174</v>
      </c>
      <c r="E38" s="13">
        <f t="shared" si="0"/>
        <v>0.6413288288288288</v>
      </c>
    </row>
    <row r="39" spans="1:5" x14ac:dyDescent="0.2">
      <c r="A39">
        <v>37</v>
      </c>
      <c r="B39" s="5">
        <v>44525</v>
      </c>
      <c r="C39" s="6">
        <f t="shared" si="1"/>
        <v>4.7619047619046229E-2</v>
      </c>
      <c r="D39" s="6">
        <f>D38-([1]Aurélie!$C$28+[1]Aurélie!$C$29)</f>
        <v>1.0257936507936507</v>
      </c>
      <c r="E39" s="13">
        <f t="shared" si="0"/>
        <v>0.5822072072072072</v>
      </c>
    </row>
    <row r="40" spans="1:5" x14ac:dyDescent="0.2">
      <c r="A40">
        <v>38</v>
      </c>
      <c r="B40" s="5">
        <v>44526</v>
      </c>
      <c r="C40" s="6">
        <f t="shared" si="1"/>
        <v>-1.3877787807814457E-15</v>
      </c>
      <c r="D40" s="6">
        <f>D39-([1]Commun!$C$18+[1]Commun!$C$19+[1]Commun!$C$20)</f>
        <v>0.9320436507936507</v>
      </c>
      <c r="E40" s="13">
        <f t="shared" si="0"/>
        <v>0.52899774774774766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173D-45CC-1A4D-BA8C-E6EE73C1254F}">
  <dimension ref="A1:F40"/>
  <sheetViews>
    <sheetView showGridLines="0" zoomScale="85" workbookViewId="0">
      <pane ySplit="1" topLeftCell="A2" activePane="bottomLeft" state="frozen"/>
      <selection pane="bottomLeft" activeCell="N37" sqref="N37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(F1/7)*A40</f>
        <v>1.8095238095238093</v>
      </c>
      <c r="D3" s="6">
        <f>C3</f>
        <v>1.8095238095238093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1.7619047619047616</v>
      </c>
      <c r="D4" s="6">
        <f>D3-([1]Coralie!$C$34)</f>
        <v>1.7991071428571426</v>
      </c>
      <c r="E4" s="13">
        <f t="shared" ref="E4:E40" si="0">D4/$C$3</f>
        <v>0.99424342105263153</v>
      </c>
    </row>
    <row r="5" spans="1:6" x14ac:dyDescent="0.2">
      <c r="A5">
        <v>3</v>
      </c>
      <c r="B5" s="5">
        <v>44491</v>
      </c>
      <c r="C5" s="6">
        <f t="shared" ref="C5:C40" si="1">C4-($F$1/7)</f>
        <v>1.714285714285714</v>
      </c>
      <c r="D5" s="6">
        <f>D4</f>
        <v>1.7991071428571426</v>
      </c>
      <c r="E5" s="13">
        <f t="shared" si="0"/>
        <v>0.99424342105263153</v>
      </c>
    </row>
    <row r="6" spans="1:6" x14ac:dyDescent="0.2">
      <c r="A6">
        <v>4</v>
      </c>
      <c r="B6" s="5">
        <v>44492</v>
      </c>
      <c r="C6" s="6">
        <f t="shared" si="1"/>
        <v>1.6666666666666663</v>
      </c>
      <c r="D6" s="6">
        <f t="shared" ref="D6:D30" si="2">D5</f>
        <v>1.7991071428571426</v>
      </c>
      <c r="E6" s="13">
        <f>D6/$C$3</f>
        <v>0.99424342105263153</v>
      </c>
    </row>
    <row r="7" spans="1:6" x14ac:dyDescent="0.2">
      <c r="A7">
        <v>5</v>
      </c>
      <c r="B7" s="5">
        <v>44493</v>
      </c>
      <c r="C7" s="6">
        <f t="shared" si="1"/>
        <v>1.6190476190476186</v>
      </c>
      <c r="D7" s="6">
        <f>D6-([1]Coralie!$C$35)</f>
        <v>1.7852182539682537</v>
      </c>
      <c r="E7" s="13">
        <f t="shared" si="0"/>
        <v>0.9865679824561403</v>
      </c>
    </row>
    <row r="8" spans="1:6" x14ac:dyDescent="0.2">
      <c r="A8">
        <v>6</v>
      </c>
      <c r="B8" s="5">
        <v>44494</v>
      </c>
      <c r="C8" s="6">
        <f t="shared" si="1"/>
        <v>1.571428571428571</v>
      </c>
      <c r="D8" s="6">
        <f>D7-([1]Coralie!$C$36)</f>
        <v>1.7782738095238093</v>
      </c>
      <c r="E8" s="13">
        <f t="shared" si="0"/>
        <v>0.98273026315789469</v>
      </c>
    </row>
    <row r="9" spans="1:6" x14ac:dyDescent="0.2">
      <c r="A9">
        <v>7</v>
      </c>
      <c r="B9" s="5">
        <v>44495</v>
      </c>
      <c r="C9" s="6">
        <f t="shared" si="1"/>
        <v>1.5238095238095233</v>
      </c>
      <c r="D9" s="6">
        <f t="shared" si="2"/>
        <v>1.7782738095238093</v>
      </c>
      <c r="E9" s="13">
        <f t="shared" si="0"/>
        <v>0.98273026315789469</v>
      </c>
    </row>
    <row r="10" spans="1:6" x14ac:dyDescent="0.2">
      <c r="A10">
        <v>8</v>
      </c>
      <c r="B10" s="5">
        <v>44496</v>
      </c>
      <c r="C10" s="6">
        <f t="shared" si="1"/>
        <v>1.4761904761904756</v>
      </c>
      <c r="D10" s="6">
        <f t="shared" si="2"/>
        <v>1.7782738095238093</v>
      </c>
      <c r="E10" s="13">
        <f>D10/$C$3</f>
        <v>0.98273026315789469</v>
      </c>
    </row>
    <row r="11" spans="1:6" x14ac:dyDescent="0.2">
      <c r="A11">
        <v>9</v>
      </c>
      <c r="B11" s="5">
        <v>44497</v>
      </c>
      <c r="C11" s="6">
        <f t="shared" si="1"/>
        <v>1.4285714285714279</v>
      </c>
      <c r="D11" s="6">
        <f>D10-([1]Coralie!$C$37+[1]Coralie!$C$38)</f>
        <v>1.7261904761904761</v>
      </c>
      <c r="E11" s="13">
        <f t="shared" si="0"/>
        <v>0.95394736842105265</v>
      </c>
    </row>
    <row r="12" spans="1:6" x14ac:dyDescent="0.2">
      <c r="A12">
        <v>10</v>
      </c>
      <c r="B12" s="5">
        <v>44498</v>
      </c>
      <c r="C12" s="6">
        <f t="shared" si="1"/>
        <v>1.3809523809523803</v>
      </c>
      <c r="D12" s="6">
        <f t="shared" si="2"/>
        <v>1.7261904761904761</v>
      </c>
      <c r="E12" s="13">
        <f t="shared" si="0"/>
        <v>0.95394736842105265</v>
      </c>
    </row>
    <row r="13" spans="1:6" x14ac:dyDescent="0.2">
      <c r="A13">
        <v>11</v>
      </c>
      <c r="B13" s="5">
        <v>44499</v>
      </c>
      <c r="C13" s="6">
        <f t="shared" si="1"/>
        <v>1.3333333333333326</v>
      </c>
      <c r="D13" s="6">
        <f t="shared" si="2"/>
        <v>1.7261904761904761</v>
      </c>
      <c r="E13" s="13">
        <f t="shared" si="0"/>
        <v>0.95394736842105265</v>
      </c>
    </row>
    <row r="14" spans="1:6" x14ac:dyDescent="0.2">
      <c r="A14">
        <v>12</v>
      </c>
      <c r="B14" s="5">
        <v>44500</v>
      </c>
      <c r="C14" s="6">
        <f t="shared" si="1"/>
        <v>1.2857142857142849</v>
      </c>
      <c r="D14" s="6">
        <f t="shared" si="2"/>
        <v>1.7261904761904761</v>
      </c>
      <c r="E14" s="13">
        <f t="shared" si="0"/>
        <v>0.95394736842105265</v>
      </c>
    </row>
    <row r="15" spans="1:6" x14ac:dyDescent="0.2">
      <c r="A15">
        <v>13</v>
      </c>
      <c r="B15" s="5">
        <v>44501</v>
      </c>
      <c r="C15" s="6">
        <f t="shared" si="1"/>
        <v>1.2380952380952372</v>
      </c>
      <c r="D15" s="6">
        <f>D14-([1]Coralie!$C$39+[1]Coralie!$C$40+[1]Coralie!$C$41)</f>
        <v>1.6359126984126984</v>
      </c>
      <c r="E15" s="13">
        <f t="shared" si="0"/>
        <v>0.9040570175438597</v>
      </c>
    </row>
    <row r="16" spans="1:6" x14ac:dyDescent="0.2">
      <c r="A16">
        <v>14</v>
      </c>
      <c r="B16" s="5">
        <v>44502</v>
      </c>
      <c r="C16" s="6">
        <f t="shared" si="1"/>
        <v>1.1904761904761896</v>
      </c>
      <c r="D16" s="6">
        <f>D15</f>
        <v>1.6359126984126984</v>
      </c>
      <c r="E16" s="13">
        <f t="shared" si="0"/>
        <v>0.9040570175438597</v>
      </c>
    </row>
    <row r="17" spans="1:5" x14ac:dyDescent="0.2">
      <c r="A17">
        <v>15</v>
      </c>
      <c r="B17" s="5">
        <v>44503</v>
      </c>
      <c r="C17" s="6">
        <f t="shared" si="1"/>
        <v>1.1428571428571419</v>
      </c>
      <c r="D17" s="6">
        <f t="shared" si="2"/>
        <v>1.6359126984126984</v>
      </c>
      <c r="E17" s="13">
        <f t="shared" si="0"/>
        <v>0.9040570175438597</v>
      </c>
    </row>
    <row r="18" spans="1:5" x14ac:dyDescent="0.2">
      <c r="A18">
        <v>16</v>
      </c>
      <c r="B18" s="5">
        <v>44504</v>
      </c>
      <c r="C18" s="6">
        <f t="shared" si="1"/>
        <v>1.0952380952380942</v>
      </c>
      <c r="D18" s="6">
        <f>D17-([1]Coralie!$C$42+[1]Coralie!$C$43)</f>
        <v>1.5803571428571428</v>
      </c>
      <c r="E18" s="13">
        <f t="shared" si="0"/>
        <v>0.8733552631578948</v>
      </c>
    </row>
    <row r="19" spans="1:5" x14ac:dyDescent="0.2">
      <c r="A19">
        <v>17</v>
      </c>
      <c r="B19" s="5">
        <v>44505</v>
      </c>
      <c r="C19" s="6">
        <f t="shared" si="1"/>
        <v>1.0476190476190466</v>
      </c>
      <c r="D19" s="6">
        <f>D18-([1]Commun!$C$14+[1]Commun!$C$15)</f>
        <v>1.4761904761904761</v>
      </c>
      <c r="E19" s="13">
        <f t="shared" si="0"/>
        <v>0.81578947368421051</v>
      </c>
    </row>
    <row r="20" spans="1:5" x14ac:dyDescent="0.2">
      <c r="A20">
        <v>18</v>
      </c>
      <c r="B20" s="5">
        <v>44506</v>
      </c>
      <c r="C20" s="6">
        <f t="shared" si="1"/>
        <v>0.99999999999999889</v>
      </c>
      <c r="D20" s="6">
        <f>D19-([1]Coralie!$C$44+[1]Coralie!$C$45)</f>
        <v>1.4518849206349205</v>
      </c>
      <c r="E20" s="13">
        <f t="shared" si="0"/>
        <v>0.80235745614035092</v>
      </c>
    </row>
    <row r="21" spans="1:5" x14ac:dyDescent="0.2">
      <c r="A21">
        <v>19</v>
      </c>
      <c r="B21" s="5">
        <v>44507</v>
      </c>
      <c r="C21" s="6">
        <f t="shared" si="1"/>
        <v>0.95238095238095122</v>
      </c>
      <c r="D21" s="6">
        <f t="shared" si="2"/>
        <v>1.4518849206349205</v>
      </c>
      <c r="E21" s="13">
        <f t="shared" si="0"/>
        <v>0.80235745614035092</v>
      </c>
    </row>
    <row r="22" spans="1:5" x14ac:dyDescent="0.2">
      <c r="A22">
        <v>20</v>
      </c>
      <c r="B22" s="5">
        <v>44508</v>
      </c>
      <c r="C22" s="6">
        <f t="shared" si="1"/>
        <v>0.90476190476190355</v>
      </c>
      <c r="D22" s="6">
        <f>D21-([1]Commun!$C$16)</f>
        <v>1.4102182539682537</v>
      </c>
      <c r="E22" s="13">
        <f t="shared" si="0"/>
        <v>0.77933114035087714</v>
      </c>
    </row>
    <row r="23" spans="1:5" x14ac:dyDescent="0.2">
      <c r="A23">
        <v>21</v>
      </c>
      <c r="B23" s="5">
        <v>44509</v>
      </c>
      <c r="C23" s="6">
        <f t="shared" si="1"/>
        <v>0.85714285714285587</v>
      </c>
      <c r="D23" s="6">
        <f t="shared" si="2"/>
        <v>1.4102182539682537</v>
      </c>
      <c r="E23" s="13">
        <f t="shared" si="0"/>
        <v>0.77933114035087714</v>
      </c>
    </row>
    <row r="24" spans="1:5" x14ac:dyDescent="0.2">
      <c r="A24">
        <v>22</v>
      </c>
      <c r="B24" s="5">
        <v>44510</v>
      </c>
      <c r="C24" s="6">
        <f t="shared" si="1"/>
        <v>0.8095238095238082</v>
      </c>
      <c r="D24" s="6">
        <f t="shared" si="2"/>
        <v>1.4102182539682537</v>
      </c>
      <c r="E24" s="13">
        <f t="shared" si="0"/>
        <v>0.77933114035087714</v>
      </c>
    </row>
    <row r="25" spans="1:5" x14ac:dyDescent="0.2">
      <c r="A25">
        <v>23</v>
      </c>
      <c r="B25" s="5">
        <v>44511</v>
      </c>
      <c r="C25" s="6">
        <f t="shared" si="1"/>
        <v>0.76190476190476053</v>
      </c>
      <c r="D25" s="6">
        <f t="shared" si="2"/>
        <v>1.4102182539682537</v>
      </c>
      <c r="E25" s="13">
        <f t="shared" si="0"/>
        <v>0.77933114035087714</v>
      </c>
    </row>
    <row r="26" spans="1:5" x14ac:dyDescent="0.2">
      <c r="A26">
        <v>24</v>
      </c>
      <c r="B26" s="5">
        <v>44512</v>
      </c>
      <c r="C26" s="6">
        <f t="shared" si="1"/>
        <v>0.71428571428571286</v>
      </c>
      <c r="D26" s="6">
        <f t="shared" si="2"/>
        <v>1.4102182539682537</v>
      </c>
      <c r="E26" s="13">
        <f t="shared" si="0"/>
        <v>0.77933114035087714</v>
      </c>
    </row>
    <row r="27" spans="1:5" x14ac:dyDescent="0.2">
      <c r="A27">
        <v>25</v>
      </c>
      <c r="B27" s="5">
        <v>44513</v>
      </c>
      <c r="C27" s="6">
        <f t="shared" si="1"/>
        <v>0.66666666666666519</v>
      </c>
      <c r="D27" s="6">
        <f t="shared" si="2"/>
        <v>1.4102182539682537</v>
      </c>
      <c r="E27" s="13">
        <f t="shared" si="0"/>
        <v>0.77933114035087714</v>
      </c>
    </row>
    <row r="28" spans="1:5" x14ac:dyDescent="0.2">
      <c r="A28">
        <v>26</v>
      </c>
      <c r="B28" s="5">
        <v>44514</v>
      </c>
      <c r="C28" s="6">
        <f t="shared" si="1"/>
        <v>0.61904761904761751</v>
      </c>
      <c r="D28" s="6">
        <f t="shared" si="2"/>
        <v>1.4102182539682537</v>
      </c>
      <c r="E28" s="13">
        <f t="shared" si="0"/>
        <v>0.77933114035087714</v>
      </c>
    </row>
    <row r="29" spans="1:5" x14ac:dyDescent="0.2">
      <c r="A29">
        <v>27</v>
      </c>
      <c r="B29" s="5">
        <v>44515</v>
      </c>
      <c r="C29" s="6">
        <f t="shared" si="1"/>
        <v>0.57142857142856984</v>
      </c>
      <c r="D29" s="6">
        <f>D28-([1]Coralie!$C$46+[1]Coralie!$C$47)</f>
        <v>1.3581349206349205</v>
      </c>
      <c r="E29" s="13">
        <f t="shared" si="0"/>
        <v>0.7505482456140351</v>
      </c>
    </row>
    <row r="30" spans="1:5" x14ac:dyDescent="0.2">
      <c r="A30">
        <v>28</v>
      </c>
      <c r="B30" s="5">
        <v>44516</v>
      </c>
      <c r="C30" s="6">
        <f t="shared" si="1"/>
        <v>0.52380952380952217</v>
      </c>
      <c r="D30" s="6">
        <f t="shared" si="2"/>
        <v>1.3581349206349205</v>
      </c>
      <c r="E30" s="13">
        <f t="shared" si="0"/>
        <v>0.7505482456140351</v>
      </c>
    </row>
    <row r="31" spans="1:5" x14ac:dyDescent="0.2">
      <c r="A31">
        <v>29</v>
      </c>
      <c r="B31" s="5">
        <v>44517</v>
      </c>
      <c r="C31" s="6">
        <f t="shared" si="1"/>
        <v>0.47619047619047455</v>
      </c>
      <c r="D31" s="6">
        <f>D30</f>
        <v>1.3581349206349205</v>
      </c>
      <c r="E31" s="13">
        <f t="shared" si="0"/>
        <v>0.7505482456140351</v>
      </c>
    </row>
    <row r="32" spans="1:5" x14ac:dyDescent="0.2">
      <c r="A32">
        <v>30</v>
      </c>
      <c r="B32" s="5">
        <v>44518</v>
      </c>
      <c r="C32" s="6">
        <f t="shared" si="1"/>
        <v>0.42857142857142694</v>
      </c>
      <c r="D32" s="6">
        <f>D31-([1]Coralie!$C$48)</f>
        <v>1.3373015873015872</v>
      </c>
      <c r="E32" s="13">
        <f t="shared" si="0"/>
        <v>0.73903508771929827</v>
      </c>
    </row>
    <row r="33" spans="1:5" x14ac:dyDescent="0.2">
      <c r="A33">
        <v>31</v>
      </c>
      <c r="B33" s="5">
        <v>44519</v>
      </c>
      <c r="C33" s="6">
        <f t="shared" si="1"/>
        <v>0.38095238095237932</v>
      </c>
      <c r="D33" s="6">
        <f>D32-([1]Coralie!$C$49)</f>
        <v>1.2748015873015872</v>
      </c>
      <c r="E33" s="13">
        <f t="shared" si="0"/>
        <v>0.70449561403508776</v>
      </c>
    </row>
    <row r="34" spans="1:5" x14ac:dyDescent="0.2">
      <c r="A34">
        <v>32</v>
      </c>
      <c r="B34" s="5">
        <v>44520</v>
      </c>
      <c r="C34" s="6">
        <f t="shared" si="1"/>
        <v>0.33333333333333171</v>
      </c>
      <c r="D34" s="6">
        <f>D33-([1]Coralie!$C$50)</f>
        <v>1.191468253968254</v>
      </c>
      <c r="E34" s="13">
        <f t="shared" si="0"/>
        <v>0.65844298245614041</v>
      </c>
    </row>
    <row r="35" spans="1:5" x14ac:dyDescent="0.2">
      <c r="A35">
        <v>33</v>
      </c>
      <c r="B35" s="5">
        <v>44521</v>
      </c>
      <c r="C35" s="6">
        <f t="shared" si="1"/>
        <v>0.28571428571428409</v>
      </c>
      <c r="D35" s="6">
        <f>D34</f>
        <v>1.191468253968254</v>
      </c>
      <c r="E35" s="13">
        <f t="shared" si="0"/>
        <v>0.65844298245614041</v>
      </c>
    </row>
    <row r="36" spans="1:5" x14ac:dyDescent="0.2">
      <c r="A36">
        <v>34</v>
      </c>
      <c r="B36" s="5">
        <v>44522</v>
      </c>
      <c r="C36" s="6">
        <f t="shared" si="1"/>
        <v>0.23809523809523647</v>
      </c>
      <c r="D36" s="6">
        <f>D35-([1]Commun!$C$17)</f>
        <v>1.1081349206349207</v>
      </c>
      <c r="E36" s="13">
        <f t="shared" si="0"/>
        <v>0.61239035087719307</v>
      </c>
    </row>
    <row r="37" spans="1:5" x14ac:dyDescent="0.2">
      <c r="A37">
        <v>35</v>
      </c>
      <c r="B37" s="5">
        <v>44523</v>
      </c>
      <c r="C37" s="6">
        <f t="shared" si="1"/>
        <v>0.19047619047618886</v>
      </c>
      <c r="D37" s="6">
        <f>D36</f>
        <v>1.1081349206349207</v>
      </c>
      <c r="E37" s="13">
        <f t="shared" si="0"/>
        <v>0.61239035087719307</v>
      </c>
    </row>
    <row r="38" spans="1:5" x14ac:dyDescent="0.2">
      <c r="A38">
        <v>36</v>
      </c>
      <c r="B38" s="5">
        <v>44524</v>
      </c>
      <c r="C38" s="6">
        <f t="shared" si="1"/>
        <v>0.14285714285714124</v>
      </c>
      <c r="D38" s="6">
        <f>D37-([1]Coralie!$C$51)</f>
        <v>1.0248015873015874</v>
      </c>
      <c r="E38" s="13">
        <f t="shared" si="0"/>
        <v>0.56633771929824572</v>
      </c>
    </row>
    <row r="39" spans="1:5" x14ac:dyDescent="0.2">
      <c r="A39">
        <v>37</v>
      </c>
      <c r="B39" s="5">
        <v>44525</v>
      </c>
      <c r="C39" s="6">
        <f t="shared" si="1"/>
        <v>9.5238095238093623E-2</v>
      </c>
      <c r="D39" s="6">
        <f>D38-([1]Coralie!$C$52)</f>
        <v>1.0213293650793651</v>
      </c>
      <c r="E39" s="13">
        <f t="shared" si="0"/>
        <v>0.56441885964912286</v>
      </c>
    </row>
    <row r="40" spans="1:5" x14ac:dyDescent="0.2">
      <c r="A40">
        <v>38</v>
      </c>
      <c r="B40" s="5">
        <v>44526</v>
      </c>
      <c r="C40" s="6">
        <f t="shared" si="1"/>
        <v>4.7619047619046007E-2</v>
      </c>
      <c r="D40" s="6">
        <f>D39-([1]Commun!$C$18+[1]Commun!$C$19+[1]Commun!$C$20+[1]Coralie!$C$53)</f>
        <v>0.90674603174603174</v>
      </c>
      <c r="E40" s="13">
        <f t="shared" si="0"/>
        <v>0.50109649122807021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Sprint 1 - Commun</vt:lpstr>
      <vt:lpstr>Sprint 1 - Angela</vt:lpstr>
      <vt:lpstr>Sprint 1 - Aurelie</vt:lpstr>
      <vt:lpstr>Sprint 1 - Coralie</vt:lpstr>
      <vt:lpstr>Sprint 1 - Constantin</vt:lpstr>
      <vt:lpstr>Sprint 2 - Commun</vt:lpstr>
      <vt:lpstr>Sprint 2 - Angela</vt:lpstr>
      <vt:lpstr>Sprint 2 - Aurelie</vt:lpstr>
      <vt:lpstr>Sprint 2 - Coralie</vt:lpstr>
      <vt:lpstr>Sprint 2 - Constantin</vt:lpstr>
      <vt:lpstr>Sprint 3 - Commun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2021-12-03T11:23:48Z</dcterms:modified>
</cp:coreProperties>
</file>