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A1B17DEF-ED39-F94E-95C3-A69D00C4A26D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Sprint 1 - Commun" sheetId="5" r:id="rId1"/>
    <sheet name="Sprint 1 - Angela" sheetId="7" r:id="rId2"/>
    <sheet name="Sprint 1 - Aurelie" sheetId="8" r:id="rId3"/>
    <sheet name="Sprint 1 - Coralie" sheetId="9" r:id="rId4"/>
    <sheet name="Sprint 1 - Constantin" sheetId="10" r:id="rId5"/>
    <sheet name="Sprint 2 - Commun" sheetId="6" r:id="rId6"/>
  </sheets>
  <externalReferences>
    <externalReference r:id="rId7"/>
  </externalReferenc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6" l="1"/>
  <c r="E34" i="6"/>
  <c r="E35" i="6"/>
  <c r="E36" i="6"/>
  <c r="E37" i="6"/>
  <c r="E38" i="6"/>
  <c r="E39" i="6"/>
  <c r="E40" i="6"/>
  <c r="E6" i="6"/>
  <c r="E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5" i="6"/>
  <c r="E4" i="6"/>
  <c r="E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10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9" i="9"/>
  <c r="E8" i="9"/>
  <c r="E7" i="9"/>
  <c r="E6" i="9"/>
  <c r="E5" i="9"/>
  <c r="E4" i="9"/>
  <c r="E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" i="8"/>
  <c r="E6" i="7"/>
  <c r="E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5" i="7"/>
  <c r="E4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" i="5"/>
  <c r="D36" i="6"/>
  <c r="D22" i="6"/>
  <c r="D19" i="6"/>
  <c r="D32" i="5"/>
  <c r="D31" i="5"/>
  <c r="D27" i="5"/>
  <c r="D24" i="5"/>
  <c r="D21" i="5"/>
  <c r="D14" i="5"/>
  <c r="D12" i="5"/>
  <c r="D3" i="5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" i="8"/>
  <c r="C4" i="8" s="1"/>
  <c r="C5" i="7"/>
  <c r="C6" i="7"/>
  <c r="C7" i="7"/>
  <c r="C8" i="7"/>
  <c r="C9" i="7"/>
  <c r="C10" i="7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4" i="7"/>
  <c r="C3" i="7"/>
  <c r="D3" i="8"/>
  <c r="D3" i="7"/>
  <c r="D4" i="7" s="1"/>
  <c r="D5" i="7" s="1"/>
  <c r="C3" i="6"/>
  <c r="C4" i="6" s="1"/>
  <c r="D3" i="10" l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D13" i="9"/>
  <c r="D14" i="9" s="1"/>
  <c r="D15" i="9" s="1"/>
  <c r="D4" i="8"/>
  <c r="D6" i="7"/>
  <c r="D3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D14" i="10" l="1"/>
  <c r="D15" i="10" s="1"/>
  <c r="D16" i="9"/>
  <c r="D17" i="9" s="1"/>
  <c r="D18" i="9" s="1"/>
  <c r="D19" i="9" s="1"/>
  <c r="D20" i="9" s="1"/>
  <c r="D5" i="8"/>
  <c r="D6" i="8" s="1"/>
  <c r="D7" i="8" s="1"/>
  <c r="D8" i="8" s="1"/>
  <c r="D9" i="8" s="1"/>
  <c r="D10" i="8" s="1"/>
  <c r="D11" i="8" s="1"/>
  <c r="D12" i="8" s="1"/>
  <c r="D13" i="8" s="1"/>
  <c r="D7" i="7"/>
  <c r="D8" i="7" s="1"/>
  <c r="D4" i="6"/>
  <c r="D5" i="6" s="1"/>
  <c r="D6" i="6" s="1"/>
  <c r="D7" i="6" s="1"/>
  <c r="D8" i="6" s="1"/>
  <c r="D9" i="6" s="1"/>
  <c r="D10" i="6" s="1"/>
  <c r="D11" i="6" s="1"/>
  <c r="D16" i="10" l="1"/>
  <c r="D17" i="10" s="1"/>
  <c r="D18" i="10" s="1"/>
  <c r="D19" i="10" s="1"/>
  <c r="D20" i="10" s="1"/>
  <c r="D21" i="9"/>
  <c r="D22" i="9" s="1"/>
  <c r="D14" i="8"/>
  <c r="D15" i="8" s="1"/>
  <c r="D9" i="7"/>
  <c r="D10" i="7" s="1"/>
  <c r="D11" i="7" s="1"/>
  <c r="D12" i="7" s="1"/>
  <c r="D13" i="7" s="1"/>
  <c r="D12" i="6"/>
  <c r="D13" i="6" s="1"/>
  <c r="D14" i="6" s="1"/>
  <c r="D21" i="10" l="1"/>
  <c r="D22" i="10" s="1"/>
  <c r="D23" i="9"/>
  <c r="D24" i="9" s="1"/>
  <c r="D25" i="9" s="1"/>
  <c r="D16" i="8"/>
  <c r="D17" i="8" s="1"/>
  <c r="D18" i="8" s="1"/>
  <c r="D19" i="8" s="1"/>
  <c r="D20" i="8" s="1"/>
  <c r="D14" i="7"/>
  <c r="D15" i="7" s="1"/>
  <c r="D15" i="6"/>
  <c r="D23" i="10" l="1"/>
  <c r="D24" i="10" s="1"/>
  <c r="D25" i="10" s="1"/>
  <c r="D26" i="9"/>
  <c r="D27" i="9" s="1"/>
  <c r="D28" i="9" s="1"/>
  <c r="D29" i="9" s="1"/>
  <c r="D30" i="9" s="1"/>
  <c r="D31" i="9" s="1"/>
  <c r="D32" i="9" s="1"/>
  <c r="D21" i="8"/>
  <c r="D22" i="8" s="1"/>
  <c r="D16" i="7"/>
  <c r="D17" i="7" s="1"/>
  <c r="D18" i="7" s="1"/>
  <c r="D19" i="7" s="1"/>
  <c r="D20" i="7" s="1"/>
  <c r="D16" i="6"/>
  <c r="D17" i="6" s="1"/>
  <c r="D18" i="6" s="1"/>
  <c r="D20" i="6" s="1"/>
  <c r="D26" i="10" l="1"/>
  <c r="D27" i="10" s="1"/>
  <c r="D28" i="10" s="1"/>
  <c r="D29" i="10" s="1"/>
  <c r="D30" i="10" s="1"/>
  <c r="D31" i="10" s="1"/>
  <c r="D32" i="10" s="1"/>
  <c r="D23" i="8"/>
  <c r="D24" i="8" s="1"/>
  <c r="D25" i="8" s="1"/>
  <c r="D26" i="8" s="1"/>
  <c r="D27" i="8" s="1"/>
  <c r="D28" i="8" s="1"/>
  <c r="D29" i="8" s="1"/>
  <c r="D30" i="8" s="1"/>
  <c r="D31" i="8" s="1"/>
  <c r="D32" i="8" s="1"/>
  <c r="D21" i="7"/>
  <c r="D22" i="7" s="1"/>
  <c r="D21" i="6"/>
  <c r="D23" i="7" l="1"/>
  <c r="D24" i="7" s="1"/>
  <c r="D25" i="7" s="1"/>
  <c r="D26" i="7" s="1"/>
  <c r="D27" i="7" s="1"/>
  <c r="D28" i="7" s="1"/>
  <c r="D29" i="7" s="1"/>
  <c r="D30" i="7" s="1"/>
  <c r="D31" i="7" s="1"/>
  <c r="D32" i="7" s="1"/>
  <c r="D23" i="6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7" i="6" s="1"/>
  <c r="D38" i="6" s="1"/>
  <c r="D39" i="6" s="1"/>
  <c r="D40" i="6" s="1"/>
  <c r="C3" i="5" l="1"/>
  <c r="C4" i="5" s="1"/>
  <c r="C5" i="5" s="1"/>
  <c r="D4" i="5" l="1"/>
  <c r="D5" i="5" s="1"/>
  <c r="D6" i="5" s="1"/>
  <c r="D7" i="5" s="1"/>
  <c r="D8" i="5" s="1"/>
  <c r="D9" i="5" s="1"/>
  <c r="C6" i="5"/>
  <c r="C7" i="5" s="1"/>
  <c r="C8" i="5" s="1"/>
  <c r="D10" i="5" l="1"/>
  <c r="D11" i="5" s="1"/>
  <c r="D13" i="5" s="1"/>
  <c r="D15" i="5" s="1"/>
  <c r="D16" i="5" s="1"/>
  <c r="D17" i="5" s="1"/>
  <c r="D18" i="5" s="1"/>
  <c r="D19" i="5" s="1"/>
  <c r="D20" i="5" s="1"/>
  <c r="C9" i="5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22" i="5" l="1"/>
  <c r="D23" i="5" l="1"/>
  <c r="D25" i="5" s="1"/>
  <c r="D26" i="5" s="1"/>
  <c r="D28" i="5" s="1"/>
  <c r="D29" i="5" l="1"/>
  <c r="D30" i="5" s="1"/>
</calcChain>
</file>

<file path=xl/sharedStrings.xml><?xml version="1.0" encoding="utf-8"?>
<sst xmlns="http://schemas.openxmlformats.org/spreadsheetml/2006/main" count="24" uniqueCount="4">
  <si>
    <t>Jour de Sprint</t>
  </si>
  <si>
    <t xml:space="preserve">Courbe idéal </t>
  </si>
  <si>
    <t>Courbe Réelle</t>
  </si>
  <si>
    <t>Pourcentage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</si>
</sst>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 applyProtection="1">
      <protection locked="0"/>
    </xf>
    <xf numFmtId="9" fontId="0" fillId="0" borderId="0" xfId="1" applyFont="1"/>
    <xf numFmtId="9" fontId="3" fillId="0" borderId="0" xfId="0" applyNumberFormat="1" applyFont="1" applyAlignment="1" applyProtection="1">
      <alignment horizontal="center" vertical="center"/>
      <protection locked="0"/>
    </xf>
    <xf numFmtId="9" fontId="4" fillId="0" borderId="0" xfId="0" applyNumberFormat="1" applyFont="1" applyProtection="1">
      <protection locked="0"/>
    </xf>
    <xf numFmtId="9" fontId="4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"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Commun'!$C$2:$C$32</c:f>
              <c:numCache>
                <c:formatCode>0.0</c:formatCode>
                <c:ptCount val="31"/>
                <c:pt idx="1">
                  <c:v>5.5238095238095237</c:v>
                </c:pt>
                <c:pt idx="2">
                  <c:v>5.333333333333333</c:v>
                </c:pt>
                <c:pt idx="3">
                  <c:v>5.1428571428571423</c:v>
                </c:pt>
                <c:pt idx="4">
                  <c:v>4.9523809523809517</c:v>
                </c:pt>
                <c:pt idx="5">
                  <c:v>4.761904761904761</c:v>
                </c:pt>
                <c:pt idx="6">
                  <c:v>4.5714285714285703</c:v>
                </c:pt>
                <c:pt idx="7">
                  <c:v>4.3809523809523796</c:v>
                </c:pt>
                <c:pt idx="8">
                  <c:v>4.1904761904761889</c:v>
                </c:pt>
                <c:pt idx="9">
                  <c:v>3.9999999999999982</c:v>
                </c:pt>
                <c:pt idx="10">
                  <c:v>3.8095238095238075</c:v>
                </c:pt>
                <c:pt idx="11">
                  <c:v>3.6190476190476168</c:v>
                </c:pt>
                <c:pt idx="12">
                  <c:v>3.4285714285714262</c:v>
                </c:pt>
                <c:pt idx="13">
                  <c:v>3.2380952380952355</c:v>
                </c:pt>
                <c:pt idx="14">
                  <c:v>3.0476190476190448</c:v>
                </c:pt>
                <c:pt idx="15">
                  <c:v>2.8571428571428541</c:v>
                </c:pt>
                <c:pt idx="16">
                  <c:v>2.6666666666666634</c:v>
                </c:pt>
                <c:pt idx="17">
                  <c:v>2.4761904761904727</c:v>
                </c:pt>
                <c:pt idx="18">
                  <c:v>2.285714285714282</c:v>
                </c:pt>
                <c:pt idx="19">
                  <c:v>2.0952380952380913</c:v>
                </c:pt>
                <c:pt idx="20">
                  <c:v>1.9047619047619009</c:v>
                </c:pt>
                <c:pt idx="21">
                  <c:v>1.7142857142857104</c:v>
                </c:pt>
                <c:pt idx="22">
                  <c:v>1.52380952380952</c:v>
                </c:pt>
                <c:pt idx="23">
                  <c:v>1.3333333333333295</c:v>
                </c:pt>
                <c:pt idx="24">
                  <c:v>1.142857142857139</c:v>
                </c:pt>
                <c:pt idx="25">
                  <c:v>0.95238095238094855</c:v>
                </c:pt>
                <c:pt idx="26">
                  <c:v>0.76190476190475809</c:v>
                </c:pt>
                <c:pt idx="27">
                  <c:v>0.57142857142856762</c:v>
                </c:pt>
                <c:pt idx="28">
                  <c:v>0.38095238095237716</c:v>
                </c:pt>
                <c:pt idx="29">
                  <c:v>0.19047619047618669</c:v>
                </c:pt>
                <c:pt idx="30">
                  <c:v>-3.7747582837255322E-15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9-8346-9728-EC2361058827}"/>
            </c:ext>
          </c:extLst>
        </c:ser>
        <c:ser>
          <c:idx val="1"/>
          <c:order val="1"/>
          <c:tx>
            <c:strRef>
              <c:f>'Sprint 1 -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Commun'!$B$2:$B$32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Commun'!$D$2:$D$32</c:f>
              <c:numCache>
                <c:formatCode>0.0</c:formatCode>
                <c:ptCount val="31"/>
                <c:pt idx="1">
                  <c:v>5.339781746031746</c:v>
                </c:pt>
                <c:pt idx="2">
                  <c:v>5.3328373015873014</c:v>
                </c:pt>
                <c:pt idx="3">
                  <c:v>5.3224206349206344</c:v>
                </c:pt>
                <c:pt idx="4">
                  <c:v>5.2703373015873014</c:v>
                </c:pt>
                <c:pt idx="5">
                  <c:v>5.1870039682539684</c:v>
                </c:pt>
                <c:pt idx="6">
                  <c:v>5.1800595238095237</c:v>
                </c:pt>
                <c:pt idx="7">
                  <c:v>5.0099206349206344</c:v>
                </c:pt>
                <c:pt idx="8">
                  <c:v>4.9265873015873014</c:v>
                </c:pt>
                <c:pt idx="9">
                  <c:v>4.8015873015873014</c:v>
                </c:pt>
                <c:pt idx="10">
                  <c:v>4.4613095238095237</c:v>
                </c:pt>
                <c:pt idx="11">
                  <c:v>4.4613095238095237</c:v>
                </c:pt>
                <c:pt idx="12">
                  <c:v>4.2599206349206344</c:v>
                </c:pt>
                <c:pt idx="13">
                  <c:v>4.2599206349206344</c:v>
                </c:pt>
                <c:pt idx="14">
                  <c:v>4.1314484126984121</c:v>
                </c:pt>
                <c:pt idx="15">
                  <c:v>4.1314484126984121</c:v>
                </c:pt>
                <c:pt idx="16">
                  <c:v>4.1314484126984121</c:v>
                </c:pt>
                <c:pt idx="17">
                  <c:v>4.1314484126984121</c:v>
                </c:pt>
                <c:pt idx="18">
                  <c:v>4.1314484126984121</c:v>
                </c:pt>
                <c:pt idx="19">
                  <c:v>3.9786706349206344</c:v>
                </c:pt>
                <c:pt idx="20">
                  <c:v>3.9786706349206344</c:v>
                </c:pt>
                <c:pt idx="21">
                  <c:v>3.7529761904761898</c:v>
                </c:pt>
                <c:pt idx="22">
                  <c:v>3.3258928571428568</c:v>
                </c:pt>
                <c:pt idx="23">
                  <c:v>3.3258928571428568</c:v>
                </c:pt>
                <c:pt idx="24">
                  <c:v>3.2633928571428568</c:v>
                </c:pt>
                <c:pt idx="25">
                  <c:v>2.9474206349206344</c:v>
                </c:pt>
                <c:pt idx="26">
                  <c:v>2.7633928571428568</c:v>
                </c:pt>
                <c:pt idx="27">
                  <c:v>2.4647817460317456</c:v>
                </c:pt>
                <c:pt idx="28">
                  <c:v>2.4370039682539679</c:v>
                </c:pt>
                <c:pt idx="29">
                  <c:v>2.2251984126984126</c:v>
                </c:pt>
                <c:pt idx="30">
                  <c:v>2.0168650793650791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9-8346-9728-EC236105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Angela'!$C$1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9249-B38B-78D4C202F1C2}"/>
            </c:ext>
          </c:extLst>
        </c:ser>
        <c:ser>
          <c:idx val="1"/>
          <c:order val="1"/>
          <c:tx>
            <c:strRef>
              <c:f>'Sprint 1 - Angela'!$D$1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Angela'!$B$2:$B$32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Angela'!$D$2:$D$32</c:f>
              <c:numCache>
                <c:formatCode>0.0</c:formatCode>
                <c:ptCount val="31"/>
                <c:pt idx="1">
                  <c:v>1.3323412698412698</c:v>
                </c:pt>
                <c:pt idx="2">
                  <c:v>1.3323412698412698</c:v>
                </c:pt>
                <c:pt idx="3">
                  <c:v>1.3323412698412698</c:v>
                </c:pt>
                <c:pt idx="4">
                  <c:v>1.2802579365079365</c:v>
                </c:pt>
                <c:pt idx="5">
                  <c:v>1.2524801587301588</c:v>
                </c:pt>
                <c:pt idx="6">
                  <c:v>1.2455357142857144</c:v>
                </c:pt>
                <c:pt idx="7">
                  <c:v>1.2455357142857144</c:v>
                </c:pt>
                <c:pt idx="8">
                  <c:v>1.2038690476190477</c:v>
                </c:pt>
                <c:pt idx="9">
                  <c:v>1.1622023809523809</c:v>
                </c:pt>
                <c:pt idx="10">
                  <c:v>1.1135912698412698</c:v>
                </c:pt>
                <c:pt idx="11">
                  <c:v>1.1135912698412698</c:v>
                </c:pt>
                <c:pt idx="12">
                  <c:v>1.0684523809523809</c:v>
                </c:pt>
                <c:pt idx="13">
                  <c:v>1.0684523809523809</c:v>
                </c:pt>
                <c:pt idx="14">
                  <c:v>1.0684523809523809</c:v>
                </c:pt>
                <c:pt idx="15">
                  <c:v>1.0684523809523809</c:v>
                </c:pt>
                <c:pt idx="16">
                  <c:v>1.0684523809523809</c:v>
                </c:pt>
                <c:pt idx="17">
                  <c:v>1.0684523809523809</c:v>
                </c:pt>
                <c:pt idx="18">
                  <c:v>1.0684523809523809</c:v>
                </c:pt>
                <c:pt idx="19">
                  <c:v>1.0406746031746033</c:v>
                </c:pt>
                <c:pt idx="20">
                  <c:v>1.0406746031746033</c:v>
                </c:pt>
                <c:pt idx="21">
                  <c:v>1.01984126984127</c:v>
                </c:pt>
                <c:pt idx="22">
                  <c:v>0.88442460317460336</c:v>
                </c:pt>
                <c:pt idx="23">
                  <c:v>0.88442460317460336</c:v>
                </c:pt>
                <c:pt idx="24">
                  <c:v>0.82192460317460336</c:v>
                </c:pt>
                <c:pt idx="25">
                  <c:v>0.78025793650793673</c:v>
                </c:pt>
                <c:pt idx="26">
                  <c:v>0.64831349206349231</c:v>
                </c:pt>
                <c:pt idx="27">
                  <c:v>0.54414682539682568</c:v>
                </c:pt>
                <c:pt idx="28">
                  <c:v>0.54414682539682568</c:v>
                </c:pt>
                <c:pt idx="29">
                  <c:v>0.4885912698412701</c:v>
                </c:pt>
                <c:pt idx="30">
                  <c:v>0.44692460317460342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9249-B38B-78D4C202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Aurelie'!$C$1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3-F045-A9E6-5F17BA28A002}"/>
            </c:ext>
          </c:extLst>
        </c:ser>
        <c:ser>
          <c:idx val="1"/>
          <c:order val="1"/>
          <c:tx>
            <c:strRef>
              <c:f>'Sprint 1 - Aurelie'!$D$1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Aurelie'!$B$2:$B$32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Aurelie'!$D$2:$D$32</c:f>
              <c:numCache>
                <c:formatCode>0.0</c:formatCode>
                <c:ptCount val="31"/>
                <c:pt idx="1">
                  <c:v>1.3392857142857142</c:v>
                </c:pt>
                <c:pt idx="2">
                  <c:v>1.3323412698412698</c:v>
                </c:pt>
                <c:pt idx="3">
                  <c:v>1.3253968253968254</c:v>
                </c:pt>
                <c:pt idx="4">
                  <c:v>1.3253968253968254</c:v>
                </c:pt>
                <c:pt idx="5">
                  <c:v>1.3115079365079365</c:v>
                </c:pt>
                <c:pt idx="6">
                  <c:v>1.3115079365079365</c:v>
                </c:pt>
                <c:pt idx="7">
                  <c:v>1.2698412698412698</c:v>
                </c:pt>
                <c:pt idx="8">
                  <c:v>1.2698412698412698</c:v>
                </c:pt>
                <c:pt idx="9">
                  <c:v>1.2698412698412698</c:v>
                </c:pt>
                <c:pt idx="10">
                  <c:v>1.1448412698412698</c:v>
                </c:pt>
                <c:pt idx="11">
                  <c:v>1.1448412698412698</c:v>
                </c:pt>
                <c:pt idx="12">
                  <c:v>1.0997023809523809</c:v>
                </c:pt>
                <c:pt idx="13">
                  <c:v>1.0997023809523809</c:v>
                </c:pt>
                <c:pt idx="14">
                  <c:v>1.0580357142857142</c:v>
                </c:pt>
                <c:pt idx="15">
                  <c:v>1.0580357142857142</c:v>
                </c:pt>
                <c:pt idx="16">
                  <c:v>1.0580357142857142</c:v>
                </c:pt>
                <c:pt idx="17">
                  <c:v>1.0580357142857142</c:v>
                </c:pt>
                <c:pt idx="18">
                  <c:v>1.0580357142857142</c:v>
                </c:pt>
                <c:pt idx="19">
                  <c:v>1.0198412698412698</c:v>
                </c:pt>
                <c:pt idx="20">
                  <c:v>1.0198412698412698</c:v>
                </c:pt>
                <c:pt idx="21">
                  <c:v>0.87748015873015861</c:v>
                </c:pt>
                <c:pt idx="22">
                  <c:v>0.79414682539682524</c:v>
                </c:pt>
                <c:pt idx="23">
                  <c:v>0.79414682539682524</c:v>
                </c:pt>
                <c:pt idx="24">
                  <c:v>0.79414682539682524</c:v>
                </c:pt>
                <c:pt idx="25">
                  <c:v>0.70039682539682524</c:v>
                </c:pt>
                <c:pt idx="26">
                  <c:v>0.70039682539682524</c:v>
                </c:pt>
                <c:pt idx="27">
                  <c:v>0.70039682539682524</c:v>
                </c:pt>
                <c:pt idx="28">
                  <c:v>0.70039682539682524</c:v>
                </c:pt>
                <c:pt idx="29">
                  <c:v>0.65873015873015861</c:v>
                </c:pt>
                <c:pt idx="30">
                  <c:v>0.61706349206349198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3-F045-A9E6-5F17BA28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Coralie'!$C$1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A-204C-B40D-F094DC2E1CB4}"/>
            </c:ext>
          </c:extLst>
        </c:ser>
        <c:ser>
          <c:idx val="1"/>
          <c:order val="1"/>
          <c:tx>
            <c:strRef>
              <c:f>'Sprint 1 - Coralie'!$D$1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Coralie'!$B$2:$B$32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Coralie'!$D$2:$D$32</c:f>
              <c:numCache>
                <c:formatCode>0.0</c:formatCode>
                <c:ptCount val="31"/>
                <c:pt idx="1">
                  <c:v>1.3323412698412698</c:v>
                </c:pt>
                <c:pt idx="2">
                  <c:v>1.3323412698412698</c:v>
                </c:pt>
                <c:pt idx="3">
                  <c:v>1.3288690476190474</c:v>
                </c:pt>
                <c:pt idx="4">
                  <c:v>1.3288690476190474</c:v>
                </c:pt>
                <c:pt idx="5">
                  <c:v>1.3288690476190474</c:v>
                </c:pt>
                <c:pt idx="6">
                  <c:v>1.3288690476190474</c:v>
                </c:pt>
                <c:pt idx="7">
                  <c:v>1.2003968253968251</c:v>
                </c:pt>
                <c:pt idx="8">
                  <c:v>1.1587301587301584</c:v>
                </c:pt>
                <c:pt idx="9">
                  <c:v>1.1170634920634916</c:v>
                </c:pt>
                <c:pt idx="10">
                  <c:v>1.0753968253968249</c:v>
                </c:pt>
                <c:pt idx="11">
                  <c:v>1.0753968253968249</c:v>
                </c:pt>
                <c:pt idx="12">
                  <c:v>1.0094246031746026</c:v>
                </c:pt>
                <c:pt idx="13">
                  <c:v>1.0094246031746026</c:v>
                </c:pt>
                <c:pt idx="14">
                  <c:v>0.92261904761904701</c:v>
                </c:pt>
                <c:pt idx="15">
                  <c:v>0.92261904761904701</c:v>
                </c:pt>
                <c:pt idx="16">
                  <c:v>0.92261904761904701</c:v>
                </c:pt>
                <c:pt idx="17">
                  <c:v>0.92261904761904701</c:v>
                </c:pt>
                <c:pt idx="18">
                  <c:v>0.92261904761904701</c:v>
                </c:pt>
                <c:pt idx="19">
                  <c:v>0.87053571428571364</c:v>
                </c:pt>
                <c:pt idx="20">
                  <c:v>0.87053571428571364</c:v>
                </c:pt>
                <c:pt idx="21">
                  <c:v>0.87053571428571364</c:v>
                </c:pt>
                <c:pt idx="22">
                  <c:v>0.74553571428571364</c:v>
                </c:pt>
                <c:pt idx="23">
                  <c:v>0.74553571428571364</c:v>
                </c:pt>
                <c:pt idx="24">
                  <c:v>0.74553571428571364</c:v>
                </c:pt>
                <c:pt idx="25">
                  <c:v>0.6066468253968248</c:v>
                </c:pt>
                <c:pt idx="26">
                  <c:v>0.55456349206349143</c:v>
                </c:pt>
                <c:pt idx="27">
                  <c:v>0.38095238095238032</c:v>
                </c:pt>
                <c:pt idx="28">
                  <c:v>0.35317460317460253</c:v>
                </c:pt>
                <c:pt idx="29">
                  <c:v>0.28025793650793585</c:v>
                </c:pt>
                <c:pt idx="30">
                  <c:v>0.23859126984126919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A-204C-B40D-F094DC2E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1 - Constantin'!$C$1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Constantin'!$C$2:$C$32</c:f>
              <c:numCache>
                <c:formatCode>0.0</c:formatCode>
                <c:ptCount val="31"/>
                <c:pt idx="1">
                  <c:v>1.3809523809523809</c:v>
                </c:pt>
                <c:pt idx="2">
                  <c:v>1.3333333333333333</c:v>
                </c:pt>
                <c:pt idx="3">
                  <c:v>1.2857142857142856</c:v>
                </c:pt>
                <c:pt idx="4">
                  <c:v>1.2380952380952379</c:v>
                </c:pt>
                <c:pt idx="5">
                  <c:v>1.1904761904761902</c:v>
                </c:pt>
                <c:pt idx="6">
                  <c:v>1.1428571428571426</c:v>
                </c:pt>
                <c:pt idx="7">
                  <c:v>1.0952380952380949</c:v>
                </c:pt>
                <c:pt idx="8">
                  <c:v>1.0476190476190472</c:v>
                </c:pt>
                <c:pt idx="9">
                  <c:v>0.99999999999999956</c:v>
                </c:pt>
                <c:pt idx="10">
                  <c:v>0.95238095238095188</c:v>
                </c:pt>
                <c:pt idx="11">
                  <c:v>0.90476190476190421</c:v>
                </c:pt>
                <c:pt idx="12">
                  <c:v>0.85714285714285654</c:v>
                </c:pt>
                <c:pt idx="13">
                  <c:v>0.80952380952380887</c:v>
                </c:pt>
                <c:pt idx="14">
                  <c:v>0.7619047619047612</c:v>
                </c:pt>
                <c:pt idx="15">
                  <c:v>0.71428571428571352</c:v>
                </c:pt>
                <c:pt idx="16">
                  <c:v>0.66666666666666585</c:v>
                </c:pt>
                <c:pt idx="17">
                  <c:v>0.61904761904761818</c:v>
                </c:pt>
                <c:pt idx="18">
                  <c:v>0.57142857142857051</c:v>
                </c:pt>
                <c:pt idx="19">
                  <c:v>0.52380952380952284</c:v>
                </c:pt>
                <c:pt idx="20">
                  <c:v>0.47619047619047522</c:v>
                </c:pt>
                <c:pt idx="21">
                  <c:v>0.4285714285714276</c:v>
                </c:pt>
                <c:pt idx="22">
                  <c:v>0.38095238095237999</c:v>
                </c:pt>
                <c:pt idx="23">
                  <c:v>0.33333333333333237</c:v>
                </c:pt>
                <c:pt idx="24">
                  <c:v>0.28571428571428475</c:v>
                </c:pt>
                <c:pt idx="25">
                  <c:v>0.23809523809523714</c:v>
                </c:pt>
                <c:pt idx="26">
                  <c:v>0.19047619047618952</c:v>
                </c:pt>
                <c:pt idx="27">
                  <c:v>0.14285714285714191</c:v>
                </c:pt>
                <c:pt idx="28">
                  <c:v>9.5238095238094289E-2</c:v>
                </c:pt>
                <c:pt idx="29">
                  <c:v>4.7619047619046673E-2</c:v>
                </c:pt>
                <c:pt idx="30">
                  <c:v>-9.4368957093138306E-16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4-3943-B2C6-7B26057CD1D1}"/>
            </c:ext>
          </c:extLst>
        </c:ser>
        <c:ser>
          <c:idx val="1"/>
          <c:order val="1"/>
          <c:tx>
            <c:strRef>
              <c:f>'Sprint 1 - Constantin'!$D$1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1 - Constantin'!$B$2:$B$32</c:f>
              <c:numCache>
                <c:formatCode>m/d/yy</c:formatCode>
                <c:ptCount val="31"/>
                <c:pt idx="1">
                  <c:v>44459</c:v>
                </c:pt>
                <c:pt idx="2">
                  <c:v>44460</c:v>
                </c:pt>
                <c:pt idx="3">
                  <c:v>44461</c:v>
                </c:pt>
                <c:pt idx="4">
                  <c:v>44462</c:v>
                </c:pt>
                <c:pt idx="5">
                  <c:v>44463</c:v>
                </c:pt>
                <c:pt idx="6">
                  <c:v>44464</c:v>
                </c:pt>
                <c:pt idx="7">
                  <c:v>44465</c:v>
                </c:pt>
                <c:pt idx="8">
                  <c:v>44466</c:v>
                </c:pt>
                <c:pt idx="9">
                  <c:v>44467</c:v>
                </c:pt>
                <c:pt idx="10">
                  <c:v>44468</c:v>
                </c:pt>
                <c:pt idx="11">
                  <c:v>44469</c:v>
                </c:pt>
                <c:pt idx="12">
                  <c:v>44470</c:v>
                </c:pt>
                <c:pt idx="13">
                  <c:v>44471</c:v>
                </c:pt>
                <c:pt idx="14">
                  <c:v>44472</c:v>
                </c:pt>
                <c:pt idx="15">
                  <c:v>44473</c:v>
                </c:pt>
                <c:pt idx="16">
                  <c:v>44474</c:v>
                </c:pt>
                <c:pt idx="17">
                  <c:v>44475</c:v>
                </c:pt>
                <c:pt idx="18">
                  <c:v>44476</c:v>
                </c:pt>
                <c:pt idx="19">
                  <c:v>44477</c:v>
                </c:pt>
                <c:pt idx="20">
                  <c:v>44478</c:v>
                </c:pt>
                <c:pt idx="21">
                  <c:v>44479</c:v>
                </c:pt>
                <c:pt idx="22">
                  <c:v>44480</c:v>
                </c:pt>
                <c:pt idx="23">
                  <c:v>44481</c:v>
                </c:pt>
                <c:pt idx="24">
                  <c:v>44482</c:v>
                </c:pt>
                <c:pt idx="25">
                  <c:v>44483</c:v>
                </c:pt>
                <c:pt idx="26">
                  <c:v>44484</c:v>
                </c:pt>
                <c:pt idx="27">
                  <c:v>44485</c:v>
                </c:pt>
                <c:pt idx="28">
                  <c:v>44486</c:v>
                </c:pt>
                <c:pt idx="29">
                  <c:v>44487</c:v>
                </c:pt>
                <c:pt idx="30">
                  <c:v>44488</c:v>
                </c:pt>
              </c:numCache>
            </c:numRef>
          </c:cat>
          <c:val>
            <c:numRef>
              <c:f>'Sprint 1 - Constantin'!$D$2:$D$32</c:f>
              <c:numCache>
                <c:formatCode>0.0</c:formatCode>
                <c:ptCount val="31"/>
                <c:pt idx="1">
                  <c:v>1.3358134920634921</c:v>
                </c:pt>
                <c:pt idx="2">
                  <c:v>1.3358134920634921</c:v>
                </c:pt>
                <c:pt idx="3">
                  <c:v>1.3358134920634921</c:v>
                </c:pt>
                <c:pt idx="4">
                  <c:v>1.3358134920634921</c:v>
                </c:pt>
                <c:pt idx="5">
                  <c:v>1.2927579365079365</c:v>
                </c:pt>
                <c:pt idx="6">
                  <c:v>1.2927579365079365</c:v>
                </c:pt>
                <c:pt idx="7">
                  <c:v>1.2927579365079365</c:v>
                </c:pt>
                <c:pt idx="8">
                  <c:v>1.2927579365079365</c:v>
                </c:pt>
                <c:pt idx="9">
                  <c:v>1.2927579365079365</c:v>
                </c:pt>
                <c:pt idx="10">
                  <c:v>1.1677579365079365</c:v>
                </c:pt>
                <c:pt idx="11">
                  <c:v>1.1677579365079365</c:v>
                </c:pt>
                <c:pt idx="12">
                  <c:v>1.1226190476190476</c:v>
                </c:pt>
                <c:pt idx="13">
                  <c:v>1.1226190476190476</c:v>
                </c:pt>
                <c:pt idx="14">
                  <c:v>1.1226190476190476</c:v>
                </c:pt>
                <c:pt idx="15">
                  <c:v>1.1226190476190476</c:v>
                </c:pt>
                <c:pt idx="16">
                  <c:v>1.1226190476190476</c:v>
                </c:pt>
                <c:pt idx="17">
                  <c:v>1.1226190476190476</c:v>
                </c:pt>
                <c:pt idx="18">
                  <c:v>1.1226190476190476</c:v>
                </c:pt>
                <c:pt idx="19">
                  <c:v>1.0878968253968253</c:v>
                </c:pt>
                <c:pt idx="20">
                  <c:v>1.0878968253968253</c:v>
                </c:pt>
                <c:pt idx="21">
                  <c:v>1.0253968253968253</c:v>
                </c:pt>
                <c:pt idx="22">
                  <c:v>0.94206349206349194</c:v>
                </c:pt>
                <c:pt idx="23">
                  <c:v>0.94206349206349194</c:v>
                </c:pt>
                <c:pt idx="24">
                  <c:v>0.94206349206349194</c:v>
                </c:pt>
                <c:pt idx="25">
                  <c:v>0.90039682539682531</c:v>
                </c:pt>
                <c:pt idx="26">
                  <c:v>0.90039682539682531</c:v>
                </c:pt>
                <c:pt idx="27">
                  <c:v>0.87956349206349194</c:v>
                </c:pt>
                <c:pt idx="28">
                  <c:v>0.87956349206349194</c:v>
                </c:pt>
                <c:pt idx="29">
                  <c:v>0.83789682539682531</c:v>
                </c:pt>
                <c:pt idx="30">
                  <c:v>0.75456349206349194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3943-B2C6-7B26057C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2 - Commun'!$C$1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2 - Commun'!$B$2:$B$40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Commun'!$C$2:$C$40</c:f>
              <c:numCache>
                <c:formatCode>0.0</c:formatCode>
                <c:ptCount val="39"/>
                <c:pt idx="1">
                  <c:v>7.0476190476190474</c:v>
                </c:pt>
                <c:pt idx="2">
                  <c:v>6.8571428571428568</c:v>
                </c:pt>
                <c:pt idx="3">
                  <c:v>6.6666666666666661</c:v>
                </c:pt>
                <c:pt idx="4">
                  <c:v>6.4761904761904754</c:v>
                </c:pt>
                <c:pt idx="5">
                  <c:v>6.2857142857142847</c:v>
                </c:pt>
                <c:pt idx="6">
                  <c:v>6.095238095238094</c:v>
                </c:pt>
                <c:pt idx="7">
                  <c:v>5.9047619047619033</c:v>
                </c:pt>
                <c:pt idx="8">
                  <c:v>5.7142857142857126</c:v>
                </c:pt>
                <c:pt idx="9">
                  <c:v>5.5238095238095219</c:v>
                </c:pt>
                <c:pt idx="10">
                  <c:v>5.3333333333333313</c:v>
                </c:pt>
                <c:pt idx="11">
                  <c:v>5.1428571428571406</c:v>
                </c:pt>
                <c:pt idx="12">
                  <c:v>4.9523809523809499</c:v>
                </c:pt>
                <c:pt idx="13">
                  <c:v>4.7619047619047592</c:v>
                </c:pt>
                <c:pt idx="14">
                  <c:v>4.5714285714285685</c:v>
                </c:pt>
                <c:pt idx="15">
                  <c:v>4.3809523809523778</c:v>
                </c:pt>
                <c:pt idx="16">
                  <c:v>4.1904761904761871</c:v>
                </c:pt>
                <c:pt idx="17">
                  <c:v>3.9999999999999964</c:v>
                </c:pt>
                <c:pt idx="18">
                  <c:v>3.8095238095238058</c:v>
                </c:pt>
                <c:pt idx="19">
                  <c:v>3.6190476190476151</c:v>
                </c:pt>
                <c:pt idx="20">
                  <c:v>3.4285714285714244</c:v>
                </c:pt>
                <c:pt idx="21">
                  <c:v>3.2380952380952337</c:v>
                </c:pt>
                <c:pt idx="22">
                  <c:v>3.047619047619043</c:v>
                </c:pt>
                <c:pt idx="23">
                  <c:v>2.8571428571428523</c:v>
                </c:pt>
                <c:pt idx="24">
                  <c:v>2.6666666666666616</c:v>
                </c:pt>
                <c:pt idx="25">
                  <c:v>2.4761904761904709</c:v>
                </c:pt>
                <c:pt idx="26">
                  <c:v>2.2857142857142803</c:v>
                </c:pt>
                <c:pt idx="27">
                  <c:v>2.0952380952380896</c:v>
                </c:pt>
                <c:pt idx="28">
                  <c:v>1.9047619047618991</c:v>
                </c:pt>
                <c:pt idx="29">
                  <c:v>1.7142857142857086</c:v>
                </c:pt>
                <c:pt idx="30">
                  <c:v>1.5238095238095182</c:v>
                </c:pt>
                <c:pt idx="31">
                  <c:v>1.3333333333333277</c:v>
                </c:pt>
                <c:pt idx="32">
                  <c:v>1.1428571428571372</c:v>
                </c:pt>
                <c:pt idx="33">
                  <c:v>0.95238095238094678</c:v>
                </c:pt>
                <c:pt idx="34">
                  <c:v>0.76190476190475631</c:v>
                </c:pt>
                <c:pt idx="35">
                  <c:v>0.57142857142856585</c:v>
                </c:pt>
                <c:pt idx="36">
                  <c:v>0.38095238095237538</c:v>
                </c:pt>
                <c:pt idx="37">
                  <c:v>0.19047619047618491</c:v>
                </c:pt>
                <c:pt idx="38">
                  <c:v>-5.5511151231257827E-15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F-0346-9088-E8F02356FBEE}"/>
            </c:ext>
          </c:extLst>
        </c:ser>
        <c:ser>
          <c:idx val="1"/>
          <c:order val="1"/>
          <c:tx>
            <c:strRef>
              <c:f>'Sprint 2 - Commun'!$D$1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2 - Commun'!$B$2:$B$40</c:f>
              <c:numCache>
                <c:formatCode>m/d/yy</c:formatCode>
                <c:ptCount val="39"/>
                <c:pt idx="1">
                  <c:v>44489</c:v>
                </c:pt>
                <c:pt idx="2">
                  <c:v>44490</c:v>
                </c:pt>
                <c:pt idx="3">
                  <c:v>44491</c:v>
                </c:pt>
                <c:pt idx="4">
                  <c:v>44492</c:v>
                </c:pt>
                <c:pt idx="5">
                  <c:v>44493</c:v>
                </c:pt>
                <c:pt idx="6">
                  <c:v>44494</c:v>
                </c:pt>
                <c:pt idx="7">
                  <c:v>44495</c:v>
                </c:pt>
                <c:pt idx="8">
                  <c:v>44496</c:v>
                </c:pt>
                <c:pt idx="9">
                  <c:v>44497</c:v>
                </c:pt>
                <c:pt idx="10">
                  <c:v>44498</c:v>
                </c:pt>
                <c:pt idx="11">
                  <c:v>44499</c:v>
                </c:pt>
                <c:pt idx="12">
                  <c:v>44500</c:v>
                </c:pt>
                <c:pt idx="13">
                  <c:v>44501</c:v>
                </c:pt>
                <c:pt idx="14">
                  <c:v>44502</c:v>
                </c:pt>
                <c:pt idx="15">
                  <c:v>44503</c:v>
                </c:pt>
                <c:pt idx="16">
                  <c:v>44504</c:v>
                </c:pt>
                <c:pt idx="17">
                  <c:v>44505</c:v>
                </c:pt>
                <c:pt idx="18">
                  <c:v>44506</c:v>
                </c:pt>
                <c:pt idx="19">
                  <c:v>44507</c:v>
                </c:pt>
                <c:pt idx="20">
                  <c:v>44508</c:v>
                </c:pt>
                <c:pt idx="21">
                  <c:v>44509</c:v>
                </c:pt>
                <c:pt idx="22">
                  <c:v>44510</c:v>
                </c:pt>
                <c:pt idx="23">
                  <c:v>44511</c:v>
                </c:pt>
                <c:pt idx="24">
                  <c:v>44512</c:v>
                </c:pt>
                <c:pt idx="25">
                  <c:v>44513</c:v>
                </c:pt>
                <c:pt idx="26">
                  <c:v>44514</c:v>
                </c:pt>
                <c:pt idx="27">
                  <c:v>44515</c:v>
                </c:pt>
                <c:pt idx="28">
                  <c:v>44516</c:v>
                </c:pt>
                <c:pt idx="29">
                  <c:v>44517</c:v>
                </c:pt>
                <c:pt idx="30">
                  <c:v>44518</c:v>
                </c:pt>
                <c:pt idx="31">
                  <c:v>44519</c:v>
                </c:pt>
                <c:pt idx="32">
                  <c:v>44520</c:v>
                </c:pt>
                <c:pt idx="33">
                  <c:v>44521</c:v>
                </c:pt>
                <c:pt idx="34">
                  <c:v>44522</c:v>
                </c:pt>
                <c:pt idx="35">
                  <c:v>44523</c:v>
                </c:pt>
                <c:pt idx="36">
                  <c:v>44524</c:v>
                </c:pt>
                <c:pt idx="37">
                  <c:v>44525</c:v>
                </c:pt>
                <c:pt idx="38">
                  <c:v>44526</c:v>
                </c:pt>
              </c:numCache>
            </c:numRef>
          </c:cat>
          <c:val>
            <c:numRef>
              <c:f>'Sprint 2 - Commun'!$D$2:$D$40</c:f>
              <c:numCache>
                <c:formatCode>0.0</c:formatCode>
                <c:ptCount val="39"/>
                <c:pt idx="1">
                  <c:v>7.0476190476190474</c:v>
                </c:pt>
                <c:pt idx="2">
                  <c:v>7.0372023809523805</c:v>
                </c:pt>
                <c:pt idx="3">
                  <c:v>7.0163690476190474</c:v>
                </c:pt>
                <c:pt idx="4">
                  <c:v>7.0163690476190474</c:v>
                </c:pt>
                <c:pt idx="5">
                  <c:v>6.9885912698412698</c:v>
                </c:pt>
                <c:pt idx="6">
                  <c:v>6.8740079365079367</c:v>
                </c:pt>
                <c:pt idx="7">
                  <c:v>6.8740079365079367</c:v>
                </c:pt>
                <c:pt idx="8">
                  <c:v>6.8740079365079367</c:v>
                </c:pt>
                <c:pt idx="9">
                  <c:v>6.7281746031746037</c:v>
                </c:pt>
                <c:pt idx="10">
                  <c:v>6.7281746031746037</c:v>
                </c:pt>
                <c:pt idx="11">
                  <c:v>6.7281746031746037</c:v>
                </c:pt>
                <c:pt idx="12">
                  <c:v>6.7281746031746037</c:v>
                </c:pt>
                <c:pt idx="13">
                  <c:v>6.554563492063493</c:v>
                </c:pt>
                <c:pt idx="14">
                  <c:v>6.512896825396826</c:v>
                </c:pt>
                <c:pt idx="15">
                  <c:v>6.512896825396826</c:v>
                </c:pt>
                <c:pt idx="16">
                  <c:v>6.3948412698412707</c:v>
                </c:pt>
                <c:pt idx="17">
                  <c:v>5.8948412698412707</c:v>
                </c:pt>
                <c:pt idx="18">
                  <c:v>5.8392857142857153</c:v>
                </c:pt>
                <c:pt idx="19">
                  <c:v>5.8392857142857153</c:v>
                </c:pt>
                <c:pt idx="20">
                  <c:v>5.6517857142857153</c:v>
                </c:pt>
                <c:pt idx="21">
                  <c:v>5.6517857142857153</c:v>
                </c:pt>
                <c:pt idx="22">
                  <c:v>5.6517857142857153</c:v>
                </c:pt>
                <c:pt idx="23">
                  <c:v>5.6517857142857153</c:v>
                </c:pt>
                <c:pt idx="24">
                  <c:v>5.6517857142857153</c:v>
                </c:pt>
                <c:pt idx="25">
                  <c:v>5.6517857142857153</c:v>
                </c:pt>
                <c:pt idx="26">
                  <c:v>5.6517857142857153</c:v>
                </c:pt>
                <c:pt idx="27">
                  <c:v>5.5684523809523823</c:v>
                </c:pt>
                <c:pt idx="28">
                  <c:v>5.5684523809523823</c:v>
                </c:pt>
                <c:pt idx="29">
                  <c:v>5.5267857142857153</c:v>
                </c:pt>
                <c:pt idx="30">
                  <c:v>5.2663690476190483</c:v>
                </c:pt>
                <c:pt idx="31">
                  <c:v>4.9365079365079376</c:v>
                </c:pt>
                <c:pt idx="32">
                  <c:v>4.7594246031746046</c:v>
                </c:pt>
                <c:pt idx="33">
                  <c:v>4.7316468253968269</c:v>
                </c:pt>
                <c:pt idx="34">
                  <c:v>4.3149801587301599</c:v>
                </c:pt>
                <c:pt idx="35">
                  <c:v>4.085813492063493</c:v>
                </c:pt>
                <c:pt idx="36">
                  <c:v>3.929563492063493</c:v>
                </c:pt>
                <c:pt idx="37">
                  <c:v>3.7385912698412707</c:v>
                </c:pt>
                <c:pt idx="38">
                  <c:v>3.7385912698412707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DF-0346-9088-E8F02356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101606</xdr:rowOff>
    </xdr:from>
    <xdr:to>
      <xdr:col>21</xdr:col>
      <xdr:colOff>723900</xdr:colOff>
      <xdr:row>31</xdr:row>
      <xdr:rowOff>139700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BFFF046-BADA-0D42-AD67-AC3FB50A1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825500</xdr:colOff>
      <xdr:row>2</xdr:row>
      <xdr:rowOff>6</xdr:rowOff>
    </xdr:from>
    <xdr:to>
      <xdr:col>20</xdr:col>
      <xdr:colOff>673100</xdr:colOff>
      <xdr:row>31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B8AC551-5370-BE43-987C-7B5C7D4E2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314511</xdr:colOff>
      <xdr:row>1</xdr:row>
      <xdr:rowOff>167348</xdr:rowOff>
    </xdr:from>
    <xdr:to>
      <xdr:col>21</xdr:col>
      <xdr:colOff>180041</xdr:colOff>
      <xdr:row>30</xdr:row>
      <xdr:rowOff>205442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7FADE0-3B07-D949-9299-7124A7DA5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50806</xdr:rowOff>
    </xdr:from>
    <xdr:to>
      <xdr:col>21</xdr:col>
      <xdr:colOff>419100</xdr:colOff>
      <xdr:row>30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E68AFF-5829-6249-8264-063CF2BF9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448982</xdr:colOff>
      <xdr:row>2</xdr:row>
      <xdr:rowOff>92642</xdr:rowOff>
    </xdr:from>
    <xdr:to>
      <xdr:col>21</xdr:col>
      <xdr:colOff>314512</xdr:colOff>
      <xdr:row>31</xdr:row>
      <xdr:rowOff>130735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2EBB28-BB07-CB43-86F8-42FEB3AA7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583453</xdr:colOff>
      <xdr:row>2</xdr:row>
      <xdr:rowOff>47818</xdr:rowOff>
    </xdr:from>
    <xdr:to>
      <xdr:col>21</xdr:col>
      <xdr:colOff>448983</xdr:colOff>
      <xdr:row>31</xdr:row>
      <xdr:rowOff>85911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638D0E-972A-F449-83B1-E091E0FD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elie/Documents/GitHub/WavContact/Documents/0_Journal_de_b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"/>
      <sheetName val="Angela"/>
      <sheetName val="Aurélie"/>
      <sheetName val="Coralie"/>
      <sheetName val="Constantin"/>
      <sheetName val="0_Journal_de_bord"/>
    </sheetNames>
    <sheetDataSet>
      <sheetData sheetId="0">
        <row r="4">
          <cell r="C4">
            <v>2.0833333333333332E-2</v>
          </cell>
        </row>
        <row r="5">
          <cell r="C5">
            <v>2.0833333333333332E-2</v>
          </cell>
        </row>
        <row r="6">
          <cell r="C6">
            <v>4.1666666666666664E-2</v>
          </cell>
        </row>
        <row r="7">
          <cell r="C7">
            <v>1.7361111111111112E-2</v>
          </cell>
        </row>
        <row r="8">
          <cell r="C8">
            <v>2.7777777777777776E-2</v>
          </cell>
        </row>
        <row r="9">
          <cell r="C9">
            <v>2.7777777777777776E-2</v>
          </cell>
        </row>
        <row r="10">
          <cell r="C10">
            <v>8.3333333333333329E-2</v>
          </cell>
        </row>
        <row r="11">
          <cell r="C11">
            <v>4.1666666666666664E-2</v>
          </cell>
        </row>
        <row r="12">
          <cell r="C12">
            <v>4.1666666666666664E-2</v>
          </cell>
        </row>
        <row r="13">
          <cell r="C13">
            <v>4.1666666666666664E-2</v>
          </cell>
        </row>
        <row r="14">
          <cell r="C14">
            <v>8.3333333333333329E-2</v>
          </cell>
        </row>
        <row r="15">
          <cell r="C15">
            <v>2.0833333333333332E-2</v>
          </cell>
        </row>
        <row r="16">
          <cell r="C16">
            <v>4.1666666666666664E-2</v>
          </cell>
        </row>
        <row r="17">
          <cell r="C17">
            <v>8.3333333333333329E-2</v>
          </cell>
        </row>
      </sheetData>
      <sheetData sheetId="1">
        <row r="4">
          <cell r="C4">
            <v>5.2083333333333336E-2</v>
          </cell>
        </row>
        <row r="5">
          <cell r="C5">
            <v>2.7777777777777776E-2</v>
          </cell>
        </row>
        <row r="6">
          <cell r="C6">
            <v>6.9444444444444441E-3</v>
          </cell>
        </row>
        <row r="7">
          <cell r="C7">
            <v>4.1666666666666664E-2</v>
          </cell>
        </row>
        <row r="8">
          <cell r="C8">
            <v>4.1666666666666664E-2</v>
          </cell>
        </row>
        <row r="9">
          <cell r="C9">
            <v>6.9444444444444441E-3</v>
          </cell>
        </row>
        <row r="10">
          <cell r="C10">
            <v>2.0833333333333332E-2</v>
          </cell>
        </row>
        <row r="11">
          <cell r="C11">
            <v>3.125E-2</v>
          </cell>
        </row>
        <row r="12">
          <cell r="C12">
            <v>2.0833333333333332E-2</v>
          </cell>
        </row>
        <row r="13">
          <cell r="C13">
            <v>2.0833333333333332E-2</v>
          </cell>
        </row>
        <row r="14">
          <cell r="C14">
            <v>2.0833333333333332E-2</v>
          </cell>
        </row>
        <row r="15">
          <cell r="C15">
            <v>2.0833333333333332E-2</v>
          </cell>
        </row>
        <row r="16">
          <cell r="C16">
            <v>0.125</v>
          </cell>
        </row>
        <row r="17">
          <cell r="C17">
            <v>6.9444444444444441E-3</v>
          </cell>
        </row>
        <row r="18">
          <cell r="C18">
            <v>0.10416666666666667</v>
          </cell>
        </row>
        <row r="19">
          <cell r="C19">
            <v>1.3888888888888888E-2</v>
          </cell>
        </row>
        <row r="20">
          <cell r="C20">
            <v>2.0833333333333332E-2</v>
          </cell>
        </row>
        <row r="21">
          <cell r="C21">
            <v>1.3888888888888888E-2</v>
          </cell>
        </row>
        <row r="22">
          <cell r="C22">
            <v>3.125E-2</v>
          </cell>
        </row>
        <row r="23">
          <cell r="C23">
            <v>1.0416666666666666E-2</v>
          </cell>
        </row>
        <row r="24">
          <cell r="C24">
            <v>2.0833333333333332E-2</v>
          </cell>
        </row>
        <row r="25">
          <cell r="C25">
            <v>4.1666666666666664E-2</v>
          </cell>
        </row>
        <row r="26">
          <cell r="C26">
            <v>1.0416666666666666E-2</v>
          </cell>
        </row>
        <row r="27">
          <cell r="C27">
            <v>8.3333333333333329E-2</v>
          </cell>
        </row>
        <row r="28">
          <cell r="C28">
            <v>5.2083333333333336E-2</v>
          </cell>
        </row>
        <row r="29">
          <cell r="C29">
            <v>1.0416666666666666E-2</v>
          </cell>
        </row>
        <row r="30">
          <cell r="C30">
            <v>2.0833333333333332E-2</v>
          </cell>
        </row>
        <row r="31">
          <cell r="C31">
            <v>4.1666666666666664E-2</v>
          </cell>
        </row>
        <row r="32">
          <cell r="C32">
            <v>0.1875</v>
          </cell>
        </row>
        <row r="34">
          <cell r="C34">
            <v>1.0416666666666666E-2</v>
          </cell>
        </row>
        <row r="35">
          <cell r="C35">
            <v>8.3333333333333329E-2</v>
          </cell>
        </row>
        <row r="36">
          <cell r="C36">
            <v>6.9444444444444441E-3</v>
          </cell>
        </row>
        <row r="37">
          <cell r="C37">
            <v>2.0833333333333332E-2</v>
          </cell>
        </row>
        <row r="38">
          <cell r="C38">
            <v>4.1666666666666664E-2</v>
          </cell>
        </row>
      </sheetData>
      <sheetData sheetId="2">
        <row r="6">
          <cell r="C6">
            <v>1.3888888888888888E-2</v>
          </cell>
        </row>
        <row r="7">
          <cell r="C7">
            <v>4.1666666666666664E-2</v>
          </cell>
        </row>
        <row r="8">
          <cell r="C8">
            <v>8.3333333333333329E-2</v>
          </cell>
        </row>
        <row r="9">
          <cell r="C9">
            <v>1.0416666666666666E-2</v>
          </cell>
        </row>
        <row r="10">
          <cell r="C10">
            <v>2.0833333333333332E-2</v>
          </cell>
        </row>
        <row r="11">
          <cell r="C11">
            <v>1.0416666666666666E-2</v>
          </cell>
        </row>
        <row r="12">
          <cell r="C12">
            <v>1.0416666666666666E-2</v>
          </cell>
        </row>
        <row r="13">
          <cell r="C13">
            <v>0.125</v>
          </cell>
        </row>
        <row r="14">
          <cell r="C14">
            <v>6.9444444444444441E-3</v>
          </cell>
        </row>
        <row r="15">
          <cell r="C15">
            <v>1.0416666666666666E-2</v>
          </cell>
        </row>
        <row r="16">
          <cell r="C16">
            <v>5.2083333333333336E-2</v>
          </cell>
        </row>
        <row r="17">
          <cell r="C17">
            <v>2.0833333333333332E-2</v>
          </cell>
        </row>
        <row r="18">
          <cell r="C18">
            <v>1.0416666666666666E-2</v>
          </cell>
        </row>
        <row r="19">
          <cell r="C19">
            <v>4.1666666666666664E-2</v>
          </cell>
        </row>
        <row r="20">
          <cell r="C20">
            <v>4.1666666666666664E-2</v>
          </cell>
        </row>
        <row r="21">
          <cell r="C21">
            <v>1.0416666666666666E-2</v>
          </cell>
        </row>
        <row r="22">
          <cell r="C22">
            <v>5.2083333333333336E-2</v>
          </cell>
        </row>
        <row r="23">
          <cell r="C23">
            <v>8.3333333333333329E-2</v>
          </cell>
        </row>
        <row r="24">
          <cell r="C24">
            <v>6.9444444444444441E-3</v>
          </cell>
        </row>
        <row r="25">
          <cell r="C25">
            <v>8.3333333333333329E-2</v>
          </cell>
        </row>
        <row r="26">
          <cell r="C26">
            <v>2.0833333333333332E-2</v>
          </cell>
        </row>
        <row r="27">
          <cell r="C27">
            <v>3.125E-2</v>
          </cell>
        </row>
        <row r="29">
          <cell r="C29">
            <v>2.0833333333333332E-2</v>
          </cell>
        </row>
      </sheetData>
      <sheetData sheetId="3">
        <row r="4">
          <cell r="C4">
            <v>3.472222222222222E-3</v>
          </cell>
        </row>
        <row r="6">
          <cell r="C6">
            <v>0.125</v>
          </cell>
        </row>
        <row r="7">
          <cell r="C7">
            <v>3.472222222222222E-3</v>
          </cell>
        </row>
        <row r="8">
          <cell r="C8">
            <v>4.1666666666666664E-2</v>
          </cell>
        </row>
        <row r="9">
          <cell r="C9">
            <v>3.125E-2</v>
          </cell>
        </row>
        <row r="10">
          <cell r="C10">
            <v>1.0416666666666666E-2</v>
          </cell>
        </row>
        <row r="12">
          <cell r="C12">
            <v>2.0833333333333332E-2</v>
          </cell>
        </row>
        <row r="13">
          <cell r="C13">
            <v>6.25E-2</v>
          </cell>
        </row>
        <row r="14">
          <cell r="C14">
            <v>6.9444444444444441E-3</v>
          </cell>
        </row>
        <row r="15">
          <cell r="C15">
            <v>1.7361111111111112E-2</v>
          </cell>
        </row>
        <row r="16">
          <cell r="C16">
            <v>1.0416666666666666E-2</v>
          </cell>
        </row>
        <row r="17">
          <cell r="C17">
            <v>6.9444444444444441E-3</v>
          </cell>
        </row>
        <row r="18">
          <cell r="C18">
            <v>6.9444444444444441E-3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3.472222222222222E-3</v>
          </cell>
        </row>
        <row r="22">
          <cell r="C22">
            <v>1.0416666666666666E-2</v>
          </cell>
        </row>
        <row r="23">
          <cell r="C23">
            <v>7.2916666666666671E-2</v>
          </cell>
        </row>
        <row r="24">
          <cell r="C24">
            <v>1.0416666666666666E-2</v>
          </cell>
        </row>
        <row r="25">
          <cell r="C25">
            <v>5.2083333333333336E-2</v>
          </cell>
        </row>
        <row r="26">
          <cell r="C26">
            <v>6.9444444444444441E-3</v>
          </cell>
        </row>
        <row r="27">
          <cell r="C27">
            <v>7.2916666666666671E-2</v>
          </cell>
        </row>
        <row r="28">
          <cell r="C28">
            <v>5.2083333333333336E-2</v>
          </cell>
        </row>
        <row r="31">
          <cell r="C31">
            <v>1.7361111111111112E-2</v>
          </cell>
        </row>
        <row r="32">
          <cell r="C32">
            <v>1.0416666666666666E-2</v>
          </cell>
        </row>
        <row r="33">
          <cell r="C33">
            <v>3.125E-2</v>
          </cell>
        </row>
        <row r="34">
          <cell r="C34">
            <v>1.0416666666666666E-2</v>
          </cell>
        </row>
        <row r="35">
          <cell r="C35">
            <v>1.3888888888888888E-2</v>
          </cell>
        </row>
        <row r="36">
          <cell r="C36">
            <v>6.9444444444444441E-3</v>
          </cell>
        </row>
        <row r="37">
          <cell r="C37">
            <v>4.1666666666666664E-2</v>
          </cell>
        </row>
        <row r="38">
          <cell r="C38">
            <v>1.0416666666666666E-2</v>
          </cell>
        </row>
        <row r="39">
          <cell r="C39">
            <v>8.3333333333333329E-2</v>
          </cell>
        </row>
        <row r="40">
          <cell r="C40">
            <v>3.472222222222222E-3</v>
          </cell>
        </row>
        <row r="41">
          <cell r="C41">
            <v>3.472222222222222E-3</v>
          </cell>
        </row>
        <row r="42">
          <cell r="C42">
            <v>5.2083333333333336E-2</v>
          </cell>
        </row>
        <row r="43">
          <cell r="C43">
            <v>3.472222222222222E-3</v>
          </cell>
        </row>
        <row r="44">
          <cell r="C44">
            <v>2.0833333333333332E-2</v>
          </cell>
        </row>
        <row r="45">
          <cell r="C45">
            <v>3.472222222222222E-3</v>
          </cell>
        </row>
        <row r="46">
          <cell r="C46">
            <v>1.0416666666666666E-2</v>
          </cell>
        </row>
        <row r="47">
          <cell r="C47">
            <v>4.1666666666666664E-2</v>
          </cell>
        </row>
        <row r="48">
          <cell r="C48">
            <v>2.0833333333333332E-2</v>
          </cell>
        </row>
        <row r="49">
          <cell r="C49">
            <v>6.25E-2</v>
          </cell>
        </row>
        <row r="50">
          <cell r="C50">
            <v>8.3333333333333329E-2</v>
          </cell>
        </row>
        <row r="51">
          <cell r="C51">
            <v>8.3333333333333329E-2</v>
          </cell>
        </row>
        <row r="52">
          <cell r="C52">
            <v>3.472222222222222E-3</v>
          </cell>
        </row>
      </sheetData>
      <sheetData sheetId="4">
        <row r="4">
          <cell r="C4">
            <v>1.3888888888888889E-3</v>
          </cell>
        </row>
        <row r="5">
          <cell r="C5">
            <v>4.1666666666666664E-2</v>
          </cell>
        </row>
        <row r="6">
          <cell r="C6">
            <v>8.3333333333333329E-2</v>
          </cell>
        </row>
        <row r="7">
          <cell r="C7">
            <v>6.9444444444444441E-3</v>
          </cell>
        </row>
        <row r="8">
          <cell r="C8">
            <v>6.25E-2</v>
          </cell>
        </row>
        <row r="9">
          <cell r="C9">
            <v>2.0833333333333332E-2</v>
          </cell>
        </row>
        <row r="10">
          <cell r="C10">
            <v>4.1666666666666664E-2</v>
          </cell>
        </row>
        <row r="11">
          <cell r="C11">
            <v>1.3888888888888888E-2</v>
          </cell>
        </row>
        <row r="12">
          <cell r="C12">
            <v>3.125E-2</v>
          </cell>
        </row>
        <row r="13">
          <cell r="C13">
            <v>2.0833333333333332E-2</v>
          </cell>
        </row>
        <row r="14">
          <cell r="C14">
            <v>4.1666666666666664E-2</v>
          </cell>
        </row>
        <row r="15">
          <cell r="C15">
            <v>2.0833333333333332E-2</v>
          </cell>
        </row>
        <row r="16">
          <cell r="C16">
            <v>2.0833333333333332E-2</v>
          </cell>
        </row>
        <row r="17">
          <cell r="C17">
            <v>6.25E-2</v>
          </cell>
        </row>
        <row r="18">
          <cell r="C18">
            <v>3.125E-2</v>
          </cell>
        </row>
        <row r="19">
          <cell r="C19">
            <v>2.0833333333333332E-2</v>
          </cell>
        </row>
        <row r="20">
          <cell r="C20">
            <v>2.0833333333333332E-2</v>
          </cell>
        </row>
        <row r="21">
          <cell r="C21">
            <v>6.25E-2</v>
          </cell>
        </row>
        <row r="22">
          <cell r="C22">
            <v>0.16666666666666666</v>
          </cell>
        </row>
        <row r="23">
          <cell r="C23">
            <v>6.25E-2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dimension ref="B1:F32"/>
  <sheetViews>
    <sheetView showGridLines="0" workbookViewId="0">
      <pane ySplit="1" topLeftCell="A2" activePane="bottomLeft" state="frozen"/>
      <selection pane="bottomLeft" activeCell="D38" sqref="D38"/>
    </sheetView>
  </sheetViews>
  <sheetFormatPr baseColWidth="10" defaultRowHeight="16" x14ac:dyDescent="0.2"/>
  <cols>
    <col min="2" max="4" width="16.5" customWidth="1"/>
    <col min="5" max="5" width="16.5" style="10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E1" s="8" t="s">
        <v>3</v>
      </c>
      <c r="F1" s="2">
        <v>0.33333333333333331</v>
      </c>
    </row>
    <row r="2" spans="2:6" s="1" customFormat="1" x14ac:dyDescent="0.2">
      <c r="B2" s="3"/>
      <c r="C2" s="3"/>
      <c r="D2" s="3"/>
      <c r="E2" s="9"/>
      <c r="F2" s="2"/>
    </row>
    <row r="3" spans="2:6" x14ac:dyDescent="0.2">
      <c r="B3" s="5">
        <v>44459</v>
      </c>
      <c r="C3" s="6">
        <f>(F1*4/7)*29</f>
        <v>5.5238095238095237</v>
      </c>
      <c r="D3" s="6">
        <f>C3-([1]Commun!$C$4*4+[1]Commun!$C$5*4+[1]!Tableau4[[#This Row],[DURÉE]]+[1]!Tableau1[[#This Row],[DURÉE]]+[1]Coralie!$C$4+[1]!Tableau2[[#This Row],[DURÉE]])</f>
        <v>5.339781746031746</v>
      </c>
      <c r="E3" s="7">
        <f>D3/$C$3</f>
        <v>0.96668462643678166</v>
      </c>
    </row>
    <row r="4" spans="2:6" x14ac:dyDescent="0.2">
      <c r="B4" s="5">
        <v>44460</v>
      </c>
      <c r="C4" s="6">
        <f t="shared" ref="C4:C32" si="0">C3-(($F$1/7)*4)</f>
        <v>5.333333333333333</v>
      </c>
      <c r="D4" s="6">
        <f>D3-([1]!Tableau3[[#This Row],[DURÉE]])</f>
        <v>5.3328373015873014</v>
      </c>
      <c r="E4" s="7">
        <f t="shared" ref="E4:E32" si="1">D4/$C$3</f>
        <v>0.96542744252873558</v>
      </c>
    </row>
    <row r="5" spans="2:6" x14ac:dyDescent="0.2">
      <c r="B5" s="5">
        <v>44461</v>
      </c>
      <c r="C5" s="6">
        <f t="shared" si="0"/>
        <v>5.1428571428571423</v>
      </c>
      <c r="D5" s="6">
        <f>D4-([1]!Tableau1[[#This Row],[DURÉE]]+[1]!Tableau3[[#This Row],[DURÉE]])</f>
        <v>5.3224206349206344</v>
      </c>
      <c r="E5" s="7">
        <f t="shared" si="1"/>
        <v>0.96354166666666663</v>
      </c>
    </row>
    <row r="6" spans="2:6" x14ac:dyDescent="0.2">
      <c r="B6" s="5">
        <v>44462</v>
      </c>
      <c r="C6" s="6">
        <f t="shared" si="0"/>
        <v>4.9523809523809517</v>
      </c>
      <c r="D6" s="6">
        <f>D5-([1]Angela!$C$4)</f>
        <v>5.2703373015873014</v>
      </c>
      <c r="E6" s="7">
        <f t="shared" si="1"/>
        <v>0.95411278735632177</v>
      </c>
    </row>
    <row r="7" spans="2:6" x14ac:dyDescent="0.2">
      <c r="B7" s="5">
        <v>44463</v>
      </c>
      <c r="C7" s="6">
        <f t="shared" si="0"/>
        <v>4.761904761904761</v>
      </c>
      <c r="D7" s="6">
        <f>D6-([1]Constantin!$C$5+[1]Aurélie!$C$6+[1]Angela!$C$5)</f>
        <v>5.1870039682539684</v>
      </c>
      <c r="E7" s="7">
        <f t="shared" si="1"/>
        <v>0.93902658045977017</v>
      </c>
    </row>
    <row r="8" spans="2:6" x14ac:dyDescent="0.2">
      <c r="B8" s="5">
        <v>44464</v>
      </c>
      <c r="C8" s="6">
        <f t="shared" si="0"/>
        <v>4.5714285714285703</v>
      </c>
      <c r="D8" s="6">
        <f>D7-([1]Angela!$C$6)</f>
        <v>5.1800595238095237</v>
      </c>
      <c r="E8" s="7">
        <f t="shared" si="1"/>
        <v>0.93776939655172409</v>
      </c>
    </row>
    <row r="9" spans="2:6" x14ac:dyDescent="0.2">
      <c r="B9" s="5">
        <v>44465</v>
      </c>
      <c r="C9" s="6">
        <f t="shared" si="0"/>
        <v>4.3809523809523796</v>
      </c>
      <c r="D9" s="6">
        <f>D8-([1]Coralie!$C$6+[1]Coralie!$C$7+[1]Aurélie!$C$7)</f>
        <v>5.0099206349206344</v>
      </c>
      <c r="E9" s="7">
        <f t="shared" si="1"/>
        <v>0.90696839080459768</v>
      </c>
    </row>
    <row r="10" spans="2:6" x14ac:dyDescent="0.2">
      <c r="B10" s="5">
        <v>44466</v>
      </c>
      <c r="C10" s="6">
        <f t="shared" si="0"/>
        <v>4.1904761904761889</v>
      </c>
      <c r="D10" s="6">
        <f>D9-([1]Coralie!$C$8+[1]Angela!$C$7)</f>
        <v>4.9265873015873014</v>
      </c>
      <c r="E10" s="7">
        <f t="shared" si="1"/>
        <v>0.89188218390804597</v>
      </c>
    </row>
    <row r="11" spans="2:6" x14ac:dyDescent="0.2">
      <c r="B11" s="5">
        <v>44467</v>
      </c>
      <c r="C11" s="6">
        <f t="shared" si="0"/>
        <v>3.9999999999999982</v>
      </c>
      <c r="D11" s="6">
        <f>D10-([1]Coralie!$C$9+[1]Coralie!$C$10+[1]!Tableau1[[#This Row],[DURÉE]]+[1]Angela!$C$8)</f>
        <v>4.8015873015873014</v>
      </c>
      <c r="E11" s="7">
        <f t="shared" si="1"/>
        <v>0.86925287356321834</v>
      </c>
    </row>
    <row r="12" spans="2:6" x14ac:dyDescent="0.2">
      <c r="B12" s="5">
        <v>44468</v>
      </c>
      <c r="C12" s="6">
        <f t="shared" si="0"/>
        <v>3.8095238095238075</v>
      </c>
      <c r="D12" s="6">
        <f>D11-([1]Constantin!$C$6+[1]Aurélie!$C$8+[1]Angela!$C$9+[1]Commun!$C$6*4)</f>
        <v>4.4613095238095237</v>
      </c>
      <c r="E12" s="7">
        <f t="shared" si="1"/>
        <v>0.80765086206896552</v>
      </c>
    </row>
    <row r="13" spans="2:6" x14ac:dyDescent="0.2">
      <c r="B13" s="5">
        <v>44469</v>
      </c>
      <c r="C13" s="6">
        <f t="shared" si="0"/>
        <v>3.6190476190476168</v>
      </c>
      <c r="D13" s="6">
        <f>D12</f>
        <v>4.4613095238095237</v>
      </c>
      <c r="E13" s="7">
        <f t="shared" si="1"/>
        <v>0.80765086206896552</v>
      </c>
    </row>
    <row r="14" spans="2:6" x14ac:dyDescent="0.2">
      <c r="B14" s="5">
        <v>44470</v>
      </c>
      <c r="C14" s="6">
        <f t="shared" si="0"/>
        <v>3.4285714285714262</v>
      </c>
      <c r="D14" s="6">
        <f>D13-([1]Commun!$C$7*4+[1]Commun!$C$8*4+[1]Coralie!$C$12)</f>
        <v>4.2599206349206344</v>
      </c>
      <c r="E14" s="7">
        <f t="shared" si="1"/>
        <v>0.77119252873563215</v>
      </c>
    </row>
    <row r="15" spans="2:6" x14ac:dyDescent="0.2">
      <c r="B15" s="5">
        <v>44471</v>
      </c>
      <c r="C15" s="6">
        <f t="shared" si="0"/>
        <v>3.2380952380952355</v>
      </c>
      <c r="D15" s="6">
        <f>D14</f>
        <v>4.2599206349206344</v>
      </c>
      <c r="E15" s="7">
        <f t="shared" si="1"/>
        <v>0.77119252873563215</v>
      </c>
    </row>
    <row r="16" spans="2:6" x14ac:dyDescent="0.2">
      <c r="B16" s="5">
        <v>44472</v>
      </c>
      <c r="C16" s="6">
        <f t="shared" si="0"/>
        <v>3.0476190476190448</v>
      </c>
      <c r="D16" s="6">
        <f>D15-([1]Aurélie!$C$9+[1]Aurélie!$C$10+[1]Aurélie!$C$11+[1]Coralie!$C$13+[1]Coralie!$C$14+[1]Coralie!$C$15)</f>
        <v>4.1314484126984121</v>
      </c>
      <c r="E16" s="7">
        <f t="shared" si="1"/>
        <v>0.74793462643678155</v>
      </c>
    </row>
    <row r="17" spans="2:5" x14ac:dyDescent="0.2">
      <c r="B17" s="5">
        <v>44473</v>
      </c>
      <c r="C17" s="6">
        <f t="shared" si="0"/>
        <v>2.8571428571428541</v>
      </c>
      <c r="D17" s="6">
        <f>D16</f>
        <v>4.1314484126984121</v>
      </c>
      <c r="E17" s="7">
        <f t="shared" si="1"/>
        <v>0.74793462643678155</v>
      </c>
    </row>
    <row r="18" spans="2:5" x14ac:dyDescent="0.2">
      <c r="B18" s="5">
        <v>44474</v>
      </c>
      <c r="C18" s="6">
        <f t="shared" si="0"/>
        <v>2.6666666666666634</v>
      </c>
      <c r="D18" s="6">
        <f>D17</f>
        <v>4.1314484126984121</v>
      </c>
      <c r="E18" s="7">
        <f t="shared" si="1"/>
        <v>0.74793462643678155</v>
      </c>
    </row>
    <row r="19" spans="2:5" x14ac:dyDescent="0.2">
      <c r="B19" s="5">
        <v>44475</v>
      </c>
      <c r="C19" s="6">
        <f t="shared" si="0"/>
        <v>2.4761904761904727</v>
      </c>
      <c r="D19" s="6">
        <f>D18</f>
        <v>4.1314484126984121</v>
      </c>
      <c r="E19" s="7">
        <f t="shared" si="1"/>
        <v>0.74793462643678155</v>
      </c>
    </row>
    <row r="20" spans="2:5" x14ac:dyDescent="0.2">
      <c r="B20" s="5">
        <v>44476</v>
      </c>
      <c r="C20" s="6">
        <f t="shared" si="0"/>
        <v>2.285714285714282</v>
      </c>
      <c r="D20" s="6">
        <f>D19</f>
        <v>4.1314484126984121</v>
      </c>
      <c r="E20" s="7">
        <f t="shared" si="1"/>
        <v>0.74793462643678155</v>
      </c>
    </row>
    <row r="21" spans="2:5" x14ac:dyDescent="0.2">
      <c r="B21" s="5">
        <v>44477</v>
      </c>
      <c r="C21" s="6">
        <f t="shared" si="0"/>
        <v>2.0952380952380913</v>
      </c>
      <c r="D21" s="6">
        <f>D20-([1]Commun!$C$9*4+[1]Aurélie!$C$12+[1]Coralie!$C$16+[1]Coralie!$C$17+[1]Coralie!$C$18+[1]Constantin!$C$7)</f>
        <v>3.9786706349206344</v>
      </c>
      <c r="E21" s="7">
        <f t="shared" si="1"/>
        <v>0.72027658045977005</v>
      </c>
    </row>
    <row r="22" spans="2:5" x14ac:dyDescent="0.2">
      <c r="B22" s="5">
        <v>44478</v>
      </c>
      <c r="C22" s="6">
        <f t="shared" si="0"/>
        <v>1.9047619047619009</v>
      </c>
      <c r="D22" s="6">
        <f>D21</f>
        <v>3.9786706349206344</v>
      </c>
      <c r="E22" s="7">
        <f t="shared" si="1"/>
        <v>0.72027658045977005</v>
      </c>
    </row>
    <row r="23" spans="2:5" x14ac:dyDescent="0.2">
      <c r="B23" s="5">
        <v>44479</v>
      </c>
      <c r="C23" s="6">
        <f t="shared" si="0"/>
        <v>1.7142857142857104</v>
      </c>
      <c r="D23" s="6">
        <f>D22-([1]Angela!$C$10+[1]Aurélie!$C$13+[1]Aurélie!$C$14+[1]Aurélie!$C$15+[1]Constantin!$C$8)</f>
        <v>3.7529761904761898</v>
      </c>
      <c r="E23" s="7">
        <f t="shared" si="1"/>
        <v>0.6794181034482758</v>
      </c>
    </row>
    <row r="24" spans="2:5" x14ac:dyDescent="0.2">
      <c r="B24" s="5">
        <v>44480</v>
      </c>
      <c r="C24" s="6">
        <f t="shared" si="0"/>
        <v>1.52380952380952</v>
      </c>
      <c r="D24" s="6">
        <f>D23-([1]Commun!$C$10*4+[1]Angela!$C$11+[1]Angela!$C$12+[1]Coralie!$C$19+[1]Coralie!$C$20)</f>
        <v>3.3258928571428568</v>
      </c>
      <c r="E24" s="7">
        <f t="shared" si="1"/>
        <v>0.60210129310344818</v>
      </c>
    </row>
    <row r="25" spans="2:5" x14ac:dyDescent="0.2">
      <c r="B25" s="5">
        <v>44481</v>
      </c>
      <c r="C25" s="6">
        <f t="shared" si="0"/>
        <v>1.3333333333333295</v>
      </c>
      <c r="D25" s="6">
        <f>D24</f>
        <v>3.3258928571428568</v>
      </c>
      <c r="E25" s="7">
        <f t="shared" si="1"/>
        <v>0.60210129310344818</v>
      </c>
    </row>
    <row r="26" spans="2:5" x14ac:dyDescent="0.2">
      <c r="B26" s="5">
        <v>44482</v>
      </c>
      <c r="C26" s="6">
        <f t="shared" si="0"/>
        <v>1.142857142857139</v>
      </c>
      <c r="D26" s="6">
        <f>D25-([1]Angela!$C$13+[1]Angela!$C$14+[1]Angela!$C$15)</f>
        <v>3.2633928571428568</v>
      </c>
      <c r="E26" s="7">
        <f t="shared" si="1"/>
        <v>0.59078663793103448</v>
      </c>
    </row>
    <row r="27" spans="2:5" x14ac:dyDescent="0.2">
      <c r="B27" s="5">
        <v>44483</v>
      </c>
      <c r="C27" s="6">
        <f t="shared" si="0"/>
        <v>0.95238095238094855</v>
      </c>
      <c r="D27" s="6">
        <f>D26-([1]Commun!$C$11*4+[1]Aurélie!$C$16+[1]Coralie!$C$21+[1]Coralie!$C$22+[1]Coralie!$C$23+[1]Coralie!$C$24)</f>
        <v>2.9474206349206344</v>
      </c>
      <c r="E27" s="7">
        <f t="shared" si="1"/>
        <v>0.53358477011494243</v>
      </c>
    </row>
    <row r="28" spans="2:5" x14ac:dyDescent="0.2">
      <c r="B28" s="5">
        <v>44484</v>
      </c>
      <c r="C28" s="6">
        <f t="shared" si="0"/>
        <v>0.76190476190475809</v>
      </c>
      <c r="D28" s="6">
        <f>D27-([1]Angela!$C$16+[1]Angela!$C$17+[1]Coralie!$C$25)</f>
        <v>2.7633928571428568</v>
      </c>
      <c r="E28" s="7">
        <f t="shared" si="1"/>
        <v>0.50026939655172409</v>
      </c>
    </row>
    <row r="29" spans="2:5" x14ac:dyDescent="0.2">
      <c r="B29" s="5">
        <v>44485</v>
      </c>
      <c r="C29" s="6">
        <f t="shared" si="0"/>
        <v>0.57142857142856762</v>
      </c>
      <c r="D29" s="6">
        <f>D28-([1]Angela!$C$18+[1]Coralie!$C$26+[1]Coralie!$C$27+[1]Coralie!$C$28+[1]!Tableau1[[#This Row],[DURÉE]]+[1]Coralie!$C$30+[1]Constantin!$C$9)</f>
        <v>2.4647817460317456</v>
      </c>
      <c r="E29" s="7">
        <f t="shared" si="1"/>
        <v>0.44621048850574707</v>
      </c>
    </row>
    <row r="30" spans="2:5" x14ac:dyDescent="0.2">
      <c r="B30" s="5">
        <v>44486</v>
      </c>
      <c r="C30" s="6">
        <f t="shared" si="0"/>
        <v>0.38095238095237716</v>
      </c>
      <c r="D30" s="6">
        <f>D29-([1]Coralie!$C$31+[1]Coralie!$C$32)</f>
        <v>2.4370039682539679</v>
      </c>
      <c r="E30" s="7">
        <f t="shared" si="1"/>
        <v>0.44118175287356315</v>
      </c>
    </row>
    <row r="31" spans="2:5" x14ac:dyDescent="0.2">
      <c r="B31" s="5">
        <v>44487</v>
      </c>
      <c r="C31" s="6">
        <f t="shared" si="0"/>
        <v>0.19047619047618669</v>
      </c>
      <c r="D31" s="6">
        <f>D30-([1]Commun!$C$12*4+[1]Angela!$C$19+[1]Coralie!$C$33)</f>
        <v>2.2251984126984126</v>
      </c>
      <c r="E31" s="7">
        <f t="shared" si="1"/>
        <v>0.40283764367816088</v>
      </c>
    </row>
    <row r="32" spans="2:5" x14ac:dyDescent="0.2">
      <c r="B32" s="5">
        <v>44488</v>
      </c>
      <c r="C32" s="6">
        <f t="shared" si="0"/>
        <v>-3.7747582837255322E-15</v>
      </c>
      <c r="D32" s="6">
        <f>D31-([1]Commun!$C$13*4+[1]Constantin!$C$10)</f>
        <v>2.0168650793650791</v>
      </c>
      <c r="E32" s="7">
        <f t="shared" si="1"/>
        <v>0.36512212643678155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9308-6F9B-4045-AEDD-F0743ADE84FF}">
  <dimension ref="B1:F32"/>
  <sheetViews>
    <sheetView showGridLines="0" zoomScale="75" workbookViewId="0">
      <pane ySplit="1" topLeftCell="A2" activePane="bottomLeft" state="frozen"/>
      <selection pane="bottomLeft" activeCell="E7" sqref="E7"/>
    </sheetView>
  </sheetViews>
  <sheetFormatPr baseColWidth="10" defaultRowHeight="16" x14ac:dyDescent="0.2"/>
  <cols>
    <col min="2" max="4" width="16.5" customWidth="1"/>
    <col min="5" max="5" width="16.5" style="10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E1" s="8" t="s">
        <v>3</v>
      </c>
      <c r="F1" s="2">
        <v>0.33333333333333331</v>
      </c>
    </row>
    <row r="2" spans="2:6" s="1" customFormat="1" x14ac:dyDescent="0.2">
      <c r="B2" s="3"/>
      <c r="C2" s="3"/>
      <c r="D2" s="3"/>
      <c r="E2" s="9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C3-([1]Commun!$C$4+[1]Commun!$C$5+[1]!Tableau4[[#This Row],[DURÉE]])</f>
        <v>1.3323412698412698</v>
      </c>
      <c r="E3" s="7">
        <f>D3/$C$3</f>
        <v>0.9647988505747126</v>
      </c>
    </row>
    <row r="4" spans="2:6" x14ac:dyDescent="0.2">
      <c r="B4" s="5">
        <v>44460</v>
      </c>
      <c r="C4" s="6">
        <f>C3-(($F$1/7))</f>
        <v>1.3333333333333333</v>
      </c>
      <c r="D4" s="6">
        <f>D3</f>
        <v>1.3323412698412698</v>
      </c>
      <c r="E4" s="7">
        <f t="shared" ref="E4:E32" si="0">D4/$C$3</f>
        <v>0.9647988505747126</v>
      </c>
    </row>
    <row r="5" spans="2:6" x14ac:dyDescent="0.2">
      <c r="B5" s="5">
        <v>44461</v>
      </c>
      <c r="C5" s="6">
        <f t="shared" ref="C5:C32" si="1">C4-(($F$1/7))</f>
        <v>1.2857142857142856</v>
      </c>
      <c r="D5" s="6">
        <f>D4</f>
        <v>1.3323412698412698</v>
      </c>
      <c r="E5" s="7">
        <f t="shared" si="0"/>
        <v>0.9647988505747126</v>
      </c>
    </row>
    <row r="6" spans="2:6" x14ac:dyDescent="0.2">
      <c r="B6" s="5">
        <v>44462</v>
      </c>
      <c r="C6" s="6">
        <f t="shared" si="1"/>
        <v>1.2380952380952379</v>
      </c>
      <c r="D6" s="6">
        <f>D5-([1]Angela!$C$4)</f>
        <v>1.2802579365079365</v>
      </c>
      <c r="E6" s="7">
        <f>D6/$C$3</f>
        <v>0.92708333333333337</v>
      </c>
    </row>
    <row r="7" spans="2:6" x14ac:dyDescent="0.2">
      <c r="B7" s="5">
        <v>44463</v>
      </c>
      <c r="C7" s="6">
        <f t="shared" si="1"/>
        <v>1.1904761904761902</v>
      </c>
      <c r="D7" s="6">
        <f>D6-([1]Angela!$C$5)</f>
        <v>1.2524801587301588</v>
      </c>
      <c r="E7" s="7">
        <f t="shared" si="0"/>
        <v>0.90696839080459779</v>
      </c>
    </row>
    <row r="8" spans="2:6" x14ac:dyDescent="0.2">
      <c r="B8" s="5">
        <v>44464</v>
      </c>
      <c r="C8" s="6">
        <f t="shared" si="1"/>
        <v>1.1428571428571426</v>
      </c>
      <c r="D8" s="6">
        <f>D7-([1]Angela!$C$6)</f>
        <v>1.2455357142857144</v>
      </c>
      <c r="E8" s="7">
        <f t="shared" si="0"/>
        <v>0.90193965517241392</v>
      </c>
    </row>
    <row r="9" spans="2:6" x14ac:dyDescent="0.2">
      <c r="B9" s="5">
        <v>44465</v>
      </c>
      <c r="C9" s="6">
        <f t="shared" si="1"/>
        <v>1.0952380952380949</v>
      </c>
      <c r="D9" s="6">
        <f>D8</f>
        <v>1.2455357142857144</v>
      </c>
      <c r="E9" s="7">
        <f t="shared" si="0"/>
        <v>0.90193965517241392</v>
      </c>
    </row>
    <row r="10" spans="2:6" x14ac:dyDescent="0.2">
      <c r="B10" s="5">
        <v>44466</v>
      </c>
      <c r="C10" s="6">
        <f t="shared" si="1"/>
        <v>1.0476190476190472</v>
      </c>
      <c r="D10" s="6">
        <f>D9-([1]Angela!$C$7)</f>
        <v>1.2038690476190477</v>
      </c>
      <c r="E10" s="7">
        <f t="shared" si="0"/>
        <v>0.87176724137931039</v>
      </c>
    </row>
    <row r="11" spans="2:6" x14ac:dyDescent="0.2">
      <c r="B11" s="5">
        <v>44467</v>
      </c>
      <c r="C11" s="6">
        <f t="shared" si="1"/>
        <v>0.99999999999999956</v>
      </c>
      <c r="D11" s="6">
        <f>D10-([1]Angela!$C$8)</f>
        <v>1.1622023809523809</v>
      </c>
      <c r="E11" s="7">
        <f t="shared" si="0"/>
        <v>0.84159482758620685</v>
      </c>
    </row>
    <row r="12" spans="2:6" x14ac:dyDescent="0.2">
      <c r="B12" s="5">
        <v>44468</v>
      </c>
      <c r="C12" s="6">
        <f t="shared" si="1"/>
        <v>0.95238095238095188</v>
      </c>
      <c r="D12" s="6">
        <f>D11-([1]Angela!$C$9+[1]Commun!$C$6)</f>
        <v>1.1135912698412698</v>
      </c>
      <c r="E12" s="7">
        <f t="shared" si="0"/>
        <v>0.80639367816091945</v>
      </c>
    </row>
    <row r="13" spans="2:6" x14ac:dyDescent="0.2">
      <c r="B13" s="5">
        <v>44469</v>
      </c>
      <c r="C13" s="6">
        <f t="shared" si="1"/>
        <v>0.90476190476190421</v>
      </c>
      <c r="D13" s="6">
        <f>D12</f>
        <v>1.1135912698412698</v>
      </c>
      <c r="E13" s="7">
        <f t="shared" si="0"/>
        <v>0.80639367816091945</v>
      </c>
    </row>
    <row r="14" spans="2:6" x14ac:dyDescent="0.2">
      <c r="B14" s="5">
        <v>44470</v>
      </c>
      <c r="C14" s="6">
        <f t="shared" si="1"/>
        <v>0.85714285714285654</v>
      </c>
      <c r="D14" s="6">
        <f>D13-([1]Commun!$C$7+[1]Commun!$C$8)</f>
        <v>1.0684523809523809</v>
      </c>
      <c r="E14" s="7">
        <f t="shared" si="0"/>
        <v>0.77370689655172409</v>
      </c>
    </row>
    <row r="15" spans="2:6" x14ac:dyDescent="0.2">
      <c r="B15" s="5">
        <v>44471</v>
      </c>
      <c r="C15" s="6">
        <f t="shared" si="1"/>
        <v>0.80952380952380887</v>
      </c>
      <c r="D15" s="6">
        <f t="shared" ref="D15:D20" si="2">D14</f>
        <v>1.0684523809523809</v>
      </c>
      <c r="E15" s="7">
        <f t="shared" si="0"/>
        <v>0.77370689655172409</v>
      </c>
    </row>
    <row r="16" spans="2:6" x14ac:dyDescent="0.2">
      <c r="B16" s="5">
        <v>44472</v>
      </c>
      <c r="C16" s="6">
        <f t="shared" si="1"/>
        <v>0.7619047619047612</v>
      </c>
      <c r="D16" s="6">
        <f t="shared" si="2"/>
        <v>1.0684523809523809</v>
      </c>
      <c r="E16" s="7">
        <f t="shared" si="0"/>
        <v>0.77370689655172409</v>
      </c>
    </row>
    <row r="17" spans="2:5" x14ac:dyDescent="0.2">
      <c r="B17" s="5">
        <v>44473</v>
      </c>
      <c r="C17" s="6">
        <f t="shared" si="1"/>
        <v>0.71428571428571352</v>
      </c>
      <c r="D17" s="6">
        <f t="shared" si="2"/>
        <v>1.0684523809523809</v>
      </c>
      <c r="E17" s="7">
        <f t="shared" si="0"/>
        <v>0.77370689655172409</v>
      </c>
    </row>
    <row r="18" spans="2:5" x14ac:dyDescent="0.2">
      <c r="B18" s="5">
        <v>44474</v>
      </c>
      <c r="C18" s="6">
        <f t="shared" si="1"/>
        <v>0.66666666666666585</v>
      </c>
      <c r="D18" s="6">
        <f t="shared" si="2"/>
        <v>1.0684523809523809</v>
      </c>
      <c r="E18" s="7">
        <f t="shared" si="0"/>
        <v>0.77370689655172409</v>
      </c>
    </row>
    <row r="19" spans="2:5" x14ac:dyDescent="0.2">
      <c r="B19" s="5">
        <v>44475</v>
      </c>
      <c r="C19" s="6">
        <f t="shared" si="1"/>
        <v>0.61904761904761818</v>
      </c>
      <c r="D19" s="6">
        <f t="shared" si="2"/>
        <v>1.0684523809523809</v>
      </c>
      <c r="E19" s="7">
        <f t="shared" si="0"/>
        <v>0.77370689655172409</v>
      </c>
    </row>
    <row r="20" spans="2:5" x14ac:dyDescent="0.2">
      <c r="B20" s="5">
        <v>44476</v>
      </c>
      <c r="C20" s="6">
        <f t="shared" si="1"/>
        <v>0.57142857142857051</v>
      </c>
      <c r="D20" s="6">
        <f t="shared" si="2"/>
        <v>1.0684523809523809</v>
      </c>
      <c r="E20" s="7">
        <f t="shared" si="0"/>
        <v>0.77370689655172409</v>
      </c>
    </row>
    <row r="21" spans="2:5" x14ac:dyDescent="0.2">
      <c r="B21" s="5">
        <v>44477</v>
      </c>
      <c r="C21" s="6">
        <f t="shared" si="1"/>
        <v>0.52380952380952284</v>
      </c>
      <c r="D21" s="6">
        <f>D20-([1]Commun!$C$9)</f>
        <v>1.0406746031746033</v>
      </c>
      <c r="E21" s="7">
        <f t="shared" si="0"/>
        <v>0.75359195402298862</v>
      </c>
    </row>
    <row r="22" spans="2:5" x14ac:dyDescent="0.2">
      <c r="B22" s="5">
        <v>44478</v>
      </c>
      <c r="C22" s="6">
        <f t="shared" si="1"/>
        <v>0.47619047619047522</v>
      </c>
      <c r="D22" s="6">
        <f>D21</f>
        <v>1.0406746031746033</v>
      </c>
      <c r="E22" s="7">
        <f t="shared" si="0"/>
        <v>0.75359195402298862</v>
      </c>
    </row>
    <row r="23" spans="2:5" x14ac:dyDescent="0.2">
      <c r="B23" s="5">
        <v>44479</v>
      </c>
      <c r="C23" s="6">
        <f t="shared" si="1"/>
        <v>0.4285714285714276</v>
      </c>
      <c r="D23" s="6">
        <f>D22-([1]Angela!$C$10)</f>
        <v>1.01984126984127</v>
      </c>
      <c r="E23" s="7">
        <f t="shared" si="0"/>
        <v>0.73850574712643691</v>
      </c>
    </row>
    <row r="24" spans="2:5" x14ac:dyDescent="0.2">
      <c r="B24" s="5">
        <v>44480</v>
      </c>
      <c r="C24" s="6">
        <f t="shared" si="1"/>
        <v>0.38095238095237999</v>
      </c>
      <c r="D24" s="6">
        <f>D23-([1]Commun!$C$10+[1]Angela!$C$11+[1]Angela!$C$12)</f>
        <v>0.88442460317460336</v>
      </c>
      <c r="E24" s="7">
        <f t="shared" si="0"/>
        <v>0.64044540229885072</v>
      </c>
    </row>
    <row r="25" spans="2:5" x14ac:dyDescent="0.2">
      <c r="B25" s="5">
        <v>44481</v>
      </c>
      <c r="C25" s="6">
        <f t="shared" si="1"/>
        <v>0.33333333333333237</v>
      </c>
      <c r="D25" s="6">
        <f>D24</f>
        <v>0.88442460317460336</v>
      </c>
      <c r="E25" s="7">
        <f t="shared" si="0"/>
        <v>0.64044540229885072</v>
      </c>
    </row>
    <row r="26" spans="2:5" x14ac:dyDescent="0.2">
      <c r="B26" s="5">
        <v>44482</v>
      </c>
      <c r="C26" s="6">
        <f t="shared" si="1"/>
        <v>0.28571428571428475</v>
      </c>
      <c r="D26" s="6">
        <f>D25-([1]Angela!$C$13+[1]Angela!$C$14+[1]Angela!$C$15)</f>
        <v>0.82192460317460336</v>
      </c>
      <c r="E26" s="7">
        <f t="shared" si="0"/>
        <v>0.59518678160919558</v>
      </c>
    </row>
    <row r="27" spans="2:5" x14ac:dyDescent="0.2">
      <c r="B27" s="5">
        <v>44483</v>
      </c>
      <c r="C27" s="6">
        <f t="shared" si="1"/>
        <v>0.23809523809523714</v>
      </c>
      <c r="D27" s="6">
        <f>D26-([1]Commun!$C$11)</f>
        <v>0.78025793650793673</v>
      </c>
      <c r="E27" s="7">
        <f t="shared" si="0"/>
        <v>0.56501436781609216</v>
      </c>
    </row>
    <row r="28" spans="2:5" x14ac:dyDescent="0.2">
      <c r="B28" s="5">
        <v>44484</v>
      </c>
      <c r="C28" s="6">
        <f t="shared" si="1"/>
        <v>0.19047619047618952</v>
      </c>
      <c r="D28" s="6">
        <f>D27-([1]Angela!$C$16+[1]Angela!$C$17)</f>
        <v>0.64831349206349231</v>
      </c>
      <c r="E28" s="7">
        <f t="shared" si="0"/>
        <v>0.4694683908045979</v>
      </c>
    </row>
    <row r="29" spans="2:5" x14ac:dyDescent="0.2">
      <c r="B29" s="5">
        <v>44485</v>
      </c>
      <c r="C29" s="6">
        <f t="shared" si="1"/>
        <v>0.14285714285714191</v>
      </c>
      <c r="D29" s="6">
        <f>D28-([1]Angela!$C$18)</f>
        <v>0.54414682539682568</v>
      </c>
      <c r="E29" s="7">
        <f t="shared" si="0"/>
        <v>0.39403735632183928</v>
      </c>
    </row>
    <row r="30" spans="2:5" x14ac:dyDescent="0.2">
      <c r="B30" s="5">
        <v>44486</v>
      </c>
      <c r="C30" s="6">
        <f t="shared" si="1"/>
        <v>9.5238095238094289E-2</v>
      </c>
      <c r="D30" s="6">
        <f>D29</f>
        <v>0.54414682539682568</v>
      </c>
      <c r="E30" s="7">
        <f t="shared" si="0"/>
        <v>0.39403735632183928</v>
      </c>
    </row>
    <row r="31" spans="2:5" x14ac:dyDescent="0.2">
      <c r="B31" s="5">
        <v>44487</v>
      </c>
      <c r="C31" s="6">
        <f t="shared" si="1"/>
        <v>4.7619047619046673E-2</v>
      </c>
      <c r="D31" s="6">
        <f>D30-([1]Commun!$C$12+[1]Angela!$C$19)</f>
        <v>0.4885912698412701</v>
      </c>
      <c r="E31" s="7">
        <f t="shared" si="0"/>
        <v>0.35380747126436801</v>
      </c>
    </row>
    <row r="32" spans="2:5" x14ac:dyDescent="0.2">
      <c r="B32" s="5">
        <v>44488</v>
      </c>
      <c r="C32" s="6">
        <f t="shared" si="1"/>
        <v>-9.4368957093138306E-16</v>
      </c>
      <c r="D32" s="6">
        <f>D31-([1]Commun!$C$13)</f>
        <v>0.44692460317460342</v>
      </c>
      <c r="E32" s="7">
        <f t="shared" si="0"/>
        <v>0.32363505747126453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CEC8-6D1A-CB4E-B288-FC5123DB54E7}">
  <dimension ref="B1:F32"/>
  <sheetViews>
    <sheetView showGridLines="0" zoomScale="85" workbookViewId="0">
      <pane ySplit="1" topLeftCell="A2" activePane="bottomLeft" state="frozen"/>
      <selection pane="bottomLeft" activeCell="E40" sqref="E40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2:6" s="1" customFormat="1" x14ac:dyDescent="0.2">
      <c r="B2" s="3"/>
      <c r="C2" s="3"/>
      <c r="D2" s="3"/>
      <c r="E2" s="12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C3-([1]Commun!$C$4+[1]Commun!$C$5)</f>
        <v>1.3392857142857142</v>
      </c>
      <c r="E3" s="13">
        <f>D3/$C$3</f>
        <v>0.96982758620689646</v>
      </c>
    </row>
    <row r="4" spans="2:6" x14ac:dyDescent="0.2">
      <c r="B4" s="5">
        <v>44460</v>
      </c>
      <c r="C4" s="6">
        <f>C3-(($F$1/7))</f>
        <v>1.3333333333333333</v>
      </c>
      <c r="D4" s="6">
        <f>D3-([1]!Tableau3[[#This Row],[DURÉE]])</f>
        <v>1.3323412698412698</v>
      </c>
      <c r="E4" s="13">
        <f t="shared" ref="E4:E32" si="0">D4/$C$3</f>
        <v>0.9647988505747126</v>
      </c>
    </row>
    <row r="5" spans="2:6" x14ac:dyDescent="0.2">
      <c r="B5" s="5">
        <v>44461</v>
      </c>
      <c r="C5" s="6">
        <f t="shared" ref="C5:C32" si="1">C4-(($F$1/7))</f>
        <v>1.2857142857142856</v>
      </c>
      <c r="D5" s="6">
        <f>D4-([1]!Tableau3[[#This Row],[DURÉE]])</f>
        <v>1.3253968253968254</v>
      </c>
      <c r="E5" s="13">
        <f t="shared" si="0"/>
        <v>0.95977011494252873</v>
      </c>
    </row>
    <row r="6" spans="2:6" x14ac:dyDescent="0.2">
      <c r="B6" s="5">
        <v>44462</v>
      </c>
      <c r="C6" s="6">
        <f t="shared" si="1"/>
        <v>1.2380952380952379</v>
      </c>
      <c r="D6" s="6">
        <f>D5</f>
        <v>1.3253968253968254</v>
      </c>
      <c r="E6" s="13">
        <f t="shared" si="0"/>
        <v>0.95977011494252873</v>
      </c>
    </row>
    <row r="7" spans="2:6" x14ac:dyDescent="0.2">
      <c r="B7" s="5">
        <v>44463</v>
      </c>
      <c r="C7" s="6">
        <f t="shared" si="1"/>
        <v>1.1904761904761902</v>
      </c>
      <c r="D7" s="6">
        <f>D6-([1]Aurélie!$C$6)</f>
        <v>1.3115079365079365</v>
      </c>
      <c r="E7" s="13">
        <f t="shared" si="0"/>
        <v>0.94971264367816088</v>
      </c>
    </row>
    <row r="8" spans="2:6" x14ac:dyDescent="0.2">
      <c r="B8" s="5">
        <v>44464</v>
      </c>
      <c r="C8" s="6">
        <f t="shared" si="1"/>
        <v>1.1428571428571426</v>
      </c>
      <c r="D8" s="6">
        <f>D7</f>
        <v>1.3115079365079365</v>
      </c>
      <c r="E8" s="13">
        <f t="shared" si="0"/>
        <v>0.94971264367816088</v>
      </c>
    </row>
    <row r="9" spans="2:6" x14ac:dyDescent="0.2">
      <c r="B9" s="5">
        <v>44465</v>
      </c>
      <c r="C9" s="6">
        <f t="shared" si="1"/>
        <v>1.0952380952380949</v>
      </c>
      <c r="D9" s="6">
        <f>D8-([1]Aurélie!$C$7)</f>
        <v>1.2698412698412698</v>
      </c>
      <c r="E9" s="13">
        <f t="shared" si="0"/>
        <v>0.91954022988505746</v>
      </c>
    </row>
    <row r="10" spans="2:6" x14ac:dyDescent="0.2">
      <c r="B10" s="5">
        <v>44466</v>
      </c>
      <c r="C10" s="6">
        <f t="shared" si="1"/>
        <v>1.0476190476190472</v>
      </c>
      <c r="D10" s="6">
        <f>D9</f>
        <v>1.2698412698412698</v>
      </c>
      <c r="E10" s="13">
        <f t="shared" si="0"/>
        <v>0.91954022988505746</v>
      </c>
    </row>
    <row r="11" spans="2:6" x14ac:dyDescent="0.2">
      <c r="B11" s="5">
        <v>44467</v>
      </c>
      <c r="C11" s="6">
        <f t="shared" si="1"/>
        <v>0.99999999999999956</v>
      </c>
      <c r="D11" s="6">
        <f>D10</f>
        <v>1.2698412698412698</v>
      </c>
      <c r="E11" s="13">
        <f t="shared" si="0"/>
        <v>0.91954022988505746</v>
      </c>
    </row>
    <row r="12" spans="2:6" x14ac:dyDescent="0.2">
      <c r="B12" s="5">
        <v>44468</v>
      </c>
      <c r="C12" s="6">
        <f t="shared" si="1"/>
        <v>0.95238095238095188</v>
      </c>
      <c r="D12" s="6">
        <f>D11-([1]Aurélie!$C$8+[1]Commun!$C$6)</f>
        <v>1.1448412698412698</v>
      </c>
      <c r="E12" s="13">
        <f t="shared" si="0"/>
        <v>0.82902298850574707</v>
      </c>
    </row>
    <row r="13" spans="2:6" x14ac:dyDescent="0.2">
      <c r="B13" s="5">
        <v>44469</v>
      </c>
      <c r="C13" s="6">
        <f t="shared" si="1"/>
        <v>0.90476190476190421</v>
      </c>
      <c r="D13" s="6">
        <f>D12</f>
        <v>1.1448412698412698</v>
      </c>
      <c r="E13" s="13">
        <f t="shared" si="0"/>
        <v>0.82902298850574707</v>
      </c>
    </row>
    <row r="14" spans="2:6" x14ac:dyDescent="0.2">
      <c r="B14" s="5">
        <v>44470</v>
      </c>
      <c r="C14" s="6">
        <f t="shared" si="1"/>
        <v>0.85714285714285654</v>
      </c>
      <c r="D14" s="6">
        <f>D13-([1]Commun!$C$7+[1]Commun!$C$8)</f>
        <v>1.0997023809523809</v>
      </c>
      <c r="E14" s="13">
        <f t="shared" si="0"/>
        <v>0.79633620689655171</v>
      </c>
    </row>
    <row r="15" spans="2:6" x14ac:dyDescent="0.2">
      <c r="B15" s="5">
        <v>44471</v>
      </c>
      <c r="C15" s="6">
        <f t="shared" si="1"/>
        <v>0.80952380952380887</v>
      </c>
      <c r="D15" s="6">
        <f>D14</f>
        <v>1.0997023809523809</v>
      </c>
      <c r="E15" s="13">
        <f t="shared" si="0"/>
        <v>0.79633620689655171</v>
      </c>
    </row>
    <row r="16" spans="2:6" x14ac:dyDescent="0.2">
      <c r="B16" s="5">
        <v>44472</v>
      </c>
      <c r="C16" s="6">
        <f t="shared" si="1"/>
        <v>0.7619047619047612</v>
      </c>
      <c r="D16" s="6">
        <f>D15-([1]Aurélie!$C$9+[1]Aurélie!$C$10+[1]Aurélie!$C$11)</f>
        <v>1.0580357142857142</v>
      </c>
      <c r="E16" s="13">
        <f t="shared" si="0"/>
        <v>0.76616379310344818</v>
      </c>
    </row>
    <row r="17" spans="2:5" x14ac:dyDescent="0.2">
      <c r="B17" s="5">
        <v>44473</v>
      </c>
      <c r="C17" s="6">
        <f t="shared" si="1"/>
        <v>0.71428571428571352</v>
      </c>
      <c r="D17" s="6">
        <f>D16</f>
        <v>1.0580357142857142</v>
      </c>
      <c r="E17" s="13">
        <f t="shared" si="0"/>
        <v>0.76616379310344818</v>
      </c>
    </row>
    <row r="18" spans="2:5" x14ac:dyDescent="0.2">
      <c r="B18" s="5">
        <v>44474</v>
      </c>
      <c r="C18" s="6">
        <f t="shared" si="1"/>
        <v>0.66666666666666585</v>
      </c>
      <c r="D18" s="6">
        <f>D17</f>
        <v>1.0580357142857142</v>
      </c>
      <c r="E18" s="13">
        <f t="shared" si="0"/>
        <v>0.76616379310344818</v>
      </c>
    </row>
    <row r="19" spans="2:5" x14ac:dyDescent="0.2">
      <c r="B19" s="5">
        <v>44475</v>
      </c>
      <c r="C19" s="6">
        <f t="shared" si="1"/>
        <v>0.61904761904761818</v>
      </c>
      <c r="D19" s="6">
        <f>D18</f>
        <v>1.0580357142857142</v>
      </c>
      <c r="E19" s="13">
        <f t="shared" si="0"/>
        <v>0.76616379310344818</v>
      </c>
    </row>
    <row r="20" spans="2:5" x14ac:dyDescent="0.2">
      <c r="B20" s="5">
        <v>44476</v>
      </c>
      <c r="C20" s="6">
        <f t="shared" si="1"/>
        <v>0.57142857142857051</v>
      </c>
      <c r="D20" s="6">
        <f>D19</f>
        <v>1.0580357142857142</v>
      </c>
      <c r="E20" s="13">
        <f t="shared" si="0"/>
        <v>0.76616379310344818</v>
      </c>
    </row>
    <row r="21" spans="2:5" x14ac:dyDescent="0.2">
      <c r="B21" s="5">
        <v>44477</v>
      </c>
      <c r="C21" s="6">
        <f t="shared" si="1"/>
        <v>0.52380952380952284</v>
      </c>
      <c r="D21" s="6">
        <f>D20-([1]Commun!$C$9+[1]Aurélie!$C$12)</f>
        <v>1.0198412698412698</v>
      </c>
      <c r="E21" s="13">
        <f t="shared" si="0"/>
        <v>0.7385057471264368</v>
      </c>
    </row>
    <row r="22" spans="2:5" x14ac:dyDescent="0.2">
      <c r="B22" s="5">
        <v>44478</v>
      </c>
      <c r="C22" s="6">
        <f t="shared" si="1"/>
        <v>0.47619047619047522</v>
      </c>
      <c r="D22" s="6">
        <f>D21</f>
        <v>1.0198412698412698</v>
      </c>
      <c r="E22" s="13">
        <f t="shared" si="0"/>
        <v>0.7385057471264368</v>
      </c>
    </row>
    <row r="23" spans="2:5" x14ac:dyDescent="0.2">
      <c r="B23" s="5">
        <v>44479</v>
      </c>
      <c r="C23" s="6">
        <f t="shared" si="1"/>
        <v>0.4285714285714276</v>
      </c>
      <c r="D23" s="6">
        <f>D22-([1]Aurélie!$C$13+[1]Aurélie!$C$14+[1]Aurélie!$C$15)</f>
        <v>0.87748015873015861</v>
      </c>
      <c r="E23" s="13">
        <f t="shared" si="0"/>
        <v>0.63541666666666663</v>
      </c>
    </row>
    <row r="24" spans="2:5" x14ac:dyDescent="0.2">
      <c r="B24" s="5">
        <v>44480</v>
      </c>
      <c r="C24" s="6">
        <f t="shared" si="1"/>
        <v>0.38095238095237999</v>
      </c>
      <c r="D24" s="6">
        <f>D23-([1]Commun!$C$10)</f>
        <v>0.79414682539682524</v>
      </c>
      <c r="E24" s="13">
        <f t="shared" si="0"/>
        <v>0.57507183908045967</v>
      </c>
    </row>
    <row r="25" spans="2:5" x14ac:dyDescent="0.2">
      <c r="B25" s="5">
        <v>44481</v>
      </c>
      <c r="C25" s="6">
        <f t="shared" si="1"/>
        <v>0.33333333333333237</v>
      </c>
      <c r="D25" s="6">
        <f>D24</f>
        <v>0.79414682539682524</v>
      </c>
      <c r="E25" s="13">
        <f t="shared" si="0"/>
        <v>0.57507183908045967</v>
      </c>
    </row>
    <row r="26" spans="2:5" x14ac:dyDescent="0.2">
      <c r="B26" s="5">
        <v>44482</v>
      </c>
      <c r="C26" s="6">
        <f t="shared" si="1"/>
        <v>0.28571428571428475</v>
      </c>
      <c r="D26" s="6">
        <f>D25</f>
        <v>0.79414682539682524</v>
      </c>
      <c r="E26" s="13">
        <f t="shared" si="0"/>
        <v>0.57507183908045967</v>
      </c>
    </row>
    <row r="27" spans="2:5" x14ac:dyDescent="0.2">
      <c r="B27" s="5">
        <v>44483</v>
      </c>
      <c r="C27" s="6">
        <f t="shared" si="1"/>
        <v>0.23809523809523714</v>
      </c>
      <c r="D27" s="6">
        <f>D26-([1]Commun!$C$11+[1]Aurélie!$C$16)</f>
        <v>0.70039682539682524</v>
      </c>
      <c r="E27" s="13">
        <f t="shared" si="0"/>
        <v>0.50718390804597691</v>
      </c>
    </row>
    <row r="28" spans="2:5" x14ac:dyDescent="0.2">
      <c r="B28" s="5">
        <v>44484</v>
      </c>
      <c r="C28" s="6">
        <f t="shared" si="1"/>
        <v>0.19047619047618952</v>
      </c>
      <c r="D28" s="6">
        <f>D27</f>
        <v>0.70039682539682524</v>
      </c>
      <c r="E28" s="13">
        <f t="shared" si="0"/>
        <v>0.50718390804597691</v>
      </c>
    </row>
    <row r="29" spans="2:5" x14ac:dyDescent="0.2">
      <c r="B29" s="5">
        <v>44485</v>
      </c>
      <c r="C29" s="6">
        <f t="shared" si="1"/>
        <v>0.14285714285714191</v>
      </c>
      <c r="D29" s="6">
        <f>D28</f>
        <v>0.70039682539682524</v>
      </c>
      <c r="E29" s="13">
        <f t="shared" si="0"/>
        <v>0.50718390804597691</v>
      </c>
    </row>
    <row r="30" spans="2:5" x14ac:dyDescent="0.2">
      <c r="B30" s="5">
        <v>44486</v>
      </c>
      <c r="C30" s="6">
        <f t="shared" si="1"/>
        <v>9.5238095238094289E-2</v>
      </c>
      <c r="D30" s="6">
        <f>D29</f>
        <v>0.70039682539682524</v>
      </c>
      <c r="E30" s="13">
        <f t="shared" si="0"/>
        <v>0.50718390804597691</v>
      </c>
    </row>
    <row r="31" spans="2:5" x14ac:dyDescent="0.2">
      <c r="B31" s="5">
        <v>44487</v>
      </c>
      <c r="C31" s="6">
        <f t="shared" si="1"/>
        <v>4.7619047619046673E-2</v>
      </c>
      <c r="D31" s="6">
        <f>D30-([1]Commun!$C$12)</f>
        <v>0.65873015873015861</v>
      </c>
      <c r="E31" s="13">
        <f t="shared" si="0"/>
        <v>0.47701149425287348</v>
      </c>
    </row>
    <row r="32" spans="2:5" x14ac:dyDescent="0.2">
      <c r="B32" s="5">
        <v>44488</v>
      </c>
      <c r="C32" s="6">
        <f t="shared" si="1"/>
        <v>-9.4368957093138306E-16</v>
      </c>
      <c r="D32" s="6">
        <f>D31-([1]Commun!$C$13)</f>
        <v>0.61706349206349198</v>
      </c>
      <c r="E32" s="13">
        <f t="shared" si="0"/>
        <v>0.44683908045977005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1919-AD2A-D749-A669-506A039EBD4B}">
  <dimension ref="B1:F32"/>
  <sheetViews>
    <sheetView showGridLines="0" zoomScale="75" workbookViewId="0">
      <pane ySplit="1" topLeftCell="A2" activePane="bottomLeft" state="frozen"/>
      <selection pane="bottomLeft" activeCell="H48" sqref="H48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2:6" s="1" customFormat="1" x14ac:dyDescent="0.2">
      <c r="B2" s="3"/>
      <c r="C2" s="3"/>
      <c r="D2" s="3"/>
      <c r="E2" s="12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C3-([1]Commun!$C$4+[1]Commun!$C$5+[1]Coralie!$C$4+[1]!Tableau1[[#This Row],[DURÉE]])</f>
        <v>1.3323412698412698</v>
      </c>
      <c r="E3" s="13">
        <f>D3/$C$3</f>
        <v>0.9647988505747126</v>
      </c>
    </row>
    <row r="4" spans="2:6" x14ac:dyDescent="0.2">
      <c r="B4" s="5">
        <v>44460</v>
      </c>
      <c r="C4" s="6">
        <f>C3-(($F$1/7))</f>
        <v>1.3333333333333333</v>
      </c>
      <c r="D4" s="6">
        <f>D3</f>
        <v>1.3323412698412698</v>
      </c>
      <c r="E4" s="13">
        <f t="shared" ref="E4:E32" si="0">D4/$C$3</f>
        <v>0.9647988505747126</v>
      </c>
    </row>
    <row r="5" spans="2:6" x14ac:dyDescent="0.2">
      <c r="B5" s="5">
        <v>44461</v>
      </c>
      <c r="C5" s="6">
        <f t="shared" ref="C5:C32" si="1">C4-(($F$1/7))</f>
        <v>1.2857142857142856</v>
      </c>
      <c r="D5" s="6">
        <f>D4-([1]!Tableau1[[#This Row],[DURÉE]])</f>
        <v>1.3288690476190474</v>
      </c>
      <c r="E5" s="13">
        <f t="shared" si="0"/>
        <v>0.96228448275862055</v>
      </c>
    </row>
    <row r="6" spans="2:6" x14ac:dyDescent="0.2">
      <c r="B6" s="5">
        <v>44462</v>
      </c>
      <c r="C6" s="6">
        <f t="shared" si="1"/>
        <v>1.2380952380952379</v>
      </c>
      <c r="D6" s="6">
        <f>D5</f>
        <v>1.3288690476190474</v>
      </c>
      <c r="E6" s="13">
        <f t="shared" si="0"/>
        <v>0.96228448275862055</v>
      </c>
    </row>
    <row r="7" spans="2:6" x14ac:dyDescent="0.2">
      <c r="B7" s="5">
        <v>44463</v>
      </c>
      <c r="C7" s="6">
        <f t="shared" si="1"/>
        <v>1.1904761904761902</v>
      </c>
      <c r="D7" s="6">
        <f>D6</f>
        <v>1.3288690476190474</v>
      </c>
      <c r="E7" s="13">
        <f t="shared" si="0"/>
        <v>0.96228448275862055</v>
      </c>
    </row>
    <row r="8" spans="2:6" x14ac:dyDescent="0.2">
      <c r="B8" s="5">
        <v>44464</v>
      </c>
      <c r="C8" s="6">
        <f t="shared" si="1"/>
        <v>1.1428571428571426</v>
      </c>
      <c r="D8" s="6">
        <f>D7</f>
        <v>1.3288690476190474</v>
      </c>
      <c r="E8" s="13">
        <f t="shared" si="0"/>
        <v>0.96228448275862055</v>
      </c>
    </row>
    <row r="9" spans="2:6" x14ac:dyDescent="0.2">
      <c r="B9" s="5">
        <v>44465</v>
      </c>
      <c r="C9" s="6">
        <f t="shared" si="1"/>
        <v>1.0952380952380949</v>
      </c>
      <c r="D9" s="6">
        <f>D8-([1]Coralie!$C$6+[1]Coralie!$C$7)</f>
        <v>1.2003968253968251</v>
      </c>
      <c r="E9" s="13">
        <f t="shared" si="0"/>
        <v>0.86925287356321823</v>
      </c>
    </row>
    <row r="10" spans="2:6" x14ac:dyDescent="0.2">
      <c r="B10" s="5">
        <v>44466</v>
      </c>
      <c r="C10" s="6">
        <f t="shared" si="1"/>
        <v>1.0476190476190472</v>
      </c>
      <c r="D10" s="6">
        <f>D9-([1]Coralie!$C$8)</f>
        <v>1.1587301587301584</v>
      </c>
      <c r="E10" s="13">
        <f>D10/$C$3</f>
        <v>0.83908045977011469</v>
      </c>
    </row>
    <row r="11" spans="2:6" x14ac:dyDescent="0.2">
      <c r="B11" s="5">
        <v>44467</v>
      </c>
      <c r="C11" s="6">
        <f t="shared" si="1"/>
        <v>0.99999999999999956</v>
      </c>
      <c r="D11" s="6">
        <f>D10-([1]Coralie!$C$9+[1]Coralie!$C$10)</f>
        <v>1.1170634920634916</v>
      </c>
      <c r="E11" s="13">
        <f t="shared" si="0"/>
        <v>0.80890804597701116</v>
      </c>
    </row>
    <row r="12" spans="2:6" x14ac:dyDescent="0.2">
      <c r="B12" s="5">
        <v>44468</v>
      </c>
      <c r="C12" s="6">
        <f t="shared" si="1"/>
        <v>0.95238095238095188</v>
      </c>
      <c r="D12" s="6">
        <f>D11-([1]Commun!$C$6)</f>
        <v>1.0753968253968249</v>
      </c>
      <c r="E12" s="13">
        <f t="shared" si="0"/>
        <v>0.77873563218390773</v>
      </c>
    </row>
    <row r="13" spans="2:6" x14ac:dyDescent="0.2">
      <c r="B13" s="5">
        <v>44469</v>
      </c>
      <c r="C13" s="6">
        <f t="shared" si="1"/>
        <v>0.90476190476190421</v>
      </c>
      <c r="D13" s="6">
        <f>D12</f>
        <v>1.0753968253968249</v>
      </c>
      <c r="E13" s="13">
        <f t="shared" si="0"/>
        <v>0.77873563218390773</v>
      </c>
    </row>
    <row r="14" spans="2:6" x14ac:dyDescent="0.2">
      <c r="B14" s="5">
        <v>44470</v>
      </c>
      <c r="C14" s="6">
        <f t="shared" si="1"/>
        <v>0.85714285714285654</v>
      </c>
      <c r="D14" s="6">
        <f>D13-([1]Commun!$C$7+[1]Commun!$C$8+[1]Coralie!$C$12)</f>
        <v>1.0094246031746026</v>
      </c>
      <c r="E14" s="13">
        <f t="shared" si="0"/>
        <v>0.73096264367816055</v>
      </c>
    </row>
    <row r="15" spans="2:6" x14ac:dyDescent="0.2">
      <c r="B15" s="5">
        <v>44471</v>
      </c>
      <c r="C15" s="6">
        <f t="shared" si="1"/>
        <v>0.80952380952380887</v>
      </c>
      <c r="D15" s="6">
        <f>D14</f>
        <v>1.0094246031746026</v>
      </c>
      <c r="E15" s="13">
        <f t="shared" si="0"/>
        <v>0.73096264367816055</v>
      </c>
    </row>
    <row r="16" spans="2:6" x14ac:dyDescent="0.2">
      <c r="B16" s="5">
        <v>44472</v>
      </c>
      <c r="C16" s="6">
        <f t="shared" si="1"/>
        <v>0.7619047619047612</v>
      </c>
      <c r="D16" s="6">
        <f>D15-([1]Coralie!$C$13+[1]Coralie!$C$14+[1]Coralie!$C$15)</f>
        <v>0.92261904761904701</v>
      </c>
      <c r="E16" s="13">
        <f t="shared" si="0"/>
        <v>0.66810344827586166</v>
      </c>
    </row>
    <row r="17" spans="2:5" x14ac:dyDescent="0.2">
      <c r="B17" s="5">
        <v>44473</v>
      </c>
      <c r="C17" s="6">
        <f t="shared" si="1"/>
        <v>0.71428571428571352</v>
      </c>
      <c r="D17" s="6">
        <f>D16</f>
        <v>0.92261904761904701</v>
      </c>
      <c r="E17" s="13">
        <f t="shared" si="0"/>
        <v>0.66810344827586166</v>
      </c>
    </row>
    <row r="18" spans="2:5" x14ac:dyDescent="0.2">
      <c r="B18" s="5">
        <v>44474</v>
      </c>
      <c r="C18" s="6">
        <f t="shared" si="1"/>
        <v>0.66666666666666585</v>
      </c>
      <c r="D18" s="6">
        <f>D17</f>
        <v>0.92261904761904701</v>
      </c>
      <c r="E18" s="13">
        <f t="shared" si="0"/>
        <v>0.66810344827586166</v>
      </c>
    </row>
    <row r="19" spans="2:5" x14ac:dyDescent="0.2">
      <c r="B19" s="5">
        <v>44475</v>
      </c>
      <c r="C19" s="6">
        <f t="shared" si="1"/>
        <v>0.61904761904761818</v>
      </c>
      <c r="D19" s="6">
        <f>D18</f>
        <v>0.92261904761904701</v>
      </c>
      <c r="E19" s="13">
        <f t="shared" si="0"/>
        <v>0.66810344827586166</v>
      </c>
    </row>
    <row r="20" spans="2:5" x14ac:dyDescent="0.2">
      <c r="B20" s="5">
        <v>44476</v>
      </c>
      <c r="C20" s="6">
        <f t="shared" si="1"/>
        <v>0.57142857142857051</v>
      </c>
      <c r="D20" s="6">
        <f>D19</f>
        <v>0.92261904761904701</v>
      </c>
      <c r="E20" s="13">
        <f t="shared" si="0"/>
        <v>0.66810344827586166</v>
      </c>
    </row>
    <row r="21" spans="2:5" x14ac:dyDescent="0.2">
      <c r="B21" s="5">
        <v>44477</v>
      </c>
      <c r="C21" s="6">
        <f t="shared" si="1"/>
        <v>0.52380952380952284</v>
      </c>
      <c r="D21" s="6">
        <f>D20-([1]Commun!$C$9+[1]Coralie!$C$16+[1]Coralie!$C$17+[1]Coralie!$C$18)</f>
        <v>0.87053571428571364</v>
      </c>
      <c r="E21" s="13">
        <f t="shared" si="0"/>
        <v>0.63038793103448232</v>
      </c>
    </row>
    <row r="22" spans="2:5" x14ac:dyDescent="0.2">
      <c r="B22" s="5">
        <v>44478</v>
      </c>
      <c r="C22" s="6">
        <f t="shared" si="1"/>
        <v>0.47619047619047522</v>
      </c>
      <c r="D22" s="6">
        <f>D21</f>
        <v>0.87053571428571364</v>
      </c>
      <c r="E22" s="13">
        <f t="shared" si="0"/>
        <v>0.63038793103448232</v>
      </c>
    </row>
    <row r="23" spans="2:5" x14ac:dyDescent="0.2">
      <c r="B23" s="5">
        <v>44479</v>
      </c>
      <c r="C23" s="6">
        <f t="shared" si="1"/>
        <v>0.4285714285714276</v>
      </c>
      <c r="D23" s="6">
        <f>D22</f>
        <v>0.87053571428571364</v>
      </c>
      <c r="E23" s="13">
        <f t="shared" si="0"/>
        <v>0.63038793103448232</v>
      </c>
    </row>
    <row r="24" spans="2:5" x14ac:dyDescent="0.2">
      <c r="B24" s="5">
        <v>44480</v>
      </c>
      <c r="C24" s="6">
        <f t="shared" si="1"/>
        <v>0.38095238095237999</v>
      </c>
      <c r="D24" s="6">
        <f>D23-([1]Commun!$C$10+[1]Coralie!$C$19+[1]Coralie!$C$20)</f>
        <v>0.74553571428571364</v>
      </c>
      <c r="E24" s="13">
        <f t="shared" si="0"/>
        <v>0.53987068965517193</v>
      </c>
    </row>
    <row r="25" spans="2:5" x14ac:dyDescent="0.2">
      <c r="B25" s="5">
        <v>44481</v>
      </c>
      <c r="C25" s="6">
        <f t="shared" si="1"/>
        <v>0.33333333333333237</v>
      </c>
      <c r="D25" s="6">
        <f>D24</f>
        <v>0.74553571428571364</v>
      </c>
      <c r="E25" s="13">
        <f t="shared" si="0"/>
        <v>0.53987068965517193</v>
      </c>
    </row>
    <row r="26" spans="2:5" x14ac:dyDescent="0.2">
      <c r="B26" s="5">
        <v>44482</v>
      </c>
      <c r="C26" s="6">
        <f t="shared" si="1"/>
        <v>0.28571428571428475</v>
      </c>
      <c r="D26" s="6">
        <f>D25</f>
        <v>0.74553571428571364</v>
      </c>
      <c r="E26" s="13">
        <f t="shared" si="0"/>
        <v>0.53987068965517193</v>
      </c>
    </row>
    <row r="27" spans="2:5" x14ac:dyDescent="0.2">
      <c r="B27" s="5">
        <v>44483</v>
      </c>
      <c r="C27" s="6">
        <f t="shared" si="1"/>
        <v>0.23809523809523714</v>
      </c>
      <c r="D27" s="6">
        <f>D26-([1]Commun!$C$11+[1]Coralie!$C$21+[1]Coralie!$C$22+[1]Coralie!$C$23+[1]Coralie!$C$24)</f>
        <v>0.6066468253968248</v>
      </c>
      <c r="E27" s="13">
        <f t="shared" si="0"/>
        <v>0.43929597701149381</v>
      </c>
    </row>
    <row r="28" spans="2:5" x14ac:dyDescent="0.2">
      <c r="B28" s="5">
        <v>44484</v>
      </c>
      <c r="C28" s="6">
        <f t="shared" si="1"/>
        <v>0.19047619047618952</v>
      </c>
      <c r="D28" s="6">
        <f>D27-([1]Coralie!$C$25)</f>
        <v>0.55456349206349143</v>
      </c>
      <c r="E28" s="13">
        <f t="shared" si="0"/>
        <v>0.40158045977011447</v>
      </c>
    </row>
    <row r="29" spans="2:5" x14ac:dyDescent="0.2">
      <c r="B29" s="5">
        <v>44485</v>
      </c>
      <c r="C29" s="6">
        <f t="shared" si="1"/>
        <v>0.14285714285714191</v>
      </c>
      <c r="D29" s="6">
        <f>D28-([1]Coralie!$C$26+[1]Coralie!$C$27+[1]Coralie!$C$28+[1]!Tableau1[[#This Row],[DURÉE]]+[1]Coralie!$C$30)</f>
        <v>0.38095238095238032</v>
      </c>
      <c r="E29" s="13">
        <f t="shared" si="0"/>
        <v>0.27586206896551679</v>
      </c>
    </row>
    <row r="30" spans="2:5" x14ac:dyDescent="0.2">
      <c r="B30" s="5">
        <v>44486</v>
      </c>
      <c r="C30" s="6">
        <f t="shared" si="1"/>
        <v>9.5238095238094289E-2</v>
      </c>
      <c r="D30" s="6">
        <f>D29-([1]Coralie!$C$31+[1]Coralie!$C$32)</f>
        <v>0.35317460317460253</v>
      </c>
      <c r="E30" s="13">
        <f t="shared" si="0"/>
        <v>0.25574712643678116</v>
      </c>
    </row>
    <row r="31" spans="2:5" x14ac:dyDescent="0.2">
      <c r="B31" s="5">
        <v>44487</v>
      </c>
      <c r="C31" s="6">
        <f t="shared" si="1"/>
        <v>4.7619047619046673E-2</v>
      </c>
      <c r="D31" s="6">
        <f>D30-([1]Commun!$C$12+[1]Coralie!$C$33)</f>
        <v>0.28025793650793585</v>
      </c>
      <c r="E31" s="13">
        <f t="shared" si="0"/>
        <v>0.20294540229885011</v>
      </c>
    </row>
    <row r="32" spans="2:5" x14ac:dyDescent="0.2">
      <c r="B32" s="5">
        <v>44488</v>
      </c>
      <c r="C32" s="6">
        <f t="shared" si="1"/>
        <v>-9.4368957093138306E-16</v>
      </c>
      <c r="D32" s="6">
        <f>D31-([1]Commun!$C$13)</f>
        <v>0.23859126984126919</v>
      </c>
      <c r="E32" s="13">
        <f t="shared" si="0"/>
        <v>0.17277298850574666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3C67-CBB4-A646-8CFB-4E9D29F5BD23}">
  <dimension ref="B1:F32"/>
  <sheetViews>
    <sheetView showGridLines="0" zoomScale="85" workbookViewId="0">
      <pane ySplit="1" topLeftCell="A2" activePane="bottomLeft" state="frozen"/>
      <selection pane="bottomLeft" activeCell="I40" sqref="I40"/>
    </sheetView>
  </sheetViews>
  <sheetFormatPr baseColWidth="10" defaultRowHeight="16" x14ac:dyDescent="0.2"/>
  <cols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2:6" s="1" customFormat="1" x14ac:dyDescent="0.2">
      <c r="B2" s="3"/>
      <c r="C2" s="3"/>
      <c r="D2" s="3"/>
      <c r="E2" s="12"/>
      <c r="F2" s="2"/>
    </row>
    <row r="3" spans="2:6" x14ac:dyDescent="0.2">
      <c r="B3" s="5">
        <v>44459</v>
      </c>
      <c r="C3" s="6">
        <f>(F1/7)*29</f>
        <v>1.3809523809523809</v>
      </c>
      <c r="D3" s="6">
        <f>C3-([1]Commun!$C$4+[1]Commun!$C$5+[1]!Tableau2[[#This Row],[DURÉE]])</f>
        <v>1.3358134920634921</v>
      </c>
      <c r="E3" s="13">
        <f>D3/$C$3</f>
        <v>0.96731321839080464</v>
      </c>
    </row>
    <row r="4" spans="2:6" x14ac:dyDescent="0.2">
      <c r="B4" s="5">
        <v>44460</v>
      </c>
      <c r="C4" s="6">
        <f>C3-(($F$1/7))</f>
        <v>1.3333333333333333</v>
      </c>
      <c r="D4" s="6">
        <f>D3</f>
        <v>1.3358134920634921</v>
      </c>
      <c r="E4" s="13">
        <f t="shared" ref="E4:E32" si="0">D4/$C$3</f>
        <v>0.96731321839080464</v>
      </c>
    </row>
    <row r="5" spans="2:6" x14ac:dyDescent="0.2">
      <c r="B5" s="5">
        <v>44461</v>
      </c>
      <c r="C5" s="6">
        <f t="shared" ref="C5:C32" si="1">C4-(($F$1/7))</f>
        <v>1.2857142857142856</v>
      </c>
      <c r="D5" s="6">
        <f>D4</f>
        <v>1.3358134920634921</v>
      </c>
      <c r="E5" s="13">
        <f t="shared" si="0"/>
        <v>0.96731321839080464</v>
      </c>
    </row>
    <row r="6" spans="2:6" x14ac:dyDescent="0.2">
      <c r="B6" s="5">
        <v>44462</v>
      </c>
      <c r="C6" s="6">
        <f t="shared" si="1"/>
        <v>1.2380952380952379</v>
      </c>
      <c r="D6" s="6">
        <f>D5</f>
        <v>1.3358134920634921</v>
      </c>
      <c r="E6" s="13">
        <f t="shared" si="0"/>
        <v>0.96731321839080464</v>
      </c>
    </row>
    <row r="7" spans="2:6" x14ac:dyDescent="0.2">
      <c r="B7" s="5">
        <v>44463</v>
      </c>
      <c r="C7" s="6">
        <f t="shared" si="1"/>
        <v>1.1904761904761902</v>
      </c>
      <c r="D7" s="6">
        <f>D6-([1]Constantin!$C$5+[1]Constantin!$C$4)</f>
        <v>1.2927579365079365</v>
      </c>
      <c r="E7" s="13">
        <f t="shared" si="0"/>
        <v>0.93613505747126435</v>
      </c>
    </row>
    <row r="8" spans="2:6" x14ac:dyDescent="0.2">
      <c r="B8" s="5">
        <v>44464</v>
      </c>
      <c r="C8" s="6">
        <f t="shared" si="1"/>
        <v>1.1428571428571426</v>
      </c>
      <c r="D8" s="6">
        <f>D7</f>
        <v>1.2927579365079365</v>
      </c>
      <c r="E8" s="13">
        <f t="shared" si="0"/>
        <v>0.93613505747126435</v>
      </c>
    </row>
    <row r="9" spans="2:6" x14ac:dyDescent="0.2">
      <c r="B9" s="5">
        <v>44465</v>
      </c>
      <c r="C9" s="6">
        <f t="shared" si="1"/>
        <v>1.0952380952380949</v>
      </c>
      <c r="D9" s="6">
        <f t="shared" ref="D9:D11" si="2">D8</f>
        <v>1.2927579365079365</v>
      </c>
      <c r="E9" s="13">
        <f t="shared" si="0"/>
        <v>0.93613505747126435</v>
      </c>
    </row>
    <row r="10" spans="2:6" x14ac:dyDescent="0.2">
      <c r="B10" s="5">
        <v>44466</v>
      </c>
      <c r="C10" s="6">
        <f t="shared" si="1"/>
        <v>1.0476190476190472</v>
      </c>
      <c r="D10" s="6">
        <f t="shared" si="2"/>
        <v>1.2927579365079365</v>
      </c>
      <c r="E10" s="13">
        <f>D10/$C$3</f>
        <v>0.93613505747126435</v>
      </c>
    </row>
    <row r="11" spans="2:6" x14ac:dyDescent="0.2">
      <c r="B11" s="5">
        <v>44467</v>
      </c>
      <c r="C11" s="6">
        <f t="shared" si="1"/>
        <v>0.99999999999999956</v>
      </c>
      <c r="D11" s="6">
        <f t="shared" si="2"/>
        <v>1.2927579365079365</v>
      </c>
      <c r="E11" s="13">
        <f t="shared" si="0"/>
        <v>0.93613505747126435</v>
      </c>
    </row>
    <row r="12" spans="2:6" x14ac:dyDescent="0.2">
      <c r="B12" s="5">
        <v>44468</v>
      </c>
      <c r="C12" s="6">
        <f t="shared" si="1"/>
        <v>0.95238095238095188</v>
      </c>
      <c r="D12" s="6">
        <f>D11-([1]Constantin!$C$6+[1]Commun!$C$6)</f>
        <v>1.1677579365079365</v>
      </c>
      <c r="E12" s="13">
        <f t="shared" si="0"/>
        <v>0.84561781609195397</v>
      </c>
    </row>
    <row r="13" spans="2:6" x14ac:dyDescent="0.2">
      <c r="B13" s="5">
        <v>44469</v>
      </c>
      <c r="C13" s="6">
        <f t="shared" si="1"/>
        <v>0.90476190476190421</v>
      </c>
      <c r="D13" s="6">
        <f>D12</f>
        <v>1.1677579365079365</v>
      </c>
      <c r="E13" s="13">
        <f t="shared" si="0"/>
        <v>0.84561781609195397</v>
      </c>
    </row>
    <row r="14" spans="2:6" x14ac:dyDescent="0.2">
      <c r="B14" s="5">
        <v>44470</v>
      </c>
      <c r="C14" s="6">
        <f t="shared" si="1"/>
        <v>0.85714285714285654</v>
      </c>
      <c r="D14" s="6">
        <f>D13-([1]Commun!$C$7+[1]Commun!$C$8)</f>
        <v>1.1226190476190476</v>
      </c>
      <c r="E14" s="13">
        <f t="shared" si="0"/>
        <v>0.81293103448275861</v>
      </c>
    </row>
    <row r="15" spans="2:6" x14ac:dyDescent="0.2">
      <c r="B15" s="5">
        <v>44471</v>
      </c>
      <c r="C15" s="6">
        <f t="shared" si="1"/>
        <v>0.80952380952380887</v>
      </c>
      <c r="D15" s="6">
        <f t="shared" ref="D15:D20" si="3">D14</f>
        <v>1.1226190476190476</v>
      </c>
      <c r="E15" s="13">
        <f t="shared" si="0"/>
        <v>0.81293103448275861</v>
      </c>
    </row>
    <row r="16" spans="2:6" x14ac:dyDescent="0.2">
      <c r="B16" s="5">
        <v>44472</v>
      </c>
      <c r="C16" s="6">
        <f t="shared" si="1"/>
        <v>0.7619047619047612</v>
      </c>
      <c r="D16" s="6">
        <f t="shared" si="3"/>
        <v>1.1226190476190476</v>
      </c>
      <c r="E16" s="13">
        <f t="shared" si="0"/>
        <v>0.81293103448275861</v>
      </c>
    </row>
    <row r="17" spans="2:5" x14ac:dyDescent="0.2">
      <c r="B17" s="5">
        <v>44473</v>
      </c>
      <c r="C17" s="6">
        <f t="shared" si="1"/>
        <v>0.71428571428571352</v>
      </c>
      <c r="D17" s="6">
        <f t="shared" si="3"/>
        <v>1.1226190476190476</v>
      </c>
      <c r="E17" s="13">
        <f t="shared" si="0"/>
        <v>0.81293103448275861</v>
      </c>
    </row>
    <row r="18" spans="2:5" x14ac:dyDescent="0.2">
      <c r="B18" s="5">
        <v>44474</v>
      </c>
      <c r="C18" s="6">
        <f t="shared" si="1"/>
        <v>0.66666666666666585</v>
      </c>
      <c r="D18" s="6">
        <f t="shared" si="3"/>
        <v>1.1226190476190476</v>
      </c>
      <c r="E18" s="13">
        <f t="shared" si="0"/>
        <v>0.81293103448275861</v>
      </c>
    </row>
    <row r="19" spans="2:5" x14ac:dyDescent="0.2">
      <c r="B19" s="5">
        <v>44475</v>
      </c>
      <c r="C19" s="6">
        <f t="shared" si="1"/>
        <v>0.61904761904761818</v>
      </c>
      <c r="D19" s="6">
        <f t="shared" si="3"/>
        <v>1.1226190476190476</v>
      </c>
      <c r="E19" s="13">
        <f t="shared" si="0"/>
        <v>0.81293103448275861</v>
      </c>
    </row>
    <row r="20" spans="2:5" x14ac:dyDescent="0.2">
      <c r="B20" s="5">
        <v>44476</v>
      </c>
      <c r="C20" s="6">
        <f t="shared" si="1"/>
        <v>0.57142857142857051</v>
      </c>
      <c r="D20" s="6">
        <f t="shared" si="3"/>
        <v>1.1226190476190476</v>
      </c>
      <c r="E20" s="13">
        <f t="shared" si="0"/>
        <v>0.81293103448275861</v>
      </c>
    </row>
    <row r="21" spans="2:5" x14ac:dyDescent="0.2">
      <c r="B21" s="5">
        <v>44477</v>
      </c>
      <c r="C21" s="6">
        <f t="shared" si="1"/>
        <v>0.52380952380952284</v>
      </c>
      <c r="D21" s="6">
        <f>D20-([1]Commun!$C$9+[1]Constantin!$C$7)</f>
        <v>1.0878968253968253</v>
      </c>
      <c r="E21" s="13">
        <f t="shared" si="0"/>
        <v>0.78778735632183905</v>
      </c>
    </row>
    <row r="22" spans="2:5" x14ac:dyDescent="0.2">
      <c r="B22" s="5">
        <v>44478</v>
      </c>
      <c r="C22" s="6">
        <f t="shared" si="1"/>
        <v>0.47619047619047522</v>
      </c>
      <c r="D22" s="6">
        <f>D21</f>
        <v>1.0878968253968253</v>
      </c>
      <c r="E22" s="13">
        <f t="shared" si="0"/>
        <v>0.78778735632183905</v>
      </c>
    </row>
    <row r="23" spans="2:5" x14ac:dyDescent="0.2">
      <c r="B23" s="5">
        <v>44479</v>
      </c>
      <c r="C23" s="6">
        <f t="shared" si="1"/>
        <v>0.4285714285714276</v>
      </c>
      <c r="D23" s="6">
        <f>D22-([1]Constantin!$C$8)</f>
        <v>1.0253968253968253</v>
      </c>
      <c r="E23" s="13">
        <f t="shared" si="0"/>
        <v>0.7425287356321838</v>
      </c>
    </row>
    <row r="24" spans="2:5" x14ac:dyDescent="0.2">
      <c r="B24" s="5">
        <v>44480</v>
      </c>
      <c r="C24" s="6">
        <f t="shared" si="1"/>
        <v>0.38095238095237999</v>
      </c>
      <c r="D24" s="6">
        <f>D23-([1]Commun!$C$10)</f>
        <v>0.94206349206349194</v>
      </c>
      <c r="E24" s="13">
        <f t="shared" si="0"/>
        <v>0.68218390804597695</v>
      </c>
    </row>
    <row r="25" spans="2:5" x14ac:dyDescent="0.2">
      <c r="B25" s="5">
        <v>44481</v>
      </c>
      <c r="C25" s="6">
        <f t="shared" si="1"/>
        <v>0.33333333333333237</v>
      </c>
      <c r="D25" s="6">
        <f>D24</f>
        <v>0.94206349206349194</v>
      </c>
      <c r="E25" s="13">
        <f t="shared" si="0"/>
        <v>0.68218390804597695</v>
      </c>
    </row>
    <row r="26" spans="2:5" x14ac:dyDescent="0.2">
      <c r="B26" s="5">
        <v>44482</v>
      </c>
      <c r="C26" s="6">
        <f t="shared" si="1"/>
        <v>0.28571428571428475</v>
      </c>
      <c r="D26" s="6">
        <f>D25</f>
        <v>0.94206349206349194</v>
      </c>
      <c r="E26" s="13">
        <f t="shared" si="0"/>
        <v>0.68218390804597695</v>
      </c>
    </row>
    <row r="27" spans="2:5" x14ac:dyDescent="0.2">
      <c r="B27" s="5">
        <v>44483</v>
      </c>
      <c r="C27" s="6">
        <f t="shared" si="1"/>
        <v>0.23809523809523714</v>
      </c>
      <c r="D27" s="6">
        <f>D26-([1]Commun!$C$11)</f>
        <v>0.90039682539682531</v>
      </c>
      <c r="E27" s="13">
        <f t="shared" si="0"/>
        <v>0.65201149425287352</v>
      </c>
    </row>
    <row r="28" spans="2:5" x14ac:dyDescent="0.2">
      <c r="B28" s="5">
        <v>44484</v>
      </c>
      <c r="C28" s="6">
        <f t="shared" si="1"/>
        <v>0.19047619047618952</v>
      </c>
      <c r="D28" s="6">
        <f>D27</f>
        <v>0.90039682539682531</v>
      </c>
      <c r="E28" s="13">
        <f t="shared" si="0"/>
        <v>0.65201149425287352</v>
      </c>
    </row>
    <row r="29" spans="2:5" x14ac:dyDescent="0.2">
      <c r="B29" s="5">
        <v>44485</v>
      </c>
      <c r="C29" s="6">
        <f t="shared" si="1"/>
        <v>0.14285714285714191</v>
      </c>
      <c r="D29" s="6">
        <f>D28-([1]Constantin!$C$9)</f>
        <v>0.87956349206349194</v>
      </c>
      <c r="E29" s="13">
        <f t="shared" si="0"/>
        <v>0.63692528735632181</v>
      </c>
    </row>
    <row r="30" spans="2:5" x14ac:dyDescent="0.2">
      <c r="B30" s="5">
        <v>44486</v>
      </c>
      <c r="C30" s="6">
        <f t="shared" si="1"/>
        <v>9.5238095238094289E-2</v>
      </c>
      <c r="D30" s="6">
        <f>D29</f>
        <v>0.87956349206349194</v>
      </c>
      <c r="E30" s="13">
        <f t="shared" si="0"/>
        <v>0.63692528735632181</v>
      </c>
    </row>
    <row r="31" spans="2:5" x14ac:dyDescent="0.2">
      <c r="B31" s="5">
        <v>44487</v>
      </c>
      <c r="C31" s="6">
        <f t="shared" si="1"/>
        <v>4.7619047619046673E-2</v>
      </c>
      <c r="D31" s="6">
        <f>D30-([1]Commun!$C$12)</f>
        <v>0.83789682539682531</v>
      </c>
      <c r="E31" s="13">
        <f t="shared" si="0"/>
        <v>0.60675287356321839</v>
      </c>
    </row>
    <row r="32" spans="2:5" x14ac:dyDescent="0.2">
      <c r="B32" s="5">
        <v>44488</v>
      </c>
      <c r="C32" s="6">
        <f t="shared" si="1"/>
        <v>-9.4368957093138306E-16</v>
      </c>
      <c r="D32" s="6">
        <f>D31-([1]Commun!$C$13+[1]Constantin!$C$10)</f>
        <v>0.75456349206349194</v>
      </c>
      <c r="E32" s="13">
        <f t="shared" si="0"/>
        <v>0.54640804597701143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1D1-D530-4D4B-B04B-5D0F9CEA0F75}">
  <dimension ref="B1:F40"/>
  <sheetViews>
    <sheetView showGridLines="0" tabSelected="1" zoomScale="85" workbookViewId="0">
      <pane ySplit="1" topLeftCell="A2" activePane="bottomLeft" state="frozen"/>
      <selection pane="bottomLeft" activeCell="D3" sqref="D3"/>
    </sheetView>
  </sheetViews>
  <sheetFormatPr baseColWidth="10" defaultRowHeight="16" x14ac:dyDescent="0.2"/>
  <cols>
    <col min="1" max="1" width="2" customWidth="1"/>
    <col min="2" max="5" width="16.5" customWidth="1"/>
  </cols>
  <sheetData>
    <row r="1" spans="2:6" s="1" customFormat="1" ht="19" x14ac:dyDescent="0.2">
      <c r="B1" s="4" t="s">
        <v>0</v>
      </c>
      <c r="C1" s="4" t="s">
        <v>1</v>
      </c>
      <c r="D1" s="4" t="s">
        <v>2</v>
      </c>
      <c r="E1" s="11" t="s">
        <v>3</v>
      </c>
      <c r="F1" s="2">
        <v>0.33333333333333331</v>
      </c>
    </row>
    <row r="2" spans="2:6" s="1" customFormat="1" x14ac:dyDescent="0.2">
      <c r="B2" s="3"/>
      <c r="C2" s="3"/>
      <c r="D2" s="3"/>
      <c r="E2" s="12"/>
      <c r="F2" s="2"/>
    </row>
    <row r="3" spans="2:6" x14ac:dyDescent="0.2">
      <c r="B3" s="5">
        <v>44489</v>
      </c>
      <c r="C3" s="6">
        <f>(F1*4/7)*37</f>
        <v>7.0476190476190474</v>
      </c>
      <c r="D3" s="6">
        <f>C3</f>
        <v>7.0476190476190474</v>
      </c>
      <c r="E3" s="13">
        <f>D3/$C$3</f>
        <v>1</v>
      </c>
    </row>
    <row r="4" spans="2:6" x14ac:dyDescent="0.2">
      <c r="B4" s="5">
        <v>44490</v>
      </c>
      <c r="C4" s="6">
        <f>C3-(($F$1/7)*4)</f>
        <v>6.8571428571428568</v>
      </c>
      <c r="D4" s="6">
        <f>D3-([1]Coralie!$C$34)</f>
        <v>7.0372023809523805</v>
      </c>
      <c r="E4" s="13">
        <f t="shared" ref="E4:E40" si="0">D4/$C$3</f>
        <v>0.99852195945945943</v>
      </c>
    </row>
    <row r="5" spans="2:6" x14ac:dyDescent="0.2">
      <c r="B5" s="5">
        <v>44491</v>
      </c>
      <c r="C5" s="6">
        <f t="shared" ref="C5:C40" si="1">C4-(($F$1/7)*4)</f>
        <v>6.6666666666666661</v>
      </c>
      <c r="D5" s="6">
        <f>D4-([1]Angela!$C$20)</f>
        <v>7.0163690476190474</v>
      </c>
      <c r="E5" s="13">
        <f t="shared" si="0"/>
        <v>0.9955658783783784</v>
      </c>
    </row>
    <row r="6" spans="2:6" x14ac:dyDescent="0.2">
      <c r="B6" s="5">
        <v>44492</v>
      </c>
      <c r="C6" s="6">
        <f t="shared" si="1"/>
        <v>6.4761904761904754</v>
      </c>
      <c r="D6" s="6">
        <f t="shared" ref="D6:D30" si="2">D5</f>
        <v>7.0163690476190474</v>
      </c>
      <c r="E6" s="13">
        <f>D6/$C$3</f>
        <v>0.9955658783783784</v>
      </c>
    </row>
    <row r="7" spans="2:6" x14ac:dyDescent="0.2">
      <c r="B7" s="5">
        <v>44493</v>
      </c>
      <c r="C7" s="6">
        <f t="shared" si="1"/>
        <v>6.2857142857142847</v>
      </c>
      <c r="D7" s="6">
        <f>D6-([1]Angela!$C$21+[1]Coralie!$C$35)</f>
        <v>6.9885912698412698</v>
      </c>
      <c r="E7" s="13">
        <f t="shared" si="0"/>
        <v>0.99162443693693691</v>
      </c>
    </row>
    <row r="8" spans="2:6" x14ac:dyDescent="0.2">
      <c r="B8" s="5">
        <v>44494</v>
      </c>
      <c r="C8" s="6">
        <f t="shared" si="1"/>
        <v>6.095238095238094</v>
      </c>
      <c r="D8" s="6">
        <f>D7-([1]Angela!$C$22+[1]Angela!$C$23+[1]Coralie!$C$36+[1]Constantin!$C$11+[1]Constantin!$C$12+[1]Constantin!$C$13)</f>
        <v>6.8740079365079367</v>
      </c>
      <c r="E8" s="13">
        <f t="shared" si="0"/>
        <v>0.97536599099099108</v>
      </c>
    </row>
    <row r="9" spans="2:6" x14ac:dyDescent="0.2">
      <c r="B9" s="5">
        <v>44495</v>
      </c>
      <c r="C9" s="6">
        <f t="shared" si="1"/>
        <v>5.9047619047619033</v>
      </c>
      <c r="D9" s="6">
        <f t="shared" si="2"/>
        <v>6.8740079365079367</v>
      </c>
      <c r="E9" s="13">
        <f t="shared" si="0"/>
        <v>0.97536599099099108</v>
      </c>
    </row>
    <row r="10" spans="2:6" x14ac:dyDescent="0.2">
      <c r="B10" s="5">
        <v>44496</v>
      </c>
      <c r="C10" s="6">
        <f t="shared" si="1"/>
        <v>5.7142857142857126</v>
      </c>
      <c r="D10" s="6">
        <f t="shared" si="2"/>
        <v>6.8740079365079367</v>
      </c>
      <c r="E10" s="13">
        <f>D10/$C$3</f>
        <v>0.97536599099099108</v>
      </c>
    </row>
    <row r="11" spans="2:6" x14ac:dyDescent="0.2">
      <c r="B11" s="5">
        <v>44497</v>
      </c>
      <c r="C11" s="6">
        <f t="shared" si="1"/>
        <v>5.5238095238095219</v>
      </c>
      <c r="D11" s="6">
        <f>D10-([1]Angela!$C$24+[1]Angela!$C$25+[1]Angela!$C$26+[1]Aurélie!$C$17+[1]Coralie!$C$37+[1]Coralie!$C$38)</f>
        <v>6.7281746031746037</v>
      </c>
      <c r="E11" s="13">
        <f t="shared" si="0"/>
        <v>0.95467342342342354</v>
      </c>
    </row>
    <row r="12" spans="2:6" x14ac:dyDescent="0.2">
      <c r="B12" s="5">
        <v>44498</v>
      </c>
      <c r="C12" s="6">
        <f t="shared" si="1"/>
        <v>5.3333333333333313</v>
      </c>
      <c r="D12" s="6">
        <f t="shared" si="2"/>
        <v>6.7281746031746037</v>
      </c>
      <c r="E12" s="13">
        <f t="shared" si="0"/>
        <v>0.95467342342342354</v>
      </c>
    </row>
    <row r="13" spans="2:6" x14ac:dyDescent="0.2">
      <c r="B13" s="5">
        <v>44499</v>
      </c>
      <c r="C13" s="6">
        <f t="shared" si="1"/>
        <v>5.1428571428571406</v>
      </c>
      <c r="D13" s="6">
        <f t="shared" si="2"/>
        <v>6.7281746031746037</v>
      </c>
      <c r="E13" s="13">
        <f t="shared" si="0"/>
        <v>0.95467342342342354</v>
      </c>
    </row>
    <row r="14" spans="2:6" x14ac:dyDescent="0.2">
      <c r="B14" s="5">
        <v>44500</v>
      </c>
      <c r="C14" s="6">
        <f t="shared" si="1"/>
        <v>4.9523809523809499</v>
      </c>
      <c r="D14" s="6">
        <f t="shared" si="2"/>
        <v>6.7281746031746037</v>
      </c>
      <c r="E14" s="13">
        <f t="shared" si="0"/>
        <v>0.95467342342342354</v>
      </c>
    </row>
    <row r="15" spans="2:6" x14ac:dyDescent="0.2">
      <c r="B15" s="5">
        <v>44501</v>
      </c>
      <c r="C15" s="6">
        <f t="shared" si="1"/>
        <v>4.7619047619047592</v>
      </c>
      <c r="D15" s="6">
        <f>D14-([1]Angela!$C$27+[1]Coralie!$C$39+[1]Coralie!$C$40+[1]Coralie!$C$41)</f>
        <v>6.554563492063493</v>
      </c>
      <c r="E15" s="13">
        <f t="shared" si="0"/>
        <v>0.93003941441441451</v>
      </c>
    </row>
    <row r="16" spans="2:6" x14ac:dyDescent="0.2">
      <c r="B16" s="5">
        <v>44502</v>
      </c>
      <c r="C16" s="6">
        <f t="shared" si="1"/>
        <v>4.5714285714285685</v>
      </c>
      <c r="D16" s="6">
        <f>D15-([1]Constantin!$C$14)</f>
        <v>6.512896825396826</v>
      </c>
      <c r="E16" s="13">
        <f t="shared" si="0"/>
        <v>0.92412725225225234</v>
      </c>
    </row>
    <row r="17" spans="2:5" x14ac:dyDescent="0.2">
      <c r="B17" s="5">
        <v>44503</v>
      </c>
      <c r="C17" s="6">
        <f t="shared" si="1"/>
        <v>4.3809523809523778</v>
      </c>
      <c r="D17" s="6">
        <f t="shared" si="2"/>
        <v>6.512896825396826</v>
      </c>
      <c r="E17" s="13">
        <f t="shared" si="0"/>
        <v>0.92412725225225234</v>
      </c>
    </row>
    <row r="18" spans="2:5" x14ac:dyDescent="0.2">
      <c r="B18" s="5">
        <v>44504</v>
      </c>
      <c r="C18" s="6">
        <f t="shared" si="1"/>
        <v>4.1904761904761871</v>
      </c>
      <c r="D18" s="6">
        <f>D17-([1]Angela!$C$28+[1]Aurélie!$C$18+[1]Coralie!$C$42+[1]Coralie!$C$43)</f>
        <v>6.3948412698412707</v>
      </c>
      <c r="E18" s="13">
        <f t="shared" si="0"/>
        <v>0.90737612612612628</v>
      </c>
    </row>
    <row r="19" spans="2:5" x14ac:dyDescent="0.2">
      <c r="B19" s="5">
        <v>44505</v>
      </c>
      <c r="C19" s="6">
        <f t="shared" si="1"/>
        <v>3.9999999999999964</v>
      </c>
      <c r="D19" s="6">
        <f>D18-([1]Commun!$C$14*4+[1]Commun!$C$15*4+[1]Aurélie!$C$19+[1]Aurélie!$C$20)</f>
        <v>5.8948412698412707</v>
      </c>
      <c r="E19" s="13">
        <f t="shared" si="0"/>
        <v>0.83643018018018034</v>
      </c>
    </row>
    <row r="20" spans="2:5" x14ac:dyDescent="0.2">
      <c r="B20" s="5">
        <v>44506</v>
      </c>
      <c r="C20" s="6">
        <f t="shared" si="1"/>
        <v>3.8095238095238058</v>
      </c>
      <c r="D20" s="6">
        <f>D19-([1]Angela!$C$29+[1]Coralie!$C$44+[1]Coralie!$C$45+[1]Constantin!$C$15)</f>
        <v>5.8392857142857153</v>
      </c>
      <c r="E20" s="13">
        <f t="shared" si="0"/>
        <v>0.82854729729729748</v>
      </c>
    </row>
    <row r="21" spans="2:5" x14ac:dyDescent="0.2">
      <c r="B21" s="5">
        <v>44507</v>
      </c>
      <c r="C21" s="6">
        <f t="shared" si="1"/>
        <v>3.6190476190476151</v>
      </c>
      <c r="D21" s="6">
        <f t="shared" si="2"/>
        <v>5.8392857142857153</v>
      </c>
      <c r="E21" s="13">
        <f t="shared" si="0"/>
        <v>0.82854729729729748</v>
      </c>
    </row>
    <row r="22" spans="2:5" x14ac:dyDescent="0.2">
      <c r="B22" s="5">
        <v>44508</v>
      </c>
      <c r="C22" s="6">
        <f t="shared" si="1"/>
        <v>3.4285714285714244</v>
      </c>
      <c r="D22" s="6">
        <f>D21-([1]Commun!$C$16*4+[1]Constantin!$C$16)</f>
        <v>5.6517857142857153</v>
      </c>
      <c r="E22" s="13">
        <f t="shared" si="0"/>
        <v>0.80194256756756777</v>
      </c>
    </row>
    <row r="23" spans="2:5" x14ac:dyDescent="0.2">
      <c r="B23" s="5">
        <v>44509</v>
      </c>
      <c r="C23" s="6">
        <f t="shared" si="1"/>
        <v>3.2380952380952337</v>
      </c>
      <c r="D23" s="6">
        <f t="shared" si="2"/>
        <v>5.6517857142857153</v>
      </c>
      <c r="E23" s="13">
        <f t="shared" si="0"/>
        <v>0.80194256756756777</v>
      </c>
    </row>
    <row r="24" spans="2:5" x14ac:dyDescent="0.2">
      <c r="B24" s="5">
        <v>44510</v>
      </c>
      <c r="C24" s="6">
        <f t="shared" si="1"/>
        <v>3.047619047619043</v>
      </c>
      <c r="D24" s="6">
        <f t="shared" si="2"/>
        <v>5.6517857142857153</v>
      </c>
      <c r="E24" s="13">
        <f t="shared" si="0"/>
        <v>0.80194256756756777</v>
      </c>
    </row>
    <row r="25" spans="2:5" x14ac:dyDescent="0.2">
      <c r="B25" s="5">
        <v>44511</v>
      </c>
      <c r="C25" s="6">
        <f t="shared" si="1"/>
        <v>2.8571428571428523</v>
      </c>
      <c r="D25" s="6">
        <f t="shared" si="2"/>
        <v>5.6517857142857153</v>
      </c>
      <c r="E25" s="13">
        <f t="shared" si="0"/>
        <v>0.80194256756756777</v>
      </c>
    </row>
    <row r="26" spans="2:5" x14ac:dyDescent="0.2">
      <c r="B26" s="5">
        <v>44512</v>
      </c>
      <c r="C26" s="6">
        <f t="shared" si="1"/>
        <v>2.6666666666666616</v>
      </c>
      <c r="D26" s="6">
        <f t="shared" si="2"/>
        <v>5.6517857142857153</v>
      </c>
      <c r="E26" s="13">
        <f t="shared" si="0"/>
        <v>0.80194256756756777</v>
      </c>
    </row>
    <row r="27" spans="2:5" x14ac:dyDescent="0.2">
      <c r="B27" s="5">
        <v>44513</v>
      </c>
      <c r="C27" s="6">
        <f t="shared" si="1"/>
        <v>2.4761904761904709</v>
      </c>
      <c r="D27" s="6">
        <f t="shared" si="2"/>
        <v>5.6517857142857153</v>
      </c>
      <c r="E27" s="13">
        <f t="shared" si="0"/>
        <v>0.80194256756756777</v>
      </c>
    </row>
    <row r="28" spans="2:5" x14ac:dyDescent="0.2">
      <c r="B28" s="5">
        <v>44514</v>
      </c>
      <c r="C28" s="6">
        <f t="shared" si="1"/>
        <v>2.2857142857142803</v>
      </c>
      <c r="D28" s="6">
        <f t="shared" si="2"/>
        <v>5.6517857142857153</v>
      </c>
      <c r="E28" s="13">
        <f t="shared" si="0"/>
        <v>0.80194256756756777</v>
      </c>
    </row>
    <row r="29" spans="2:5" x14ac:dyDescent="0.2">
      <c r="B29" s="5">
        <v>44515</v>
      </c>
      <c r="C29" s="6">
        <f t="shared" si="1"/>
        <v>2.0952380952380896</v>
      </c>
      <c r="D29" s="6">
        <f>D28-([1]Angela!$C$30+[1]Aurélie!$C$21+[1]Coralie!$C$46+[1]Coralie!$C$47)</f>
        <v>5.5684523809523823</v>
      </c>
      <c r="E29" s="13">
        <f t="shared" si="0"/>
        <v>0.79011824324324342</v>
      </c>
    </row>
    <row r="30" spans="2:5" x14ac:dyDescent="0.2">
      <c r="B30" s="5">
        <v>44516</v>
      </c>
      <c r="C30" s="6">
        <f t="shared" si="1"/>
        <v>1.9047619047618991</v>
      </c>
      <c r="D30" s="6">
        <f t="shared" si="2"/>
        <v>5.5684523809523823</v>
      </c>
      <c r="E30" s="13">
        <f t="shared" si="0"/>
        <v>0.79011824324324342</v>
      </c>
    </row>
    <row r="31" spans="2:5" x14ac:dyDescent="0.2">
      <c r="B31" s="5">
        <v>44517</v>
      </c>
      <c r="C31" s="6">
        <f t="shared" si="1"/>
        <v>1.7142857142857086</v>
      </c>
      <c r="D31" s="6">
        <f>D30-([1]Angela!$C$31)</f>
        <v>5.5267857142857153</v>
      </c>
      <c r="E31" s="13">
        <f t="shared" si="0"/>
        <v>0.78420608108108125</v>
      </c>
    </row>
    <row r="32" spans="2:5" x14ac:dyDescent="0.2">
      <c r="B32" s="5">
        <v>44518</v>
      </c>
      <c r="C32" s="6">
        <f t="shared" si="1"/>
        <v>1.5238095238095182</v>
      </c>
      <c r="D32" s="6">
        <f>D31-([1]Angela!$C$32+[1]Aurélie!$C$22+[1]Coralie!$C$48)</f>
        <v>5.2663690476190483</v>
      </c>
      <c r="E32" s="13">
        <f t="shared" si="0"/>
        <v>0.74725506756756765</v>
      </c>
    </row>
    <row r="33" spans="2:5" x14ac:dyDescent="0.2">
      <c r="B33" s="5">
        <v>44519</v>
      </c>
      <c r="C33" s="6">
        <f t="shared" si="1"/>
        <v>1.3333333333333277</v>
      </c>
      <c r="D33" s="6">
        <f>D32-([1]Angela!$C$34+[1]Angela!$C$35+[1]Aurélie!$C$23+[1]Aurélie!$C$24+[1]Aurélie!$C$25+[1]Coralie!$C$49)</f>
        <v>4.9365079365079376</v>
      </c>
      <c r="E33" s="13">
        <f t="shared" si="0"/>
        <v>0.70045045045045062</v>
      </c>
    </row>
    <row r="34" spans="2:5" x14ac:dyDescent="0.2">
      <c r="B34" s="5">
        <v>44520</v>
      </c>
      <c r="C34" s="6">
        <f t="shared" si="1"/>
        <v>1.1428571428571372</v>
      </c>
      <c r="D34" s="6">
        <f>D33-([1]Coralie!$C$50+[1]Constantin!$C$17+[1]Constantin!$C$18)</f>
        <v>4.7594246031746046</v>
      </c>
      <c r="E34" s="13">
        <f t="shared" si="0"/>
        <v>0.67532376126126148</v>
      </c>
    </row>
    <row r="35" spans="2:5" x14ac:dyDescent="0.2">
      <c r="B35" s="5">
        <v>44521</v>
      </c>
      <c r="C35" s="6">
        <f t="shared" si="1"/>
        <v>0.95238095238094678</v>
      </c>
      <c r="D35" s="6">
        <f>D34-([1]Angela!$C$36+[1]Constantin!$C$19)</f>
        <v>4.7316468253968269</v>
      </c>
      <c r="E35" s="13">
        <f t="shared" si="0"/>
        <v>0.67138231981981999</v>
      </c>
    </row>
    <row r="36" spans="2:5" x14ac:dyDescent="0.2">
      <c r="B36" s="5">
        <v>44522</v>
      </c>
      <c r="C36" s="6">
        <f t="shared" si="1"/>
        <v>0.76190476190475631</v>
      </c>
      <c r="D36" s="6">
        <f>D35-([1]Commun!$C$17*4+[1]Constantin!$C$20+[1]Constantin!$C$21)</f>
        <v>4.3149801587301599</v>
      </c>
      <c r="E36" s="13">
        <f t="shared" si="0"/>
        <v>0.61226069819819839</v>
      </c>
    </row>
    <row r="37" spans="2:5" x14ac:dyDescent="0.2">
      <c r="B37" s="5">
        <v>44523</v>
      </c>
      <c r="C37" s="6">
        <f t="shared" si="1"/>
        <v>0.57142857142856585</v>
      </c>
      <c r="D37" s="6">
        <f>D36-([1]Constantin!$C$22+[1]Constantin!$C$23)</f>
        <v>4.085813492063493</v>
      </c>
      <c r="E37" s="13">
        <f t="shared" si="0"/>
        <v>0.5797438063063064</v>
      </c>
    </row>
    <row r="38" spans="2:5" x14ac:dyDescent="0.2">
      <c r="B38" s="5">
        <v>44524</v>
      </c>
      <c r="C38" s="6">
        <f t="shared" si="1"/>
        <v>0.38095238095237538</v>
      </c>
      <c r="D38" s="6">
        <f>D37-([1]Angela!$C$37+[1]Aurélie!$C$26+[1]Aurélie!$C$27+[1]Coralie!$C$51)</f>
        <v>3.929563492063493</v>
      </c>
      <c r="E38" s="13">
        <f t="shared" si="0"/>
        <v>0.55757319819819839</v>
      </c>
    </row>
    <row r="39" spans="2:5" x14ac:dyDescent="0.2">
      <c r="B39" s="5">
        <v>44525</v>
      </c>
      <c r="C39" s="6">
        <f t="shared" si="1"/>
        <v>0.19047619047618491</v>
      </c>
      <c r="D39" s="6">
        <f>D38-([1]Angela!$C$38+[1]!Tableau4[[#This Row],[DURÉE]]+[1]Aurélie!$C$28+[1]Aurélie!$C$29+[1]Coralie!$C$52)</f>
        <v>3.7385912698412707</v>
      </c>
      <c r="E39" s="13">
        <f t="shared" si="0"/>
        <v>0.53047578828828845</v>
      </c>
    </row>
    <row r="40" spans="2:5" x14ac:dyDescent="0.2">
      <c r="B40" s="5">
        <v>44526</v>
      </c>
      <c r="C40" s="6">
        <f t="shared" si="1"/>
        <v>-5.5511151231257827E-15</v>
      </c>
      <c r="D40" s="6">
        <f t="shared" ref="D40" si="3">D39</f>
        <v>3.7385912698412707</v>
      </c>
      <c r="E40" s="13">
        <f t="shared" si="0"/>
        <v>0.53047578828828845</v>
      </c>
    </row>
  </sheetData>
  <pageMargins left="0.7" right="0.7" top="0.75" bottom="0.75" header="0.3" footer="0.3"/>
  <pageSetup paperSize="9" orientation="portrait" horizontalDpi="0" verticalDpi="0"/>
  <ignoredErrors>
    <ignoredError sqref="D3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Sprint 1 - Commun</vt:lpstr>
      <vt:lpstr>Sprint 1 - Angela</vt:lpstr>
      <vt:lpstr>Sprint 1 - Aurelie</vt:lpstr>
      <vt:lpstr>Sprint 1 - Coralie</vt:lpstr>
      <vt:lpstr>Sprint 1 - Constantin</vt:lpstr>
      <vt:lpstr>Sprint 2 - Commun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2021-11-26T10:57:58Z</dcterms:modified>
</cp:coreProperties>
</file>