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E72A9F9F-9105-8E47-8BA5-2DF9861DEA91}" xr6:coauthVersionLast="47" xr6:coauthVersionMax="47" xr10:uidLastSave="{00000000-0000-0000-0000-000000000000}"/>
  <bookViews>
    <workbookView xWindow="10240" yWindow="0" windowWidth="18560" windowHeight="18000" activeTab="4" xr2:uid="{00000000-000D-0000-FFFF-FFFF00000000}"/>
  </bookViews>
  <sheets>
    <sheet name="Commun" sheetId="5" r:id="rId1"/>
    <sheet name="Angela" sheetId="7" r:id="rId2"/>
    <sheet name="Aurelie" sheetId="8" r:id="rId3"/>
    <sheet name="Coralie" sheetId="9" r:id="rId4"/>
    <sheet name="Constantin" sheetId="10" r:id="rId5"/>
  </sheets>
  <externalReferences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9" l="1"/>
  <c r="D98" i="5"/>
  <c r="D98" i="10"/>
  <c r="D88" i="10"/>
  <c r="D89" i="10" s="1"/>
  <c r="D90" i="10" s="1"/>
  <c r="D91" i="10" s="1"/>
  <c r="D92" i="10" s="1"/>
  <c r="D93" i="10" s="1"/>
  <c r="D94" i="10" s="1"/>
  <c r="D95" i="10" s="1"/>
  <c r="D96" i="10" s="1"/>
  <c r="D97" i="10" s="1"/>
  <c r="D81" i="10"/>
  <c r="D82" i="10" s="1"/>
  <c r="D83" i="10" s="1"/>
  <c r="D84" i="10" s="1"/>
  <c r="D85" i="10" s="1"/>
  <c r="D86" i="10" s="1"/>
  <c r="D87" i="10" s="1"/>
  <c r="D80" i="10"/>
  <c r="D79" i="10"/>
  <c r="C81" i="10"/>
  <c r="C82" i="10"/>
  <c r="C83" i="10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80" i="10"/>
  <c r="C79" i="10"/>
  <c r="B79" i="10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D79" i="9"/>
  <c r="E79" i="9" s="1"/>
  <c r="C81" i="9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80" i="9"/>
  <c r="C79" i="9"/>
  <c r="B80" i="9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79" i="9"/>
  <c r="D81" i="8"/>
  <c r="D80" i="8"/>
  <c r="D79" i="8"/>
  <c r="C79" i="8"/>
  <c r="C83" i="8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80" i="8"/>
  <c r="C81" i="8" s="1"/>
  <c r="C82" i="8" s="1"/>
  <c r="D82" i="8"/>
  <c r="D83" i="8" s="1"/>
  <c r="D84" i="8" s="1"/>
  <c r="D85" i="8" s="1"/>
  <c r="D86" i="8" s="1"/>
  <c r="D87" i="8" s="1"/>
  <c r="D88" i="8" s="1"/>
  <c r="D89" i="8" s="1"/>
  <c r="D90" i="8" s="1"/>
  <c r="B79" i="8"/>
  <c r="B80" i="8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D79" i="7"/>
  <c r="C81" i="7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80" i="7"/>
  <c r="C79" i="7"/>
  <c r="C37" i="7"/>
  <c r="B79" i="7"/>
  <c r="B80" i="7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E38" i="10"/>
  <c r="E39" i="10"/>
  <c r="E40" i="10"/>
  <c r="E41" i="10"/>
  <c r="E37" i="10"/>
  <c r="C37" i="10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D37" i="10"/>
  <c r="E37" i="9"/>
  <c r="C37" i="9"/>
  <c r="C38" i="9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D37" i="9"/>
  <c r="E38" i="8"/>
  <c r="E39" i="8"/>
  <c r="E40" i="8"/>
  <c r="E41" i="8"/>
  <c r="E42" i="8"/>
  <c r="E43" i="8"/>
  <c r="E44" i="8"/>
  <c r="E37" i="8"/>
  <c r="C37" i="8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E38" i="7"/>
  <c r="E37" i="7"/>
  <c r="D37" i="7"/>
  <c r="B39" i="7"/>
  <c r="B40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38" i="7"/>
  <c r="B37" i="7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9" i="5"/>
  <c r="D79" i="5"/>
  <c r="E79" i="5" s="1"/>
  <c r="C80" i="5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B79" i="5"/>
  <c r="B80" i="5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E37" i="5"/>
  <c r="C37" i="5"/>
  <c r="C38" i="5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D37" i="5"/>
  <c r="D99" i="10" l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80" i="9"/>
  <c r="D91" i="8"/>
  <c r="D92" i="8" s="1"/>
  <c r="E79" i="10"/>
  <c r="E79" i="8"/>
  <c r="E79" i="7"/>
  <c r="D80" i="7"/>
  <c r="D81" i="7" s="1"/>
  <c r="D38" i="10"/>
  <c r="D38" i="9"/>
  <c r="E38" i="9" s="1"/>
  <c r="D37" i="8"/>
  <c r="D38" i="8"/>
  <c r="D38" i="7"/>
  <c r="D80" i="5"/>
  <c r="E80" i="5" s="1"/>
  <c r="D38" i="5"/>
  <c r="E38" i="5" s="1"/>
  <c r="D93" i="8" l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E80" i="10"/>
  <c r="E80" i="9"/>
  <c r="D81" i="9"/>
  <c r="E80" i="8"/>
  <c r="E80" i="7"/>
  <c r="D39" i="10"/>
  <c r="D39" i="9"/>
  <c r="E39" i="9" s="1"/>
  <c r="D39" i="8"/>
  <c r="D39" i="7"/>
  <c r="E39" i="7" s="1"/>
  <c r="D81" i="5"/>
  <c r="E81" i="5" s="1"/>
  <c r="D39" i="5"/>
  <c r="E39" i="5" s="1"/>
  <c r="E81" i="10" l="1"/>
  <c r="E81" i="9"/>
  <c r="D82" i="9"/>
  <c r="E81" i="8"/>
  <c r="E81" i="7"/>
  <c r="D82" i="7"/>
  <c r="D40" i="10"/>
  <c r="D40" i="9"/>
  <c r="E40" i="9" s="1"/>
  <c r="D40" i="8"/>
  <c r="D40" i="7"/>
  <c r="E40" i="7" s="1"/>
  <c r="D82" i="5"/>
  <c r="E82" i="5" s="1"/>
  <c r="D40" i="5"/>
  <c r="E40" i="5" s="1"/>
  <c r="E82" i="10" l="1"/>
  <c r="D83" i="9"/>
  <c r="D84" i="9" s="1"/>
  <c r="D85" i="9" s="1"/>
  <c r="E82" i="9"/>
  <c r="E82" i="8"/>
  <c r="E82" i="7"/>
  <c r="D83" i="7"/>
  <c r="D84" i="7" s="1"/>
  <c r="D85" i="7" s="1"/>
  <c r="D41" i="10"/>
  <c r="D41" i="9"/>
  <c r="E41" i="9" s="1"/>
  <c r="D41" i="8"/>
  <c r="D41" i="7"/>
  <c r="E41" i="7" s="1"/>
  <c r="D83" i="5"/>
  <c r="E83" i="5" s="1"/>
  <c r="D41" i="5"/>
  <c r="E41" i="5" s="1"/>
  <c r="E83" i="10" l="1"/>
  <c r="E83" i="9"/>
  <c r="E83" i="8"/>
  <c r="E83" i="7"/>
  <c r="D42" i="10"/>
  <c r="E42" i="10" s="1"/>
  <c r="D42" i="9"/>
  <c r="E42" i="9" s="1"/>
  <c r="D42" i="8"/>
  <c r="D42" i="7"/>
  <c r="E42" i="7" s="1"/>
  <c r="D84" i="5"/>
  <c r="E84" i="5" s="1"/>
  <c r="D42" i="5"/>
  <c r="E42" i="5" s="1"/>
  <c r="E84" i="10" l="1"/>
  <c r="E84" i="9"/>
  <c r="E84" i="8"/>
  <c r="E84" i="7"/>
  <c r="D43" i="10"/>
  <c r="E43" i="10" s="1"/>
  <c r="D43" i="9"/>
  <c r="E43" i="9" s="1"/>
  <c r="D43" i="8"/>
  <c r="D43" i="7"/>
  <c r="E43" i="7" s="1"/>
  <c r="D85" i="5"/>
  <c r="E85" i="5" s="1"/>
  <c r="D43" i="5"/>
  <c r="E43" i="5" s="1"/>
  <c r="E85" i="10" l="1"/>
  <c r="E85" i="9"/>
  <c r="D86" i="9"/>
  <c r="E85" i="8"/>
  <c r="E85" i="7"/>
  <c r="D86" i="7"/>
  <c r="D44" i="10"/>
  <c r="E44" i="10" s="1"/>
  <c r="D44" i="9"/>
  <c r="E44" i="9" s="1"/>
  <c r="D44" i="8"/>
  <c r="D44" i="7"/>
  <c r="E44" i="7" s="1"/>
  <c r="D86" i="5"/>
  <c r="E86" i="5" s="1"/>
  <c r="D44" i="5"/>
  <c r="E44" i="5" s="1"/>
  <c r="E86" i="10" l="1"/>
  <c r="D87" i="9"/>
  <c r="D88" i="9" s="1"/>
  <c r="E86" i="9"/>
  <c r="E86" i="8"/>
  <c r="D87" i="7"/>
  <c r="D88" i="7" s="1"/>
  <c r="E86" i="7"/>
  <c r="D45" i="10"/>
  <c r="E45" i="10" s="1"/>
  <c r="D45" i="9"/>
  <c r="E45" i="9" s="1"/>
  <c r="D45" i="8"/>
  <c r="E45" i="8" s="1"/>
  <c r="D45" i="7"/>
  <c r="E45" i="7" s="1"/>
  <c r="D87" i="5"/>
  <c r="E87" i="5" s="1"/>
  <c r="D45" i="5"/>
  <c r="E45" i="5" s="1"/>
  <c r="E87" i="10" l="1"/>
  <c r="E87" i="9"/>
  <c r="E87" i="8"/>
  <c r="E87" i="7"/>
  <c r="D46" i="10"/>
  <c r="E46" i="10" s="1"/>
  <c r="D46" i="9"/>
  <c r="E46" i="9" s="1"/>
  <c r="D46" i="8"/>
  <c r="E46" i="8" s="1"/>
  <c r="D46" i="7"/>
  <c r="E46" i="7" s="1"/>
  <c r="D88" i="5"/>
  <c r="E88" i="5" s="1"/>
  <c r="D46" i="5"/>
  <c r="E46" i="5" s="1"/>
  <c r="E88" i="10" l="1"/>
  <c r="E88" i="9"/>
  <c r="D89" i="9"/>
  <c r="E88" i="8"/>
  <c r="D89" i="7"/>
  <c r="E88" i="7"/>
  <c r="D47" i="10"/>
  <c r="E47" i="10" s="1"/>
  <c r="D47" i="9"/>
  <c r="E47" i="9" s="1"/>
  <c r="D47" i="8"/>
  <c r="E47" i="8" s="1"/>
  <c r="D47" i="7"/>
  <c r="E47" i="7" s="1"/>
  <c r="D89" i="5"/>
  <c r="E89" i="5" s="1"/>
  <c r="D47" i="5"/>
  <c r="E47" i="5" s="1"/>
  <c r="E89" i="10" l="1"/>
  <c r="E89" i="9"/>
  <c r="D90" i="9"/>
  <c r="E89" i="8"/>
  <c r="E89" i="7"/>
  <c r="D90" i="7"/>
  <c r="D91" i="7" s="1"/>
  <c r="D48" i="10"/>
  <c r="E48" i="10" s="1"/>
  <c r="D48" i="9"/>
  <c r="E48" i="9" s="1"/>
  <c r="D48" i="8"/>
  <c r="E48" i="8" s="1"/>
  <c r="D48" i="7"/>
  <c r="E48" i="7" s="1"/>
  <c r="D90" i="5"/>
  <c r="E90" i="5" s="1"/>
  <c r="D48" i="5"/>
  <c r="E48" i="5" s="1"/>
  <c r="E90" i="10" l="1"/>
  <c r="D91" i="9"/>
  <c r="E90" i="9"/>
  <c r="E90" i="8"/>
  <c r="E90" i="7"/>
  <c r="D49" i="10"/>
  <c r="E49" i="10" s="1"/>
  <c r="D49" i="9"/>
  <c r="E49" i="9" s="1"/>
  <c r="D49" i="8"/>
  <c r="E49" i="8" s="1"/>
  <c r="D49" i="7"/>
  <c r="E49" i="7" s="1"/>
  <c r="D91" i="5"/>
  <c r="E91" i="5" s="1"/>
  <c r="D49" i="5"/>
  <c r="E49" i="5" s="1"/>
  <c r="E91" i="10" l="1"/>
  <c r="E91" i="9"/>
  <c r="D92" i="9"/>
  <c r="E91" i="8"/>
  <c r="E91" i="7"/>
  <c r="D92" i="7"/>
  <c r="D93" i="7" s="1"/>
  <c r="D50" i="10"/>
  <c r="E50" i="10" s="1"/>
  <c r="D50" i="9"/>
  <c r="E50" i="9" s="1"/>
  <c r="D50" i="8"/>
  <c r="E50" i="8" s="1"/>
  <c r="D50" i="7"/>
  <c r="E50" i="7" s="1"/>
  <c r="D92" i="5"/>
  <c r="E92" i="5" s="1"/>
  <c r="D50" i="5"/>
  <c r="E50" i="5" s="1"/>
  <c r="E92" i="10" l="1"/>
  <c r="D93" i="9"/>
  <c r="E92" i="9"/>
  <c r="E92" i="8"/>
  <c r="E92" i="7"/>
  <c r="D51" i="10"/>
  <c r="E51" i="10" s="1"/>
  <c r="D51" i="9"/>
  <c r="E51" i="9" s="1"/>
  <c r="D51" i="8"/>
  <c r="E51" i="8" s="1"/>
  <c r="D51" i="7"/>
  <c r="E51" i="7" s="1"/>
  <c r="D93" i="5"/>
  <c r="E93" i="5" s="1"/>
  <c r="D51" i="5"/>
  <c r="E51" i="5" s="1"/>
  <c r="E93" i="10" l="1"/>
  <c r="E93" i="9"/>
  <c r="D94" i="9"/>
  <c r="D95" i="9" s="1"/>
  <c r="D96" i="9" s="1"/>
  <c r="D97" i="9" s="1"/>
  <c r="E93" i="8"/>
  <c r="E93" i="7"/>
  <c r="D94" i="7"/>
  <c r="D95" i="7" s="1"/>
  <c r="D52" i="10"/>
  <c r="E52" i="10" s="1"/>
  <c r="D52" i="9"/>
  <c r="E52" i="9" s="1"/>
  <c r="D52" i="8"/>
  <c r="E52" i="8" s="1"/>
  <c r="D52" i="7"/>
  <c r="E52" i="7" s="1"/>
  <c r="D94" i="5"/>
  <c r="E94" i="5" s="1"/>
  <c r="D52" i="5"/>
  <c r="E52" i="5" s="1"/>
  <c r="E94" i="10" l="1"/>
  <c r="E94" i="9"/>
  <c r="E94" i="8"/>
  <c r="E94" i="7"/>
  <c r="D53" i="10"/>
  <c r="E53" i="10" s="1"/>
  <c r="D53" i="9"/>
  <c r="E53" i="9" s="1"/>
  <c r="D53" i="8"/>
  <c r="E53" i="8" s="1"/>
  <c r="D53" i="7"/>
  <c r="E53" i="7" s="1"/>
  <c r="D95" i="5"/>
  <c r="E95" i="5" s="1"/>
  <c r="D53" i="5"/>
  <c r="E53" i="5" s="1"/>
  <c r="E95" i="10" l="1"/>
  <c r="E95" i="9"/>
  <c r="E95" i="8"/>
  <c r="E95" i="7"/>
  <c r="D96" i="7"/>
  <c r="D54" i="10"/>
  <c r="E54" i="10" s="1"/>
  <c r="D54" i="9"/>
  <c r="E54" i="9" s="1"/>
  <c r="D54" i="8"/>
  <c r="E54" i="8" s="1"/>
  <c r="D54" i="7"/>
  <c r="E54" i="7" s="1"/>
  <c r="D96" i="5"/>
  <c r="E96" i="5" s="1"/>
  <c r="D54" i="5"/>
  <c r="E54" i="5" s="1"/>
  <c r="E96" i="10" l="1"/>
  <c r="E96" i="9"/>
  <c r="E96" i="8"/>
  <c r="D97" i="7"/>
  <c r="D98" i="7" s="1"/>
  <c r="E96" i="7"/>
  <c r="D55" i="10"/>
  <c r="E55" i="10" s="1"/>
  <c r="D55" i="9"/>
  <c r="E55" i="9" s="1"/>
  <c r="D55" i="8"/>
  <c r="E55" i="8" s="1"/>
  <c r="D55" i="7"/>
  <c r="E55" i="7" s="1"/>
  <c r="D97" i="5"/>
  <c r="D55" i="5"/>
  <c r="E55" i="5" s="1"/>
  <c r="E97" i="5" l="1"/>
  <c r="E98" i="5"/>
  <c r="E97" i="10"/>
  <c r="E97" i="9"/>
  <c r="E97" i="8"/>
  <c r="E97" i="7"/>
  <c r="D56" i="10"/>
  <c r="E56" i="10" s="1"/>
  <c r="D56" i="9"/>
  <c r="E56" i="9" s="1"/>
  <c r="D56" i="8"/>
  <c r="E56" i="8" s="1"/>
  <c r="D56" i="7"/>
  <c r="E56" i="7" s="1"/>
  <c r="D56" i="5"/>
  <c r="E56" i="5" s="1"/>
  <c r="E98" i="10" l="1"/>
  <c r="D99" i="9"/>
  <c r="E98" i="9"/>
  <c r="E98" i="8"/>
  <c r="E98" i="7"/>
  <c r="D99" i="7"/>
  <c r="D57" i="10"/>
  <c r="E57" i="10" s="1"/>
  <c r="D57" i="9"/>
  <c r="E57" i="9" s="1"/>
  <c r="D57" i="8"/>
  <c r="E57" i="8" s="1"/>
  <c r="D57" i="7"/>
  <c r="E57" i="7" s="1"/>
  <c r="D99" i="5"/>
  <c r="E99" i="5" s="1"/>
  <c r="D57" i="5"/>
  <c r="E57" i="5" s="1"/>
  <c r="E99" i="10" l="1"/>
  <c r="E99" i="9"/>
  <c r="D100" i="9"/>
  <c r="E99" i="8"/>
  <c r="E99" i="7"/>
  <c r="D100" i="7"/>
  <c r="D58" i="10"/>
  <c r="E58" i="10" s="1"/>
  <c r="D58" i="9"/>
  <c r="E58" i="9" s="1"/>
  <c r="D58" i="8"/>
  <c r="E58" i="8" s="1"/>
  <c r="D58" i="7"/>
  <c r="E58" i="7" s="1"/>
  <c r="D100" i="5"/>
  <c r="E100" i="5" s="1"/>
  <c r="D58" i="5"/>
  <c r="E58" i="5" s="1"/>
  <c r="E100" i="10" l="1"/>
  <c r="D101" i="9"/>
  <c r="E100" i="9"/>
  <c r="E100" i="8"/>
  <c r="D101" i="7"/>
  <c r="E100" i="7"/>
  <c r="D59" i="10"/>
  <c r="E59" i="10" s="1"/>
  <c r="D59" i="9"/>
  <c r="E59" i="9" s="1"/>
  <c r="D59" i="8"/>
  <c r="E59" i="8" s="1"/>
  <c r="D59" i="7"/>
  <c r="E59" i="7" s="1"/>
  <c r="D101" i="5"/>
  <c r="E101" i="5" s="1"/>
  <c r="D59" i="5"/>
  <c r="E59" i="5" s="1"/>
  <c r="E101" i="10" l="1"/>
  <c r="E101" i="9"/>
  <c r="D102" i="9"/>
  <c r="E101" i="8"/>
  <c r="E101" i="7"/>
  <c r="D102" i="7"/>
  <c r="D60" i="10"/>
  <c r="E60" i="10" s="1"/>
  <c r="D60" i="9"/>
  <c r="E60" i="9" s="1"/>
  <c r="D60" i="8"/>
  <c r="E60" i="8" s="1"/>
  <c r="D60" i="7"/>
  <c r="E60" i="7" s="1"/>
  <c r="D102" i="5"/>
  <c r="E102" i="5" s="1"/>
  <c r="D60" i="5"/>
  <c r="E60" i="5" s="1"/>
  <c r="E102" i="10" l="1"/>
  <c r="E102" i="9"/>
  <c r="D103" i="9"/>
  <c r="E102" i="8"/>
  <c r="D103" i="7"/>
  <c r="E102" i="7"/>
  <c r="D61" i="10"/>
  <c r="E61" i="10" s="1"/>
  <c r="D61" i="9"/>
  <c r="E61" i="9" s="1"/>
  <c r="D61" i="8"/>
  <c r="E61" i="8" s="1"/>
  <c r="D61" i="7"/>
  <c r="E61" i="7" s="1"/>
  <c r="D103" i="5"/>
  <c r="E103" i="5" s="1"/>
  <c r="D61" i="5"/>
  <c r="E61" i="5" s="1"/>
  <c r="E103" i="10" l="1"/>
  <c r="E103" i="9"/>
  <c r="D104" i="9"/>
  <c r="E103" i="8"/>
  <c r="E103" i="7"/>
  <c r="D104" i="7"/>
  <c r="D62" i="10"/>
  <c r="E62" i="10" s="1"/>
  <c r="D62" i="9"/>
  <c r="E62" i="9" s="1"/>
  <c r="D62" i="8"/>
  <c r="E62" i="8" s="1"/>
  <c r="D62" i="7"/>
  <c r="E62" i="7" s="1"/>
  <c r="D104" i="5"/>
  <c r="E104" i="5" s="1"/>
  <c r="D62" i="5"/>
  <c r="E62" i="5" s="1"/>
  <c r="E104" i="10" l="1"/>
  <c r="D105" i="9"/>
  <c r="E104" i="9"/>
  <c r="E104" i="8"/>
  <c r="D105" i="7"/>
  <c r="E104" i="7"/>
  <c r="D63" i="10"/>
  <c r="E63" i="10" s="1"/>
  <c r="D63" i="9"/>
  <c r="E63" i="9" s="1"/>
  <c r="D63" i="8"/>
  <c r="E63" i="8" s="1"/>
  <c r="D63" i="7"/>
  <c r="E63" i="7" s="1"/>
  <c r="D105" i="5"/>
  <c r="E105" i="5" s="1"/>
  <c r="D63" i="5"/>
  <c r="E63" i="5" s="1"/>
  <c r="E105" i="10" l="1"/>
  <c r="E105" i="9"/>
  <c r="D106" i="9"/>
  <c r="E105" i="8"/>
  <c r="E105" i="7"/>
  <c r="D106" i="7"/>
  <c r="D64" i="10"/>
  <c r="E64" i="10" s="1"/>
  <c r="D64" i="9"/>
  <c r="E64" i="9" s="1"/>
  <c r="D64" i="8"/>
  <c r="E64" i="8" s="1"/>
  <c r="D64" i="7"/>
  <c r="E64" i="7" s="1"/>
  <c r="D106" i="5"/>
  <c r="E106" i="5" s="1"/>
  <c r="D64" i="5"/>
  <c r="E64" i="5" s="1"/>
  <c r="E106" i="10" l="1"/>
  <c r="E106" i="9"/>
  <c r="D107" i="9"/>
  <c r="E106" i="8"/>
  <c r="D107" i="7"/>
  <c r="E106" i="7"/>
  <c r="D65" i="10"/>
  <c r="E65" i="10" s="1"/>
  <c r="D65" i="9"/>
  <c r="E65" i="9" s="1"/>
  <c r="D65" i="8"/>
  <c r="E65" i="8" s="1"/>
  <c r="D65" i="7"/>
  <c r="E65" i="7" s="1"/>
  <c r="D107" i="5"/>
  <c r="E107" i="5" s="1"/>
  <c r="D65" i="5"/>
  <c r="E65" i="5" s="1"/>
  <c r="E107" i="10" l="1"/>
  <c r="E107" i="9"/>
  <c r="D108" i="9"/>
  <c r="E107" i="8"/>
  <c r="E107" i="7"/>
  <c r="D108" i="7"/>
  <c r="D66" i="10"/>
  <c r="E66" i="10" s="1"/>
  <c r="D66" i="9"/>
  <c r="E66" i="9" s="1"/>
  <c r="D66" i="8"/>
  <c r="E66" i="8" s="1"/>
  <c r="D66" i="7"/>
  <c r="E66" i="7" s="1"/>
  <c r="D108" i="5"/>
  <c r="E108" i="5" s="1"/>
  <c r="D66" i="5"/>
  <c r="E66" i="5" s="1"/>
  <c r="E108" i="10" l="1"/>
  <c r="D109" i="9"/>
  <c r="E108" i="9"/>
  <c r="E108" i="8"/>
  <c r="D109" i="7"/>
  <c r="E108" i="7"/>
  <c r="D67" i="10"/>
  <c r="E67" i="10" s="1"/>
  <c r="D67" i="9"/>
  <c r="E67" i="9" s="1"/>
  <c r="D67" i="8"/>
  <c r="E67" i="8" s="1"/>
  <c r="D67" i="7"/>
  <c r="E67" i="7" s="1"/>
  <c r="D109" i="5"/>
  <c r="E109" i="5" s="1"/>
  <c r="D67" i="5"/>
  <c r="E67" i="5" s="1"/>
  <c r="E109" i="10" l="1"/>
  <c r="E109" i="9"/>
  <c r="D110" i="9"/>
  <c r="E109" i="8"/>
  <c r="E109" i="7"/>
  <c r="D110" i="7"/>
  <c r="D68" i="10"/>
  <c r="E68" i="10" s="1"/>
  <c r="D68" i="9"/>
  <c r="E68" i="9" s="1"/>
  <c r="D68" i="8"/>
  <c r="E68" i="8" s="1"/>
  <c r="D68" i="7"/>
  <c r="E68" i="7" s="1"/>
  <c r="D110" i="5"/>
  <c r="E110" i="5" s="1"/>
  <c r="D68" i="5"/>
  <c r="E68" i="5" s="1"/>
  <c r="E110" i="10" l="1"/>
  <c r="D111" i="9"/>
  <c r="E110" i="9"/>
  <c r="E110" i="8"/>
  <c r="D111" i="7"/>
  <c r="E110" i="7"/>
  <c r="D69" i="10"/>
  <c r="E69" i="10" s="1"/>
  <c r="D69" i="9"/>
  <c r="E69" i="9" s="1"/>
  <c r="D69" i="8"/>
  <c r="E69" i="8" s="1"/>
  <c r="D69" i="7"/>
  <c r="E69" i="7" s="1"/>
  <c r="D111" i="5"/>
  <c r="E111" i="5" s="1"/>
  <c r="D69" i="5"/>
  <c r="E69" i="5" s="1"/>
  <c r="E111" i="10" l="1"/>
  <c r="E111" i="9"/>
  <c r="D112" i="9"/>
  <c r="E111" i="8"/>
  <c r="E111" i="7"/>
  <c r="D112" i="7"/>
  <c r="D70" i="10"/>
  <c r="E70" i="10" s="1"/>
  <c r="D70" i="9"/>
  <c r="E70" i="9" s="1"/>
  <c r="D70" i="8"/>
  <c r="E70" i="8" s="1"/>
  <c r="D70" i="7"/>
  <c r="E70" i="7" s="1"/>
  <c r="D112" i="5"/>
  <c r="E112" i="5" s="1"/>
  <c r="D70" i="5"/>
  <c r="E70" i="5" s="1"/>
  <c r="E112" i="10" l="1"/>
  <c r="E112" i="9"/>
  <c r="D113" i="9"/>
  <c r="E112" i="8"/>
  <c r="D113" i="7"/>
  <c r="E112" i="7"/>
  <c r="D71" i="10"/>
  <c r="E71" i="10" s="1"/>
  <c r="D71" i="9"/>
  <c r="E71" i="9" s="1"/>
  <c r="D71" i="8"/>
  <c r="E71" i="8" s="1"/>
  <c r="D71" i="7"/>
  <c r="E71" i="7" s="1"/>
  <c r="D113" i="5"/>
  <c r="E113" i="5" s="1"/>
  <c r="D71" i="5"/>
  <c r="E71" i="5" s="1"/>
  <c r="E113" i="10" l="1"/>
  <c r="E113" i="9"/>
  <c r="D114" i="9"/>
  <c r="E113" i="8"/>
  <c r="E113" i="7"/>
  <c r="D114" i="7"/>
  <c r="D72" i="10"/>
  <c r="E72" i="10" s="1"/>
  <c r="D72" i="9"/>
  <c r="E72" i="9" s="1"/>
  <c r="D72" i="8"/>
  <c r="E72" i="8" s="1"/>
  <c r="D72" i="7"/>
  <c r="E72" i="7" s="1"/>
  <c r="D114" i="5"/>
  <c r="E114" i="5" s="1"/>
  <c r="D72" i="5"/>
  <c r="D73" i="5" s="1"/>
  <c r="E114" i="10" l="1"/>
  <c r="D115" i="9"/>
  <c r="E114" i="9"/>
  <c r="E114" i="8"/>
  <c r="D115" i="7"/>
  <c r="E114" i="7"/>
  <c r="D73" i="10"/>
  <c r="E73" i="10" s="1"/>
  <c r="D73" i="9"/>
  <c r="E73" i="9" s="1"/>
  <c r="D73" i="8"/>
  <c r="E73" i="8" s="1"/>
  <c r="D73" i="7"/>
  <c r="E73" i="7" s="1"/>
  <c r="D115" i="5"/>
  <c r="E115" i="5" s="1"/>
  <c r="E73" i="5"/>
  <c r="E72" i="5"/>
  <c r="E115" i="10" l="1"/>
  <c r="E115" i="9"/>
  <c r="D116" i="9"/>
  <c r="E115" i="8"/>
  <c r="E115" i="7"/>
  <c r="D116" i="7"/>
  <c r="D74" i="10"/>
  <c r="E74" i="10" s="1"/>
  <c r="D74" i="9"/>
  <c r="E74" i="9" s="1"/>
  <c r="D74" i="8"/>
  <c r="E74" i="8" s="1"/>
  <c r="D74" i="7"/>
  <c r="E74" i="7" s="1"/>
  <c r="D116" i="5"/>
  <c r="E116" i="5" s="1"/>
  <c r="D74" i="5"/>
  <c r="E74" i="5" s="1"/>
  <c r="E116" i="10" l="1"/>
  <c r="E116" i="9"/>
  <c r="D117" i="9"/>
  <c r="E116" i="8"/>
  <c r="D117" i="7"/>
  <c r="E116" i="7"/>
  <c r="D117" i="5"/>
  <c r="E117" i="5" s="1"/>
  <c r="E117" i="10" l="1"/>
  <c r="E117" i="9"/>
  <c r="D118" i="9"/>
  <c r="E117" i="8"/>
  <c r="E117" i="7"/>
  <c r="D118" i="7"/>
  <c r="D118" i="5"/>
  <c r="E118" i="5" s="1"/>
  <c r="C3" i="7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D3" i="5"/>
  <c r="E3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3" i="9"/>
  <c r="D4" i="9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D3" i="7"/>
  <c r="E118" i="10" l="1"/>
  <c r="D119" i="9"/>
  <c r="E118" i="9"/>
  <c r="E118" i="8"/>
  <c r="D119" i="7"/>
  <c r="E118" i="7"/>
  <c r="D119" i="5"/>
  <c r="E119" i="5" s="1"/>
  <c r="D5" i="9"/>
  <c r="E4" i="9"/>
  <c r="D4" i="7"/>
  <c r="E3" i="7"/>
  <c r="E3" i="9"/>
  <c r="D3" i="10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4" i="8"/>
  <c r="E4" i="8" s="1"/>
  <c r="E119" i="10" l="1"/>
  <c r="E119" i="9"/>
  <c r="D120" i="9"/>
  <c r="E119" i="8"/>
  <c r="E119" i="7"/>
  <c r="D120" i="7"/>
  <c r="D120" i="5"/>
  <c r="E120" i="5" s="1"/>
  <c r="D4" i="10"/>
  <c r="E3" i="10"/>
  <c r="D5" i="7"/>
  <c r="E4" i="7"/>
  <c r="D6" i="9"/>
  <c r="E5" i="9"/>
  <c r="D5" i="8"/>
  <c r="E120" i="10" l="1"/>
  <c r="D121" i="9"/>
  <c r="E120" i="9"/>
  <c r="E120" i="8"/>
  <c r="D121" i="7"/>
  <c r="E120" i="7"/>
  <c r="D121" i="5"/>
  <c r="E121" i="5" s="1"/>
  <c r="D7" i="9"/>
  <c r="E6" i="9"/>
  <c r="E5" i="7"/>
  <c r="D6" i="7"/>
  <c r="D6" i="8"/>
  <c r="E5" i="8"/>
  <c r="D5" i="10"/>
  <c r="E4" i="10"/>
  <c r="E121" i="10" l="1"/>
  <c r="E121" i="9"/>
  <c r="D122" i="9"/>
  <c r="E121" i="8"/>
  <c r="E121" i="7"/>
  <c r="D122" i="7"/>
  <c r="D122" i="5"/>
  <c r="E122" i="5" s="1"/>
  <c r="D7" i="8"/>
  <c r="E6" i="8"/>
  <c r="E6" i="7"/>
  <c r="D7" i="7"/>
  <c r="D6" i="10"/>
  <c r="E5" i="10"/>
  <c r="D8" i="9"/>
  <c r="E7" i="9"/>
  <c r="E122" i="10" l="1"/>
  <c r="E122" i="9"/>
  <c r="D123" i="9"/>
  <c r="E122" i="8"/>
  <c r="E122" i="7"/>
  <c r="D123" i="7"/>
  <c r="D123" i="5"/>
  <c r="E123" i="5" s="1"/>
  <c r="D7" i="10"/>
  <c r="E6" i="10"/>
  <c r="D8" i="7"/>
  <c r="E7" i="7"/>
  <c r="D9" i="9"/>
  <c r="E8" i="9"/>
  <c r="D8" i="8"/>
  <c r="E7" i="8"/>
  <c r="E123" i="10" l="1"/>
  <c r="E123" i="9"/>
  <c r="D124" i="9"/>
  <c r="E123" i="8"/>
  <c r="E123" i="7"/>
  <c r="D124" i="7"/>
  <c r="D124" i="5"/>
  <c r="E124" i="5" s="1"/>
  <c r="D10" i="9"/>
  <c r="E9" i="9"/>
  <c r="E8" i="7"/>
  <c r="D9" i="7"/>
  <c r="D8" i="10"/>
  <c r="E7" i="10"/>
  <c r="D9" i="8"/>
  <c r="E8" i="8"/>
  <c r="E124" i="10" l="1"/>
  <c r="D125" i="9"/>
  <c r="E124" i="9"/>
  <c r="E124" i="8"/>
  <c r="D125" i="7"/>
  <c r="E124" i="7"/>
  <c r="D125" i="5"/>
  <c r="E125" i="5" s="1"/>
  <c r="D10" i="8"/>
  <c r="E9" i="8"/>
  <c r="D9" i="10"/>
  <c r="E8" i="10"/>
  <c r="D10" i="7"/>
  <c r="E9" i="7"/>
  <c r="D11" i="9"/>
  <c r="E10" i="9"/>
  <c r="E125" i="10" l="1"/>
  <c r="E125" i="9"/>
  <c r="D126" i="9"/>
  <c r="E125" i="8"/>
  <c r="E125" i="7"/>
  <c r="D126" i="7"/>
  <c r="D126" i="5"/>
  <c r="E126" i="5" s="1"/>
  <c r="D11" i="7"/>
  <c r="E10" i="7"/>
  <c r="D10" i="10"/>
  <c r="E9" i="10"/>
  <c r="D12" i="9"/>
  <c r="E11" i="9"/>
  <c r="D11" i="8"/>
  <c r="E10" i="8"/>
  <c r="C4" i="5"/>
  <c r="C5" i="5" s="1"/>
  <c r="E127" i="10" l="1"/>
  <c r="E126" i="10"/>
  <c r="D127" i="9"/>
  <c r="E127" i="9" s="1"/>
  <c r="E126" i="9"/>
  <c r="E127" i="8"/>
  <c r="E126" i="8"/>
  <c r="D127" i="7"/>
  <c r="E127" i="7" s="1"/>
  <c r="E126" i="7"/>
  <c r="D127" i="5"/>
  <c r="E127" i="5" s="1"/>
  <c r="D11" i="10"/>
  <c r="E10" i="10"/>
  <c r="E12" i="9"/>
  <c r="D13" i="9"/>
  <c r="D12" i="7"/>
  <c r="E11" i="7"/>
  <c r="D12" i="8"/>
  <c r="E11" i="8"/>
  <c r="D4" i="5"/>
  <c r="C6" i="5"/>
  <c r="C7" i="5" s="1"/>
  <c r="C8" i="5" s="1"/>
  <c r="D5" i="5" l="1"/>
  <c r="E4" i="5"/>
  <c r="D13" i="8"/>
  <c r="E12" i="8"/>
  <c r="D13" i="7"/>
  <c r="E12" i="7"/>
  <c r="D14" i="9"/>
  <c r="E13" i="9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3" i="10" l="1"/>
  <c r="E12" i="10"/>
  <c r="D15" i="9"/>
  <c r="E14" i="9"/>
  <c r="E13" i="7"/>
  <c r="D14" i="7"/>
  <c r="E13" i="8"/>
  <c r="D14" i="8"/>
  <c r="D6" i="5"/>
  <c r="E5" i="5"/>
  <c r="D15" i="7" l="1"/>
  <c r="E14" i="7"/>
  <c r="D15" i="8"/>
  <c r="E14" i="8"/>
  <c r="D7" i="5"/>
  <c r="E6" i="5"/>
  <c r="E15" i="9"/>
  <c r="D16" i="9"/>
  <c r="E13" i="10"/>
  <c r="D14" i="10"/>
  <c r="D17" i="9" l="1"/>
  <c r="E16" i="9"/>
  <c r="D8" i="5"/>
  <c r="E7" i="5"/>
  <c r="D15" i="10"/>
  <c r="E14" i="10"/>
  <c r="E15" i="8"/>
  <c r="D16" i="8"/>
  <c r="E15" i="7"/>
  <c r="D16" i="7"/>
  <c r="D17" i="7" l="1"/>
  <c r="E16" i="7"/>
  <c r="D17" i="8"/>
  <c r="E16" i="8"/>
  <c r="E15" i="10"/>
  <c r="D16" i="10"/>
  <c r="D9" i="5"/>
  <c r="E8" i="5"/>
  <c r="D18" i="9"/>
  <c r="E17" i="9"/>
  <c r="E9" i="5" l="1"/>
  <c r="D10" i="5"/>
  <c r="D17" i="10"/>
  <c r="E16" i="10"/>
  <c r="D19" i="9"/>
  <c r="E18" i="9"/>
  <c r="D18" i="8"/>
  <c r="E17" i="8"/>
  <c r="D18" i="7"/>
  <c r="E17" i="7"/>
  <c r="D19" i="8" l="1"/>
  <c r="E18" i="8"/>
  <c r="D20" i="9"/>
  <c r="E19" i="9"/>
  <c r="D19" i="7"/>
  <c r="E18" i="7"/>
  <c r="D18" i="10"/>
  <c r="E17" i="10"/>
  <c r="D11" i="5"/>
  <c r="E10" i="5"/>
  <c r="D19" i="10" l="1"/>
  <c r="E18" i="10"/>
  <c r="E20" i="9"/>
  <c r="D21" i="9"/>
  <c r="D20" i="7"/>
  <c r="E19" i="7"/>
  <c r="E11" i="5"/>
  <c r="D12" i="5"/>
  <c r="E12" i="5" s="1"/>
  <c r="D20" i="8"/>
  <c r="E19" i="8"/>
  <c r="E20" i="8" l="1"/>
  <c r="D21" i="8"/>
  <c r="E20" i="7"/>
  <c r="D21" i="7"/>
  <c r="D22" i="9"/>
  <c r="E21" i="9"/>
  <c r="D13" i="5"/>
  <c r="D20" i="10"/>
  <c r="E19" i="10"/>
  <c r="E22" i="9" l="1"/>
  <c r="D23" i="9"/>
  <c r="D22" i="7"/>
  <c r="E21" i="7"/>
  <c r="D22" i="8"/>
  <c r="E21" i="8"/>
  <c r="E20" i="10"/>
  <c r="D21" i="10"/>
  <c r="D14" i="5"/>
  <c r="E14" i="5" s="1"/>
  <c r="E13" i="5"/>
  <c r="E22" i="8" l="1"/>
  <c r="D23" i="8"/>
  <c r="D22" i="10"/>
  <c r="E21" i="10"/>
  <c r="D15" i="5"/>
  <c r="E22" i="7"/>
  <c r="D23" i="7"/>
  <c r="D24" i="9"/>
  <c r="E23" i="9"/>
  <c r="D25" i="9" l="1"/>
  <c r="E24" i="9"/>
  <c r="D24" i="7"/>
  <c r="E23" i="7"/>
  <c r="D16" i="5"/>
  <c r="E15" i="5"/>
  <c r="E22" i="10"/>
  <c r="D23" i="10"/>
  <c r="D24" i="8"/>
  <c r="E23" i="8"/>
  <c r="D25" i="8" l="1"/>
  <c r="E24" i="8"/>
  <c r="D17" i="5"/>
  <c r="E16" i="5"/>
  <c r="D25" i="7"/>
  <c r="E24" i="7"/>
  <c r="D24" i="10"/>
  <c r="E23" i="10"/>
  <c r="E25" i="9"/>
  <c r="D26" i="9"/>
  <c r="D26" i="7" l="1"/>
  <c r="E25" i="7"/>
  <c r="D18" i="5"/>
  <c r="E17" i="5"/>
  <c r="D27" i="9"/>
  <c r="E26" i="9"/>
  <c r="D26" i="8"/>
  <c r="E25" i="8"/>
  <c r="D25" i="10"/>
  <c r="E24" i="10"/>
  <c r="D27" i="8" l="1"/>
  <c r="E26" i="8"/>
  <c r="D28" i="9"/>
  <c r="E27" i="9"/>
  <c r="D19" i="5"/>
  <c r="E18" i="5"/>
  <c r="E25" i="10"/>
  <c r="D26" i="10"/>
  <c r="D27" i="7"/>
  <c r="E26" i="7"/>
  <c r="D20" i="5" l="1"/>
  <c r="E19" i="5"/>
  <c r="D29" i="9"/>
  <c r="E28" i="9"/>
  <c r="D28" i="7"/>
  <c r="E27" i="7"/>
  <c r="D27" i="10"/>
  <c r="E26" i="10"/>
  <c r="D28" i="8"/>
  <c r="E27" i="8"/>
  <c r="D29" i="8" l="1"/>
  <c r="E28" i="8"/>
  <c r="D29" i="7"/>
  <c r="E28" i="7"/>
  <c r="D30" i="9"/>
  <c r="E29" i="9"/>
  <c r="D28" i="10"/>
  <c r="E27" i="10"/>
  <c r="E20" i="5"/>
  <c r="D21" i="5"/>
  <c r="D31" i="9" l="1"/>
  <c r="E30" i="9"/>
  <c r="D30" i="7"/>
  <c r="E29" i="7"/>
  <c r="E21" i="5"/>
  <c r="D22" i="5"/>
  <c r="D30" i="8"/>
  <c r="E29" i="8"/>
  <c r="D29" i="10"/>
  <c r="E28" i="10"/>
  <c r="E22" i="5" l="1"/>
  <c r="D23" i="5"/>
  <c r="D31" i="8"/>
  <c r="E30" i="8"/>
  <c r="D31" i="7"/>
  <c r="E30" i="7"/>
  <c r="D30" i="10"/>
  <c r="E29" i="10"/>
  <c r="D32" i="9"/>
  <c r="E32" i="9" s="1"/>
  <c r="E31" i="9"/>
  <c r="D32" i="7" l="1"/>
  <c r="E32" i="7" s="1"/>
  <c r="E31" i="7"/>
  <c r="D32" i="8"/>
  <c r="E32" i="8" s="1"/>
  <c r="E31" i="8"/>
  <c r="E23" i="5"/>
  <c r="D24" i="5"/>
  <c r="E24" i="5" s="1"/>
  <c r="D31" i="10"/>
  <c r="E30" i="10"/>
  <c r="D25" i="5" l="1"/>
  <c r="D32" i="10"/>
  <c r="E32" i="10" s="1"/>
  <c r="E31" i="10"/>
  <c r="D26" i="5"/>
  <c r="E25" i="5"/>
  <c r="E26" i="5" l="1"/>
  <c r="D27" i="5"/>
  <c r="E27" i="5" s="1"/>
  <c r="D28" i="5" l="1"/>
  <c r="E28" i="5" l="1"/>
  <c r="D29" i="5"/>
  <c r="D30" i="5" l="1"/>
  <c r="E29" i="5"/>
  <c r="E30" i="5" l="1"/>
  <c r="D31" i="5"/>
  <c r="D32" i="5" l="1"/>
  <c r="E32" i="5" s="1"/>
  <c r="E31" i="5"/>
</calcChain>
</file>

<file path=xl/sharedStrings.xml><?xml version="1.0" encoding="utf-8"?>
<sst xmlns="http://schemas.openxmlformats.org/spreadsheetml/2006/main" count="35" uniqueCount="7">
  <si>
    <t>Jour de Sprint</t>
  </si>
  <si>
    <t xml:space="preserve">Courbe idéal </t>
  </si>
  <si>
    <t>Courbe Réelle</t>
  </si>
  <si>
    <t>Pourcentage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</si>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</sst>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urcentage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8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Commun!$C$3:$C$32</c:f>
              <c:numCache>
                <c:formatCode>0.0</c:formatCode>
                <c:ptCount val="30"/>
                <c:pt idx="0">
                  <c:v>5.7142857142857135</c:v>
                </c:pt>
                <c:pt idx="1">
                  <c:v>5.5238095238095228</c:v>
                </c:pt>
                <c:pt idx="2">
                  <c:v>5.3333333333333321</c:v>
                </c:pt>
                <c:pt idx="3">
                  <c:v>5.1428571428571415</c:v>
                </c:pt>
                <c:pt idx="4">
                  <c:v>4.9523809523809508</c:v>
                </c:pt>
                <c:pt idx="5">
                  <c:v>4.7619047619047601</c:v>
                </c:pt>
                <c:pt idx="6">
                  <c:v>4.5714285714285694</c:v>
                </c:pt>
                <c:pt idx="7">
                  <c:v>4.3809523809523787</c:v>
                </c:pt>
                <c:pt idx="8">
                  <c:v>4.190476190476188</c:v>
                </c:pt>
                <c:pt idx="9">
                  <c:v>3.9999999999999973</c:v>
                </c:pt>
                <c:pt idx="10">
                  <c:v>3.8095238095238066</c:v>
                </c:pt>
                <c:pt idx="11">
                  <c:v>3.619047619047616</c:v>
                </c:pt>
                <c:pt idx="12">
                  <c:v>3.4285714285714253</c:v>
                </c:pt>
                <c:pt idx="13">
                  <c:v>3.2380952380952346</c:v>
                </c:pt>
                <c:pt idx="14">
                  <c:v>3.0476190476190439</c:v>
                </c:pt>
                <c:pt idx="15">
                  <c:v>2.8571428571428532</c:v>
                </c:pt>
                <c:pt idx="16">
                  <c:v>2.6666666666666625</c:v>
                </c:pt>
                <c:pt idx="17">
                  <c:v>2.4761904761904718</c:v>
                </c:pt>
                <c:pt idx="18">
                  <c:v>2.2857142857142811</c:v>
                </c:pt>
                <c:pt idx="19">
                  <c:v>2.0952380952380905</c:v>
                </c:pt>
                <c:pt idx="20">
                  <c:v>1.9047619047619</c:v>
                </c:pt>
                <c:pt idx="21">
                  <c:v>1.7142857142857095</c:v>
                </c:pt>
                <c:pt idx="22">
                  <c:v>1.5238095238095191</c:v>
                </c:pt>
                <c:pt idx="23">
                  <c:v>1.3333333333333286</c:v>
                </c:pt>
                <c:pt idx="24">
                  <c:v>1.1428571428571381</c:v>
                </c:pt>
                <c:pt idx="25">
                  <c:v>0.95238095238094767</c:v>
                </c:pt>
                <c:pt idx="26">
                  <c:v>0.7619047619047572</c:v>
                </c:pt>
                <c:pt idx="27">
                  <c:v>0.57142857142856673</c:v>
                </c:pt>
                <c:pt idx="28">
                  <c:v>0.38095238095237627</c:v>
                </c:pt>
                <c:pt idx="29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Commun!$B$3:$B$32</c:f>
              <c:numCache>
                <c:formatCode>m/d/yy</c:formatCode>
                <c:ptCount val="30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  <c:pt idx="19">
                  <c:v>44478</c:v>
                </c:pt>
                <c:pt idx="20">
                  <c:v>44479</c:v>
                </c:pt>
                <c:pt idx="21">
                  <c:v>44480</c:v>
                </c:pt>
                <c:pt idx="22">
                  <c:v>44481</c:v>
                </c:pt>
                <c:pt idx="23">
                  <c:v>44482</c:v>
                </c:pt>
                <c:pt idx="24">
                  <c:v>44483</c:v>
                </c:pt>
                <c:pt idx="25">
                  <c:v>44484</c:v>
                </c:pt>
                <c:pt idx="26">
                  <c:v>44485</c:v>
                </c:pt>
                <c:pt idx="27">
                  <c:v>44486</c:v>
                </c:pt>
                <c:pt idx="28">
                  <c:v>44487</c:v>
                </c:pt>
                <c:pt idx="29">
                  <c:v>44488</c:v>
                </c:pt>
              </c:numCache>
            </c:numRef>
          </c:cat>
          <c:val>
            <c:numRef>
              <c:f>Commun!$D$3:$D$32</c:f>
              <c:numCache>
                <c:formatCode>0.0</c:formatCode>
                <c:ptCount val="30"/>
                <c:pt idx="0">
                  <c:v>5.5302579365079358</c:v>
                </c:pt>
                <c:pt idx="1">
                  <c:v>5.5233134920634912</c:v>
                </c:pt>
                <c:pt idx="2">
                  <c:v>5.5128968253968242</c:v>
                </c:pt>
                <c:pt idx="3">
                  <c:v>5.4608134920634912</c:v>
                </c:pt>
                <c:pt idx="4">
                  <c:v>5.3774801587301582</c:v>
                </c:pt>
                <c:pt idx="5">
                  <c:v>5.3705357142857135</c:v>
                </c:pt>
                <c:pt idx="6">
                  <c:v>5.2003968253968242</c:v>
                </c:pt>
                <c:pt idx="7">
                  <c:v>5.1170634920634912</c:v>
                </c:pt>
                <c:pt idx="8">
                  <c:v>4.9920634920634912</c:v>
                </c:pt>
                <c:pt idx="9">
                  <c:v>4.6517857142857135</c:v>
                </c:pt>
                <c:pt idx="10">
                  <c:v>4.6517857142857135</c:v>
                </c:pt>
                <c:pt idx="11">
                  <c:v>4.4503968253968242</c:v>
                </c:pt>
                <c:pt idx="12">
                  <c:v>4.4503968253968242</c:v>
                </c:pt>
                <c:pt idx="13">
                  <c:v>4.3219246031746019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4.1691468253968242</c:v>
                </c:pt>
                <c:pt idx="19">
                  <c:v>4.1691468253968242</c:v>
                </c:pt>
                <c:pt idx="20">
                  <c:v>3.9434523809523796</c:v>
                </c:pt>
                <c:pt idx="21">
                  <c:v>3.5163690476190466</c:v>
                </c:pt>
                <c:pt idx="22">
                  <c:v>3.5163690476190466</c:v>
                </c:pt>
                <c:pt idx="23">
                  <c:v>3.4538690476190466</c:v>
                </c:pt>
                <c:pt idx="24">
                  <c:v>3.1378968253968242</c:v>
                </c:pt>
                <c:pt idx="25">
                  <c:v>2.9538690476190466</c:v>
                </c:pt>
                <c:pt idx="26">
                  <c:v>2.6552579365079354</c:v>
                </c:pt>
                <c:pt idx="27">
                  <c:v>2.6274801587301577</c:v>
                </c:pt>
                <c:pt idx="28">
                  <c:v>2.4156746031746024</c:v>
                </c:pt>
                <c:pt idx="29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Coralie!$B$2:$B$32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Coralie!$C$2:$C$32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Coralie!$B$2:$B$32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Coralie!$D$2:$D$32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1.3764880952380949</c:v>
                </c:pt>
                <c:pt idx="7">
                  <c:v>1.2480158730158726</c:v>
                </c:pt>
                <c:pt idx="8">
                  <c:v>1.2063492063492058</c:v>
                </c:pt>
                <c:pt idx="9">
                  <c:v>1.1646825396825391</c:v>
                </c:pt>
                <c:pt idx="10">
                  <c:v>1.1230158730158724</c:v>
                </c:pt>
                <c:pt idx="11">
                  <c:v>1.1230158730158724</c:v>
                </c:pt>
                <c:pt idx="12">
                  <c:v>1.05704365079365</c:v>
                </c:pt>
                <c:pt idx="13">
                  <c:v>1.05704365079365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0.97023809523809446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0.91815476190476109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0.79315476190476109</c:v>
                </c:pt>
                <c:pt idx="25">
                  <c:v>0.65426587301587225</c:v>
                </c:pt>
                <c:pt idx="26">
                  <c:v>0.60218253968253888</c:v>
                </c:pt>
                <c:pt idx="27">
                  <c:v>0.42857142857142777</c:v>
                </c:pt>
                <c:pt idx="28">
                  <c:v>0.40079365079364998</c:v>
                </c:pt>
                <c:pt idx="29">
                  <c:v>0.3278769841269833</c:v>
                </c:pt>
                <c:pt idx="30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3-214A-9496-073C51856B93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Coralie!$D$37:$D$74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1.7991071428571426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1.7852182539682537</c:v>
                </c:pt>
                <c:pt idx="5">
                  <c:v>1.7782738095238093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1.7261904761904761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1.6359126984126984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1.5803571428571428</c:v>
                </c:pt>
                <c:pt idx="16">
                  <c:v>1.4761904761904761</c:v>
                </c:pt>
                <c:pt idx="17">
                  <c:v>1.4518849206349205</c:v>
                </c:pt>
                <c:pt idx="18">
                  <c:v>1.4518849206349205</c:v>
                </c:pt>
                <c:pt idx="19">
                  <c:v>1.4102182539682537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1.3581349206349205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1.3373015873015872</c:v>
                </c:pt>
                <c:pt idx="30">
                  <c:v>1.2748015873015872</c:v>
                </c:pt>
                <c:pt idx="31">
                  <c:v>1.191468253968254</c:v>
                </c:pt>
                <c:pt idx="32">
                  <c:v>1.191468253968254</c:v>
                </c:pt>
                <c:pt idx="33">
                  <c:v>1.1081349206349207</c:v>
                </c:pt>
                <c:pt idx="34">
                  <c:v>1.1081349206349207</c:v>
                </c:pt>
                <c:pt idx="35">
                  <c:v>1.0248015873015874</c:v>
                </c:pt>
                <c:pt idx="36">
                  <c:v>1.0213293650793651</c:v>
                </c:pt>
                <c:pt idx="37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3-214A-9496-073C5185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Coralie!$C$79:$C$127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2440-9ABE-F96B9DDA595B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Coralie!$D$79:$D$127</c:f>
              <c:numCache>
                <c:formatCode>0.0</c:formatCode>
                <c:ptCount val="49"/>
                <c:pt idx="0">
                  <c:v>2.2916666666666665</c:v>
                </c:pt>
                <c:pt idx="1">
                  <c:v>2.2916666666666665</c:v>
                </c:pt>
                <c:pt idx="2">
                  <c:v>2.2881944444444442</c:v>
                </c:pt>
                <c:pt idx="3">
                  <c:v>2.2881944444444442</c:v>
                </c:pt>
                <c:pt idx="4">
                  <c:v>2.2881944444444442</c:v>
                </c:pt>
                <c:pt idx="5">
                  <c:v>2.2881944444444442</c:v>
                </c:pt>
                <c:pt idx="6">
                  <c:v>2.2881944444444442</c:v>
                </c:pt>
                <c:pt idx="7">
                  <c:v>2.2881944444444442</c:v>
                </c:pt>
                <c:pt idx="8">
                  <c:v>2.2881944444444442</c:v>
                </c:pt>
                <c:pt idx="9">
                  <c:v>2.2048611111111107</c:v>
                </c:pt>
                <c:pt idx="10">
                  <c:v>2.2048611111111107</c:v>
                </c:pt>
                <c:pt idx="11">
                  <c:v>2.2048611111111107</c:v>
                </c:pt>
                <c:pt idx="12">
                  <c:v>2.1423611111111107</c:v>
                </c:pt>
                <c:pt idx="13">
                  <c:v>2.1423611111111107</c:v>
                </c:pt>
                <c:pt idx="14">
                  <c:v>2.020833333333333</c:v>
                </c:pt>
                <c:pt idx="15">
                  <c:v>2.020833333333333</c:v>
                </c:pt>
                <c:pt idx="16">
                  <c:v>1.9305555555555554</c:v>
                </c:pt>
                <c:pt idx="17">
                  <c:v>1.9305555555555554</c:v>
                </c:pt>
                <c:pt idx="18">
                  <c:v>1.9305555555555554</c:v>
                </c:pt>
                <c:pt idx="19">
                  <c:v>1.7013888888888886</c:v>
                </c:pt>
                <c:pt idx="20">
                  <c:v>1.7013888888888886</c:v>
                </c:pt>
                <c:pt idx="21">
                  <c:v>1.7013888888888886</c:v>
                </c:pt>
                <c:pt idx="22">
                  <c:v>1.7013888888888886</c:v>
                </c:pt>
                <c:pt idx="23">
                  <c:v>1.7013888888888886</c:v>
                </c:pt>
                <c:pt idx="24">
                  <c:v>1.7013888888888886</c:v>
                </c:pt>
                <c:pt idx="25">
                  <c:v>1.7013888888888886</c:v>
                </c:pt>
                <c:pt idx="26">
                  <c:v>1.7013888888888886</c:v>
                </c:pt>
                <c:pt idx="27">
                  <c:v>1.7013888888888886</c:v>
                </c:pt>
                <c:pt idx="28">
                  <c:v>1.7013888888888886</c:v>
                </c:pt>
                <c:pt idx="29">
                  <c:v>1.7013888888888886</c:v>
                </c:pt>
                <c:pt idx="30">
                  <c:v>1.7013888888888886</c:v>
                </c:pt>
                <c:pt idx="31">
                  <c:v>1.7013888888888886</c:v>
                </c:pt>
                <c:pt idx="32">
                  <c:v>1.7013888888888886</c:v>
                </c:pt>
                <c:pt idx="33">
                  <c:v>1.7013888888888886</c:v>
                </c:pt>
                <c:pt idx="34">
                  <c:v>1.7013888888888886</c:v>
                </c:pt>
                <c:pt idx="35">
                  <c:v>1.7013888888888886</c:v>
                </c:pt>
                <c:pt idx="36">
                  <c:v>1.7013888888888886</c:v>
                </c:pt>
                <c:pt idx="37">
                  <c:v>1.7013888888888886</c:v>
                </c:pt>
                <c:pt idx="38">
                  <c:v>1.7013888888888886</c:v>
                </c:pt>
                <c:pt idx="39">
                  <c:v>1.7013888888888886</c:v>
                </c:pt>
                <c:pt idx="40">
                  <c:v>1.7013888888888886</c:v>
                </c:pt>
                <c:pt idx="41">
                  <c:v>1.7013888888888886</c:v>
                </c:pt>
                <c:pt idx="42">
                  <c:v>1.7013888888888886</c:v>
                </c:pt>
                <c:pt idx="43">
                  <c:v>1.7013888888888886</c:v>
                </c:pt>
                <c:pt idx="44">
                  <c:v>1.7013888888888886</c:v>
                </c:pt>
                <c:pt idx="45">
                  <c:v>1.7013888888888886</c:v>
                </c:pt>
                <c:pt idx="46">
                  <c:v>1.7013888888888886</c:v>
                </c:pt>
                <c:pt idx="47">
                  <c:v>1.7013888888888886</c:v>
                </c:pt>
                <c:pt idx="48">
                  <c:v>1.7013888888888886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A-2440-9ABE-F96B9DDA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Constantin!$B$2:$B$32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Constantin!$C$2:$C$32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Constantin!$B$2:$B$32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Constantin!$D$2:$D$32</c:f>
              <c:numCache>
                <c:formatCode>0.0</c:formatCode>
                <c:ptCount val="31"/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1.3834325396825395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1.3403769841269839</c:v>
                </c:pt>
                <c:pt idx="10">
                  <c:v>1.2153769841269839</c:v>
                </c:pt>
                <c:pt idx="11">
                  <c:v>1.2153769841269839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1.1702380952380951</c:v>
                </c:pt>
                <c:pt idx="19">
                  <c:v>1.1355158730158728</c:v>
                </c:pt>
                <c:pt idx="20">
                  <c:v>1.1355158730158728</c:v>
                </c:pt>
                <c:pt idx="21">
                  <c:v>1.0730158730158728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0.98968253968253939</c:v>
                </c:pt>
                <c:pt idx="25">
                  <c:v>0.94801587301587276</c:v>
                </c:pt>
                <c:pt idx="26">
                  <c:v>0.94801587301587276</c:v>
                </c:pt>
                <c:pt idx="27">
                  <c:v>0.92718253968253939</c:v>
                </c:pt>
                <c:pt idx="28">
                  <c:v>0.92718253968253939</c:v>
                </c:pt>
                <c:pt idx="29">
                  <c:v>0.88551587301587276</c:v>
                </c:pt>
                <c:pt idx="30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5-934A-847F-63CC56D0461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Constantin!$D$37:$D$74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1.743551587301587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1.7018849206349203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1.5977182539682535</c:v>
                </c:pt>
                <c:pt idx="17">
                  <c:v>1.5768849206349203</c:v>
                </c:pt>
                <c:pt idx="18">
                  <c:v>1.5768849206349203</c:v>
                </c:pt>
                <c:pt idx="19">
                  <c:v>1.5143849206349203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1.4206349206349203</c:v>
                </c:pt>
                <c:pt idx="32">
                  <c:v>1.399801587301587</c:v>
                </c:pt>
                <c:pt idx="33">
                  <c:v>1.2331349206349203</c:v>
                </c:pt>
                <c:pt idx="34">
                  <c:v>1.0039682539682535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5-934A-847F-63CC56D0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Constantin!$C$79:$C$127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B048-B3F4-F4F15E944BA4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Constantin!$D$79:$D$127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2.333333333333333</c:v>
                </c:pt>
                <c:pt idx="2">
                  <c:v>2.333333333333333</c:v>
                </c:pt>
                <c:pt idx="3">
                  <c:v>2.333333333333333</c:v>
                </c:pt>
                <c:pt idx="4">
                  <c:v>2.333333333333333</c:v>
                </c:pt>
                <c:pt idx="5">
                  <c:v>2.333333333333333</c:v>
                </c:pt>
                <c:pt idx="6">
                  <c:v>2.333333333333333</c:v>
                </c:pt>
                <c:pt idx="7">
                  <c:v>2.333333333333333</c:v>
                </c:pt>
                <c:pt idx="8">
                  <c:v>2.333333333333333</c:v>
                </c:pt>
                <c:pt idx="9">
                  <c:v>2.2499999999999996</c:v>
                </c:pt>
                <c:pt idx="10">
                  <c:v>2.2499999999999996</c:v>
                </c:pt>
                <c:pt idx="11">
                  <c:v>2.2499999999999996</c:v>
                </c:pt>
                <c:pt idx="12">
                  <c:v>2.2499999999999996</c:v>
                </c:pt>
                <c:pt idx="13">
                  <c:v>2.2499999999999996</c:v>
                </c:pt>
                <c:pt idx="14">
                  <c:v>2.2499999999999996</c:v>
                </c:pt>
                <c:pt idx="15">
                  <c:v>2.2499999999999996</c:v>
                </c:pt>
                <c:pt idx="16">
                  <c:v>2.2499999999999996</c:v>
                </c:pt>
                <c:pt idx="17">
                  <c:v>2.2499999999999996</c:v>
                </c:pt>
                <c:pt idx="18">
                  <c:v>2.2499999999999996</c:v>
                </c:pt>
                <c:pt idx="19">
                  <c:v>2.0729166666666661</c:v>
                </c:pt>
                <c:pt idx="20">
                  <c:v>2.0729166666666661</c:v>
                </c:pt>
                <c:pt idx="21">
                  <c:v>2.0729166666666661</c:v>
                </c:pt>
                <c:pt idx="22">
                  <c:v>2.0729166666666661</c:v>
                </c:pt>
                <c:pt idx="23">
                  <c:v>2.0729166666666661</c:v>
                </c:pt>
                <c:pt idx="24">
                  <c:v>2.0729166666666661</c:v>
                </c:pt>
                <c:pt idx="25">
                  <c:v>2.0729166666666661</c:v>
                </c:pt>
                <c:pt idx="26">
                  <c:v>2.0729166666666661</c:v>
                </c:pt>
                <c:pt idx="27">
                  <c:v>2.0729166666666661</c:v>
                </c:pt>
                <c:pt idx="28">
                  <c:v>2.0729166666666661</c:v>
                </c:pt>
                <c:pt idx="29">
                  <c:v>2.0729166666666661</c:v>
                </c:pt>
                <c:pt idx="30">
                  <c:v>2.0729166666666661</c:v>
                </c:pt>
                <c:pt idx="31">
                  <c:v>2.0729166666666661</c:v>
                </c:pt>
                <c:pt idx="32">
                  <c:v>2.0729166666666661</c:v>
                </c:pt>
                <c:pt idx="33">
                  <c:v>2.0729166666666661</c:v>
                </c:pt>
                <c:pt idx="34">
                  <c:v>2.0729166666666661</c:v>
                </c:pt>
                <c:pt idx="35">
                  <c:v>2.0729166666666661</c:v>
                </c:pt>
                <c:pt idx="36">
                  <c:v>2.0729166666666661</c:v>
                </c:pt>
                <c:pt idx="37">
                  <c:v>2.0729166666666661</c:v>
                </c:pt>
                <c:pt idx="38">
                  <c:v>2.0729166666666661</c:v>
                </c:pt>
                <c:pt idx="39">
                  <c:v>2.0729166666666661</c:v>
                </c:pt>
                <c:pt idx="40">
                  <c:v>2.0729166666666661</c:v>
                </c:pt>
                <c:pt idx="41">
                  <c:v>2.0729166666666661</c:v>
                </c:pt>
                <c:pt idx="42">
                  <c:v>2.0729166666666661</c:v>
                </c:pt>
                <c:pt idx="43">
                  <c:v>2.0729166666666661</c:v>
                </c:pt>
                <c:pt idx="44">
                  <c:v>2.0729166666666661</c:v>
                </c:pt>
                <c:pt idx="45">
                  <c:v>2.0729166666666661</c:v>
                </c:pt>
                <c:pt idx="46">
                  <c:v>2.0729166666666661</c:v>
                </c:pt>
                <c:pt idx="47">
                  <c:v>2.0729166666666661</c:v>
                </c:pt>
                <c:pt idx="48">
                  <c:v>2.0729166666666661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7-B048-B3F4-F4F15E94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Commun!$C$37:$C$74</c:f>
              <c:numCache>
                <c:formatCode>0.0</c:formatCode>
                <c:ptCount val="38"/>
                <c:pt idx="0">
                  <c:v>7.2380952380952372</c:v>
                </c:pt>
                <c:pt idx="1">
                  <c:v>7.0476190476190466</c:v>
                </c:pt>
                <c:pt idx="2">
                  <c:v>6.8571428571428559</c:v>
                </c:pt>
                <c:pt idx="3">
                  <c:v>6.6666666666666652</c:v>
                </c:pt>
                <c:pt idx="4">
                  <c:v>6.4761904761904745</c:v>
                </c:pt>
                <c:pt idx="5">
                  <c:v>6.2857142857142838</c:v>
                </c:pt>
                <c:pt idx="6">
                  <c:v>6.0952380952380931</c:v>
                </c:pt>
                <c:pt idx="7">
                  <c:v>5.9047619047619024</c:v>
                </c:pt>
                <c:pt idx="8">
                  <c:v>5.7142857142857117</c:v>
                </c:pt>
                <c:pt idx="9">
                  <c:v>5.5238095238095211</c:v>
                </c:pt>
                <c:pt idx="10">
                  <c:v>5.3333333333333304</c:v>
                </c:pt>
                <c:pt idx="11">
                  <c:v>5.1428571428571397</c:v>
                </c:pt>
                <c:pt idx="12">
                  <c:v>4.952380952380949</c:v>
                </c:pt>
                <c:pt idx="13">
                  <c:v>4.7619047619047583</c:v>
                </c:pt>
                <c:pt idx="14">
                  <c:v>4.5714285714285676</c:v>
                </c:pt>
                <c:pt idx="15">
                  <c:v>4.3809523809523769</c:v>
                </c:pt>
                <c:pt idx="16">
                  <c:v>4.1904761904761862</c:v>
                </c:pt>
                <c:pt idx="17">
                  <c:v>3.9999999999999956</c:v>
                </c:pt>
                <c:pt idx="18">
                  <c:v>3.8095238095238049</c:v>
                </c:pt>
                <c:pt idx="19">
                  <c:v>3.6190476190476142</c:v>
                </c:pt>
                <c:pt idx="20">
                  <c:v>3.4285714285714235</c:v>
                </c:pt>
                <c:pt idx="21">
                  <c:v>3.2380952380952328</c:v>
                </c:pt>
                <c:pt idx="22">
                  <c:v>3.0476190476190421</c:v>
                </c:pt>
                <c:pt idx="23">
                  <c:v>2.8571428571428514</c:v>
                </c:pt>
                <c:pt idx="24">
                  <c:v>2.6666666666666607</c:v>
                </c:pt>
                <c:pt idx="25">
                  <c:v>2.4761904761904701</c:v>
                </c:pt>
                <c:pt idx="26">
                  <c:v>2.2857142857142794</c:v>
                </c:pt>
                <c:pt idx="27">
                  <c:v>2.0952380952380887</c:v>
                </c:pt>
                <c:pt idx="28">
                  <c:v>1.9047619047618982</c:v>
                </c:pt>
                <c:pt idx="29">
                  <c:v>1.7142857142857078</c:v>
                </c:pt>
                <c:pt idx="30">
                  <c:v>1.5238095238095173</c:v>
                </c:pt>
                <c:pt idx="31">
                  <c:v>1.3333333333333268</c:v>
                </c:pt>
                <c:pt idx="32">
                  <c:v>1.1428571428571364</c:v>
                </c:pt>
                <c:pt idx="33">
                  <c:v>0.95238095238094589</c:v>
                </c:pt>
                <c:pt idx="34">
                  <c:v>0.76190476190475542</c:v>
                </c:pt>
                <c:pt idx="35">
                  <c:v>0.57142857142856496</c:v>
                </c:pt>
                <c:pt idx="36">
                  <c:v>0.38095238095237449</c:v>
                </c:pt>
                <c:pt idx="37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Commun!$D$37:$D$74</c:f>
              <c:numCache>
                <c:formatCode>0.0</c:formatCode>
                <c:ptCount val="38"/>
                <c:pt idx="0">
                  <c:v>7.2380952380952372</c:v>
                </c:pt>
                <c:pt idx="1">
                  <c:v>7.2276785714285703</c:v>
                </c:pt>
                <c:pt idx="2">
                  <c:v>7.2068452380952372</c:v>
                </c:pt>
                <c:pt idx="3">
                  <c:v>7.2068452380952372</c:v>
                </c:pt>
                <c:pt idx="4">
                  <c:v>7.1790674603174596</c:v>
                </c:pt>
                <c:pt idx="5">
                  <c:v>7.0644841269841265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6.9186507936507935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6.7450396825396828</c:v>
                </c:pt>
                <c:pt idx="13">
                  <c:v>6.7033730158730158</c:v>
                </c:pt>
                <c:pt idx="14">
                  <c:v>6.7033730158730158</c:v>
                </c:pt>
                <c:pt idx="15">
                  <c:v>6.5853174603174605</c:v>
                </c:pt>
                <c:pt idx="16">
                  <c:v>6.0853174603174605</c:v>
                </c:pt>
                <c:pt idx="17">
                  <c:v>6.0297619047619051</c:v>
                </c:pt>
                <c:pt idx="18">
                  <c:v>6.0297619047619051</c:v>
                </c:pt>
                <c:pt idx="19">
                  <c:v>5.8422619047619051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5.7589285714285721</c:v>
                </c:pt>
                <c:pt idx="27">
                  <c:v>5.7589285714285721</c:v>
                </c:pt>
                <c:pt idx="28">
                  <c:v>5.7172619047619051</c:v>
                </c:pt>
                <c:pt idx="29">
                  <c:v>5.4568452380952381</c:v>
                </c:pt>
                <c:pt idx="30">
                  <c:v>5.1269841269841274</c:v>
                </c:pt>
                <c:pt idx="31">
                  <c:v>4.9499007936507944</c:v>
                </c:pt>
                <c:pt idx="32">
                  <c:v>4.9221230158730167</c:v>
                </c:pt>
                <c:pt idx="33">
                  <c:v>4.5054563492063497</c:v>
                </c:pt>
                <c:pt idx="34">
                  <c:v>4.2762896825396828</c:v>
                </c:pt>
                <c:pt idx="35">
                  <c:v>4.1200396825396828</c:v>
                </c:pt>
                <c:pt idx="36">
                  <c:v>3.9290674603174605</c:v>
                </c:pt>
                <c:pt idx="37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Commun!$C$79:$C$127</c:f>
              <c:numCache>
                <c:formatCode>0.0</c:formatCode>
                <c:ptCount val="49"/>
                <c:pt idx="0">
                  <c:v>9.3333333333333321</c:v>
                </c:pt>
                <c:pt idx="1">
                  <c:v>9.1428571428571423</c:v>
                </c:pt>
                <c:pt idx="2">
                  <c:v>8.9523809523809526</c:v>
                </c:pt>
                <c:pt idx="3">
                  <c:v>8.7619047619047628</c:v>
                </c:pt>
                <c:pt idx="4">
                  <c:v>8.571428571428573</c:v>
                </c:pt>
                <c:pt idx="5">
                  <c:v>8.3809523809523832</c:v>
                </c:pt>
                <c:pt idx="6">
                  <c:v>8.1904761904761934</c:v>
                </c:pt>
                <c:pt idx="7">
                  <c:v>8.0000000000000036</c:v>
                </c:pt>
                <c:pt idx="8">
                  <c:v>7.8095238095238129</c:v>
                </c:pt>
                <c:pt idx="9">
                  <c:v>7.6190476190476222</c:v>
                </c:pt>
                <c:pt idx="10">
                  <c:v>7.4285714285714315</c:v>
                </c:pt>
                <c:pt idx="11">
                  <c:v>7.2380952380952408</c:v>
                </c:pt>
                <c:pt idx="12">
                  <c:v>7.0476190476190501</c:v>
                </c:pt>
                <c:pt idx="13">
                  <c:v>6.8571428571428594</c:v>
                </c:pt>
                <c:pt idx="14">
                  <c:v>6.6666666666666687</c:v>
                </c:pt>
                <c:pt idx="15">
                  <c:v>6.4761904761904781</c:v>
                </c:pt>
                <c:pt idx="16">
                  <c:v>6.2857142857142874</c:v>
                </c:pt>
                <c:pt idx="17">
                  <c:v>6.0952380952380967</c:v>
                </c:pt>
                <c:pt idx="18">
                  <c:v>5.904761904761906</c:v>
                </c:pt>
                <c:pt idx="19">
                  <c:v>5.7142857142857153</c:v>
                </c:pt>
                <c:pt idx="20">
                  <c:v>5.5238095238095246</c:v>
                </c:pt>
                <c:pt idx="21">
                  <c:v>5.3333333333333339</c:v>
                </c:pt>
                <c:pt idx="22">
                  <c:v>5.1428571428571432</c:v>
                </c:pt>
                <c:pt idx="23">
                  <c:v>4.9523809523809526</c:v>
                </c:pt>
                <c:pt idx="24">
                  <c:v>4.7619047619047619</c:v>
                </c:pt>
                <c:pt idx="25">
                  <c:v>4.5714285714285712</c:v>
                </c:pt>
                <c:pt idx="26">
                  <c:v>4.3809523809523805</c:v>
                </c:pt>
                <c:pt idx="27">
                  <c:v>4.1904761904761898</c:v>
                </c:pt>
                <c:pt idx="28">
                  <c:v>3.9999999999999991</c:v>
                </c:pt>
                <c:pt idx="29">
                  <c:v>3.8095238095238084</c:v>
                </c:pt>
                <c:pt idx="30">
                  <c:v>3.6190476190476177</c:v>
                </c:pt>
                <c:pt idx="31">
                  <c:v>3.428571428571427</c:v>
                </c:pt>
                <c:pt idx="32">
                  <c:v>3.2380952380952364</c:v>
                </c:pt>
                <c:pt idx="33">
                  <c:v>3.0476190476190457</c:v>
                </c:pt>
                <c:pt idx="34">
                  <c:v>2.857142857142855</c:v>
                </c:pt>
                <c:pt idx="35">
                  <c:v>2.6666666666666643</c:v>
                </c:pt>
                <c:pt idx="36">
                  <c:v>2.4761904761904736</c:v>
                </c:pt>
                <c:pt idx="37">
                  <c:v>2.2857142857142829</c:v>
                </c:pt>
                <c:pt idx="38">
                  <c:v>2.0952380952380922</c:v>
                </c:pt>
                <c:pt idx="39">
                  <c:v>1.9047619047619018</c:v>
                </c:pt>
                <c:pt idx="40">
                  <c:v>1.7142857142857113</c:v>
                </c:pt>
                <c:pt idx="41">
                  <c:v>1.5238095238095208</c:v>
                </c:pt>
                <c:pt idx="42">
                  <c:v>1.3333333333333304</c:v>
                </c:pt>
                <c:pt idx="43">
                  <c:v>1.1428571428571399</c:v>
                </c:pt>
                <c:pt idx="44">
                  <c:v>0.95238095238094944</c:v>
                </c:pt>
                <c:pt idx="45">
                  <c:v>0.76190476190475898</c:v>
                </c:pt>
                <c:pt idx="46">
                  <c:v>0.57142857142856851</c:v>
                </c:pt>
                <c:pt idx="47">
                  <c:v>0.38095238095237804</c:v>
                </c:pt>
                <c:pt idx="48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A549-B09A-742E75FE2F51}"/>
            </c:ext>
          </c:extLst>
        </c:ser>
        <c:ser>
          <c:idx val="1"/>
          <c:order val="1"/>
          <c:tx>
            <c:v>Courbe Réelle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Commun!$D$79:$D$127</c:f>
              <c:numCache>
                <c:formatCode>0.0</c:formatCode>
                <c:ptCount val="49"/>
                <c:pt idx="0">
                  <c:v>9.2916666666666661</c:v>
                </c:pt>
                <c:pt idx="1">
                  <c:v>9.2708333333333321</c:v>
                </c:pt>
                <c:pt idx="2">
                  <c:v>9.2673611111111107</c:v>
                </c:pt>
                <c:pt idx="3">
                  <c:v>9.2673611111111107</c:v>
                </c:pt>
                <c:pt idx="4">
                  <c:v>9.2673611111111107</c:v>
                </c:pt>
                <c:pt idx="5">
                  <c:v>9.2361111111111107</c:v>
                </c:pt>
                <c:pt idx="6">
                  <c:v>9.125</c:v>
                </c:pt>
                <c:pt idx="7">
                  <c:v>9.125</c:v>
                </c:pt>
                <c:pt idx="8">
                  <c:v>9.125</c:v>
                </c:pt>
                <c:pt idx="9">
                  <c:v>9.03125</c:v>
                </c:pt>
                <c:pt idx="10">
                  <c:v>9.03125</c:v>
                </c:pt>
                <c:pt idx="11">
                  <c:v>9.03125</c:v>
                </c:pt>
                <c:pt idx="12">
                  <c:v>8.96875</c:v>
                </c:pt>
                <c:pt idx="13">
                  <c:v>8.96875</c:v>
                </c:pt>
                <c:pt idx="14">
                  <c:v>8.8472222222222214</c:v>
                </c:pt>
                <c:pt idx="15">
                  <c:v>8.8472222222222214</c:v>
                </c:pt>
                <c:pt idx="16">
                  <c:v>8.4895833333333321</c:v>
                </c:pt>
                <c:pt idx="17">
                  <c:v>8.4270833333333321</c:v>
                </c:pt>
                <c:pt idx="18">
                  <c:v>8.3749999999999982</c:v>
                </c:pt>
                <c:pt idx="19">
                  <c:v>7.8194444444444429</c:v>
                </c:pt>
                <c:pt idx="20">
                  <c:v>7.8194444444444429</c:v>
                </c:pt>
                <c:pt idx="21">
                  <c:v>7.8194444444444429</c:v>
                </c:pt>
                <c:pt idx="22">
                  <c:v>7.8194444444444429</c:v>
                </c:pt>
                <c:pt idx="23">
                  <c:v>7.8194444444444429</c:v>
                </c:pt>
                <c:pt idx="24">
                  <c:v>7.8194444444444429</c:v>
                </c:pt>
                <c:pt idx="25">
                  <c:v>7.8194444444444429</c:v>
                </c:pt>
                <c:pt idx="26">
                  <c:v>7.8194444444444429</c:v>
                </c:pt>
                <c:pt idx="27">
                  <c:v>7.8194444444444429</c:v>
                </c:pt>
                <c:pt idx="28">
                  <c:v>7.8194444444444429</c:v>
                </c:pt>
                <c:pt idx="29">
                  <c:v>7.8194444444444429</c:v>
                </c:pt>
                <c:pt idx="30">
                  <c:v>7.8194444444444429</c:v>
                </c:pt>
                <c:pt idx="31">
                  <c:v>7.8194444444444429</c:v>
                </c:pt>
                <c:pt idx="32">
                  <c:v>7.8194444444444429</c:v>
                </c:pt>
                <c:pt idx="33">
                  <c:v>7.8194444444444429</c:v>
                </c:pt>
                <c:pt idx="34">
                  <c:v>7.8194444444444429</c:v>
                </c:pt>
                <c:pt idx="35">
                  <c:v>7.8194444444444429</c:v>
                </c:pt>
                <c:pt idx="36">
                  <c:v>7.8194444444444429</c:v>
                </c:pt>
                <c:pt idx="37">
                  <c:v>7.8194444444444429</c:v>
                </c:pt>
                <c:pt idx="38">
                  <c:v>7.8194444444444429</c:v>
                </c:pt>
                <c:pt idx="39">
                  <c:v>7.8194444444444429</c:v>
                </c:pt>
                <c:pt idx="40">
                  <c:v>7.8194444444444429</c:v>
                </c:pt>
                <c:pt idx="41">
                  <c:v>7.8194444444444429</c:v>
                </c:pt>
                <c:pt idx="42">
                  <c:v>7.8194444444444429</c:v>
                </c:pt>
                <c:pt idx="43">
                  <c:v>7.8194444444444429</c:v>
                </c:pt>
                <c:pt idx="44">
                  <c:v>7.8194444444444429</c:v>
                </c:pt>
                <c:pt idx="45">
                  <c:v>7.8194444444444429</c:v>
                </c:pt>
                <c:pt idx="46">
                  <c:v>7.8194444444444429</c:v>
                </c:pt>
                <c:pt idx="47">
                  <c:v>7.8194444444444429</c:v>
                </c:pt>
                <c:pt idx="48">
                  <c:v>7.8194444444444429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A549-B09A-742E75FE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Angela!$B$2:$B$32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Angela!$C$2:$C$32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Angela!$B$2:$B$32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Angela!$D$2:$D$32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1.3799603174603172</c:v>
                </c:pt>
                <c:pt idx="4">
                  <c:v>1.327876984126984</c:v>
                </c:pt>
                <c:pt idx="5">
                  <c:v>1.3000992063492063</c:v>
                </c:pt>
                <c:pt idx="6">
                  <c:v>1.2931547619047619</c:v>
                </c:pt>
                <c:pt idx="7">
                  <c:v>1.2931547619047619</c:v>
                </c:pt>
                <c:pt idx="8">
                  <c:v>1.2514880952380951</c:v>
                </c:pt>
                <c:pt idx="9">
                  <c:v>1.2098214285714284</c:v>
                </c:pt>
                <c:pt idx="10">
                  <c:v>1.1612103174603172</c:v>
                </c:pt>
                <c:pt idx="11">
                  <c:v>1.1612103174603172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1.1160714285714284</c:v>
                </c:pt>
                <c:pt idx="19">
                  <c:v>1.0882936507936507</c:v>
                </c:pt>
                <c:pt idx="20">
                  <c:v>1.0882936507936507</c:v>
                </c:pt>
                <c:pt idx="21">
                  <c:v>1.0674603174603174</c:v>
                </c:pt>
                <c:pt idx="22">
                  <c:v>0.93204365079365081</c:v>
                </c:pt>
                <c:pt idx="23">
                  <c:v>0.93204365079365081</c:v>
                </c:pt>
                <c:pt idx="24">
                  <c:v>0.86954365079365081</c:v>
                </c:pt>
                <c:pt idx="25">
                  <c:v>0.82787698412698418</c:v>
                </c:pt>
                <c:pt idx="26">
                  <c:v>0.69593253968253976</c:v>
                </c:pt>
                <c:pt idx="27">
                  <c:v>0.59176587301587313</c:v>
                </c:pt>
                <c:pt idx="28">
                  <c:v>0.59176587301587313</c:v>
                </c:pt>
                <c:pt idx="29">
                  <c:v>0.53621031746031755</c:v>
                </c:pt>
                <c:pt idx="30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Angela!$C$37:$C$74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1.7619047619047616</c:v>
                </c:pt>
                <c:pt idx="2">
                  <c:v>1.714285714285714</c:v>
                </c:pt>
                <c:pt idx="3">
                  <c:v>1.6666666666666663</c:v>
                </c:pt>
                <c:pt idx="4">
                  <c:v>1.6190476190476186</c:v>
                </c:pt>
                <c:pt idx="5">
                  <c:v>1.571428571428571</c:v>
                </c:pt>
                <c:pt idx="6">
                  <c:v>1.5238095238095233</c:v>
                </c:pt>
                <c:pt idx="7">
                  <c:v>1.4761904761904756</c:v>
                </c:pt>
                <c:pt idx="8">
                  <c:v>1.4285714285714279</c:v>
                </c:pt>
                <c:pt idx="9">
                  <c:v>1.3809523809523803</c:v>
                </c:pt>
                <c:pt idx="10">
                  <c:v>1.3333333333333326</c:v>
                </c:pt>
                <c:pt idx="11">
                  <c:v>1.2857142857142849</c:v>
                </c:pt>
                <c:pt idx="12">
                  <c:v>1.2380952380952372</c:v>
                </c:pt>
                <c:pt idx="13">
                  <c:v>1.1904761904761896</c:v>
                </c:pt>
                <c:pt idx="14">
                  <c:v>1.1428571428571419</c:v>
                </c:pt>
                <c:pt idx="15">
                  <c:v>1.0952380952380942</c:v>
                </c:pt>
                <c:pt idx="16">
                  <c:v>1.0476190476190466</c:v>
                </c:pt>
                <c:pt idx="17">
                  <c:v>0.99999999999999889</c:v>
                </c:pt>
                <c:pt idx="18">
                  <c:v>0.95238095238095122</c:v>
                </c:pt>
                <c:pt idx="19">
                  <c:v>0.90476190476190355</c:v>
                </c:pt>
                <c:pt idx="20">
                  <c:v>0.85714285714285587</c:v>
                </c:pt>
                <c:pt idx="21">
                  <c:v>0.8095238095238082</c:v>
                </c:pt>
                <c:pt idx="22">
                  <c:v>0.76190476190476053</c:v>
                </c:pt>
                <c:pt idx="23">
                  <c:v>0.71428571428571286</c:v>
                </c:pt>
                <c:pt idx="24">
                  <c:v>0.66666666666666519</c:v>
                </c:pt>
                <c:pt idx="25">
                  <c:v>0.61904761904761751</c:v>
                </c:pt>
                <c:pt idx="26">
                  <c:v>0.57142857142856984</c:v>
                </c:pt>
                <c:pt idx="27">
                  <c:v>0.52380952380952217</c:v>
                </c:pt>
                <c:pt idx="28">
                  <c:v>0.47619047619047455</c:v>
                </c:pt>
                <c:pt idx="29">
                  <c:v>0.42857142857142694</c:v>
                </c:pt>
                <c:pt idx="30">
                  <c:v>0.38095238095237932</c:v>
                </c:pt>
                <c:pt idx="31">
                  <c:v>0.33333333333333171</c:v>
                </c:pt>
                <c:pt idx="32">
                  <c:v>0.28571428571428409</c:v>
                </c:pt>
                <c:pt idx="33">
                  <c:v>0.23809523809523647</c:v>
                </c:pt>
                <c:pt idx="34">
                  <c:v>0.19047619047618886</c:v>
                </c:pt>
                <c:pt idx="35">
                  <c:v>0.14285714285714124</c:v>
                </c:pt>
                <c:pt idx="36">
                  <c:v>9.5238095238093623E-2</c:v>
                </c:pt>
                <c:pt idx="37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F347-8C0C-99673647C2D2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Angela!$D$37:$D$74</c:f>
              <c:numCache>
                <c:formatCode>0.0</c:formatCode>
                <c:ptCount val="38"/>
                <c:pt idx="0">
                  <c:v>1.8095238095238093</c:v>
                </c:pt>
                <c:pt idx="1">
                  <c:v>1.8095238095238093</c:v>
                </c:pt>
                <c:pt idx="2">
                  <c:v>1.7886904761904761</c:v>
                </c:pt>
                <c:pt idx="3">
                  <c:v>1.7886904761904761</c:v>
                </c:pt>
                <c:pt idx="4">
                  <c:v>1.7748015873015872</c:v>
                </c:pt>
                <c:pt idx="5">
                  <c:v>1.7331349206349205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1.6602182539682537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1.5768849206349205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1.5248015873015872</c:v>
                </c:pt>
                <c:pt idx="16">
                  <c:v>1.4206349206349205</c:v>
                </c:pt>
                <c:pt idx="17">
                  <c:v>1.4102182539682537</c:v>
                </c:pt>
                <c:pt idx="18">
                  <c:v>1.4102182539682537</c:v>
                </c:pt>
                <c:pt idx="19">
                  <c:v>1.368551587301587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1.3477182539682537</c:v>
                </c:pt>
                <c:pt idx="27">
                  <c:v>1.3477182539682537</c:v>
                </c:pt>
                <c:pt idx="28">
                  <c:v>1.306051587301587</c:v>
                </c:pt>
                <c:pt idx="29">
                  <c:v>1.118551587301587</c:v>
                </c:pt>
                <c:pt idx="30">
                  <c:v>1.024801587301587</c:v>
                </c:pt>
                <c:pt idx="31">
                  <c:v>1.024801587301587</c:v>
                </c:pt>
                <c:pt idx="32">
                  <c:v>1.0178571428571426</c:v>
                </c:pt>
                <c:pt idx="33">
                  <c:v>0.9345238095238092</c:v>
                </c:pt>
                <c:pt idx="34">
                  <c:v>0.9345238095238092</c:v>
                </c:pt>
                <c:pt idx="35">
                  <c:v>0.91369047619047583</c:v>
                </c:pt>
                <c:pt idx="36">
                  <c:v>0.8720238095238092</c:v>
                </c:pt>
                <c:pt idx="37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F347-8C0C-99673647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Angela!$C$79:$C$127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7-B646-878F-626DEC5E2719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Angela!$D$79:$D$127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2.3124999999999996</c:v>
                </c:pt>
                <c:pt idx="2">
                  <c:v>2.3124999999999996</c:v>
                </c:pt>
                <c:pt idx="3">
                  <c:v>2.3124999999999996</c:v>
                </c:pt>
                <c:pt idx="4">
                  <c:v>2.3124999999999996</c:v>
                </c:pt>
                <c:pt idx="5">
                  <c:v>2.3124999999999996</c:v>
                </c:pt>
                <c:pt idx="6">
                  <c:v>2.3124999999999996</c:v>
                </c:pt>
                <c:pt idx="7">
                  <c:v>2.3124999999999996</c:v>
                </c:pt>
                <c:pt idx="8">
                  <c:v>2.3124999999999996</c:v>
                </c:pt>
                <c:pt idx="9">
                  <c:v>2.2291666666666661</c:v>
                </c:pt>
                <c:pt idx="10">
                  <c:v>2.2291666666666661</c:v>
                </c:pt>
                <c:pt idx="11">
                  <c:v>2.2291666666666661</c:v>
                </c:pt>
                <c:pt idx="12">
                  <c:v>2.2291666666666661</c:v>
                </c:pt>
                <c:pt idx="13">
                  <c:v>2.2291666666666661</c:v>
                </c:pt>
                <c:pt idx="14">
                  <c:v>2.2291666666666661</c:v>
                </c:pt>
                <c:pt idx="15">
                  <c:v>2.2291666666666661</c:v>
                </c:pt>
                <c:pt idx="16">
                  <c:v>2.0555555555555549</c:v>
                </c:pt>
                <c:pt idx="17">
                  <c:v>1.9930555555555549</c:v>
                </c:pt>
                <c:pt idx="18">
                  <c:v>1.9409722222222217</c:v>
                </c:pt>
                <c:pt idx="19">
                  <c:v>1.9166666666666661</c:v>
                </c:pt>
                <c:pt idx="20">
                  <c:v>1.9166666666666661</c:v>
                </c:pt>
                <c:pt idx="21">
                  <c:v>1.9166666666666661</c:v>
                </c:pt>
                <c:pt idx="22">
                  <c:v>1.9166666666666661</c:v>
                </c:pt>
                <c:pt idx="23">
                  <c:v>1.9166666666666661</c:v>
                </c:pt>
                <c:pt idx="24">
                  <c:v>1.9166666666666661</c:v>
                </c:pt>
                <c:pt idx="25">
                  <c:v>1.9166666666666661</c:v>
                </c:pt>
                <c:pt idx="26">
                  <c:v>1.9166666666666661</c:v>
                </c:pt>
                <c:pt idx="27">
                  <c:v>1.9166666666666661</c:v>
                </c:pt>
                <c:pt idx="28">
                  <c:v>1.9166666666666661</c:v>
                </c:pt>
                <c:pt idx="29">
                  <c:v>1.9166666666666661</c:v>
                </c:pt>
                <c:pt idx="30">
                  <c:v>1.9166666666666661</c:v>
                </c:pt>
                <c:pt idx="31">
                  <c:v>1.9166666666666661</c:v>
                </c:pt>
                <c:pt idx="32">
                  <c:v>1.9166666666666661</c:v>
                </c:pt>
                <c:pt idx="33">
                  <c:v>1.9166666666666661</c:v>
                </c:pt>
                <c:pt idx="34">
                  <c:v>1.9166666666666661</c:v>
                </c:pt>
                <c:pt idx="35">
                  <c:v>1.9166666666666661</c:v>
                </c:pt>
                <c:pt idx="36">
                  <c:v>1.9166666666666661</c:v>
                </c:pt>
                <c:pt idx="37">
                  <c:v>1.9166666666666661</c:v>
                </c:pt>
                <c:pt idx="38">
                  <c:v>1.9166666666666661</c:v>
                </c:pt>
                <c:pt idx="39">
                  <c:v>1.9166666666666661</c:v>
                </c:pt>
                <c:pt idx="40">
                  <c:v>1.9166666666666661</c:v>
                </c:pt>
                <c:pt idx="41">
                  <c:v>1.9166666666666661</c:v>
                </c:pt>
                <c:pt idx="42">
                  <c:v>1.9166666666666661</c:v>
                </c:pt>
                <c:pt idx="43">
                  <c:v>1.9166666666666661</c:v>
                </c:pt>
                <c:pt idx="44">
                  <c:v>1.9166666666666661</c:v>
                </c:pt>
                <c:pt idx="45">
                  <c:v>1.9166666666666661</c:v>
                </c:pt>
                <c:pt idx="46">
                  <c:v>1.9166666666666661</c:v>
                </c:pt>
                <c:pt idx="47">
                  <c:v>1.9166666666666661</c:v>
                </c:pt>
                <c:pt idx="48">
                  <c:v>1.9166666666666661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B646-878F-626DEC5E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Aurelie!$B$2:$B$32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Aurelie!$C$2:$C$32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Aurelie!$B$2:$B$32</c:f>
              <c:strCache>
                <c:ptCount val="31"/>
                <c:pt idx="0">
                  <c:v>SPRINT 1</c:v>
                </c:pt>
                <c:pt idx="1">
                  <c:v>20/09/2021</c:v>
                </c:pt>
                <c:pt idx="2">
                  <c:v>21/09/2021</c:v>
                </c:pt>
                <c:pt idx="3">
                  <c:v>22/09/2021</c:v>
                </c:pt>
                <c:pt idx="4">
                  <c:v>23/09/2021</c:v>
                </c:pt>
                <c:pt idx="5">
                  <c:v>24/09/2021</c:v>
                </c:pt>
                <c:pt idx="6">
                  <c:v>25/09/2021</c:v>
                </c:pt>
                <c:pt idx="7">
                  <c:v>26/09/2021</c:v>
                </c:pt>
                <c:pt idx="8">
                  <c:v>27/09/2021</c:v>
                </c:pt>
                <c:pt idx="9">
                  <c:v>28/09/2021</c:v>
                </c:pt>
                <c:pt idx="10">
                  <c:v>29/09/2021</c:v>
                </c:pt>
                <c:pt idx="11">
                  <c:v>30/09/2021</c:v>
                </c:pt>
                <c:pt idx="12">
                  <c:v>01/10/2021</c:v>
                </c:pt>
                <c:pt idx="13">
                  <c:v>02/10/2021</c:v>
                </c:pt>
                <c:pt idx="14">
                  <c:v>03/10/2021</c:v>
                </c:pt>
                <c:pt idx="15">
                  <c:v>04/10/2021</c:v>
                </c:pt>
                <c:pt idx="16">
                  <c:v>05/10/2021</c:v>
                </c:pt>
                <c:pt idx="17">
                  <c:v>06/10/2021</c:v>
                </c:pt>
                <c:pt idx="18">
                  <c:v>07/10/2021</c:v>
                </c:pt>
                <c:pt idx="19">
                  <c:v>08/10/2021</c:v>
                </c:pt>
                <c:pt idx="20">
                  <c:v>09/10/2021</c:v>
                </c:pt>
                <c:pt idx="21">
                  <c:v>10/10/2021</c:v>
                </c:pt>
                <c:pt idx="22">
                  <c:v>11/10/2021</c:v>
                </c:pt>
                <c:pt idx="23">
                  <c:v>12/10/2021</c:v>
                </c:pt>
                <c:pt idx="24">
                  <c:v>13/10/2021</c:v>
                </c:pt>
                <c:pt idx="25">
                  <c:v>14/10/2021</c:v>
                </c:pt>
                <c:pt idx="26">
                  <c:v>15/10/2021</c:v>
                </c:pt>
                <c:pt idx="27">
                  <c:v>16/10/2021</c:v>
                </c:pt>
                <c:pt idx="28">
                  <c:v>17/10/2021</c:v>
                </c:pt>
                <c:pt idx="29">
                  <c:v>18/10/2021</c:v>
                </c:pt>
                <c:pt idx="30">
                  <c:v>19/10/2021</c:v>
                </c:pt>
              </c:strCache>
            </c:strRef>
          </c:cat>
          <c:val>
            <c:numRef>
              <c:f>Aurelie!$D$2:$D$32</c:f>
              <c:numCache>
                <c:formatCode>0.0</c:formatCode>
                <c:ptCount val="31"/>
                <c:pt idx="1">
                  <c:v>1.3869047619047616</c:v>
                </c:pt>
                <c:pt idx="2">
                  <c:v>1.3799603174603172</c:v>
                </c:pt>
                <c:pt idx="3">
                  <c:v>1.3730158730158728</c:v>
                </c:pt>
                <c:pt idx="4">
                  <c:v>1.3730158730158728</c:v>
                </c:pt>
                <c:pt idx="5">
                  <c:v>1.359126984126984</c:v>
                </c:pt>
                <c:pt idx="6">
                  <c:v>1.359126984126984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1.3174603174603172</c:v>
                </c:pt>
                <c:pt idx="10">
                  <c:v>1.1924603174603172</c:v>
                </c:pt>
                <c:pt idx="11">
                  <c:v>1.1924603174603172</c:v>
                </c:pt>
                <c:pt idx="12">
                  <c:v>1.1473214285714284</c:v>
                </c:pt>
                <c:pt idx="13">
                  <c:v>1.1473214285714284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1.1056547619047616</c:v>
                </c:pt>
                <c:pt idx="19">
                  <c:v>1.0674603174603172</c:v>
                </c:pt>
                <c:pt idx="20">
                  <c:v>1.0674603174603172</c:v>
                </c:pt>
                <c:pt idx="21">
                  <c:v>0.92509920634920606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0.84176587301587269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0.74801587301587269</c:v>
                </c:pt>
                <c:pt idx="29">
                  <c:v>0.70634920634920606</c:v>
                </c:pt>
                <c:pt idx="30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Aurelie!$C$37:$C$74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  <c:pt idx="37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7-1748-939A-1AAF3046C6E7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Aurelie!$B$37:$B$74</c:f>
              <c:numCache>
                <c:formatCode>m/d/yy</c:formatCode>
                <c:ptCount val="3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</c:numCache>
            </c:numRef>
          </c:cat>
          <c:val>
            <c:numRef>
              <c:f>Aurelie!$D$37:$D$74</c:f>
              <c:numCache>
                <c:formatCode>0.0</c:formatCode>
                <c:ptCount val="38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1.7410714285714286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1.7306547619047619</c:v>
                </c:pt>
                <c:pt idx="16">
                  <c:v>1.5431547619047619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1.5014880952380951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1.4910714285714284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1.4389880952380951</c:v>
                </c:pt>
                <c:pt idx="30">
                  <c:v>1.265376984126984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1.1820436507936507</c:v>
                </c:pt>
                <c:pt idx="34">
                  <c:v>1.1820436507936507</c:v>
                </c:pt>
                <c:pt idx="35">
                  <c:v>1.1299603174603174</c:v>
                </c:pt>
                <c:pt idx="36">
                  <c:v>1.0257936507936507</c:v>
                </c:pt>
                <c:pt idx="37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7-1748-939A-1AAF3046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Aurelie!$C$79:$C$127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2.2857142857142856</c:v>
                </c:pt>
                <c:pt idx="2">
                  <c:v>2.2380952380952381</c:v>
                </c:pt>
                <c:pt idx="3">
                  <c:v>2.1904761904761907</c:v>
                </c:pt>
                <c:pt idx="4">
                  <c:v>2.1428571428571432</c:v>
                </c:pt>
                <c:pt idx="5">
                  <c:v>2.0952380952380958</c:v>
                </c:pt>
                <c:pt idx="6">
                  <c:v>2.0476190476190483</c:v>
                </c:pt>
                <c:pt idx="7">
                  <c:v>2.0000000000000009</c:v>
                </c:pt>
                <c:pt idx="8">
                  <c:v>1.9523809523809532</c:v>
                </c:pt>
                <c:pt idx="9">
                  <c:v>1.9047619047619055</c:v>
                </c:pt>
                <c:pt idx="10">
                  <c:v>1.8571428571428579</c:v>
                </c:pt>
                <c:pt idx="11">
                  <c:v>1.8095238095238102</c:v>
                </c:pt>
                <c:pt idx="12">
                  <c:v>1.7619047619047625</c:v>
                </c:pt>
                <c:pt idx="13">
                  <c:v>1.7142857142857149</c:v>
                </c:pt>
                <c:pt idx="14">
                  <c:v>1.6666666666666672</c:v>
                </c:pt>
                <c:pt idx="15">
                  <c:v>1.6190476190476195</c:v>
                </c:pt>
                <c:pt idx="16">
                  <c:v>1.5714285714285718</c:v>
                </c:pt>
                <c:pt idx="17">
                  <c:v>1.5238095238095242</c:v>
                </c:pt>
                <c:pt idx="18">
                  <c:v>1.4761904761904765</c:v>
                </c:pt>
                <c:pt idx="19">
                  <c:v>1.4285714285714288</c:v>
                </c:pt>
                <c:pt idx="20">
                  <c:v>1.3809523809523812</c:v>
                </c:pt>
                <c:pt idx="21">
                  <c:v>1.3333333333333335</c:v>
                </c:pt>
                <c:pt idx="22">
                  <c:v>1.2857142857142858</c:v>
                </c:pt>
                <c:pt idx="23">
                  <c:v>1.2380952380952381</c:v>
                </c:pt>
                <c:pt idx="24">
                  <c:v>1.1904761904761905</c:v>
                </c:pt>
                <c:pt idx="25">
                  <c:v>1.1428571428571428</c:v>
                </c:pt>
                <c:pt idx="26">
                  <c:v>1.0952380952380951</c:v>
                </c:pt>
                <c:pt idx="27">
                  <c:v>1.0476190476190474</c:v>
                </c:pt>
                <c:pt idx="28">
                  <c:v>0.99999999999999978</c:v>
                </c:pt>
                <c:pt idx="29">
                  <c:v>0.95238095238095211</c:v>
                </c:pt>
                <c:pt idx="30">
                  <c:v>0.90476190476190443</c:v>
                </c:pt>
                <c:pt idx="31">
                  <c:v>0.85714285714285676</c:v>
                </c:pt>
                <c:pt idx="32">
                  <c:v>0.80952380952380909</c:v>
                </c:pt>
                <c:pt idx="33">
                  <c:v>0.76190476190476142</c:v>
                </c:pt>
                <c:pt idx="34">
                  <c:v>0.71428571428571375</c:v>
                </c:pt>
                <c:pt idx="35">
                  <c:v>0.66666666666666607</c:v>
                </c:pt>
                <c:pt idx="36">
                  <c:v>0.6190476190476184</c:v>
                </c:pt>
                <c:pt idx="37">
                  <c:v>0.57142857142857073</c:v>
                </c:pt>
                <c:pt idx="38">
                  <c:v>0.52380952380952306</c:v>
                </c:pt>
                <c:pt idx="39">
                  <c:v>0.47619047619047544</c:v>
                </c:pt>
                <c:pt idx="40">
                  <c:v>0.42857142857142783</c:v>
                </c:pt>
                <c:pt idx="41">
                  <c:v>0.38095238095238021</c:v>
                </c:pt>
                <c:pt idx="42">
                  <c:v>0.33333333333333259</c:v>
                </c:pt>
                <c:pt idx="43">
                  <c:v>0.28571428571428498</c:v>
                </c:pt>
                <c:pt idx="44">
                  <c:v>0.23809523809523736</c:v>
                </c:pt>
                <c:pt idx="45">
                  <c:v>0.19047619047618974</c:v>
                </c:pt>
                <c:pt idx="46">
                  <c:v>0.14285714285714213</c:v>
                </c:pt>
                <c:pt idx="47">
                  <c:v>9.5238095238094511E-2</c:v>
                </c:pt>
                <c:pt idx="48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7-0142-9EA2-F3F898D3C8C9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Aurelie!$B$79:$B$127</c:f>
              <c:numCache>
                <c:formatCode>m/d/yy</c:formatCode>
                <c:ptCount val="4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  <c:pt idx="27">
                  <c:v>44554</c:v>
                </c:pt>
                <c:pt idx="28">
                  <c:v>44555</c:v>
                </c:pt>
                <c:pt idx="29">
                  <c:v>44556</c:v>
                </c:pt>
                <c:pt idx="30">
                  <c:v>44557</c:v>
                </c:pt>
                <c:pt idx="31">
                  <c:v>44558</c:v>
                </c:pt>
                <c:pt idx="32">
                  <c:v>44559</c:v>
                </c:pt>
                <c:pt idx="33">
                  <c:v>44560</c:v>
                </c:pt>
                <c:pt idx="34">
                  <c:v>44561</c:v>
                </c:pt>
                <c:pt idx="35">
                  <c:v>44562</c:v>
                </c:pt>
                <c:pt idx="36">
                  <c:v>44563</c:v>
                </c:pt>
                <c:pt idx="37">
                  <c:v>44564</c:v>
                </c:pt>
                <c:pt idx="38">
                  <c:v>44565</c:v>
                </c:pt>
                <c:pt idx="39">
                  <c:v>44566</c:v>
                </c:pt>
                <c:pt idx="40">
                  <c:v>44567</c:v>
                </c:pt>
                <c:pt idx="41">
                  <c:v>44568</c:v>
                </c:pt>
                <c:pt idx="42">
                  <c:v>44569</c:v>
                </c:pt>
                <c:pt idx="43">
                  <c:v>44570</c:v>
                </c:pt>
                <c:pt idx="44">
                  <c:v>44571</c:v>
                </c:pt>
                <c:pt idx="45">
                  <c:v>44572</c:v>
                </c:pt>
                <c:pt idx="46">
                  <c:v>44573</c:v>
                </c:pt>
                <c:pt idx="47">
                  <c:v>44574</c:v>
                </c:pt>
                <c:pt idx="48">
                  <c:v>44575</c:v>
                </c:pt>
              </c:numCache>
            </c:numRef>
          </c:cat>
          <c:val>
            <c:numRef>
              <c:f>Aurelie!$D$79:$D$127</c:f>
              <c:numCache>
                <c:formatCode>0.0</c:formatCode>
                <c:ptCount val="49"/>
                <c:pt idx="0">
                  <c:v>2.333333333333333</c:v>
                </c:pt>
                <c:pt idx="1">
                  <c:v>2.333333333333333</c:v>
                </c:pt>
                <c:pt idx="2">
                  <c:v>2.333333333333333</c:v>
                </c:pt>
                <c:pt idx="3">
                  <c:v>2.333333333333333</c:v>
                </c:pt>
                <c:pt idx="4">
                  <c:v>2.333333333333333</c:v>
                </c:pt>
                <c:pt idx="5">
                  <c:v>2.302083333333333</c:v>
                </c:pt>
                <c:pt idx="6">
                  <c:v>2.1909722222222219</c:v>
                </c:pt>
                <c:pt idx="7">
                  <c:v>2.1909722222222219</c:v>
                </c:pt>
                <c:pt idx="8">
                  <c:v>2.1909722222222219</c:v>
                </c:pt>
                <c:pt idx="9">
                  <c:v>2.0972222222222219</c:v>
                </c:pt>
                <c:pt idx="10">
                  <c:v>2.0972222222222219</c:v>
                </c:pt>
                <c:pt idx="11">
                  <c:v>2.0972222222222219</c:v>
                </c:pt>
                <c:pt idx="12">
                  <c:v>2.0972222222222219</c:v>
                </c:pt>
                <c:pt idx="13">
                  <c:v>2.0972222222222219</c:v>
                </c:pt>
                <c:pt idx="14">
                  <c:v>2.0972222222222219</c:v>
                </c:pt>
                <c:pt idx="15">
                  <c:v>2.0972222222222219</c:v>
                </c:pt>
                <c:pt idx="16">
                  <c:v>2.0034722222222219</c:v>
                </c:pt>
                <c:pt idx="17">
                  <c:v>2.0034722222222219</c:v>
                </c:pt>
                <c:pt idx="18">
                  <c:v>2.0034722222222219</c:v>
                </c:pt>
                <c:pt idx="19">
                  <c:v>1.8784722222222219</c:v>
                </c:pt>
                <c:pt idx="20">
                  <c:v>1.8784722222222219</c:v>
                </c:pt>
                <c:pt idx="21">
                  <c:v>1.8784722222222219</c:v>
                </c:pt>
                <c:pt idx="22">
                  <c:v>1.8784722222222219</c:v>
                </c:pt>
                <c:pt idx="23">
                  <c:v>1.8784722222222219</c:v>
                </c:pt>
                <c:pt idx="24">
                  <c:v>1.8784722222222219</c:v>
                </c:pt>
                <c:pt idx="25">
                  <c:v>1.8784722222222219</c:v>
                </c:pt>
                <c:pt idx="26">
                  <c:v>1.8784722222222219</c:v>
                </c:pt>
                <c:pt idx="27">
                  <c:v>1.8784722222222219</c:v>
                </c:pt>
                <c:pt idx="28">
                  <c:v>1.8784722222222219</c:v>
                </c:pt>
                <c:pt idx="29">
                  <c:v>1.8784722222222219</c:v>
                </c:pt>
                <c:pt idx="30">
                  <c:v>1.8784722222222219</c:v>
                </c:pt>
                <c:pt idx="31">
                  <c:v>1.8784722222222219</c:v>
                </c:pt>
                <c:pt idx="32">
                  <c:v>1.8784722222222219</c:v>
                </c:pt>
                <c:pt idx="33">
                  <c:v>1.8784722222222219</c:v>
                </c:pt>
                <c:pt idx="34">
                  <c:v>1.8784722222222219</c:v>
                </c:pt>
                <c:pt idx="35">
                  <c:v>1.8784722222222219</c:v>
                </c:pt>
                <c:pt idx="36">
                  <c:v>1.8784722222222219</c:v>
                </c:pt>
                <c:pt idx="37">
                  <c:v>1.8784722222222219</c:v>
                </c:pt>
                <c:pt idx="38">
                  <c:v>1.8784722222222219</c:v>
                </c:pt>
                <c:pt idx="39">
                  <c:v>1.8784722222222219</c:v>
                </c:pt>
                <c:pt idx="40">
                  <c:v>1.8784722222222219</c:v>
                </c:pt>
                <c:pt idx="41">
                  <c:v>1.8784722222222219</c:v>
                </c:pt>
                <c:pt idx="42">
                  <c:v>1.8784722222222219</c:v>
                </c:pt>
                <c:pt idx="43">
                  <c:v>1.8784722222222219</c:v>
                </c:pt>
                <c:pt idx="44">
                  <c:v>1.8784722222222219</c:v>
                </c:pt>
                <c:pt idx="45">
                  <c:v>1.8784722222222219</c:v>
                </c:pt>
                <c:pt idx="46">
                  <c:v>1.8784722222222219</c:v>
                </c:pt>
                <c:pt idx="47">
                  <c:v>1.8784722222222219</c:v>
                </c:pt>
                <c:pt idx="48">
                  <c:v>1.8784722222222219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7-0142-9EA2-F3F898D3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254000</xdr:rowOff>
    </xdr:from>
    <xdr:to>
      <xdr:col>20</xdr:col>
      <xdr:colOff>211667</xdr:colOff>
      <xdr:row>32</xdr:row>
      <xdr:rowOff>106989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36</xdr:row>
      <xdr:rowOff>127001</xdr:rowOff>
    </xdr:from>
    <xdr:to>
      <xdr:col>20</xdr:col>
      <xdr:colOff>84667</xdr:colOff>
      <xdr:row>67</xdr:row>
      <xdr:rowOff>106989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536223</xdr:colOff>
      <xdr:row>108</xdr:row>
      <xdr:rowOff>177545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575DA59-A160-3241-AE37-3FCEE78B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1</xdr:row>
      <xdr:rowOff>254006</xdr:rowOff>
    </xdr:from>
    <xdr:to>
      <xdr:col>20</xdr:col>
      <xdr:colOff>690033</xdr:colOff>
      <xdr:row>30</xdr:row>
      <xdr:rowOff>156634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36</xdr:row>
      <xdr:rowOff>84666</xdr:rowOff>
    </xdr:from>
    <xdr:to>
      <xdr:col>20</xdr:col>
      <xdr:colOff>660400</xdr:colOff>
      <xdr:row>65</xdr:row>
      <xdr:rowOff>122760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EEBB85-BCA4-5545-80EF-AEA1B7A7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38094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435B642-F155-8642-B03A-1DF99605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239805</xdr:colOff>
      <xdr:row>2</xdr:row>
      <xdr:rowOff>77702</xdr:rowOff>
    </xdr:from>
    <xdr:to>
      <xdr:col>21</xdr:col>
      <xdr:colOff>105335</xdr:colOff>
      <xdr:row>31</xdr:row>
      <xdr:rowOff>115795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806824</xdr:colOff>
      <xdr:row>35</xdr:row>
      <xdr:rowOff>224118</xdr:rowOff>
    </xdr:from>
    <xdr:to>
      <xdr:col>20</xdr:col>
      <xdr:colOff>672354</xdr:colOff>
      <xdr:row>64</xdr:row>
      <xdr:rowOff>142681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23842-7804-5349-8349-5991345C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38092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746916-9828-0F42-9380-B141C211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791633</xdr:colOff>
      <xdr:row>1</xdr:row>
      <xdr:rowOff>237071</xdr:rowOff>
    </xdr:from>
    <xdr:to>
      <xdr:col>20</xdr:col>
      <xdr:colOff>639233</xdr:colOff>
      <xdr:row>30</xdr:row>
      <xdr:rowOff>139699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203200</xdr:rowOff>
    </xdr:from>
    <xdr:to>
      <xdr:col>20</xdr:col>
      <xdr:colOff>677334</xdr:colOff>
      <xdr:row>64</xdr:row>
      <xdr:rowOff>105827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8F71A6-6B41-F746-A3B5-FDEB7BBA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677334</xdr:colOff>
      <xdr:row>107</xdr:row>
      <xdr:rowOff>29627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CDC8588-B115-1349-A81C-7F1BAC297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</xdr:colOff>
      <xdr:row>2</xdr:row>
      <xdr:rowOff>47818</xdr:rowOff>
    </xdr:from>
    <xdr:to>
      <xdr:col>20</xdr:col>
      <xdr:colOff>702983</xdr:colOff>
      <xdr:row>31</xdr:row>
      <xdr:rowOff>205442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</xdr:row>
      <xdr:rowOff>134471</xdr:rowOff>
    </xdr:from>
    <xdr:to>
      <xdr:col>20</xdr:col>
      <xdr:colOff>687295</xdr:colOff>
      <xdr:row>66</xdr:row>
      <xdr:rowOff>82918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164B23D-C899-F14E-ACAA-CB7BF7D46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20</xdr:col>
      <xdr:colOff>687295</xdr:colOff>
      <xdr:row>107</xdr:row>
      <xdr:rowOff>157623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71A487-AAD2-4D40-BF83-5817D4499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  <row r="21">
          <cell r="C21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39">
          <cell r="C39">
            <v>4.1666666666666664E-2</v>
          </cell>
        </row>
        <row r="40">
          <cell r="C40">
            <v>2.0833333333333332E-2</v>
          </cell>
        </row>
        <row r="41">
          <cell r="C41">
            <v>8.3333333333333329E-2</v>
          </cell>
        </row>
        <row r="42">
          <cell r="C42">
            <v>6.9444444444444441E-3</v>
          </cell>
        </row>
        <row r="43">
          <cell r="C43">
            <v>8.3333333333333329E-2</v>
          </cell>
        </row>
        <row r="44">
          <cell r="C44">
            <v>6.25E-2</v>
          </cell>
        </row>
        <row r="45">
          <cell r="C45">
            <v>2.0833333333333332E-2</v>
          </cell>
        </row>
        <row r="46">
          <cell r="C46">
            <v>1.0416666666666666E-2</v>
          </cell>
        </row>
        <row r="47">
          <cell r="C47">
            <v>2.0833333333333332E-2</v>
          </cell>
        </row>
        <row r="48">
          <cell r="C48">
            <v>2.0833333333333332E-2</v>
          </cell>
        </row>
        <row r="49">
          <cell r="C49">
            <v>3.472222222222222E-3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  <row r="33">
          <cell r="C33">
            <v>6.25E-2</v>
          </cell>
        </row>
        <row r="34">
          <cell r="C34">
            <v>3.125E-2</v>
          </cell>
        </row>
        <row r="35">
          <cell r="C35">
            <v>1.0416666666666666E-2</v>
          </cell>
        </row>
        <row r="36">
          <cell r="C36">
            <v>8.3333333333333329E-2</v>
          </cell>
        </row>
        <row r="37">
          <cell r="C37">
            <v>1.0416666666666666E-2</v>
          </cell>
        </row>
        <row r="38">
          <cell r="C38">
            <v>8.3333333333333329E-2</v>
          </cell>
        </row>
        <row r="39">
          <cell r="C39">
            <v>3.472222222222222E-3</v>
          </cell>
        </row>
        <row r="40">
          <cell r="C40">
            <v>6.9444444444444441E-3</v>
          </cell>
        </row>
        <row r="41">
          <cell r="C41">
            <v>3.125E-2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  <row r="56">
          <cell r="C56">
            <v>6.25E-2</v>
          </cell>
        </row>
        <row r="57">
          <cell r="C57">
            <v>0.125</v>
          </cell>
        </row>
        <row r="58">
          <cell r="C58">
            <v>3.472222222222222E-3</v>
          </cell>
        </row>
        <row r="59">
          <cell r="C59">
            <v>8.3333333333333329E-2</v>
          </cell>
        </row>
        <row r="60">
          <cell r="C60">
            <v>6.9444444444444441E-3</v>
          </cell>
        </row>
        <row r="61">
          <cell r="C61">
            <v>0.22916666666666666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  <row r="24">
          <cell r="C24">
            <v>0.125</v>
          </cell>
        </row>
        <row r="25">
          <cell r="C25">
            <v>3.125E-2</v>
          </cell>
        </row>
        <row r="26">
          <cell r="C26">
            <v>2.0833333333333332E-2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127"/>
  <sheetViews>
    <sheetView showGridLines="0" topLeftCell="F1" zoomScale="90" zoomScaleNormal="90" workbookViewId="0">
      <pane ySplit="1" topLeftCell="A79" activePane="bottomLeft" state="frozen"/>
      <selection pane="bottomLeft" activeCell="H34" sqref="H34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7" t="s">
        <v>3</v>
      </c>
      <c r="F1" s="2">
        <v>0.33333333333333331</v>
      </c>
    </row>
    <row r="2" spans="1:6" s="1" customFormat="1" ht="26" x14ac:dyDescent="0.2">
      <c r="B2" s="14" t="s">
        <v>4</v>
      </c>
      <c r="C2" s="15"/>
      <c r="D2" s="15"/>
      <c r="E2" s="15"/>
      <c r="F2" s="2"/>
    </row>
    <row r="3" spans="1:6" x14ac:dyDescent="0.2">
      <c r="A3">
        <v>1</v>
      </c>
      <c r="B3" s="4">
        <v>44459</v>
      </c>
      <c r="C3" s="5">
        <f>(F1*4/7)*A32</f>
        <v>5.7142857142857135</v>
      </c>
      <c r="D3" s="5">
        <f>C3-([1]Commun!$C$4*4+[1]Commun!$C$5*4+[1]!Tableau4[[#This Row],[DURÉE]]+[1]!Tableau1[[#This Row],[DURÉE]]+[1]Coralie!$C$4+[1]!Tableau2[[#This Row],[DURÉE]])</f>
        <v>5.5302579365079358</v>
      </c>
      <c r="E3" s="6">
        <f>D3/$C$3</f>
        <v>0.96779513888888891</v>
      </c>
    </row>
    <row r="4" spans="1:6" x14ac:dyDescent="0.2">
      <c r="A4">
        <v>2</v>
      </c>
      <c r="B4" s="4">
        <v>44460</v>
      </c>
      <c r="C4" s="5">
        <f t="shared" ref="C4:C32" si="0">C3-(($F$1/7)*4)</f>
        <v>5.5238095238095228</v>
      </c>
      <c r="D4" s="5">
        <f>D3-([1]!Tableau3[[#This Row],[DURÉE]])</f>
        <v>5.5233134920634912</v>
      </c>
      <c r="E4" s="6">
        <f t="shared" ref="E4:E32" si="1">D4/$C$3</f>
        <v>0.96657986111111105</v>
      </c>
    </row>
    <row r="5" spans="1:6" x14ac:dyDescent="0.2">
      <c r="A5">
        <v>3</v>
      </c>
      <c r="B5" s="4">
        <v>44461</v>
      </c>
      <c r="C5" s="5">
        <f t="shared" si="0"/>
        <v>5.3333333333333321</v>
      </c>
      <c r="D5" s="5">
        <f>D4-([1]!Tableau1[[#This Row],[DURÉE]]+[1]!Tableau3[[#This Row],[DURÉE]])</f>
        <v>5.5128968253968242</v>
      </c>
      <c r="E5" s="6">
        <f t="shared" si="1"/>
        <v>0.96475694444444438</v>
      </c>
    </row>
    <row r="6" spans="1:6" x14ac:dyDescent="0.2">
      <c r="A6">
        <v>4</v>
      </c>
      <c r="B6" s="4">
        <v>44462</v>
      </c>
      <c r="C6" s="5">
        <f t="shared" si="0"/>
        <v>5.1428571428571415</v>
      </c>
      <c r="D6" s="5">
        <f>D5-([1]Angela!$C$4)</f>
        <v>5.4608134920634912</v>
      </c>
      <c r="E6" s="6">
        <f t="shared" si="1"/>
        <v>0.95564236111111112</v>
      </c>
    </row>
    <row r="7" spans="1:6" x14ac:dyDescent="0.2">
      <c r="A7">
        <v>5</v>
      </c>
      <c r="B7" s="4">
        <v>44463</v>
      </c>
      <c r="C7" s="5">
        <f t="shared" si="0"/>
        <v>4.9523809523809508</v>
      </c>
      <c r="D7" s="5">
        <f>D6-([1]Constantin!$C$5+[1]Aurélie!$C$6+[1]Angela!$C$5)</f>
        <v>5.3774801587301582</v>
      </c>
      <c r="E7" s="6">
        <f t="shared" si="1"/>
        <v>0.94105902777777783</v>
      </c>
    </row>
    <row r="8" spans="1:6" x14ac:dyDescent="0.2">
      <c r="A8">
        <v>6</v>
      </c>
      <c r="B8" s="4">
        <v>44464</v>
      </c>
      <c r="C8" s="5">
        <f t="shared" si="0"/>
        <v>4.7619047619047601</v>
      </c>
      <c r="D8" s="5">
        <f>D7-([1]Angela!$C$6)</f>
        <v>5.3705357142857135</v>
      </c>
      <c r="E8" s="6">
        <f t="shared" si="1"/>
        <v>0.93984374999999998</v>
      </c>
    </row>
    <row r="9" spans="1:6" x14ac:dyDescent="0.2">
      <c r="A9">
        <v>7</v>
      </c>
      <c r="B9" s="4">
        <v>44465</v>
      </c>
      <c r="C9" s="5">
        <f t="shared" si="0"/>
        <v>4.5714285714285694</v>
      </c>
      <c r="D9" s="5">
        <f>D8-([1]Coralie!$C$6+[1]Coralie!$C$7+[1]Aurélie!$C$7)</f>
        <v>5.2003968253968242</v>
      </c>
      <c r="E9" s="6">
        <f t="shared" si="1"/>
        <v>0.91006944444444438</v>
      </c>
    </row>
    <row r="10" spans="1:6" x14ac:dyDescent="0.2">
      <c r="A10">
        <v>8</v>
      </c>
      <c r="B10" s="4">
        <v>44466</v>
      </c>
      <c r="C10" s="5">
        <f t="shared" si="0"/>
        <v>4.3809523809523787</v>
      </c>
      <c r="D10" s="5">
        <f>D9-([1]Coralie!$C$8+[1]Angela!$C$7)</f>
        <v>5.1170634920634912</v>
      </c>
      <c r="E10" s="6">
        <f t="shared" si="1"/>
        <v>0.89548611111111109</v>
      </c>
    </row>
    <row r="11" spans="1:6" x14ac:dyDescent="0.2">
      <c r="A11">
        <v>9</v>
      </c>
      <c r="B11" s="4">
        <v>44467</v>
      </c>
      <c r="C11" s="5">
        <f t="shared" si="0"/>
        <v>4.190476190476188</v>
      </c>
      <c r="D11" s="5">
        <f>D10-([1]Coralie!$C$9+[1]Coralie!$C$10+[1]!Tableau1[[#This Row],[DURÉE]]+[1]Angela!$C$8)</f>
        <v>4.9920634920634912</v>
      </c>
      <c r="E11" s="6">
        <f t="shared" si="1"/>
        <v>0.87361111111111112</v>
      </c>
    </row>
    <row r="12" spans="1:6" x14ac:dyDescent="0.2">
      <c r="A12">
        <v>10</v>
      </c>
      <c r="B12" s="4">
        <v>44468</v>
      </c>
      <c r="C12" s="5">
        <f t="shared" si="0"/>
        <v>3.9999999999999973</v>
      </c>
      <c r="D12" s="5">
        <f>D11-([1]Constantin!$C$6+[1]Aurélie!$C$8+[1]Angela!$C$9+[1]Commun!$C$6*4)</f>
        <v>4.6517857142857135</v>
      </c>
      <c r="E12" s="6">
        <f t="shared" si="1"/>
        <v>0.81406250000000002</v>
      </c>
    </row>
    <row r="13" spans="1:6" x14ac:dyDescent="0.2">
      <c r="A13">
        <v>11</v>
      </c>
      <c r="B13" s="4">
        <v>44469</v>
      </c>
      <c r="C13" s="5">
        <f t="shared" si="0"/>
        <v>3.8095238095238066</v>
      </c>
      <c r="D13" s="5">
        <f>D12</f>
        <v>4.6517857142857135</v>
      </c>
      <c r="E13" s="6">
        <f t="shared" si="1"/>
        <v>0.81406250000000002</v>
      </c>
    </row>
    <row r="14" spans="1:6" x14ac:dyDescent="0.2">
      <c r="A14">
        <v>12</v>
      </c>
      <c r="B14" s="4">
        <v>44470</v>
      </c>
      <c r="C14" s="5">
        <f t="shared" si="0"/>
        <v>3.619047619047616</v>
      </c>
      <c r="D14" s="5">
        <f>D13-([1]Commun!$C$7*4+[1]Commun!$C$8*4+[1]Coralie!$C$12)</f>
        <v>4.4503968253968242</v>
      </c>
      <c r="E14" s="6">
        <f t="shared" si="1"/>
        <v>0.7788194444444444</v>
      </c>
    </row>
    <row r="15" spans="1:6" x14ac:dyDescent="0.2">
      <c r="A15">
        <v>13</v>
      </c>
      <c r="B15" s="4">
        <v>44471</v>
      </c>
      <c r="C15" s="5">
        <f t="shared" si="0"/>
        <v>3.4285714285714253</v>
      </c>
      <c r="D15" s="5">
        <f>D14</f>
        <v>4.4503968253968242</v>
      </c>
      <c r="E15" s="6">
        <f t="shared" si="1"/>
        <v>0.7788194444444444</v>
      </c>
    </row>
    <row r="16" spans="1:6" x14ac:dyDescent="0.2">
      <c r="A16">
        <v>14</v>
      </c>
      <c r="B16" s="4">
        <v>44472</v>
      </c>
      <c r="C16" s="5">
        <f t="shared" si="0"/>
        <v>3.2380952380952346</v>
      </c>
      <c r="D16" s="5">
        <f>D15-([1]Aurélie!$C$9+[1]Aurélie!$C$10+[1]Aurélie!$C$11+[1]Coralie!$C$13+[1]Coralie!$C$14+[1]Coralie!$C$15)</f>
        <v>4.3219246031746019</v>
      </c>
      <c r="E16" s="6">
        <f t="shared" si="1"/>
        <v>0.75633680555555549</v>
      </c>
    </row>
    <row r="17" spans="1:5" x14ac:dyDescent="0.2">
      <c r="A17">
        <v>15</v>
      </c>
      <c r="B17" s="4">
        <v>44473</v>
      </c>
      <c r="C17" s="5">
        <f t="shared" si="0"/>
        <v>3.0476190476190439</v>
      </c>
      <c r="D17" s="5">
        <f>D16</f>
        <v>4.3219246031746019</v>
      </c>
      <c r="E17" s="6">
        <f t="shared" si="1"/>
        <v>0.75633680555555549</v>
      </c>
    </row>
    <row r="18" spans="1:5" x14ac:dyDescent="0.2">
      <c r="A18">
        <v>16</v>
      </c>
      <c r="B18" s="4">
        <v>44474</v>
      </c>
      <c r="C18" s="5">
        <f t="shared" si="0"/>
        <v>2.8571428571428532</v>
      </c>
      <c r="D18" s="5">
        <f>D17</f>
        <v>4.3219246031746019</v>
      </c>
      <c r="E18" s="6">
        <f t="shared" si="1"/>
        <v>0.75633680555555549</v>
      </c>
    </row>
    <row r="19" spans="1:5" x14ac:dyDescent="0.2">
      <c r="A19">
        <v>17</v>
      </c>
      <c r="B19" s="4">
        <v>44475</v>
      </c>
      <c r="C19" s="5">
        <f t="shared" si="0"/>
        <v>2.6666666666666625</v>
      </c>
      <c r="D19" s="5">
        <f>D18</f>
        <v>4.3219246031746019</v>
      </c>
      <c r="E19" s="6">
        <f t="shared" si="1"/>
        <v>0.75633680555555549</v>
      </c>
    </row>
    <row r="20" spans="1:5" x14ac:dyDescent="0.2">
      <c r="A20">
        <v>18</v>
      </c>
      <c r="B20" s="4">
        <v>44476</v>
      </c>
      <c r="C20" s="5">
        <f t="shared" si="0"/>
        <v>2.4761904761904718</v>
      </c>
      <c r="D20" s="5">
        <f>D19</f>
        <v>4.3219246031746019</v>
      </c>
      <c r="E20" s="6">
        <f t="shared" si="1"/>
        <v>0.75633680555555549</v>
      </c>
    </row>
    <row r="21" spans="1:5" x14ac:dyDescent="0.2">
      <c r="A21">
        <v>19</v>
      </c>
      <c r="B21" s="4">
        <v>44477</v>
      </c>
      <c r="C21" s="5">
        <f t="shared" si="0"/>
        <v>2.2857142857142811</v>
      </c>
      <c r="D21" s="5">
        <f>D20-([1]Commun!$C$9*4+[1]Aurélie!$C$12+[1]Coralie!$C$16+[1]Coralie!$C$17+[1]Coralie!$C$18+[1]Constantin!$C$7)</f>
        <v>4.1691468253968242</v>
      </c>
      <c r="E21" s="6">
        <f t="shared" si="1"/>
        <v>0.72960069444444431</v>
      </c>
    </row>
    <row r="22" spans="1:5" x14ac:dyDescent="0.2">
      <c r="A22">
        <v>20</v>
      </c>
      <c r="B22" s="4">
        <v>44478</v>
      </c>
      <c r="C22" s="5">
        <f t="shared" si="0"/>
        <v>2.0952380952380905</v>
      </c>
      <c r="D22" s="5">
        <f>D21</f>
        <v>4.1691468253968242</v>
      </c>
      <c r="E22" s="6">
        <f t="shared" si="1"/>
        <v>0.72960069444444431</v>
      </c>
    </row>
    <row r="23" spans="1:5" x14ac:dyDescent="0.2">
      <c r="A23">
        <v>21</v>
      </c>
      <c r="B23" s="4">
        <v>44479</v>
      </c>
      <c r="C23" s="5">
        <f t="shared" si="0"/>
        <v>1.9047619047619</v>
      </c>
      <c r="D23" s="5">
        <f>D22-([1]Angela!$C$10+[1]Aurélie!$C$13+[1]Aurélie!$C$14+[1]Aurélie!$C$15+[1]Constantin!$C$8)</f>
        <v>3.9434523809523796</v>
      </c>
      <c r="E23" s="6">
        <f t="shared" si="1"/>
        <v>0.69010416666666652</v>
      </c>
    </row>
    <row r="24" spans="1:5" x14ac:dyDescent="0.2">
      <c r="A24">
        <v>22</v>
      </c>
      <c r="B24" s="4">
        <v>44480</v>
      </c>
      <c r="C24" s="5">
        <f t="shared" si="0"/>
        <v>1.7142857142857095</v>
      </c>
      <c r="D24" s="5">
        <f>D23-([1]Commun!$C$10*4+[1]Angela!$C$11+[1]Angela!$C$12+[1]Coralie!$C$19+[1]Coralie!$C$20)</f>
        <v>3.5163690476190466</v>
      </c>
      <c r="E24" s="6">
        <f t="shared" si="1"/>
        <v>0.61536458333333321</v>
      </c>
    </row>
    <row r="25" spans="1:5" x14ac:dyDescent="0.2">
      <c r="A25">
        <v>23</v>
      </c>
      <c r="B25" s="4">
        <v>44481</v>
      </c>
      <c r="C25" s="5">
        <f t="shared" si="0"/>
        <v>1.5238095238095191</v>
      </c>
      <c r="D25" s="5">
        <f>D24</f>
        <v>3.5163690476190466</v>
      </c>
      <c r="E25" s="6">
        <f t="shared" si="1"/>
        <v>0.61536458333333321</v>
      </c>
    </row>
    <row r="26" spans="1:5" x14ac:dyDescent="0.2">
      <c r="A26">
        <v>24</v>
      </c>
      <c r="B26" s="4">
        <v>44482</v>
      </c>
      <c r="C26" s="5">
        <f t="shared" si="0"/>
        <v>1.3333333333333286</v>
      </c>
      <c r="D26" s="5">
        <f>D25-([1]Angela!$C$13+[1]Angela!$C$14+[1]Angela!$C$15)</f>
        <v>3.4538690476190466</v>
      </c>
      <c r="E26" s="6">
        <f t="shared" si="1"/>
        <v>0.60442708333333328</v>
      </c>
    </row>
    <row r="27" spans="1:5" x14ac:dyDescent="0.2">
      <c r="A27">
        <v>25</v>
      </c>
      <c r="B27" s="4">
        <v>44483</v>
      </c>
      <c r="C27" s="5">
        <f t="shared" si="0"/>
        <v>1.1428571428571381</v>
      </c>
      <c r="D27" s="5">
        <f>D26-([1]Commun!$C$11*4+[1]Aurélie!$C$16+[1]Coralie!$C$21+[1]Coralie!$C$22+[1]Coralie!$C$23+[1]Coralie!$C$24)</f>
        <v>3.1378968253968242</v>
      </c>
      <c r="E27" s="6">
        <f t="shared" si="1"/>
        <v>0.54913194444444435</v>
      </c>
    </row>
    <row r="28" spans="1:5" x14ac:dyDescent="0.2">
      <c r="A28">
        <v>26</v>
      </c>
      <c r="B28" s="4">
        <v>44484</v>
      </c>
      <c r="C28" s="5">
        <f t="shared" si="0"/>
        <v>0.95238095238094767</v>
      </c>
      <c r="D28" s="5">
        <f>D27-([1]Angela!$C$16+[1]Angela!$C$17+[1]Coralie!$C$25)</f>
        <v>2.9538690476190466</v>
      </c>
      <c r="E28" s="6">
        <f t="shared" si="1"/>
        <v>0.51692708333333326</v>
      </c>
    </row>
    <row r="29" spans="1:5" x14ac:dyDescent="0.2">
      <c r="A29">
        <v>27</v>
      </c>
      <c r="B29" s="4">
        <v>44485</v>
      </c>
      <c r="C29" s="5">
        <f t="shared" si="0"/>
        <v>0.7619047619047572</v>
      </c>
      <c r="D29" s="5">
        <f>D28-([1]Angela!$C$18+[1]Coralie!$C$26+[1]Coralie!$C$27+[1]Coralie!$C$28+[1]!Tableau1[[#This Row],[DURÉE]]+[1]Coralie!$C$30+[1]Constantin!$C$9)</f>
        <v>2.6552579365079354</v>
      </c>
      <c r="E29" s="6">
        <f t="shared" si="1"/>
        <v>0.46467013888888875</v>
      </c>
    </row>
    <row r="30" spans="1:5" x14ac:dyDescent="0.2">
      <c r="A30">
        <v>28</v>
      </c>
      <c r="B30" s="4">
        <v>44486</v>
      </c>
      <c r="C30" s="5">
        <f t="shared" si="0"/>
        <v>0.57142857142856673</v>
      </c>
      <c r="D30" s="5">
        <f>D29-([1]Coralie!$C$31+[1]Coralie!$C$32)</f>
        <v>2.6274801587301577</v>
      </c>
      <c r="E30" s="6">
        <f t="shared" si="1"/>
        <v>0.45980902777777766</v>
      </c>
    </row>
    <row r="31" spans="1:5" x14ac:dyDescent="0.2">
      <c r="A31">
        <v>29</v>
      </c>
      <c r="B31" s="4">
        <v>44487</v>
      </c>
      <c r="C31" s="5">
        <f t="shared" si="0"/>
        <v>0.38095238095237627</v>
      </c>
      <c r="D31" s="5">
        <f>D30-([1]Commun!$C$12*4+[1]Angela!$C$19+[1]Coralie!$C$33)</f>
        <v>2.4156746031746024</v>
      </c>
      <c r="E31" s="6">
        <f t="shared" si="1"/>
        <v>0.42274305555555547</v>
      </c>
    </row>
    <row r="32" spans="1:5" x14ac:dyDescent="0.2">
      <c r="A32">
        <v>30</v>
      </c>
      <c r="B32" s="4">
        <v>44488</v>
      </c>
      <c r="C32" s="5">
        <f t="shared" si="0"/>
        <v>0.1904761904761858</v>
      </c>
      <c r="D32" s="5">
        <f>D31-([1]Commun!$C$13*4+[1]Constantin!$C$10)</f>
        <v>2.2073412698412689</v>
      </c>
      <c r="E32" s="6">
        <f t="shared" si="1"/>
        <v>0.3862847222222221</v>
      </c>
    </row>
    <row r="36" spans="1:5" ht="26" x14ac:dyDescent="0.2">
      <c r="B36" s="14" t="s">
        <v>5</v>
      </c>
      <c r="C36" s="15"/>
      <c r="D36" s="15"/>
      <c r="E36" s="15"/>
    </row>
    <row r="37" spans="1:5" x14ac:dyDescent="0.2">
      <c r="A37">
        <v>1</v>
      </c>
      <c r="B37" s="4">
        <v>44489</v>
      </c>
      <c r="C37" s="5">
        <f>(F1*4/7)*A74</f>
        <v>7.2380952380952372</v>
      </c>
      <c r="D37" s="5">
        <f>C37</f>
        <v>7.2380952380952372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C37-(($F$1/7)*4)</f>
        <v>7.0476190476190466</v>
      </c>
      <c r="D38" s="5">
        <f>D37-([1]Coralie!$C$34)</f>
        <v>7.2276785714285703</v>
      </c>
      <c r="E38" s="10">
        <f t="shared" ref="E38:E74" si="2">D38/$C$37</f>
        <v>0.99856085526315785</v>
      </c>
    </row>
    <row r="39" spans="1:5" x14ac:dyDescent="0.2">
      <c r="A39">
        <v>3</v>
      </c>
      <c r="B39" s="4">
        <v>44491</v>
      </c>
      <c r="C39" s="5">
        <f t="shared" ref="C39:C74" si="3">C38-(($F$1/7)*4)</f>
        <v>6.8571428571428559</v>
      </c>
      <c r="D39" s="5">
        <f>D38-([1]Angela!$C$20)</f>
        <v>7.2068452380952372</v>
      </c>
      <c r="E39" s="10">
        <f t="shared" si="2"/>
        <v>0.99568256578947367</v>
      </c>
    </row>
    <row r="40" spans="1:5" x14ac:dyDescent="0.2">
      <c r="A40">
        <v>4</v>
      </c>
      <c r="B40" s="4">
        <v>44492</v>
      </c>
      <c r="C40" s="5">
        <f t="shared" si="3"/>
        <v>6.6666666666666652</v>
      </c>
      <c r="D40" s="5">
        <f t="shared" ref="D40:D64" si="4">D39</f>
        <v>7.2068452380952372</v>
      </c>
      <c r="E40" s="10">
        <f t="shared" si="2"/>
        <v>0.99568256578947367</v>
      </c>
    </row>
    <row r="41" spans="1:5" x14ac:dyDescent="0.2">
      <c r="A41">
        <v>5</v>
      </c>
      <c r="B41" s="4">
        <v>44493</v>
      </c>
      <c r="C41" s="5">
        <f t="shared" si="3"/>
        <v>6.4761904761904745</v>
      </c>
      <c r="D41" s="5">
        <f>D40-([1]Angela!$C$21+[1]Coralie!$C$35)</f>
        <v>7.1790674603174596</v>
      </c>
      <c r="E41" s="10">
        <f t="shared" si="2"/>
        <v>0.99184484649122806</v>
      </c>
    </row>
    <row r="42" spans="1:5" x14ac:dyDescent="0.2">
      <c r="A42">
        <v>6</v>
      </c>
      <c r="B42" s="4">
        <v>44494</v>
      </c>
      <c r="C42" s="5">
        <f t="shared" si="3"/>
        <v>6.2857142857142838</v>
      </c>
      <c r="D42" s="5">
        <f>D41-([1]Angela!$C$22+[1]Angela!$C$23+[1]Coralie!$C$36+[1]Constantin!$C$11+[1]Constantin!$C$12+[1]Constantin!$C$13)</f>
        <v>7.0644841269841265</v>
      </c>
      <c r="E42" s="10">
        <f t="shared" si="2"/>
        <v>0.97601425438596501</v>
      </c>
    </row>
    <row r="43" spans="1:5" x14ac:dyDescent="0.2">
      <c r="A43">
        <v>7</v>
      </c>
      <c r="B43" s="4">
        <v>44495</v>
      </c>
      <c r="C43" s="5">
        <f t="shared" si="3"/>
        <v>6.0952380952380931</v>
      </c>
      <c r="D43" s="5">
        <f t="shared" si="4"/>
        <v>7.0644841269841265</v>
      </c>
      <c r="E43" s="10">
        <f t="shared" si="2"/>
        <v>0.97601425438596501</v>
      </c>
    </row>
    <row r="44" spans="1:5" x14ac:dyDescent="0.2">
      <c r="A44">
        <v>8</v>
      </c>
      <c r="B44" s="4">
        <v>44496</v>
      </c>
      <c r="C44" s="5">
        <f t="shared" si="3"/>
        <v>5.9047619047619024</v>
      </c>
      <c r="D44" s="5">
        <f t="shared" si="4"/>
        <v>7.0644841269841265</v>
      </c>
      <c r="E44" s="10">
        <f t="shared" si="2"/>
        <v>0.97601425438596501</v>
      </c>
    </row>
    <row r="45" spans="1:5" x14ac:dyDescent="0.2">
      <c r="A45">
        <v>9</v>
      </c>
      <c r="B45" s="4">
        <v>44497</v>
      </c>
      <c r="C45" s="5">
        <f t="shared" si="3"/>
        <v>5.7142857142857117</v>
      </c>
      <c r="D45" s="5">
        <f>D44-([1]Angela!$C$24+[1]Angela!$C$25+[1]Angela!$C$26+[1]Aurélie!$C$17+[1]Coralie!$C$37+[1]Coralie!$C$38)</f>
        <v>6.9186507936507935</v>
      </c>
      <c r="E45" s="10">
        <f t="shared" si="2"/>
        <v>0.95586622807017552</v>
      </c>
    </row>
    <row r="46" spans="1:5" x14ac:dyDescent="0.2">
      <c r="A46">
        <v>10</v>
      </c>
      <c r="B46" s="4">
        <v>44498</v>
      </c>
      <c r="C46" s="5">
        <f t="shared" si="3"/>
        <v>5.5238095238095211</v>
      </c>
      <c r="D46" s="5">
        <f t="shared" si="4"/>
        <v>6.9186507936507935</v>
      </c>
      <c r="E46" s="10">
        <f t="shared" si="2"/>
        <v>0.95586622807017552</v>
      </c>
    </row>
    <row r="47" spans="1:5" x14ac:dyDescent="0.2">
      <c r="A47">
        <v>11</v>
      </c>
      <c r="B47" s="4">
        <v>44499</v>
      </c>
      <c r="C47" s="5">
        <f t="shared" si="3"/>
        <v>5.3333333333333304</v>
      </c>
      <c r="D47" s="5">
        <f t="shared" si="4"/>
        <v>6.9186507936507935</v>
      </c>
      <c r="E47" s="10">
        <f t="shared" si="2"/>
        <v>0.95586622807017552</v>
      </c>
    </row>
    <row r="48" spans="1:5" x14ac:dyDescent="0.2">
      <c r="A48">
        <v>12</v>
      </c>
      <c r="B48" s="4">
        <v>44500</v>
      </c>
      <c r="C48" s="5">
        <f t="shared" si="3"/>
        <v>5.1428571428571397</v>
      </c>
      <c r="D48" s="5">
        <f t="shared" si="4"/>
        <v>6.9186507936507935</v>
      </c>
      <c r="E48" s="10">
        <f t="shared" si="2"/>
        <v>0.95586622807017552</v>
      </c>
    </row>
    <row r="49" spans="1:5" x14ac:dyDescent="0.2">
      <c r="A49">
        <v>13</v>
      </c>
      <c r="B49" s="4">
        <v>44501</v>
      </c>
      <c r="C49" s="5">
        <f t="shared" si="3"/>
        <v>4.952380952380949</v>
      </c>
      <c r="D49" s="5">
        <f>D48-([1]Angela!$C$27+[1]Coralie!$C$39+[1]Coralie!$C$40+[1]Coralie!$C$41)</f>
        <v>6.7450396825396828</v>
      </c>
      <c r="E49" s="10">
        <f t="shared" si="2"/>
        <v>0.93188048245614052</v>
      </c>
    </row>
    <row r="50" spans="1:5" x14ac:dyDescent="0.2">
      <c r="A50">
        <v>14</v>
      </c>
      <c r="B50" s="4">
        <v>44502</v>
      </c>
      <c r="C50" s="5">
        <f t="shared" si="3"/>
        <v>4.7619047619047583</v>
      </c>
      <c r="D50" s="5">
        <f>D49-([1]Constantin!$C$14)</f>
        <v>6.7033730158730158</v>
      </c>
      <c r="E50" s="10">
        <f t="shared" si="2"/>
        <v>0.92612390350877205</v>
      </c>
    </row>
    <row r="51" spans="1:5" x14ac:dyDescent="0.2">
      <c r="A51">
        <v>15</v>
      </c>
      <c r="B51" s="4">
        <v>44503</v>
      </c>
      <c r="C51" s="5">
        <f t="shared" si="3"/>
        <v>4.5714285714285676</v>
      </c>
      <c r="D51" s="5">
        <f t="shared" si="4"/>
        <v>6.7033730158730158</v>
      </c>
      <c r="E51" s="10">
        <f t="shared" si="2"/>
        <v>0.92612390350877205</v>
      </c>
    </row>
    <row r="52" spans="1:5" x14ac:dyDescent="0.2">
      <c r="A52">
        <v>16</v>
      </c>
      <c r="B52" s="4">
        <v>44504</v>
      </c>
      <c r="C52" s="5">
        <f t="shared" si="3"/>
        <v>4.3809523809523769</v>
      </c>
      <c r="D52" s="5">
        <f>D51-([1]Angela!$C$28+[1]Aurélie!$C$18+[1]Coralie!$C$42+[1]Coralie!$C$43)</f>
        <v>6.5853174603174605</v>
      </c>
      <c r="E52" s="10">
        <f t="shared" si="2"/>
        <v>0.90981359649122817</v>
      </c>
    </row>
    <row r="53" spans="1:5" x14ac:dyDescent="0.2">
      <c r="A53">
        <v>17</v>
      </c>
      <c r="B53" s="4">
        <v>44505</v>
      </c>
      <c r="C53" s="5">
        <f t="shared" si="3"/>
        <v>4.1904761904761862</v>
      </c>
      <c r="D53" s="5">
        <f>D52-([1]Commun!$C$14*4+[1]Commun!$C$15*4+[1]Aurélie!$C$19+[1]Aurélie!$C$20)</f>
        <v>6.0853174603174605</v>
      </c>
      <c r="E53" s="10">
        <f t="shared" si="2"/>
        <v>0.84073464912280715</v>
      </c>
    </row>
    <row r="54" spans="1:5" x14ac:dyDescent="0.2">
      <c r="A54">
        <v>18</v>
      </c>
      <c r="B54" s="4">
        <v>44506</v>
      </c>
      <c r="C54" s="5">
        <f t="shared" si="3"/>
        <v>3.9999999999999956</v>
      </c>
      <c r="D54" s="5">
        <f>D53-([1]Angela!$C$29+[1]Coralie!$C$44+[1]Coralie!$C$45+[1]Constantin!$C$15)</f>
        <v>6.0297619047619051</v>
      </c>
      <c r="E54" s="10">
        <f t="shared" si="2"/>
        <v>0.83305921052631593</v>
      </c>
    </row>
    <row r="55" spans="1:5" x14ac:dyDescent="0.2">
      <c r="A55">
        <v>19</v>
      </c>
      <c r="B55" s="4">
        <v>44507</v>
      </c>
      <c r="C55" s="5">
        <f t="shared" si="3"/>
        <v>3.8095238095238049</v>
      </c>
      <c r="D55" s="5">
        <f t="shared" si="4"/>
        <v>6.0297619047619051</v>
      </c>
      <c r="E55" s="10">
        <f t="shared" si="2"/>
        <v>0.83305921052631593</v>
      </c>
    </row>
    <row r="56" spans="1:5" x14ac:dyDescent="0.2">
      <c r="A56">
        <v>20</v>
      </c>
      <c r="B56" s="4">
        <v>44508</v>
      </c>
      <c r="C56" s="5">
        <f t="shared" si="3"/>
        <v>3.6190476190476142</v>
      </c>
      <c r="D56" s="5">
        <f>D55-([1]Commun!$C$16*4+[1]Constantin!$C$16)</f>
        <v>5.8422619047619051</v>
      </c>
      <c r="E56" s="10">
        <f t="shared" si="2"/>
        <v>0.80715460526315808</v>
      </c>
    </row>
    <row r="57" spans="1:5" x14ac:dyDescent="0.2">
      <c r="A57">
        <v>21</v>
      </c>
      <c r="B57" s="4">
        <v>44509</v>
      </c>
      <c r="C57" s="5">
        <f t="shared" si="3"/>
        <v>3.4285714285714235</v>
      </c>
      <c r="D57" s="5">
        <f t="shared" si="4"/>
        <v>5.8422619047619051</v>
      </c>
      <c r="E57" s="10">
        <f t="shared" si="2"/>
        <v>0.80715460526315808</v>
      </c>
    </row>
    <row r="58" spans="1:5" x14ac:dyDescent="0.2">
      <c r="A58">
        <v>22</v>
      </c>
      <c r="B58" s="4">
        <v>44510</v>
      </c>
      <c r="C58" s="5">
        <f t="shared" si="3"/>
        <v>3.2380952380952328</v>
      </c>
      <c r="D58" s="5">
        <f t="shared" si="4"/>
        <v>5.8422619047619051</v>
      </c>
      <c r="E58" s="10">
        <f t="shared" si="2"/>
        <v>0.80715460526315808</v>
      </c>
    </row>
    <row r="59" spans="1:5" x14ac:dyDescent="0.2">
      <c r="A59">
        <v>23</v>
      </c>
      <c r="B59" s="4">
        <v>44511</v>
      </c>
      <c r="C59" s="5">
        <f t="shared" si="3"/>
        <v>3.0476190476190421</v>
      </c>
      <c r="D59" s="5">
        <f t="shared" si="4"/>
        <v>5.8422619047619051</v>
      </c>
      <c r="E59" s="10">
        <f t="shared" si="2"/>
        <v>0.80715460526315808</v>
      </c>
    </row>
    <row r="60" spans="1:5" x14ac:dyDescent="0.2">
      <c r="A60">
        <v>24</v>
      </c>
      <c r="B60" s="4">
        <v>44512</v>
      </c>
      <c r="C60" s="5">
        <f t="shared" si="3"/>
        <v>2.8571428571428514</v>
      </c>
      <c r="D60" s="5">
        <f t="shared" si="4"/>
        <v>5.8422619047619051</v>
      </c>
      <c r="E60" s="10">
        <f t="shared" si="2"/>
        <v>0.80715460526315808</v>
      </c>
    </row>
    <row r="61" spans="1:5" x14ac:dyDescent="0.2">
      <c r="A61">
        <v>25</v>
      </c>
      <c r="B61" s="4">
        <v>44513</v>
      </c>
      <c r="C61" s="5">
        <f t="shared" si="3"/>
        <v>2.6666666666666607</v>
      </c>
      <c r="D61" s="5">
        <f t="shared" si="4"/>
        <v>5.8422619047619051</v>
      </c>
      <c r="E61" s="10">
        <f t="shared" si="2"/>
        <v>0.80715460526315808</v>
      </c>
    </row>
    <row r="62" spans="1:5" x14ac:dyDescent="0.2">
      <c r="A62">
        <v>26</v>
      </c>
      <c r="B62" s="4">
        <v>44514</v>
      </c>
      <c r="C62" s="5">
        <f t="shared" si="3"/>
        <v>2.4761904761904701</v>
      </c>
      <c r="D62" s="5">
        <f t="shared" si="4"/>
        <v>5.8422619047619051</v>
      </c>
      <c r="E62" s="10">
        <f t="shared" si="2"/>
        <v>0.80715460526315808</v>
      </c>
    </row>
    <row r="63" spans="1:5" x14ac:dyDescent="0.2">
      <c r="A63">
        <v>27</v>
      </c>
      <c r="B63" s="4">
        <v>44515</v>
      </c>
      <c r="C63" s="5">
        <f t="shared" si="3"/>
        <v>2.2857142857142794</v>
      </c>
      <c r="D63" s="5">
        <f>D62-([1]Angela!$C$30+[1]Aurélie!$C$21+[1]Coralie!$C$46+[1]Coralie!$C$47)</f>
        <v>5.7589285714285721</v>
      </c>
      <c r="E63" s="10">
        <f t="shared" si="2"/>
        <v>0.79564144736842124</v>
      </c>
    </row>
    <row r="64" spans="1:5" x14ac:dyDescent="0.2">
      <c r="A64">
        <v>28</v>
      </c>
      <c r="B64" s="4">
        <v>44516</v>
      </c>
      <c r="C64" s="5">
        <f t="shared" si="3"/>
        <v>2.0952380952380887</v>
      </c>
      <c r="D64" s="5">
        <f t="shared" si="4"/>
        <v>5.7589285714285721</v>
      </c>
      <c r="E64" s="10">
        <f t="shared" si="2"/>
        <v>0.79564144736842124</v>
      </c>
    </row>
    <row r="65" spans="1:5" x14ac:dyDescent="0.2">
      <c r="A65">
        <v>29</v>
      </c>
      <c r="B65" s="4">
        <v>44517</v>
      </c>
      <c r="C65" s="5">
        <f t="shared" si="3"/>
        <v>1.9047619047618982</v>
      </c>
      <c r="D65" s="5">
        <f>D64-([1]Angela!$C$31)</f>
        <v>5.7172619047619051</v>
      </c>
      <c r="E65" s="10">
        <f t="shared" si="2"/>
        <v>0.78988486842105277</v>
      </c>
    </row>
    <row r="66" spans="1:5" x14ac:dyDescent="0.2">
      <c r="A66">
        <v>30</v>
      </c>
      <c r="B66" s="4">
        <v>44518</v>
      </c>
      <c r="C66" s="5">
        <f t="shared" si="3"/>
        <v>1.7142857142857078</v>
      </c>
      <c r="D66" s="5">
        <f>D65-([1]Angela!$C$32+[1]Aurélie!$C$22+[1]Coralie!$C$48)</f>
        <v>5.4568452380952381</v>
      </c>
      <c r="E66" s="10">
        <f t="shared" si="2"/>
        <v>0.75390625000000011</v>
      </c>
    </row>
    <row r="67" spans="1:5" x14ac:dyDescent="0.2">
      <c r="A67">
        <v>31</v>
      </c>
      <c r="B67" s="4">
        <v>44519</v>
      </c>
      <c r="C67" s="5">
        <f t="shared" si="3"/>
        <v>1.5238095238095173</v>
      </c>
      <c r="D67" s="5">
        <f>D66-([1]Angela!$C$34+[1]Angela!$C$35+[1]Aurélie!$C$23+[1]Aurélie!$C$24+[1]Aurélie!$C$25+[1]Coralie!$C$49)</f>
        <v>5.1269841269841274</v>
      </c>
      <c r="E67" s="10">
        <f t="shared" si="2"/>
        <v>0.70833333333333348</v>
      </c>
    </row>
    <row r="68" spans="1:5" x14ac:dyDescent="0.2">
      <c r="A68">
        <v>32</v>
      </c>
      <c r="B68" s="4">
        <v>44520</v>
      </c>
      <c r="C68" s="5">
        <f t="shared" si="3"/>
        <v>1.3333333333333268</v>
      </c>
      <c r="D68" s="5">
        <f>D67-([1]Coralie!$C$50+[1]Constantin!$C$17+[1]Constantin!$C$18)</f>
        <v>4.9499007936507944</v>
      </c>
      <c r="E68" s="10">
        <f t="shared" si="2"/>
        <v>0.68386787280701777</v>
      </c>
    </row>
    <row r="69" spans="1:5" x14ac:dyDescent="0.2">
      <c r="A69">
        <v>33</v>
      </c>
      <c r="B69" s="4">
        <v>44521</v>
      </c>
      <c r="C69" s="5">
        <f t="shared" si="3"/>
        <v>1.1428571428571364</v>
      </c>
      <c r="D69" s="5">
        <f>D68-([1]Angela!$C$36+[1]Constantin!$C$19)</f>
        <v>4.9221230158730167</v>
      </c>
      <c r="E69" s="10">
        <f t="shared" si="2"/>
        <v>0.68003015350877216</v>
      </c>
    </row>
    <row r="70" spans="1:5" x14ac:dyDescent="0.2">
      <c r="A70">
        <v>34</v>
      </c>
      <c r="B70" s="4">
        <v>44522</v>
      </c>
      <c r="C70" s="5">
        <f t="shared" si="3"/>
        <v>0.95238095238094589</v>
      </c>
      <c r="D70" s="5">
        <f>D69-([1]Commun!$C$17*4+[1]Constantin!$C$20+[1]Constantin!$C$21)</f>
        <v>4.5054563492063497</v>
      </c>
      <c r="E70" s="10">
        <f t="shared" si="2"/>
        <v>0.62246436403508787</v>
      </c>
    </row>
    <row r="71" spans="1:5" x14ac:dyDescent="0.2">
      <c r="A71">
        <v>35</v>
      </c>
      <c r="B71" s="4">
        <v>44523</v>
      </c>
      <c r="C71" s="5">
        <f t="shared" si="3"/>
        <v>0.76190476190475542</v>
      </c>
      <c r="D71" s="5">
        <f>D70-([1]Constantin!$C$22+[1]Constantin!$C$23)</f>
        <v>4.2762896825396828</v>
      </c>
      <c r="E71" s="10">
        <f t="shared" si="2"/>
        <v>0.59080317982456154</v>
      </c>
    </row>
    <row r="72" spans="1:5" x14ac:dyDescent="0.2">
      <c r="A72">
        <v>36</v>
      </c>
      <c r="B72" s="4">
        <v>44524</v>
      </c>
      <c r="C72" s="5">
        <f t="shared" si="3"/>
        <v>0.57142857142856496</v>
      </c>
      <c r="D72" s="5">
        <f>D71-([1]Angela!$C$37+[1]Aurélie!$C$26+[1]Aurélie!$C$27+[1]Coralie!$C$51)</f>
        <v>4.1200396825396828</v>
      </c>
      <c r="E72" s="10">
        <f t="shared" si="2"/>
        <v>0.5692160087719299</v>
      </c>
    </row>
    <row r="73" spans="1:5" x14ac:dyDescent="0.2">
      <c r="A73">
        <v>37</v>
      </c>
      <c r="B73" s="4">
        <v>44525</v>
      </c>
      <c r="C73" s="5">
        <f t="shared" si="3"/>
        <v>0.38095238095237449</v>
      </c>
      <c r="D73" s="5">
        <f>D72-([1]Angela!$C$38+[1]Angela!$C$39+[1]Aurélie!$C$28+[1]Aurélie!$C$29+[1]Coralie!$C$52)</f>
        <v>3.9290674603174605</v>
      </c>
      <c r="E73" s="10">
        <f t="shared" si="2"/>
        <v>0.54283168859649134</v>
      </c>
    </row>
    <row r="74" spans="1:5" x14ac:dyDescent="0.2">
      <c r="A74">
        <v>38</v>
      </c>
      <c r="B74" s="4">
        <v>44526</v>
      </c>
      <c r="C74" s="5">
        <f t="shared" si="3"/>
        <v>0.19047619047618403</v>
      </c>
      <c r="D74" s="5">
        <f>D73-([1]Commun!$C$18*4+[1]Commun!$C$19*4+[1]Commun!$C$20*4+[1]Coralie!$C$53)</f>
        <v>3.533234126984127</v>
      </c>
      <c r="E74" s="10">
        <f t="shared" si="2"/>
        <v>0.48814418859649128</v>
      </c>
    </row>
    <row r="78" spans="1:5" ht="26" x14ac:dyDescent="0.2">
      <c r="B78" s="14" t="s">
        <v>6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(F1*4/7)*A127</f>
        <v>9.3333333333333321</v>
      </c>
      <c r="D79" s="5">
        <f>C79-([1]Coralie!$C$54)</f>
        <v>9.2916666666666661</v>
      </c>
      <c r="E79" s="10">
        <f>D79/$C$79</f>
        <v>0.9955357142857143</v>
      </c>
    </row>
    <row r="80" spans="1:5" x14ac:dyDescent="0.2">
      <c r="A80">
        <v>2</v>
      </c>
      <c r="B80" s="4">
        <f>B79+1</f>
        <v>44528</v>
      </c>
      <c r="C80" s="5">
        <f>C79-(($F$1/7)*4)</f>
        <v>9.1428571428571423</v>
      </c>
      <c r="D80" s="5">
        <f>D79-([1]Angela!$C$40)</f>
        <v>9.2708333333333321</v>
      </c>
      <c r="E80" s="10">
        <f>D80/$C$79</f>
        <v>0.9933035714285714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C80-(($F$1/7)*4)</f>
        <v>8.9523809523809526</v>
      </c>
      <c r="D81" s="5">
        <f>D80-([1]Coralie!$C$55)</f>
        <v>9.2673611111111107</v>
      </c>
      <c r="E81" s="10">
        <f t="shared" ref="E81:E127" si="7">D81/$C$79</f>
        <v>0.99293154761904767</v>
      </c>
    </row>
    <row r="82" spans="1:5" x14ac:dyDescent="0.2">
      <c r="A82">
        <v>4</v>
      </c>
      <c r="B82" s="4">
        <f t="shared" si="5"/>
        <v>44530</v>
      </c>
      <c r="C82" s="5">
        <f t="shared" si="6"/>
        <v>8.7619047619047628</v>
      </c>
      <c r="D82" s="5">
        <f t="shared" ref="D82:D127" si="8">D81</f>
        <v>9.2673611111111107</v>
      </c>
      <c r="E82" s="10">
        <f t="shared" si="7"/>
        <v>0.99293154761904767</v>
      </c>
    </row>
    <row r="83" spans="1:5" x14ac:dyDescent="0.2">
      <c r="A83">
        <v>5</v>
      </c>
      <c r="B83" s="4">
        <f t="shared" si="5"/>
        <v>44531</v>
      </c>
      <c r="C83" s="5">
        <f t="shared" si="6"/>
        <v>8.571428571428573</v>
      </c>
      <c r="D83" s="5">
        <f t="shared" si="8"/>
        <v>9.2673611111111107</v>
      </c>
      <c r="E83" s="10">
        <f t="shared" si="7"/>
        <v>0.99293154761904767</v>
      </c>
    </row>
    <row r="84" spans="1:5" x14ac:dyDescent="0.2">
      <c r="A84">
        <v>6</v>
      </c>
      <c r="B84" s="4">
        <f t="shared" si="5"/>
        <v>44532</v>
      </c>
      <c r="C84" s="5">
        <f t="shared" si="6"/>
        <v>8.3809523809523832</v>
      </c>
      <c r="D84" s="5">
        <f>D83-([1]Aurélie!$C$30)</f>
        <v>9.2361111111111107</v>
      </c>
      <c r="E84" s="10">
        <f t="shared" si="7"/>
        <v>0.98958333333333337</v>
      </c>
    </row>
    <row r="85" spans="1:5" x14ac:dyDescent="0.2">
      <c r="A85">
        <v>7</v>
      </c>
      <c r="B85" s="4">
        <f t="shared" si="5"/>
        <v>44533</v>
      </c>
      <c r="C85" s="5">
        <f t="shared" si="6"/>
        <v>8.1904761904761934</v>
      </c>
      <c r="D85" s="5">
        <f>D84-([1]Aurélie!$C$31+[1]Aurélie!$C$32+[1]Aurélie!$C$33+[1]Aurélie!$C$34)</f>
        <v>9.125</v>
      </c>
      <c r="E85" s="10">
        <f t="shared" si="7"/>
        <v>0.97767857142857151</v>
      </c>
    </row>
    <row r="86" spans="1:5" x14ac:dyDescent="0.2">
      <c r="A86">
        <v>8</v>
      </c>
      <c r="B86" s="4">
        <f t="shared" si="5"/>
        <v>44534</v>
      </c>
      <c r="C86" s="5">
        <f t="shared" si="6"/>
        <v>8.0000000000000036</v>
      </c>
      <c r="D86" s="5">
        <f t="shared" si="8"/>
        <v>9.125</v>
      </c>
      <c r="E86" s="10">
        <f t="shared" si="7"/>
        <v>0.97767857142857151</v>
      </c>
    </row>
    <row r="87" spans="1:5" x14ac:dyDescent="0.2">
      <c r="A87">
        <v>9</v>
      </c>
      <c r="B87" s="4">
        <f t="shared" si="5"/>
        <v>44535</v>
      </c>
      <c r="C87" s="5">
        <f t="shared" si="6"/>
        <v>7.8095238095238129</v>
      </c>
      <c r="D87" s="5">
        <f t="shared" si="8"/>
        <v>9.125</v>
      </c>
      <c r="E87" s="10">
        <f t="shared" si="7"/>
        <v>0.97767857142857151</v>
      </c>
    </row>
    <row r="88" spans="1:5" x14ac:dyDescent="0.2">
      <c r="A88">
        <v>10</v>
      </c>
      <c r="B88" s="4">
        <f t="shared" si="5"/>
        <v>44536</v>
      </c>
      <c r="C88" s="5">
        <f t="shared" si="6"/>
        <v>7.6190476190476222</v>
      </c>
      <c r="D88" s="5">
        <f>D87-([1]Aurélie!$C$35+[1]Commun!$C$21)</f>
        <v>9.03125</v>
      </c>
      <c r="E88" s="10">
        <f t="shared" si="7"/>
        <v>0.96763392857142871</v>
      </c>
    </row>
    <row r="89" spans="1:5" x14ac:dyDescent="0.2">
      <c r="A89">
        <v>11</v>
      </c>
      <c r="B89" s="4">
        <f t="shared" si="5"/>
        <v>44537</v>
      </c>
      <c r="C89" s="5">
        <f t="shared" si="6"/>
        <v>7.4285714285714315</v>
      </c>
      <c r="D89" s="5">
        <f t="shared" si="8"/>
        <v>9.03125</v>
      </c>
      <c r="E89" s="10">
        <f t="shared" si="7"/>
        <v>0.96763392857142871</v>
      </c>
    </row>
    <row r="90" spans="1:5" x14ac:dyDescent="0.2">
      <c r="A90">
        <v>12</v>
      </c>
      <c r="B90" s="4">
        <f t="shared" si="5"/>
        <v>44538</v>
      </c>
      <c r="C90" s="5">
        <f t="shared" si="6"/>
        <v>7.2380952380952408</v>
      </c>
      <c r="D90" s="5">
        <f t="shared" si="8"/>
        <v>9.03125</v>
      </c>
      <c r="E90" s="10">
        <f t="shared" si="7"/>
        <v>0.96763392857142871</v>
      </c>
    </row>
    <row r="91" spans="1:5" x14ac:dyDescent="0.2">
      <c r="A91">
        <v>13</v>
      </c>
      <c r="B91" s="4">
        <f t="shared" si="5"/>
        <v>44539</v>
      </c>
      <c r="C91" s="5">
        <f t="shared" si="6"/>
        <v>7.0476190476190501</v>
      </c>
      <c r="D91" s="5">
        <f>D90-([1]Coralie!$C$56)</f>
        <v>8.96875</v>
      </c>
      <c r="E91" s="10">
        <f t="shared" si="7"/>
        <v>0.96093750000000011</v>
      </c>
    </row>
    <row r="92" spans="1:5" x14ac:dyDescent="0.2">
      <c r="A92">
        <v>14</v>
      </c>
      <c r="B92" s="4">
        <f t="shared" si="5"/>
        <v>44540</v>
      </c>
      <c r="C92" s="5">
        <f t="shared" si="6"/>
        <v>6.8571428571428594</v>
      </c>
      <c r="D92" s="5">
        <f t="shared" si="8"/>
        <v>8.96875</v>
      </c>
      <c r="E92" s="10">
        <f t="shared" si="7"/>
        <v>0.96093750000000011</v>
      </c>
    </row>
    <row r="93" spans="1:5" x14ac:dyDescent="0.2">
      <c r="A93">
        <v>15</v>
      </c>
      <c r="B93" s="4">
        <f t="shared" si="5"/>
        <v>44541</v>
      </c>
      <c r="C93" s="5">
        <f t="shared" si="6"/>
        <v>6.6666666666666687</v>
      </c>
      <c r="D93" s="5">
        <f>D92-([1]Coralie!$C$57-[1]Coralie!$C$58)</f>
        <v>8.8472222222222214</v>
      </c>
      <c r="E93" s="10">
        <f t="shared" si="7"/>
        <v>0.94791666666666674</v>
      </c>
    </row>
    <row r="94" spans="1:5" x14ac:dyDescent="0.2">
      <c r="A94">
        <v>16</v>
      </c>
      <c r="B94" s="4">
        <f t="shared" si="5"/>
        <v>44542</v>
      </c>
      <c r="C94" s="5">
        <f t="shared" si="6"/>
        <v>6.4761904761904781</v>
      </c>
      <c r="D94" s="5">
        <f t="shared" si="8"/>
        <v>8.8472222222222214</v>
      </c>
      <c r="E94" s="10">
        <f t="shared" si="7"/>
        <v>0.94791666666666674</v>
      </c>
    </row>
    <row r="95" spans="1:5" x14ac:dyDescent="0.2">
      <c r="A95">
        <v>17</v>
      </c>
      <c r="B95" s="4">
        <f t="shared" si="5"/>
        <v>44543</v>
      </c>
      <c r="C95" s="5">
        <f t="shared" si="6"/>
        <v>6.2857142857142874</v>
      </c>
      <c r="D95" s="5">
        <f>D94-([1]Coralie!$C$59+[1]Coralie!$C$60+[1]Aurélie!$C$36+[1]Aurélie!$C$37+[1]Angela!$C$41+[1]Angela!$C$42+[1]Angela!$C$43)</f>
        <v>8.4895833333333321</v>
      </c>
      <c r="E95" s="10">
        <f t="shared" si="7"/>
        <v>0.9095982142857143</v>
      </c>
    </row>
    <row r="96" spans="1:5" x14ac:dyDescent="0.2">
      <c r="A96">
        <v>18</v>
      </c>
      <c r="B96" s="4">
        <f t="shared" si="5"/>
        <v>44544</v>
      </c>
      <c r="C96" s="5">
        <f t="shared" si="6"/>
        <v>6.0952380952380967</v>
      </c>
      <c r="D96" s="5">
        <f>D95-([1]Angela!$C$44)</f>
        <v>8.4270833333333321</v>
      </c>
      <c r="E96" s="10">
        <f t="shared" si="7"/>
        <v>0.9029017857142857</v>
      </c>
    </row>
    <row r="97" spans="1:5" x14ac:dyDescent="0.2">
      <c r="A97">
        <v>19</v>
      </c>
      <c r="B97" s="4">
        <f t="shared" si="5"/>
        <v>44545</v>
      </c>
      <c r="C97" s="5">
        <f t="shared" si="6"/>
        <v>5.904761904761906</v>
      </c>
      <c r="D97" s="5">
        <f>D96-([1]Angela!$C$45+[1]Angela!$C$46+[1]Angela!$C$47)</f>
        <v>8.3749999999999982</v>
      </c>
      <c r="E97" s="10">
        <f t="shared" si="7"/>
        <v>0.89732142857142849</v>
      </c>
    </row>
    <row r="98" spans="1:5" x14ac:dyDescent="0.2">
      <c r="A98">
        <v>20</v>
      </c>
      <c r="B98" s="4">
        <f t="shared" si="5"/>
        <v>44546</v>
      </c>
      <c r="C98" s="5">
        <f t="shared" si="6"/>
        <v>5.7142857142857153</v>
      </c>
      <c r="D98" s="5">
        <f>D97-([1]Angela!$C$48+[1]Angela!$C$49+[1]Aurélie!$C$38+[1]Aurélie!$C$39+[1]Aurélie!$C$40+[1]Coralie!$C$61+[1]Aurélie!$C$41+[1]Constantin!$C$24+[1]Constantin!$C$25+[1]Constantin!$C$26)</f>
        <v>7.8194444444444429</v>
      </c>
      <c r="E98" s="10">
        <f t="shared" si="7"/>
        <v>0.83779761904761896</v>
      </c>
    </row>
    <row r="99" spans="1:5" x14ac:dyDescent="0.2">
      <c r="A99">
        <v>21</v>
      </c>
      <c r="B99" s="11">
        <f t="shared" si="5"/>
        <v>44547</v>
      </c>
      <c r="C99" s="12">
        <f t="shared" si="6"/>
        <v>5.5238095238095246</v>
      </c>
      <c r="D99" s="12">
        <f t="shared" si="8"/>
        <v>7.8194444444444429</v>
      </c>
      <c r="E99" s="13">
        <f>D99/$C$79</f>
        <v>0.83779761904761896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5.3333333333333339</v>
      </c>
      <c r="D100" s="5">
        <f t="shared" si="8"/>
        <v>7.8194444444444429</v>
      </c>
      <c r="E100" s="10">
        <f t="shared" si="7"/>
        <v>0.83779761904761896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5.1428571428571432</v>
      </c>
      <c r="D101" s="5">
        <f t="shared" si="8"/>
        <v>7.8194444444444429</v>
      </c>
      <c r="E101" s="10">
        <f t="shared" si="7"/>
        <v>0.83779761904761896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4.9523809523809526</v>
      </c>
      <c r="D102" s="5">
        <f t="shared" si="8"/>
        <v>7.8194444444444429</v>
      </c>
      <c r="E102" s="10">
        <f t="shared" si="7"/>
        <v>0.83779761904761896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4.7619047619047619</v>
      </c>
      <c r="D103" s="5">
        <f t="shared" si="8"/>
        <v>7.8194444444444429</v>
      </c>
      <c r="E103" s="10">
        <f t="shared" si="7"/>
        <v>0.83779761904761896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4.5714285714285712</v>
      </c>
      <c r="D104" s="5">
        <f t="shared" si="8"/>
        <v>7.8194444444444429</v>
      </c>
      <c r="E104" s="10">
        <f t="shared" si="7"/>
        <v>0.83779761904761896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4.3809523809523805</v>
      </c>
      <c r="D105" s="5">
        <f t="shared" si="8"/>
        <v>7.8194444444444429</v>
      </c>
      <c r="E105" s="10">
        <f t="shared" si="7"/>
        <v>0.83779761904761896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4.1904761904761898</v>
      </c>
      <c r="D106" s="5">
        <f t="shared" si="8"/>
        <v>7.8194444444444429</v>
      </c>
      <c r="E106" s="10">
        <f t="shared" si="7"/>
        <v>0.83779761904761896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3.9999999999999991</v>
      </c>
      <c r="D107" s="5">
        <f t="shared" si="8"/>
        <v>7.8194444444444429</v>
      </c>
      <c r="E107" s="10">
        <f t="shared" si="7"/>
        <v>0.83779761904761896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3.8095238095238084</v>
      </c>
      <c r="D108" s="5">
        <f t="shared" si="8"/>
        <v>7.8194444444444429</v>
      </c>
      <c r="E108" s="10">
        <f t="shared" si="7"/>
        <v>0.83779761904761896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3.6190476190476177</v>
      </c>
      <c r="D109" s="5">
        <f t="shared" si="8"/>
        <v>7.8194444444444429</v>
      </c>
      <c r="E109" s="10">
        <f t="shared" si="7"/>
        <v>0.83779761904761896</v>
      </c>
    </row>
    <row r="110" spans="1:5" x14ac:dyDescent="0.2">
      <c r="A110">
        <v>32</v>
      </c>
      <c r="B110" s="4">
        <f t="shared" si="5"/>
        <v>44558</v>
      </c>
      <c r="C110" s="5">
        <f>C109-(($F$1/7)*4)</f>
        <v>3.428571428571427</v>
      </c>
      <c r="D110" s="5">
        <f t="shared" si="8"/>
        <v>7.8194444444444429</v>
      </c>
      <c r="E110" s="10">
        <f t="shared" si="7"/>
        <v>0.83779761904761896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3.2380952380952364</v>
      </c>
      <c r="D111" s="5">
        <f t="shared" si="8"/>
        <v>7.8194444444444429</v>
      </c>
      <c r="E111" s="10">
        <f t="shared" si="7"/>
        <v>0.83779761904761896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3.0476190476190457</v>
      </c>
      <c r="D112" s="5">
        <f t="shared" si="8"/>
        <v>7.8194444444444429</v>
      </c>
      <c r="E112" s="10">
        <f t="shared" si="7"/>
        <v>0.83779761904761896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2.857142857142855</v>
      </c>
      <c r="D113" s="5">
        <f t="shared" si="8"/>
        <v>7.8194444444444429</v>
      </c>
      <c r="E113" s="10">
        <f t="shared" si="7"/>
        <v>0.83779761904761896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2.6666666666666643</v>
      </c>
      <c r="D114" s="5">
        <f t="shared" si="8"/>
        <v>7.8194444444444429</v>
      </c>
      <c r="E114" s="10">
        <f t="shared" si="7"/>
        <v>0.83779761904761896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2.4761904761904736</v>
      </c>
      <c r="D115" s="5">
        <f t="shared" si="8"/>
        <v>7.8194444444444429</v>
      </c>
      <c r="E115" s="10">
        <f t="shared" si="7"/>
        <v>0.83779761904761896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2.2857142857142829</v>
      </c>
      <c r="D116" s="5">
        <f t="shared" si="8"/>
        <v>7.8194444444444429</v>
      </c>
      <c r="E116" s="10">
        <f t="shared" si="7"/>
        <v>0.83779761904761896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2.0952380952380922</v>
      </c>
      <c r="D117" s="5">
        <f t="shared" si="8"/>
        <v>7.8194444444444429</v>
      </c>
      <c r="E117" s="10">
        <f t="shared" si="7"/>
        <v>0.83779761904761896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1.9047619047619018</v>
      </c>
      <c r="D118" s="5">
        <f t="shared" si="8"/>
        <v>7.8194444444444429</v>
      </c>
      <c r="E118" s="10">
        <f t="shared" si="7"/>
        <v>0.83779761904761896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1.7142857142857113</v>
      </c>
      <c r="D119" s="5">
        <f t="shared" si="8"/>
        <v>7.8194444444444429</v>
      </c>
      <c r="E119" s="10">
        <f t="shared" si="7"/>
        <v>0.83779761904761896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1.5238095238095208</v>
      </c>
      <c r="D120" s="5">
        <f t="shared" si="8"/>
        <v>7.8194444444444429</v>
      </c>
      <c r="E120" s="10">
        <f t="shared" si="7"/>
        <v>0.83779761904761896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1.3333333333333304</v>
      </c>
      <c r="D121" s="5">
        <f t="shared" si="8"/>
        <v>7.8194444444444429</v>
      </c>
      <c r="E121" s="10">
        <f t="shared" si="7"/>
        <v>0.83779761904761896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1.1428571428571399</v>
      </c>
      <c r="D122" s="5">
        <f t="shared" si="8"/>
        <v>7.8194444444444429</v>
      </c>
      <c r="E122" s="10">
        <f t="shared" si="7"/>
        <v>0.83779761904761896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0.95238095238094944</v>
      </c>
      <c r="D123" s="5">
        <f t="shared" si="8"/>
        <v>7.8194444444444429</v>
      </c>
      <c r="E123" s="10">
        <f t="shared" si="7"/>
        <v>0.83779761904761896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0.76190476190475898</v>
      </c>
      <c r="D124" s="5">
        <f t="shared" si="8"/>
        <v>7.8194444444444429</v>
      </c>
      <c r="E124" s="10">
        <f t="shared" si="7"/>
        <v>0.83779761904761896</v>
      </c>
    </row>
    <row r="125" spans="1:5" x14ac:dyDescent="0.2">
      <c r="A125">
        <v>47</v>
      </c>
      <c r="B125" s="4">
        <f>B124+1</f>
        <v>44573</v>
      </c>
      <c r="C125" s="5">
        <f t="shared" si="6"/>
        <v>0.57142857142856851</v>
      </c>
      <c r="D125" s="5">
        <f t="shared" si="8"/>
        <v>7.8194444444444429</v>
      </c>
      <c r="E125" s="10">
        <f t="shared" si="7"/>
        <v>0.83779761904761896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0.38095238095237804</v>
      </c>
      <c r="D126" s="5">
        <f t="shared" si="8"/>
        <v>7.8194444444444429</v>
      </c>
      <c r="E126" s="10">
        <f t="shared" si="7"/>
        <v>0.83779761904761896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0.19047619047618758</v>
      </c>
      <c r="D127" s="5">
        <f t="shared" si="8"/>
        <v>7.8194444444444429</v>
      </c>
      <c r="E127" s="10">
        <f t="shared" si="7"/>
        <v>0.83779761904761896</v>
      </c>
    </row>
  </sheetData>
  <mergeCells count="3">
    <mergeCell ref="B2:E2"/>
    <mergeCell ref="B36:E36"/>
    <mergeCell ref="B78:E78"/>
  </mergeCells>
  <conditionalFormatting sqref="F116">
    <cfRule type="timePeriod" dxfId="7" priority="2" timePeriod="today">
      <formula>FLOOR(F116,1)=TODAY()</formula>
    </cfRule>
  </conditionalFormatting>
  <conditionalFormatting sqref="B1:E127">
    <cfRule type="timePeriod" dxfId="6" priority="1" timePeriod="today">
      <formula>FLOOR(B1,1)=TODAY()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127"/>
  <sheetViews>
    <sheetView showGridLines="0" topLeftCell="E1" zoomScale="75" workbookViewId="0">
      <pane ySplit="1" topLeftCell="A74" activePane="bottomLeft" state="frozen"/>
      <selection pane="bottomLeft" activeCell="E98" sqref="E98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7" t="s">
        <v>3</v>
      </c>
      <c r="F1" s="2">
        <v>0.33333333333333331</v>
      </c>
    </row>
    <row r="2" spans="1:6" s="1" customFormat="1" ht="26" x14ac:dyDescent="0.2">
      <c r="B2" s="14" t="s">
        <v>4</v>
      </c>
      <c r="C2" s="15"/>
      <c r="D2" s="15"/>
      <c r="E2" s="15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C3-([1]Commun!$C$4+[1]Commun!$C$5+[1]!Tableau4[[#This Row],[DURÉE]])</f>
        <v>1.3799603174603172</v>
      </c>
      <c r="E3" s="6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6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1.3799603174603172</v>
      </c>
      <c r="E5" s="6">
        <f t="shared" si="0"/>
        <v>0.96597222222222223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D5-([1]Angela!$C$4)</f>
        <v>1.327876984126984</v>
      </c>
      <c r="E6" s="6">
        <f>D6/$C$3</f>
        <v>0.92951388888888886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D6-([1]Angela!$C$5)</f>
        <v>1.3000992063492063</v>
      </c>
      <c r="E7" s="6">
        <f t="shared" si="0"/>
        <v>0.91006944444444449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D7-([1]Angela!$C$6)</f>
        <v>1.2931547619047619</v>
      </c>
      <c r="E8" s="6">
        <f t="shared" si="0"/>
        <v>0.90520833333333339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</f>
        <v>1.2931547619047619</v>
      </c>
      <c r="E9" s="6">
        <f t="shared" si="0"/>
        <v>0.90520833333333339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D9-([1]Angela!$C$7)</f>
        <v>1.2514880952380951</v>
      </c>
      <c r="E10" s="6">
        <f t="shared" si="0"/>
        <v>0.87604166666666672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D10-([1]Angela!$C$8)</f>
        <v>1.2098214285714284</v>
      </c>
      <c r="E11" s="6">
        <f t="shared" si="0"/>
        <v>0.84687499999999993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D11-([1]Angela!$C$9+[1]Commun!$C$6)</f>
        <v>1.1612103174603172</v>
      </c>
      <c r="E12" s="6">
        <f t="shared" si="0"/>
        <v>0.81284722222222217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1.1612103174603172</v>
      </c>
      <c r="E13" s="6">
        <f t="shared" si="0"/>
        <v>0.81284722222222217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1.1160714285714284</v>
      </c>
      <c r="E14" s="6">
        <f t="shared" si="0"/>
        <v>0.78125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2">D14</f>
        <v>1.1160714285714284</v>
      </c>
      <c r="E15" s="6">
        <f t="shared" si="0"/>
        <v>0.78125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2"/>
        <v>1.1160714285714284</v>
      </c>
      <c r="E16" s="6">
        <f t="shared" si="0"/>
        <v>0.78125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2"/>
        <v>1.1160714285714284</v>
      </c>
      <c r="E17" s="6">
        <f t="shared" si="0"/>
        <v>0.78125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2"/>
        <v>1.1160714285714284</v>
      </c>
      <c r="E18" s="6">
        <f t="shared" si="0"/>
        <v>0.78125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2"/>
        <v>1.1160714285714284</v>
      </c>
      <c r="E19" s="6">
        <f t="shared" si="0"/>
        <v>0.78125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2"/>
        <v>1.1160714285714284</v>
      </c>
      <c r="E20" s="6">
        <f t="shared" si="0"/>
        <v>0.78125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D20-([1]Commun!$C$9)</f>
        <v>1.0882936507936507</v>
      </c>
      <c r="E21" s="6">
        <f t="shared" si="0"/>
        <v>0.76180555555555562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1.0882936507936507</v>
      </c>
      <c r="E22" s="6">
        <f t="shared" si="0"/>
        <v>0.76180555555555562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D22-([1]Angela!$C$10)</f>
        <v>1.0674603174603174</v>
      </c>
      <c r="E23" s="6">
        <f t="shared" si="0"/>
        <v>0.74722222222222234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D23-([1]Commun!$C$10+[1]Angela!$C$11+[1]Angela!$C$12)</f>
        <v>0.93204365079365081</v>
      </c>
      <c r="E24" s="6">
        <f t="shared" si="0"/>
        <v>0.65243055555555562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0.93204365079365081</v>
      </c>
      <c r="E25" s="6">
        <f t="shared" si="0"/>
        <v>0.65243055555555562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D25-([1]Angela!$C$13+[1]Angela!$C$14+[1]Angela!$C$15)</f>
        <v>0.86954365079365081</v>
      </c>
      <c r="E26" s="6">
        <f t="shared" si="0"/>
        <v>0.60868055555555567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0.82787698412698418</v>
      </c>
      <c r="E27" s="6">
        <f t="shared" si="0"/>
        <v>0.57951388888888899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D27-([1]Angela!$C$16+[1]Angela!$C$17)</f>
        <v>0.69593253968253976</v>
      </c>
      <c r="E28" s="6">
        <f t="shared" si="0"/>
        <v>0.48715277777777788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D28-([1]Angela!$C$18)</f>
        <v>0.59176587301587313</v>
      </c>
      <c r="E29" s="6">
        <f t="shared" si="0"/>
        <v>0.41423611111111125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0.59176587301587313</v>
      </c>
      <c r="E30" s="6">
        <f t="shared" si="0"/>
        <v>0.41423611111111125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D30-([1]Commun!$C$12+[1]Angela!$C$19)</f>
        <v>0.53621031746031755</v>
      </c>
      <c r="E31" s="6">
        <f t="shared" si="0"/>
        <v>0.37534722222222233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0.49454365079365087</v>
      </c>
      <c r="E32" s="6">
        <f t="shared" si="0"/>
        <v>0.34618055555555566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f>B32+1</f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f>B37+1</f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3">D38/$C$37</f>
        <v>1</v>
      </c>
    </row>
    <row r="39" spans="1:5" x14ac:dyDescent="0.2">
      <c r="A39">
        <v>3</v>
      </c>
      <c r="B39" s="4">
        <f t="shared" ref="B39:B74" si="4">B38+1</f>
        <v>44491</v>
      </c>
      <c r="C39" s="5">
        <f t="shared" ref="C39:C74" si="5">C38-($F$1/7)</f>
        <v>1.714285714285714</v>
      </c>
      <c r="D39" s="5">
        <f>D38-([1]Angela!$C$20)</f>
        <v>1.7886904761904761</v>
      </c>
      <c r="E39" s="10">
        <f t="shared" si="3"/>
        <v>0.98848684210526316</v>
      </c>
    </row>
    <row r="40" spans="1:5" x14ac:dyDescent="0.2">
      <c r="A40">
        <v>4</v>
      </c>
      <c r="B40" s="4">
        <f t="shared" si="4"/>
        <v>44492</v>
      </c>
      <c r="C40" s="5">
        <f t="shared" si="5"/>
        <v>1.6666666666666663</v>
      </c>
      <c r="D40" s="5">
        <f t="shared" ref="D40:D64" si="6">D39</f>
        <v>1.7886904761904761</v>
      </c>
      <c r="E40" s="10">
        <f t="shared" si="3"/>
        <v>0.98848684210526316</v>
      </c>
    </row>
    <row r="41" spans="1:5" x14ac:dyDescent="0.2">
      <c r="A41">
        <v>5</v>
      </c>
      <c r="B41" s="4">
        <f t="shared" si="4"/>
        <v>44493</v>
      </c>
      <c r="C41" s="5">
        <f t="shared" si="5"/>
        <v>1.6190476190476186</v>
      </c>
      <c r="D41" s="5">
        <f>D40-([1]Angela!$C$21)</f>
        <v>1.7748015873015872</v>
      </c>
      <c r="E41" s="10">
        <f t="shared" si="3"/>
        <v>0.98081140350877205</v>
      </c>
    </row>
    <row r="42" spans="1:5" x14ac:dyDescent="0.2">
      <c r="A42">
        <v>6</v>
      </c>
      <c r="B42" s="4">
        <f t="shared" si="4"/>
        <v>44494</v>
      </c>
      <c r="C42" s="5">
        <f t="shared" si="5"/>
        <v>1.571428571428571</v>
      </c>
      <c r="D42" s="5">
        <f>D41-([1]Angela!$C$22+[1]Angela!$C$23)</f>
        <v>1.7331349206349205</v>
      </c>
      <c r="E42" s="10">
        <f t="shared" si="3"/>
        <v>0.95778508771929827</v>
      </c>
    </row>
    <row r="43" spans="1:5" x14ac:dyDescent="0.2">
      <c r="A43">
        <v>7</v>
      </c>
      <c r="B43" s="4">
        <f t="shared" si="4"/>
        <v>44495</v>
      </c>
      <c r="C43" s="5">
        <f t="shared" si="5"/>
        <v>1.5238095238095233</v>
      </c>
      <c r="D43" s="5">
        <f t="shared" si="6"/>
        <v>1.7331349206349205</v>
      </c>
      <c r="E43" s="10">
        <f t="shared" si="3"/>
        <v>0.95778508771929827</v>
      </c>
    </row>
    <row r="44" spans="1:5" x14ac:dyDescent="0.2">
      <c r="A44">
        <v>8</v>
      </c>
      <c r="B44" s="4">
        <f t="shared" si="4"/>
        <v>44496</v>
      </c>
      <c r="C44" s="5">
        <f t="shared" si="5"/>
        <v>1.4761904761904756</v>
      </c>
      <c r="D44" s="5">
        <f t="shared" si="6"/>
        <v>1.7331349206349205</v>
      </c>
      <c r="E44" s="10">
        <f t="shared" si="3"/>
        <v>0.95778508771929827</v>
      </c>
    </row>
    <row r="45" spans="1:5" x14ac:dyDescent="0.2">
      <c r="A45">
        <v>9</v>
      </c>
      <c r="B45" s="4">
        <f t="shared" si="4"/>
        <v>44497</v>
      </c>
      <c r="C45" s="5">
        <f t="shared" si="5"/>
        <v>1.4285714285714279</v>
      </c>
      <c r="D45" s="5">
        <f>D44-([1]Angela!$C$24+[1]Angela!$C$25+[1]Angela!$C$26)</f>
        <v>1.6602182539682537</v>
      </c>
      <c r="E45" s="10">
        <f t="shared" si="3"/>
        <v>0.91748903508771928</v>
      </c>
    </row>
    <row r="46" spans="1:5" x14ac:dyDescent="0.2">
      <c r="A46">
        <v>10</v>
      </c>
      <c r="B46" s="4">
        <f t="shared" si="4"/>
        <v>44498</v>
      </c>
      <c r="C46" s="5">
        <f t="shared" si="5"/>
        <v>1.3809523809523803</v>
      </c>
      <c r="D46" s="5">
        <f t="shared" si="6"/>
        <v>1.6602182539682537</v>
      </c>
      <c r="E46" s="10">
        <f t="shared" si="3"/>
        <v>0.91748903508771928</v>
      </c>
    </row>
    <row r="47" spans="1:5" x14ac:dyDescent="0.2">
      <c r="A47">
        <v>11</v>
      </c>
      <c r="B47" s="4">
        <f t="shared" si="4"/>
        <v>44499</v>
      </c>
      <c r="C47" s="5">
        <f t="shared" si="5"/>
        <v>1.3333333333333326</v>
      </c>
      <c r="D47" s="5">
        <f t="shared" si="6"/>
        <v>1.6602182539682537</v>
      </c>
      <c r="E47" s="10">
        <f t="shared" si="3"/>
        <v>0.91748903508771928</v>
      </c>
    </row>
    <row r="48" spans="1:5" x14ac:dyDescent="0.2">
      <c r="A48">
        <v>12</v>
      </c>
      <c r="B48" s="4">
        <f t="shared" si="4"/>
        <v>44500</v>
      </c>
      <c r="C48" s="5">
        <f t="shared" si="5"/>
        <v>1.2857142857142849</v>
      </c>
      <c r="D48" s="5">
        <f t="shared" si="6"/>
        <v>1.6602182539682537</v>
      </c>
      <c r="E48" s="10">
        <f t="shared" si="3"/>
        <v>0.91748903508771928</v>
      </c>
    </row>
    <row r="49" spans="1:5" x14ac:dyDescent="0.2">
      <c r="A49">
        <v>13</v>
      </c>
      <c r="B49" s="4">
        <f t="shared" si="4"/>
        <v>44501</v>
      </c>
      <c r="C49" s="5">
        <f t="shared" si="5"/>
        <v>1.2380952380952372</v>
      </c>
      <c r="D49" s="5">
        <f>D48-([1]Angela!$C$27)</f>
        <v>1.5768849206349205</v>
      </c>
      <c r="E49" s="10">
        <f t="shared" si="3"/>
        <v>0.87143640350877194</v>
      </c>
    </row>
    <row r="50" spans="1:5" x14ac:dyDescent="0.2">
      <c r="A50">
        <v>14</v>
      </c>
      <c r="B50" s="4">
        <f t="shared" si="4"/>
        <v>44502</v>
      </c>
      <c r="C50" s="5">
        <f t="shared" si="5"/>
        <v>1.1904761904761896</v>
      </c>
      <c r="D50" s="5">
        <f>D49</f>
        <v>1.5768849206349205</v>
      </c>
      <c r="E50" s="10">
        <f t="shared" si="3"/>
        <v>0.87143640350877194</v>
      </c>
    </row>
    <row r="51" spans="1:5" x14ac:dyDescent="0.2">
      <c r="A51">
        <v>15</v>
      </c>
      <c r="B51" s="4">
        <f t="shared" si="4"/>
        <v>44503</v>
      </c>
      <c r="C51" s="5">
        <f t="shared" si="5"/>
        <v>1.1428571428571419</v>
      </c>
      <c r="D51" s="5">
        <f t="shared" si="6"/>
        <v>1.5768849206349205</v>
      </c>
      <c r="E51" s="10">
        <f t="shared" si="3"/>
        <v>0.87143640350877194</v>
      </c>
    </row>
    <row r="52" spans="1:5" x14ac:dyDescent="0.2">
      <c r="A52">
        <v>16</v>
      </c>
      <c r="B52" s="4">
        <f t="shared" si="4"/>
        <v>44504</v>
      </c>
      <c r="C52" s="5">
        <f t="shared" si="5"/>
        <v>1.0952380952380942</v>
      </c>
      <c r="D52" s="5">
        <f>D51-([1]Angela!$C$28)</f>
        <v>1.5248015873015872</v>
      </c>
      <c r="E52" s="10">
        <f t="shared" si="3"/>
        <v>0.8426535087719299</v>
      </c>
    </row>
    <row r="53" spans="1:5" x14ac:dyDescent="0.2">
      <c r="A53">
        <v>17</v>
      </c>
      <c r="B53" s="4">
        <f t="shared" si="4"/>
        <v>44505</v>
      </c>
      <c r="C53" s="5">
        <f t="shared" si="5"/>
        <v>1.0476190476190466</v>
      </c>
      <c r="D53" s="5">
        <f>D52-([1]Commun!$C$14+[1]Commun!$C$15)</f>
        <v>1.4206349206349205</v>
      </c>
      <c r="E53" s="10">
        <f t="shared" si="3"/>
        <v>0.78508771929824561</v>
      </c>
    </row>
    <row r="54" spans="1:5" x14ac:dyDescent="0.2">
      <c r="A54">
        <v>18</v>
      </c>
      <c r="B54" s="4">
        <f t="shared" si="4"/>
        <v>44506</v>
      </c>
      <c r="C54" s="5">
        <f t="shared" si="5"/>
        <v>0.99999999999999889</v>
      </c>
      <c r="D54" s="5">
        <f>D53-([1]Angela!$C$29)</f>
        <v>1.4102182539682537</v>
      </c>
      <c r="E54" s="10">
        <f t="shared" si="3"/>
        <v>0.77933114035087714</v>
      </c>
    </row>
    <row r="55" spans="1:5" x14ac:dyDescent="0.2">
      <c r="A55">
        <v>19</v>
      </c>
      <c r="B55" s="4">
        <f t="shared" si="4"/>
        <v>44507</v>
      </c>
      <c r="C55" s="5">
        <f t="shared" si="5"/>
        <v>0.95238095238095122</v>
      </c>
      <c r="D55" s="5">
        <f t="shared" si="6"/>
        <v>1.4102182539682537</v>
      </c>
      <c r="E55" s="10">
        <f t="shared" si="3"/>
        <v>0.77933114035087714</v>
      </c>
    </row>
    <row r="56" spans="1:5" x14ac:dyDescent="0.2">
      <c r="A56">
        <v>20</v>
      </c>
      <c r="B56" s="4">
        <f t="shared" si="4"/>
        <v>44508</v>
      </c>
      <c r="C56" s="5">
        <f t="shared" si="5"/>
        <v>0.90476190476190355</v>
      </c>
      <c r="D56" s="5">
        <f>D55-([1]Commun!$C$16)</f>
        <v>1.368551587301587</v>
      </c>
      <c r="E56" s="10">
        <f t="shared" si="3"/>
        <v>0.75630482456140347</v>
      </c>
    </row>
    <row r="57" spans="1:5" x14ac:dyDescent="0.2">
      <c r="A57">
        <v>21</v>
      </c>
      <c r="B57" s="4">
        <f t="shared" si="4"/>
        <v>44509</v>
      </c>
      <c r="C57" s="5">
        <f t="shared" si="5"/>
        <v>0.85714285714285587</v>
      </c>
      <c r="D57" s="5">
        <f t="shared" si="6"/>
        <v>1.368551587301587</v>
      </c>
      <c r="E57" s="10">
        <f t="shared" si="3"/>
        <v>0.75630482456140347</v>
      </c>
    </row>
    <row r="58" spans="1:5" x14ac:dyDescent="0.2">
      <c r="A58">
        <v>22</v>
      </c>
      <c r="B58" s="4">
        <f t="shared" si="4"/>
        <v>44510</v>
      </c>
      <c r="C58" s="5">
        <f t="shared" si="5"/>
        <v>0.8095238095238082</v>
      </c>
      <c r="D58" s="5">
        <f t="shared" si="6"/>
        <v>1.368551587301587</v>
      </c>
      <c r="E58" s="10">
        <f t="shared" si="3"/>
        <v>0.75630482456140347</v>
      </c>
    </row>
    <row r="59" spans="1:5" x14ac:dyDescent="0.2">
      <c r="A59">
        <v>23</v>
      </c>
      <c r="B59" s="4">
        <f t="shared" si="4"/>
        <v>44511</v>
      </c>
      <c r="C59" s="5">
        <f t="shared" si="5"/>
        <v>0.76190476190476053</v>
      </c>
      <c r="D59" s="5">
        <f t="shared" si="6"/>
        <v>1.368551587301587</v>
      </c>
      <c r="E59" s="10">
        <f t="shared" si="3"/>
        <v>0.75630482456140347</v>
      </c>
    </row>
    <row r="60" spans="1:5" x14ac:dyDescent="0.2">
      <c r="A60">
        <v>24</v>
      </c>
      <c r="B60" s="4">
        <f t="shared" si="4"/>
        <v>44512</v>
      </c>
      <c r="C60" s="5">
        <f t="shared" si="5"/>
        <v>0.71428571428571286</v>
      </c>
      <c r="D60" s="5">
        <f t="shared" si="6"/>
        <v>1.368551587301587</v>
      </c>
      <c r="E60" s="10">
        <f t="shared" si="3"/>
        <v>0.75630482456140347</v>
      </c>
    </row>
    <row r="61" spans="1:5" x14ac:dyDescent="0.2">
      <c r="A61">
        <v>25</v>
      </c>
      <c r="B61" s="4">
        <f t="shared" si="4"/>
        <v>44513</v>
      </c>
      <c r="C61" s="5">
        <f t="shared" si="5"/>
        <v>0.66666666666666519</v>
      </c>
      <c r="D61" s="5">
        <f t="shared" si="6"/>
        <v>1.368551587301587</v>
      </c>
      <c r="E61" s="10">
        <f t="shared" si="3"/>
        <v>0.75630482456140347</v>
      </c>
    </row>
    <row r="62" spans="1:5" x14ac:dyDescent="0.2">
      <c r="A62">
        <v>26</v>
      </c>
      <c r="B62" s="4">
        <f t="shared" si="4"/>
        <v>44514</v>
      </c>
      <c r="C62" s="5">
        <f t="shared" si="5"/>
        <v>0.61904761904761751</v>
      </c>
      <c r="D62" s="5">
        <f t="shared" si="6"/>
        <v>1.368551587301587</v>
      </c>
      <c r="E62" s="10">
        <f t="shared" si="3"/>
        <v>0.75630482456140347</v>
      </c>
    </row>
    <row r="63" spans="1:5" x14ac:dyDescent="0.2">
      <c r="A63">
        <v>27</v>
      </c>
      <c r="B63" s="4">
        <f t="shared" si="4"/>
        <v>44515</v>
      </c>
      <c r="C63" s="5">
        <f t="shared" si="5"/>
        <v>0.57142857142856984</v>
      </c>
      <c r="D63" s="5">
        <f>D62-([1]Angela!$C$30)</f>
        <v>1.3477182539682537</v>
      </c>
      <c r="E63" s="10">
        <f t="shared" si="3"/>
        <v>0.74479166666666663</v>
      </c>
    </row>
    <row r="64" spans="1:5" x14ac:dyDescent="0.2">
      <c r="A64">
        <v>28</v>
      </c>
      <c r="B64" s="4">
        <f t="shared" si="4"/>
        <v>44516</v>
      </c>
      <c r="C64" s="5">
        <f t="shared" si="5"/>
        <v>0.52380952380952217</v>
      </c>
      <c r="D64" s="5">
        <f t="shared" si="6"/>
        <v>1.3477182539682537</v>
      </c>
      <c r="E64" s="10">
        <f t="shared" si="3"/>
        <v>0.74479166666666663</v>
      </c>
    </row>
    <row r="65" spans="1:5" x14ac:dyDescent="0.2">
      <c r="A65">
        <v>29</v>
      </c>
      <c r="B65" s="4">
        <f t="shared" si="4"/>
        <v>44517</v>
      </c>
      <c r="C65" s="5">
        <f t="shared" si="5"/>
        <v>0.47619047619047455</v>
      </c>
      <c r="D65" s="5">
        <f>D64-([1]Angela!$C$31)</f>
        <v>1.306051587301587</v>
      </c>
      <c r="E65" s="10">
        <f t="shared" si="3"/>
        <v>0.72176535087719285</v>
      </c>
    </row>
    <row r="66" spans="1:5" x14ac:dyDescent="0.2">
      <c r="A66">
        <v>30</v>
      </c>
      <c r="B66" s="4">
        <f t="shared" si="4"/>
        <v>44518</v>
      </c>
      <c r="C66" s="5">
        <f t="shared" si="5"/>
        <v>0.42857142857142694</v>
      </c>
      <c r="D66" s="5">
        <f>D65-([1]Angela!$C$32)</f>
        <v>1.118551587301587</v>
      </c>
      <c r="E66" s="10">
        <f t="shared" si="3"/>
        <v>0.61814692982456132</v>
      </c>
    </row>
    <row r="67" spans="1:5" x14ac:dyDescent="0.2">
      <c r="A67">
        <v>31</v>
      </c>
      <c r="B67" s="4">
        <f t="shared" si="4"/>
        <v>44519</v>
      </c>
      <c r="C67" s="5">
        <f t="shared" si="5"/>
        <v>0.38095238095237932</v>
      </c>
      <c r="D67" s="5">
        <f>D66-([1]Angela!$C$34+[1]Angela!$C$35)</f>
        <v>1.024801587301587</v>
      </c>
      <c r="E67" s="10">
        <f t="shared" si="3"/>
        <v>0.5663377192982455</v>
      </c>
    </row>
    <row r="68" spans="1:5" x14ac:dyDescent="0.2">
      <c r="A68">
        <v>32</v>
      </c>
      <c r="B68" s="4">
        <f t="shared" si="4"/>
        <v>44520</v>
      </c>
      <c r="C68" s="5">
        <f t="shared" si="5"/>
        <v>0.33333333333333171</v>
      </c>
      <c r="D68" s="5">
        <f>D67</f>
        <v>1.024801587301587</v>
      </c>
      <c r="E68" s="10">
        <f t="shared" si="3"/>
        <v>0.5663377192982455</v>
      </c>
    </row>
    <row r="69" spans="1:5" x14ac:dyDescent="0.2">
      <c r="A69">
        <v>33</v>
      </c>
      <c r="B69" s="4">
        <f t="shared" si="4"/>
        <v>44521</v>
      </c>
      <c r="C69" s="5">
        <f t="shared" si="5"/>
        <v>0.28571428571428409</v>
      </c>
      <c r="D69" s="5">
        <f>D68-([1]Angela!$C$36)</f>
        <v>1.0178571428571426</v>
      </c>
      <c r="E69" s="10">
        <f t="shared" si="3"/>
        <v>0.56249999999999989</v>
      </c>
    </row>
    <row r="70" spans="1:5" x14ac:dyDescent="0.2">
      <c r="A70">
        <v>34</v>
      </c>
      <c r="B70" s="4">
        <f t="shared" si="4"/>
        <v>44522</v>
      </c>
      <c r="C70" s="5">
        <f t="shared" si="5"/>
        <v>0.23809523809523647</v>
      </c>
      <c r="D70" s="5">
        <f>D69-([1]Commun!$C$17)</f>
        <v>0.9345238095238092</v>
      </c>
      <c r="E70" s="10">
        <f t="shared" si="3"/>
        <v>0.51644736842105254</v>
      </c>
    </row>
    <row r="71" spans="1:5" x14ac:dyDescent="0.2">
      <c r="A71">
        <v>35</v>
      </c>
      <c r="B71" s="4">
        <f t="shared" si="4"/>
        <v>44523</v>
      </c>
      <c r="C71" s="5">
        <f t="shared" si="5"/>
        <v>0.19047619047618886</v>
      </c>
      <c r="D71" s="5">
        <f>D70</f>
        <v>0.9345238095238092</v>
      </c>
      <c r="E71" s="10">
        <f t="shared" si="3"/>
        <v>0.51644736842105254</v>
      </c>
    </row>
    <row r="72" spans="1:5" x14ac:dyDescent="0.2">
      <c r="A72">
        <v>36</v>
      </c>
      <c r="B72" s="4">
        <f t="shared" si="4"/>
        <v>44524</v>
      </c>
      <c r="C72" s="5">
        <f t="shared" si="5"/>
        <v>0.14285714285714124</v>
      </c>
      <c r="D72" s="5">
        <f>D71-([1]Angela!$C$37)</f>
        <v>0.91369047619047583</v>
      </c>
      <c r="E72" s="10">
        <f t="shared" si="3"/>
        <v>0.5049342105263156</v>
      </c>
    </row>
    <row r="73" spans="1:5" x14ac:dyDescent="0.2">
      <c r="A73">
        <v>37</v>
      </c>
      <c r="B73" s="4">
        <f t="shared" si="4"/>
        <v>44525</v>
      </c>
      <c r="C73" s="5">
        <f t="shared" si="5"/>
        <v>9.5238095238093623E-2</v>
      </c>
      <c r="D73" s="5">
        <f>D72-([1]Angela!$C$38)</f>
        <v>0.8720238095238092</v>
      </c>
      <c r="E73" s="10">
        <f t="shared" si="3"/>
        <v>0.48190789473684198</v>
      </c>
    </row>
    <row r="74" spans="1:5" x14ac:dyDescent="0.2">
      <c r="A74">
        <v>38</v>
      </c>
      <c r="B74" s="4">
        <f t="shared" si="4"/>
        <v>44526</v>
      </c>
      <c r="C74" s="5">
        <f t="shared" si="5"/>
        <v>4.7619047619046007E-2</v>
      </c>
      <c r="D74" s="5">
        <f>D73-([1]Commun!$C$18+[1]Commun!$C$19+[1]Commun!$C$20)</f>
        <v>0.7782738095238092</v>
      </c>
      <c r="E74" s="10">
        <f t="shared" si="3"/>
        <v>0.43009868421052616</v>
      </c>
    </row>
    <row r="78" spans="1:5" ht="26" x14ac:dyDescent="0.2">
      <c r="B78" s="14" t="s">
        <v>6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D79-([1]Angela!$C$40)</f>
        <v>2.3124999999999996</v>
      </c>
      <c r="E80" s="10">
        <f>D80/$C$79</f>
        <v>0.99107142857142849</v>
      </c>
    </row>
    <row r="81" spans="1:5" x14ac:dyDescent="0.2">
      <c r="A81">
        <v>3</v>
      </c>
      <c r="B81" s="4">
        <f t="shared" ref="B81:B127" si="7">B80+1</f>
        <v>44529</v>
      </c>
      <c r="C81" s="5">
        <f t="shared" ref="C81:C127" si="8">C80-($F$1/7)</f>
        <v>2.2380952380952381</v>
      </c>
      <c r="D81" s="5">
        <f>D80</f>
        <v>2.3124999999999996</v>
      </c>
      <c r="E81" s="10">
        <f t="shared" ref="E81:E127" si="9">D81/$C$79</f>
        <v>0.99107142857142849</v>
      </c>
    </row>
    <row r="82" spans="1:5" x14ac:dyDescent="0.2">
      <c r="A82">
        <v>4</v>
      </c>
      <c r="B82" s="4">
        <f t="shared" si="7"/>
        <v>44530</v>
      </c>
      <c r="C82" s="5">
        <f t="shared" si="8"/>
        <v>2.1904761904761907</v>
      </c>
      <c r="D82" s="5">
        <f t="shared" ref="D82:D127" si="10">D81</f>
        <v>2.3124999999999996</v>
      </c>
      <c r="E82" s="10">
        <f t="shared" si="9"/>
        <v>0.99107142857142849</v>
      </c>
    </row>
    <row r="83" spans="1:5" x14ac:dyDescent="0.2">
      <c r="A83">
        <v>5</v>
      </c>
      <c r="B83" s="4">
        <f t="shared" si="7"/>
        <v>44531</v>
      </c>
      <c r="C83" s="5">
        <f t="shared" si="8"/>
        <v>2.1428571428571432</v>
      </c>
      <c r="D83" s="5">
        <f t="shared" si="10"/>
        <v>2.3124999999999996</v>
      </c>
      <c r="E83" s="10">
        <f t="shared" si="9"/>
        <v>0.99107142857142849</v>
      </c>
    </row>
    <row r="84" spans="1:5" x14ac:dyDescent="0.2">
      <c r="A84">
        <v>6</v>
      </c>
      <c r="B84" s="4">
        <f t="shared" si="7"/>
        <v>44532</v>
      </c>
      <c r="C84" s="5">
        <f t="shared" si="8"/>
        <v>2.0952380952380958</v>
      </c>
      <c r="D84" s="5">
        <f>D83</f>
        <v>2.3124999999999996</v>
      </c>
      <c r="E84" s="10">
        <f t="shared" si="9"/>
        <v>0.99107142857142849</v>
      </c>
    </row>
    <row r="85" spans="1:5" x14ac:dyDescent="0.2">
      <c r="A85">
        <v>7</v>
      </c>
      <c r="B85" s="4">
        <f t="shared" si="7"/>
        <v>44533</v>
      </c>
      <c r="C85" s="5">
        <f t="shared" si="8"/>
        <v>2.0476190476190483</v>
      </c>
      <c r="D85" s="5">
        <f>D84</f>
        <v>2.3124999999999996</v>
      </c>
      <c r="E85" s="10">
        <f t="shared" si="9"/>
        <v>0.99107142857142849</v>
      </c>
    </row>
    <row r="86" spans="1:5" x14ac:dyDescent="0.2">
      <c r="A86">
        <v>8</v>
      </c>
      <c r="B86" s="4">
        <f t="shared" si="7"/>
        <v>44534</v>
      </c>
      <c r="C86" s="5">
        <f t="shared" si="8"/>
        <v>2.0000000000000009</v>
      </c>
      <c r="D86" s="5">
        <f t="shared" si="10"/>
        <v>2.3124999999999996</v>
      </c>
      <c r="E86" s="10">
        <f t="shared" si="9"/>
        <v>0.99107142857142849</v>
      </c>
    </row>
    <row r="87" spans="1:5" x14ac:dyDescent="0.2">
      <c r="A87">
        <v>9</v>
      </c>
      <c r="B87" s="4">
        <f t="shared" si="7"/>
        <v>44535</v>
      </c>
      <c r="C87" s="5">
        <f t="shared" si="8"/>
        <v>1.9523809523809532</v>
      </c>
      <c r="D87" s="5">
        <f t="shared" si="10"/>
        <v>2.3124999999999996</v>
      </c>
      <c r="E87" s="10">
        <f t="shared" si="9"/>
        <v>0.99107142857142849</v>
      </c>
    </row>
    <row r="88" spans="1:5" x14ac:dyDescent="0.2">
      <c r="A88">
        <v>10</v>
      </c>
      <c r="B88" s="4">
        <f t="shared" si="7"/>
        <v>44536</v>
      </c>
      <c r="C88" s="5">
        <f t="shared" si="8"/>
        <v>1.9047619047619055</v>
      </c>
      <c r="D88" s="5">
        <f>D87-([1]Commun!$C$21)</f>
        <v>2.2291666666666661</v>
      </c>
      <c r="E88" s="10">
        <f t="shared" si="9"/>
        <v>0.95535714285714268</v>
      </c>
    </row>
    <row r="89" spans="1:5" x14ac:dyDescent="0.2">
      <c r="A89">
        <v>11</v>
      </c>
      <c r="B89" s="4">
        <f t="shared" si="7"/>
        <v>44537</v>
      </c>
      <c r="C89" s="5">
        <f t="shared" si="8"/>
        <v>1.8571428571428579</v>
      </c>
      <c r="D89" s="5">
        <f t="shared" si="10"/>
        <v>2.2291666666666661</v>
      </c>
      <c r="E89" s="10">
        <f t="shared" si="9"/>
        <v>0.95535714285714268</v>
      </c>
    </row>
    <row r="90" spans="1:5" x14ac:dyDescent="0.2">
      <c r="A90">
        <v>12</v>
      </c>
      <c r="B90" s="4">
        <f t="shared" si="7"/>
        <v>44538</v>
      </c>
      <c r="C90" s="5">
        <f t="shared" si="8"/>
        <v>1.8095238095238102</v>
      </c>
      <c r="D90" s="5">
        <f t="shared" si="10"/>
        <v>2.2291666666666661</v>
      </c>
      <c r="E90" s="10">
        <f t="shared" si="9"/>
        <v>0.95535714285714268</v>
      </c>
    </row>
    <row r="91" spans="1:5" x14ac:dyDescent="0.2">
      <c r="A91">
        <v>13</v>
      </c>
      <c r="B91" s="4">
        <f t="shared" si="7"/>
        <v>44539</v>
      </c>
      <c r="C91" s="5">
        <f t="shared" si="8"/>
        <v>1.7619047619047625</v>
      </c>
      <c r="D91" s="5">
        <f>D90</f>
        <v>2.2291666666666661</v>
      </c>
      <c r="E91" s="10">
        <f t="shared" si="9"/>
        <v>0.95535714285714268</v>
      </c>
    </row>
    <row r="92" spans="1:5" x14ac:dyDescent="0.2">
      <c r="A92">
        <v>14</v>
      </c>
      <c r="B92" s="4">
        <f t="shared" si="7"/>
        <v>44540</v>
      </c>
      <c r="C92" s="5">
        <f t="shared" si="8"/>
        <v>1.7142857142857149</v>
      </c>
      <c r="D92" s="5">
        <f t="shared" si="10"/>
        <v>2.2291666666666661</v>
      </c>
      <c r="E92" s="10">
        <f t="shared" si="9"/>
        <v>0.95535714285714268</v>
      </c>
    </row>
    <row r="93" spans="1:5" x14ac:dyDescent="0.2">
      <c r="A93">
        <v>15</v>
      </c>
      <c r="B93" s="4">
        <f t="shared" si="7"/>
        <v>44541</v>
      </c>
      <c r="C93" s="5">
        <f t="shared" si="8"/>
        <v>1.6666666666666672</v>
      </c>
      <c r="D93" s="5">
        <f>D92</f>
        <v>2.2291666666666661</v>
      </c>
      <c r="E93" s="10">
        <f t="shared" si="9"/>
        <v>0.95535714285714268</v>
      </c>
    </row>
    <row r="94" spans="1:5" x14ac:dyDescent="0.2">
      <c r="A94">
        <v>16</v>
      </c>
      <c r="B94" s="4">
        <f t="shared" si="7"/>
        <v>44542</v>
      </c>
      <c r="C94" s="5">
        <f t="shared" si="8"/>
        <v>1.6190476190476195</v>
      </c>
      <c r="D94" s="5">
        <f t="shared" si="10"/>
        <v>2.2291666666666661</v>
      </c>
      <c r="E94" s="10">
        <f t="shared" si="9"/>
        <v>0.95535714285714268</v>
      </c>
    </row>
    <row r="95" spans="1:5" x14ac:dyDescent="0.2">
      <c r="A95">
        <v>17</v>
      </c>
      <c r="B95" s="4">
        <f t="shared" si="7"/>
        <v>44543</v>
      </c>
      <c r="C95" s="5">
        <f t="shared" si="8"/>
        <v>1.5714285714285718</v>
      </c>
      <c r="D95" s="5">
        <f>D94-([1]Angela!$C$41+[1]Angela!$C$42+[1]Angela!$C$43)</f>
        <v>2.0555555555555549</v>
      </c>
      <c r="E95" s="10">
        <f t="shared" si="9"/>
        <v>0.88095238095238082</v>
      </c>
    </row>
    <row r="96" spans="1:5" x14ac:dyDescent="0.2">
      <c r="A96">
        <v>18</v>
      </c>
      <c r="B96" s="4">
        <f t="shared" si="7"/>
        <v>44544</v>
      </c>
      <c r="C96" s="5">
        <f t="shared" si="8"/>
        <v>1.5238095238095242</v>
      </c>
      <c r="D96" s="5">
        <f>D95-([1]Angela!$C$44)</f>
        <v>1.9930555555555549</v>
      </c>
      <c r="E96" s="10">
        <f t="shared" si="9"/>
        <v>0.85416666666666652</v>
      </c>
    </row>
    <row r="97" spans="1:5" x14ac:dyDescent="0.2">
      <c r="A97">
        <v>19</v>
      </c>
      <c r="B97" s="4">
        <f t="shared" si="7"/>
        <v>44545</v>
      </c>
      <c r="C97" s="5">
        <f t="shared" si="8"/>
        <v>1.4761904761904765</v>
      </c>
      <c r="D97" s="5">
        <f>D96-([1]Angela!$C$45+[1]Angela!$C$46+[1]Angela!$C$47)</f>
        <v>1.9409722222222217</v>
      </c>
      <c r="E97" s="10">
        <f t="shared" si="9"/>
        <v>0.83184523809523792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1.4285714285714288</v>
      </c>
      <c r="D98" s="5">
        <f>D97-([1]Angela!$C$48+[1]Angela!$C$49)</f>
        <v>1.9166666666666661</v>
      </c>
      <c r="E98" s="10">
        <f t="shared" si="9"/>
        <v>0.82142857142857129</v>
      </c>
    </row>
    <row r="99" spans="1:5" x14ac:dyDescent="0.2">
      <c r="A99">
        <v>21</v>
      </c>
      <c r="B99" s="11">
        <f t="shared" si="7"/>
        <v>44547</v>
      </c>
      <c r="C99" s="5">
        <f t="shared" si="8"/>
        <v>1.3809523809523812</v>
      </c>
      <c r="D99" s="12">
        <f t="shared" si="10"/>
        <v>1.9166666666666661</v>
      </c>
      <c r="E99" s="13">
        <f>D99/$C$79</f>
        <v>0.82142857142857129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1.3333333333333335</v>
      </c>
      <c r="D100" s="5">
        <f t="shared" si="10"/>
        <v>1.9166666666666661</v>
      </c>
      <c r="E100" s="10">
        <f t="shared" si="9"/>
        <v>0.82142857142857129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1.2857142857142858</v>
      </c>
      <c r="D101" s="5">
        <f t="shared" si="10"/>
        <v>1.9166666666666661</v>
      </c>
      <c r="E101" s="10">
        <f t="shared" si="9"/>
        <v>0.82142857142857129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1.2380952380952381</v>
      </c>
      <c r="D102" s="5">
        <f t="shared" si="10"/>
        <v>1.9166666666666661</v>
      </c>
      <c r="E102" s="10">
        <f t="shared" si="9"/>
        <v>0.82142857142857129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1.1904761904761905</v>
      </c>
      <c r="D103" s="5">
        <f t="shared" si="10"/>
        <v>1.9166666666666661</v>
      </c>
      <c r="E103" s="10">
        <f t="shared" si="9"/>
        <v>0.82142857142857129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1.1428571428571428</v>
      </c>
      <c r="D104" s="5">
        <f t="shared" si="10"/>
        <v>1.9166666666666661</v>
      </c>
      <c r="E104" s="10">
        <f t="shared" si="9"/>
        <v>0.82142857142857129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1.0952380952380951</v>
      </c>
      <c r="D105" s="5">
        <f t="shared" si="10"/>
        <v>1.9166666666666661</v>
      </c>
      <c r="E105" s="10">
        <f t="shared" si="9"/>
        <v>0.82142857142857129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1.0476190476190474</v>
      </c>
      <c r="D106" s="5">
        <f t="shared" si="10"/>
        <v>1.9166666666666661</v>
      </c>
      <c r="E106" s="10">
        <f t="shared" si="9"/>
        <v>0.82142857142857129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0.99999999999999978</v>
      </c>
      <c r="D107" s="5">
        <f t="shared" si="10"/>
        <v>1.9166666666666661</v>
      </c>
      <c r="E107" s="10">
        <f t="shared" si="9"/>
        <v>0.82142857142857129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0.95238095238095211</v>
      </c>
      <c r="D108" s="5">
        <f t="shared" si="10"/>
        <v>1.9166666666666661</v>
      </c>
      <c r="E108" s="10">
        <f t="shared" si="9"/>
        <v>0.82142857142857129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0.90476190476190443</v>
      </c>
      <c r="D109" s="5">
        <f t="shared" si="10"/>
        <v>1.9166666666666661</v>
      </c>
      <c r="E109" s="10">
        <f t="shared" si="9"/>
        <v>0.82142857142857129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0.85714285714285676</v>
      </c>
      <c r="D110" s="5">
        <f t="shared" si="10"/>
        <v>1.9166666666666661</v>
      </c>
      <c r="E110" s="10">
        <f t="shared" si="9"/>
        <v>0.82142857142857129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0.80952380952380909</v>
      </c>
      <c r="D111" s="5">
        <f t="shared" si="10"/>
        <v>1.9166666666666661</v>
      </c>
      <c r="E111" s="10">
        <f t="shared" si="9"/>
        <v>0.82142857142857129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0.76190476190476142</v>
      </c>
      <c r="D112" s="5">
        <f t="shared" si="10"/>
        <v>1.9166666666666661</v>
      </c>
      <c r="E112" s="10">
        <f t="shared" si="9"/>
        <v>0.82142857142857129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0.71428571428571375</v>
      </c>
      <c r="D113" s="5">
        <f t="shared" si="10"/>
        <v>1.9166666666666661</v>
      </c>
      <c r="E113" s="10">
        <f t="shared" si="9"/>
        <v>0.82142857142857129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0.66666666666666607</v>
      </c>
      <c r="D114" s="5">
        <f t="shared" si="10"/>
        <v>1.9166666666666661</v>
      </c>
      <c r="E114" s="10">
        <f t="shared" si="9"/>
        <v>0.82142857142857129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0.6190476190476184</v>
      </c>
      <c r="D115" s="5">
        <f t="shared" si="10"/>
        <v>1.9166666666666661</v>
      </c>
      <c r="E115" s="10">
        <f t="shared" si="9"/>
        <v>0.82142857142857129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0.57142857142857073</v>
      </c>
      <c r="D116" s="5">
        <f t="shared" si="10"/>
        <v>1.9166666666666661</v>
      </c>
      <c r="E116" s="10">
        <f t="shared" si="9"/>
        <v>0.82142857142857129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0.52380952380952306</v>
      </c>
      <c r="D117" s="5">
        <f t="shared" si="10"/>
        <v>1.9166666666666661</v>
      </c>
      <c r="E117" s="10">
        <f t="shared" si="9"/>
        <v>0.82142857142857129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0.47619047619047544</v>
      </c>
      <c r="D118" s="5">
        <f t="shared" si="10"/>
        <v>1.9166666666666661</v>
      </c>
      <c r="E118" s="10">
        <f t="shared" si="9"/>
        <v>0.82142857142857129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0.42857142857142783</v>
      </c>
      <c r="D119" s="5">
        <f t="shared" si="10"/>
        <v>1.9166666666666661</v>
      </c>
      <c r="E119" s="10">
        <f t="shared" si="9"/>
        <v>0.82142857142857129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0.38095238095238021</v>
      </c>
      <c r="D120" s="5">
        <f t="shared" si="10"/>
        <v>1.9166666666666661</v>
      </c>
      <c r="E120" s="10">
        <f t="shared" si="9"/>
        <v>0.82142857142857129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0.33333333333333259</v>
      </c>
      <c r="D121" s="5">
        <f t="shared" si="10"/>
        <v>1.9166666666666661</v>
      </c>
      <c r="E121" s="10">
        <f t="shared" si="9"/>
        <v>0.82142857142857129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0.28571428571428498</v>
      </c>
      <c r="D122" s="5">
        <f t="shared" si="10"/>
        <v>1.9166666666666661</v>
      </c>
      <c r="E122" s="10">
        <f t="shared" si="9"/>
        <v>0.82142857142857129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0.23809523809523736</v>
      </c>
      <c r="D123" s="5">
        <f t="shared" si="10"/>
        <v>1.9166666666666661</v>
      </c>
      <c r="E123" s="10">
        <f t="shared" si="9"/>
        <v>0.82142857142857129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0.19047619047618974</v>
      </c>
      <c r="D124" s="5">
        <f t="shared" si="10"/>
        <v>1.9166666666666661</v>
      </c>
      <c r="E124" s="10">
        <f t="shared" si="9"/>
        <v>0.82142857142857129</v>
      </c>
    </row>
    <row r="125" spans="1:5" x14ac:dyDescent="0.2">
      <c r="A125">
        <v>47</v>
      </c>
      <c r="B125" s="4">
        <f>B124+1</f>
        <v>44573</v>
      </c>
      <c r="C125" s="5">
        <f t="shared" si="8"/>
        <v>0.14285714285714213</v>
      </c>
      <c r="D125" s="5">
        <f t="shared" si="10"/>
        <v>1.9166666666666661</v>
      </c>
      <c r="E125" s="10">
        <f t="shared" si="9"/>
        <v>0.82142857142857129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9.5238095238094511E-2</v>
      </c>
      <c r="D126" s="5">
        <f t="shared" si="10"/>
        <v>1.9166666666666661</v>
      </c>
      <c r="E126" s="10">
        <f t="shared" si="9"/>
        <v>0.82142857142857129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4.7619047619046895E-2</v>
      </c>
      <c r="D127" s="5">
        <f t="shared" si="10"/>
        <v>1.9166666666666661</v>
      </c>
      <c r="E127" s="10">
        <f t="shared" si="9"/>
        <v>0.82142857142857129</v>
      </c>
    </row>
  </sheetData>
  <mergeCells count="3">
    <mergeCell ref="B2:E2"/>
    <mergeCell ref="B36:E36"/>
    <mergeCell ref="B78:E78"/>
  </mergeCells>
  <conditionalFormatting sqref="B2:E2">
    <cfRule type="timePeriod" dxfId="5" priority="2" timePeriod="today">
      <formula>FLOOR(B2,1)=TODAY()</formula>
    </cfRule>
  </conditionalFormatting>
  <conditionalFormatting sqref="B78:E127">
    <cfRule type="timePeriod" dxfId="4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128"/>
  <sheetViews>
    <sheetView showGridLines="0" topLeftCell="E1" zoomScale="85" workbookViewId="0">
      <pane ySplit="1" topLeftCell="A73" activePane="bottomLeft" state="frozen"/>
      <selection pane="bottomLeft" activeCell="E98" sqref="E98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C3-([1]Commun!$C$4+[1]Commun!$C$5)</f>
        <v>1.3869047619047616</v>
      </c>
      <c r="E3" s="10">
        <f>D3/$C$3</f>
        <v>0.97083333333333333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D3-([1]!Tableau3[[#This Row],[DURÉE]])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D4-([1]!Tableau3[[#This Row],[DURÉE]])</f>
        <v>1.3730158730158728</v>
      </c>
      <c r="E5" s="10">
        <f t="shared" si="0"/>
        <v>0.96111111111111114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1.3730158730158728</v>
      </c>
      <c r="E6" s="10">
        <f t="shared" si="0"/>
        <v>0.96111111111111114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D6-([1]Aurélie!$C$6)</f>
        <v>1.359126984126984</v>
      </c>
      <c r="E7" s="10">
        <f t="shared" si="0"/>
        <v>0.95138888888888895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1.359126984126984</v>
      </c>
      <c r="E8" s="10">
        <f t="shared" si="0"/>
        <v>0.95138888888888895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D8-([1]Aurélie!$C$7)</f>
        <v>1.3174603174603172</v>
      </c>
      <c r="E9" s="10">
        <f t="shared" si="0"/>
        <v>0.92222222222222217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</f>
        <v>1.3174603174603172</v>
      </c>
      <c r="E10" s="10">
        <f t="shared" si="0"/>
        <v>0.92222222222222217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</f>
        <v>1.3174603174603172</v>
      </c>
      <c r="E11" s="10">
        <f t="shared" si="0"/>
        <v>0.92222222222222217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D11-([1]Aurélie!$C$8+[1]Commun!$C$6)</f>
        <v>1.1924603174603172</v>
      </c>
      <c r="E12" s="10">
        <f t="shared" si="0"/>
        <v>0.83472222222222214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1.1924603174603172</v>
      </c>
      <c r="E13" s="10">
        <f t="shared" si="0"/>
        <v>0.83472222222222214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1.1473214285714284</v>
      </c>
      <c r="E14" s="10">
        <f t="shared" si="0"/>
        <v>0.80312499999999998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1.1473214285714284</v>
      </c>
      <c r="E15" s="10">
        <f t="shared" si="0"/>
        <v>0.80312499999999998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D15-([1]Aurélie!$C$9+[1]Aurélie!$C$10+[1]Aurélie!$C$11)</f>
        <v>1.1056547619047616</v>
      </c>
      <c r="E16" s="10">
        <f t="shared" si="0"/>
        <v>0.7739583333333333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1.1056547619047616</v>
      </c>
      <c r="E17" s="10">
        <f t="shared" si="0"/>
        <v>0.7739583333333333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1.1056547619047616</v>
      </c>
      <c r="E18" s="10">
        <f t="shared" si="0"/>
        <v>0.7739583333333333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1.1056547619047616</v>
      </c>
      <c r="E19" s="10">
        <f t="shared" si="0"/>
        <v>0.7739583333333333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1.1056547619047616</v>
      </c>
      <c r="E20" s="10">
        <f t="shared" si="0"/>
        <v>0.7739583333333333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D20-([1]Commun!$C$9+[1]Aurélie!$C$12)</f>
        <v>1.0674603174603172</v>
      </c>
      <c r="E21" s="10">
        <f t="shared" si="0"/>
        <v>0.74722222222222212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1.0674603174603172</v>
      </c>
      <c r="E22" s="10">
        <f t="shared" si="0"/>
        <v>0.74722222222222212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D22-([1]Aurélie!$C$13+[1]Aurélie!$C$14+[1]Aurélie!$C$15)</f>
        <v>0.92509920634920606</v>
      </c>
      <c r="E23" s="10">
        <f t="shared" si="0"/>
        <v>0.64756944444444431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0.84176587301587269</v>
      </c>
      <c r="E24" s="10">
        <f t="shared" si="0"/>
        <v>0.58923611111111096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0.84176587301587269</v>
      </c>
      <c r="E25" s="10">
        <f t="shared" si="0"/>
        <v>0.58923611111111096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0.84176587301587269</v>
      </c>
      <c r="E26" s="10">
        <f t="shared" si="0"/>
        <v>0.58923611111111096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D26-([1]Commun!$C$11+[1]Aurélie!$C$16)</f>
        <v>0.74801587301587269</v>
      </c>
      <c r="E27" s="10">
        <f t="shared" si="0"/>
        <v>0.52361111111111092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0.74801587301587269</v>
      </c>
      <c r="E28" s="10">
        <f t="shared" si="0"/>
        <v>0.52361111111111092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</f>
        <v>0.74801587301587269</v>
      </c>
      <c r="E29" s="10">
        <f t="shared" si="0"/>
        <v>0.52361111111111092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0.74801587301587269</v>
      </c>
      <c r="E30" s="10">
        <f t="shared" si="0"/>
        <v>0.52361111111111092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0.70634920634920606</v>
      </c>
      <c r="E31" s="10">
        <f t="shared" si="0"/>
        <v>0.4944444444444443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0.66468253968253943</v>
      </c>
      <c r="E32" s="10">
        <f t="shared" si="0"/>
        <v>0.46527777777777768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(F1/7)*37</f>
        <v>1.7619047619047619</v>
      </c>
      <c r="D37" s="5">
        <f>C37</f>
        <v>1.7619047619047619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1.7142857142857142</v>
      </c>
      <c r="D38" s="5">
        <f>D37</f>
        <v>1.7619047619047619</v>
      </c>
      <c r="E38" s="10">
        <f t="shared" ref="E38:E74" si="2">D38/$C$37</f>
        <v>1</v>
      </c>
    </row>
    <row r="39" spans="1:5" x14ac:dyDescent="0.2">
      <c r="A39">
        <v>3</v>
      </c>
      <c r="B39" s="4">
        <v>44491</v>
      </c>
      <c r="C39" s="5">
        <f t="shared" ref="C39:C74" si="3">C38-($F$1/7)</f>
        <v>1.6666666666666665</v>
      </c>
      <c r="D39" s="5">
        <f>D38</f>
        <v>1.7619047619047619</v>
      </c>
      <c r="E39" s="10">
        <f t="shared" si="2"/>
        <v>1</v>
      </c>
    </row>
    <row r="40" spans="1:5" x14ac:dyDescent="0.2">
      <c r="A40">
        <v>4</v>
      </c>
      <c r="B40" s="4">
        <v>44492</v>
      </c>
      <c r="C40" s="5">
        <f t="shared" si="3"/>
        <v>1.6190476190476188</v>
      </c>
      <c r="D40" s="5">
        <f t="shared" ref="D40:D64" si="4">D39</f>
        <v>1.7619047619047619</v>
      </c>
      <c r="E40" s="10">
        <f t="shared" si="2"/>
        <v>1</v>
      </c>
    </row>
    <row r="41" spans="1:5" x14ac:dyDescent="0.2">
      <c r="A41">
        <v>5</v>
      </c>
      <c r="B41" s="4">
        <v>44493</v>
      </c>
      <c r="C41" s="5">
        <f t="shared" si="3"/>
        <v>1.5714285714285712</v>
      </c>
      <c r="D41" s="5">
        <f>D40</f>
        <v>1.7619047619047619</v>
      </c>
      <c r="E41" s="10">
        <f t="shared" si="2"/>
        <v>1</v>
      </c>
    </row>
    <row r="42" spans="1:5" x14ac:dyDescent="0.2">
      <c r="A42">
        <v>6</v>
      </c>
      <c r="B42" s="4">
        <v>44494</v>
      </c>
      <c r="C42" s="5">
        <f t="shared" si="3"/>
        <v>1.5238095238095235</v>
      </c>
      <c r="D42" s="5">
        <f>D41</f>
        <v>1.7619047619047619</v>
      </c>
      <c r="E42" s="10">
        <f t="shared" si="2"/>
        <v>1</v>
      </c>
    </row>
    <row r="43" spans="1:5" x14ac:dyDescent="0.2">
      <c r="A43">
        <v>7</v>
      </c>
      <c r="B43" s="4">
        <v>44495</v>
      </c>
      <c r="C43" s="5">
        <f t="shared" si="3"/>
        <v>1.4761904761904758</v>
      </c>
      <c r="D43" s="5">
        <f t="shared" si="4"/>
        <v>1.7619047619047619</v>
      </c>
      <c r="E43" s="10">
        <f t="shared" si="2"/>
        <v>1</v>
      </c>
    </row>
    <row r="44" spans="1:5" x14ac:dyDescent="0.2">
      <c r="A44">
        <v>8</v>
      </c>
      <c r="B44" s="4">
        <v>44496</v>
      </c>
      <c r="C44" s="5">
        <f t="shared" si="3"/>
        <v>1.4285714285714282</v>
      </c>
      <c r="D44" s="5">
        <f t="shared" si="4"/>
        <v>1.7619047619047619</v>
      </c>
      <c r="E44" s="10">
        <f t="shared" si="2"/>
        <v>1</v>
      </c>
    </row>
    <row r="45" spans="1:5" x14ac:dyDescent="0.2">
      <c r="A45">
        <v>9</v>
      </c>
      <c r="B45" s="4">
        <v>44497</v>
      </c>
      <c r="C45" s="5">
        <f t="shared" si="3"/>
        <v>1.3809523809523805</v>
      </c>
      <c r="D45" s="5">
        <f>D44-([1]Aurélie!$C$17)</f>
        <v>1.7410714285714286</v>
      </c>
      <c r="E45" s="10">
        <f t="shared" si="2"/>
        <v>0.98817567567567577</v>
      </c>
    </row>
    <row r="46" spans="1:5" x14ac:dyDescent="0.2">
      <c r="A46">
        <v>10</v>
      </c>
      <c r="B46" s="4">
        <v>44498</v>
      </c>
      <c r="C46" s="5">
        <f t="shared" si="3"/>
        <v>1.3333333333333328</v>
      </c>
      <c r="D46" s="5">
        <f t="shared" si="4"/>
        <v>1.7410714285714286</v>
      </c>
      <c r="E46" s="10">
        <f t="shared" si="2"/>
        <v>0.98817567567567577</v>
      </c>
    </row>
    <row r="47" spans="1:5" x14ac:dyDescent="0.2">
      <c r="A47">
        <v>11</v>
      </c>
      <c r="B47" s="4">
        <v>44499</v>
      </c>
      <c r="C47" s="5">
        <f t="shared" si="3"/>
        <v>1.2857142857142851</v>
      </c>
      <c r="D47" s="5">
        <f t="shared" si="4"/>
        <v>1.7410714285714286</v>
      </c>
      <c r="E47" s="10">
        <f t="shared" si="2"/>
        <v>0.98817567567567577</v>
      </c>
    </row>
    <row r="48" spans="1:5" x14ac:dyDescent="0.2">
      <c r="A48">
        <v>12</v>
      </c>
      <c r="B48" s="4">
        <v>44500</v>
      </c>
      <c r="C48" s="5">
        <f t="shared" si="3"/>
        <v>1.2380952380952375</v>
      </c>
      <c r="D48" s="5">
        <f t="shared" si="4"/>
        <v>1.7410714285714286</v>
      </c>
      <c r="E48" s="10">
        <f t="shared" si="2"/>
        <v>0.98817567567567577</v>
      </c>
    </row>
    <row r="49" spans="1:5" x14ac:dyDescent="0.2">
      <c r="A49">
        <v>13</v>
      </c>
      <c r="B49" s="4">
        <v>44501</v>
      </c>
      <c r="C49" s="5">
        <f t="shared" si="3"/>
        <v>1.1904761904761898</v>
      </c>
      <c r="D49" s="5">
        <f>D48</f>
        <v>1.7410714285714286</v>
      </c>
      <c r="E49" s="10">
        <f t="shared" si="2"/>
        <v>0.98817567567567577</v>
      </c>
    </row>
    <row r="50" spans="1:5" x14ac:dyDescent="0.2">
      <c r="A50">
        <v>14</v>
      </c>
      <c r="B50" s="4">
        <v>44502</v>
      </c>
      <c r="C50" s="5">
        <f t="shared" si="3"/>
        <v>1.1428571428571421</v>
      </c>
      <c r="D50" s="5">
        <f>D49</f>
        <v>1.7410714285714286</v>
      </c>
      <c r="E50" s="10">
        <f t="shared" si="2"/>
        <v>0.98817567567567577</v>
      </c>
    </row>
    <row r="51" spans="1:5" x14ac:dyDescent="0.2">
      <c r="A51">
        <v>15</v>
      </c>
      <c r="B51" s="4">
        <v>44503</v>
      </c>
      <c r="C51" s="5">
        <f t="shared" si="3"/>
        <v>1.0952380952380945</v>
      </c>
      <c r="D51" s="5">
        <f t="shared" si="4"/>
        <v>1.7410714285714286</v>
      </c>
      <c r="E51" s="10">
        <f t="shared" si="2"/>
        <v>0.98817567567567577</v>
      </c>
    </row>
    <row r="52" spans="1:5" x14ac:dyDescent="0.2">
      <c r="A52">
        <v>16</v>
      </c>
      <c r="B52" s="4">
        <v>44504</v>
      </c>
      <c r="C52" s="5">
        <f t="shared" si="3"/>
        <v>1.0476190476190468</v>
      </c>
      <c r="D52" s="5">
        <f>D51-([1]Aurélie!$C$18)</f>
        <v>1.7306547619047619</v>
      </c>
      <c r="E52" s="10">
        <f t="shared" si="2"/>
        <v>0.98226351351351349</v>
      </c>
    </row>
    <row r="53" spans="1:5" x14ac:dyDescent="0.2">
      <c r="A53">
        <v>17</v>
      </c>
      <c r="B53" s="4">
        <v>44505</v>
      </c>
      <c r="C53" s="5">
        <f t="shared" si="3"/>
        <v>0.99999999999999911</v>
      </c>
      <c r="D53" s="5">
        <f>D52-([1]Commun!$C$14+[1]Commun!$C$15+[1]Aurélie!$C$19+[1]Aurélie!$C$20)</f>
        <v>1.5431547619047619</v>
      </c>
      <c r="E53" s="10">
        <f t="shared" si="2"/>
        <v>0.87584459459459463</v>
      </c>
    </row>
    <row r="54" spans="1:5" x14ac:dyDescent="0.2">
      <c r="A54">
        <v>18</v>
      </c>
      <c r="B54" s="4">
        <v>44506</v>
      </c>
      <c r="C54" s="5">
        <f t="shared" si="3"/>
        <v>0.95238095238095144</v>
      </c>
      <c r="D54" s="5">
        <f>D53</f>
        <v>1.5431547619047619</v>
      </c>
      <c r="E54" s="10">
        <f t="shared" si="2"/>
        <v>0.87584459459459463</v>
      </c>
    </row>
    <row r="55" spans="1:5" x14ac:dyDescent="0.2">
      <c r="A55">
        <v>19</v>
      </c>
      <c r="B55" s="4">
        <v>44507</v>
      </c>
      <c r="C55" s="5">
        <f t="shared" si="3"/>
        <v>0.90476190476190377</v>
      </c>
      <c r="D55" s="5">
        <f t="shared" si="4"/>
        <v>1.5431547619047619</v>
      </c>
      <c r="E55" s="10">
        <f t="shared" si="2"/>
        <v>0.87584459459459463</v>
      </c>
    </row>
    <row r="56" spans="1:5" x14ac:dyDescent="0.2">
      <c r="A56">
        <v>20</v>
      </c>
      <c r="B56" s="4">
        <v>44508</v>
      </c>
      <c r="C56" s="5">
        <f t="shared" si="3"/>
        <v>0.8571428571428561</v>
      </c>
      <c r="D56" s="5">
        <f>D55-([1]Commun!$C$16)</f>
        <v>1.5014880952380951</v>
      </c>
      <c r="E56" s="10">
        <f t="shared" si="2"/>
        <v>0.85219594594594594</v>
      </c>
    </row>
    <row r="57" spans="1:5" x14ac:dyDescent="0.2">
      <c r="A57">
        <v>21</v>
      </c>
      <c r="B57" s="4">
        <v>44509</v>
      </c>
      <c r="C57" s="5">
        <f t="shared" si="3"/>
        <v>0.80952380952380842</v>
      </c>
      <c r="D57" s="5">
        <f t="shared" si="4"/>
        <v>1.5014880952380951</v>
      </c>
      <c r="E57" s="10">
        <f t="shared" si="2"/>
        <v>0.85219594594594594</v>
      </c>
    </row>
    <row r="58" spans="1:5" x14ac:dyDescent="0.2">
      <c r="A58">
        <v>22</v>
      </c>
      <c r="B58" s="4">
        <v>44510</v>
      </c>
      <c r="C58" s="5">
        <f t="shared" si="3"/>
        <v>0.76190476190476075</v>
      </c>
      <c r="D58" s="5">
        <f>D57</f>
        <v>1.5014880952380951</v>
      </c>
      <c r="E58" s="10">
        <f t="shared" si="2"/>
        <v>0.85219594594594594</v>
      </c>
    </row>
    <row r="59" spans="1:5" x14ac:dyDescent="0.2">
      <c r="A59">
        <v>23</v>
      </c>
      <c r="B59" s="4">
        <v>44511</v>
      </c>
      <c r="C59" s="5">
        <f t="shared" si="3"/>
        <v>0.71428571428571308</v>
      </c>
      <c r="D59" s="5">
        <f t="shared" si="4"/>
        <v>1.5014880952380951</v>
      </c>
      <c r="E59" s="10">
        <f t="shared" si="2"/>
        <v>0.85219594594594594</v>
      </c>
    </row>
    <row r="60" spans="1:5" x14ac:dyDescent="0.2">
      <c r="A60">
        <v>24</v>
      </c>
      <c r="B60" s="4">
        <v>44512</v>
      </c>
      <c r="C60" s="5">
        <f t="shared" si="3"/>
        <v>0.66666666666666541</v>
      </c>
      <c r="D60" s="5">
        <f t="shared" si="4"/>
        <v>1.5014880952380951</v>
      </c>
      <c r="E60" s="10">
        <f t="shared" si="2"/>
        <v>0.85219594594594594</v>
      </c>
    </row>
    <row r="61" spans="1:5" x14ac:dyDescent="0.2">
      <c r="A61">
        <v>25</v>
      </c>
      <c r="B61" s="4">
        <v>44513</v>
      </c>
      <c r="C61" s="5">
        <f t="shared" si="3"/>
        <v>0.61904761904761774</v>
      </c>
      <c r="D61" s="5">
        <f t="shared" si="4"/>
        <v>1.5014880952380951</v>
      </c>
      <c r="E61" s="10">
        <f t="shared" si="2"/>
        <v>0.85219594594594594</v>
      </c>
    </row>
    <row r="62" spans="1:5" x14ac:dyDescent="0.2">
      <c r="A62">
        <v>26</v>
      </c>
      <c r="B62" s="4">
        <v>44514</v>
      </c>
      <c r="C62" s="5">
        <f t="shared" si="3"/>
        <v>0.57142857142857006</v>
      </c>
      <c r="D62" s="5">
        <f t="shared" si="4"/>
        <v>1.5014880952380951</v>
      </c>
      <c r="E62" s="10">
        <f t="shared" si="2"/>
        <v>0.85219594594594594</v>
      </c>
    </row>
    <row r="63" spans="1:5" x14ac:dyDescent="0.2">
      <c r="A63">
        <v>27</v>
      </c>
      <c r="B63" s="4">
        <v>44515</v>
      </c>
      <c r="C63" s="5">
        <f t="shared" si="3"/>
        <v>0.52380952380952239</v>
      </c>
      <c r="D63" s="5">
        <f>D62-([1]Aurélie!$C$21)</f>
        <v>1.4910714285714284</v>
      </c>
      <c r="E63" s="10">
        <f t="shared" si="2"/>
        <v>0.84628378378378366</v>
      </c>
    </row>
    <row r="64" spans="1:5" x14ac:dyDescent="0.2">
      <c r="A64">
        <v>28</v>
      </c>
      <c r="B64" s="4">
        <v>44516</v>
      </c>
      <c r="C64" s="5">
        <f t="shared" si="3"/>
        <v>0.47619047619047478</v>
      </c>
      <c r="D64" s="5">
        <f t="shared" si="4"/>
        <v>1.4910714285714284</v>
      </c>
      <c r="E64" s="10">
        <f t="shared" si="2"/>
        <v>0.84628378378378366</v>
      </c>
    </row>
    <row r="65" spans="1:5" x14ac:dyDescent="0.2">
      <c r="A65">
        <v>29</v>
      </c>
      <c r="B65" s="4">
        <v>44517</v>
      </c>
      <c r="C65" s="5">
        <f t="shared" si="3"/>
        <v>0.42857142857142716</v>
      </c>
      <c r="D65" s="5">
        <f>D64</f>
        <v>1.4910714285714284</v>
      </c>
      <c r="E65" s="10">
        <f t="shared" si="2"/>
        <v>0.84628378378378366</v>
      </c>
    </row>
    <row r="66" spans="1:5" x14ac:dyDescent="0.2">
      <c r="A66">
        <v>30</v>
      </c>
      <c r="B66" s="4">
        <v>44518</v>
      </c>
      <c r="C66" s="5">
        <f t="shared" si="3"/>
        <v>0.38095238095237954</v>
      </c>
      <c r="D66" s="5">
        <f>D65-([1]Aurélie!$C$22)</f>
        <v>1.4389880952380951</v>
      </c>
      <c r="E66" s="10">
        <f t="shared" si="2"/>
        <v>0.81672297297297292</v>
      </c>
    </row>
    <row r="67" spans="1:5" x14ac:dyDescent="0.2">
      <c r="A67">
        <v>31</v>
      </c>
      <c r="B67" s="4">
        <v>44519</v>
      </c>
      <c r="C67" s="5">
        <f t="shared" si="3"/>
        <v>0.33333333333333193</v>
      </c>
      <c r="D67" s="5">
        <f>D66-([1]Aurélie!$C$23+[1]Aurélie!$C$24+[1]Aurélie!$C$25)</f>
        <v>1.265376984126984</v>
      </c>
      <c r="E67" s="10">
        <f t="shared" si="2"/>
        <v>0.71818693693693691</v>
      </c>
    </row>
    <row r="68" spans="1:5" x14ac:dyDescent="0.2">
      <c r="A68">
        <v>32</v>
      </c>
      <c r="B68" s="4">
        <v>44520</v>
      </c>
      <c r="C68" s="5">
        <f t="shared" si="3"/>
        <v>0.28571428571428431</v>
      </c>
      <c r="D68" s="5">
        <f>D67</f>
        <v>1.265376984126984</v>
      </c>
      <c r="E68" s="10">
        <f t="shared" si="2"/>
        <v>0.71818693693693691</v>
      </c>
    </row>
    <row r="69" spans="1:5" x14ac:dyDescent="0.2">
      <c r="A69">
        <v>33</v>
      </c>
      <c r="B69" s="4">
        <v>44521</v>
      </c>
      <c r="C69" s="5">
        <f t="shared" si="3"/>
        <v>0.23809523809523669</v>
      </c>
      <c r="D69" s="5">
        <f>D68</f>
        <v>1.265376984126984</v>
      </c>
      <c r="E69" s="10">
        <f t="shared" si="2"/>
        <v>0.71818693693693691</v>
      </c>
    </row>
    <row r="70" spans="1:5" x14ac:dyDescent="0.2">
      <c r="A70">
        <v>34</v>
      </c>
      <c r="B70" s="4">
        <v>44522</v>
      </c>
      <c r="C70" s="5">
        <f t="shared" si="3"/>
        <v>0.19047619047618908</v>
      </c>
      <c r="D70" s="5">
        <f>D69-([1]Commun!$C$17)</f>
        <v>1.1820436507936507</v>
      </c>
      <c r="E70" s="10">
        <f t="shared" si="2"/>
        <v>0.67088963963963966</v>
      </c>
    </row>
    <row r="71" spans="1:5" x14ac:dyDescent="0.2">
      <c r="A71">
        <v>35</v>
      </c>
      <c r="B71" s="4">
        <v>44523</v>
      </c>
      <c r="C71" s="5">
        <f t="shared" si="3"/>
        <v>0.14285714285714146</v>
      </c>
      <c r="D71" s="5">
        <f>D70</f>
        <v>1.1820436507936507</v>
      </c>
      <c r="E71" s="10">
        <f t="shared" si="2"/>
        <v>0.67088963963963966</v>
      </c>
    </row>
    <row r="72" spans="1:5" x14ac:dyDescent="0.2">
      <c r="A72">
        <v>36</v>
      </c>
      <c r="B72" s="4">
        <v>44524</v>
      </c>
      <c r="C72" s="5">
        <f t="shared" si="3"/>
        <v>9.5238095238093845E-2</v>
      </c>
      <c r="D72" s="5">
        <f>D71-([1]Aurélie!$C$26+[1]Aurélie!$C$27)</f>
        <v>1.1299603174603174</v>
      </c>
      <c r="E72" s="10">
        <f t="shared" si="2"/>
        <v>0.6413288288288288</v>
      </c>
    </row>
    <row r="73" spans="1:5" x14ac:dyDescent="0.2">
      <c r="A73">
        <v>37</v>
      </c>
      <c r="B73" s="4">
        <v>44525</v>
      </c>
      <c r="C73" s="5">
        <f t="shared" si="3"/>
        <v>4.7619047619046229E-2</v>
      </c>
      <c r="D73" s="5">
        <f>D72-([1]Aurélie!$C$28+[1]Aurélie!$C$29)</f>
        <v>1.0257936507936507</v>
      </c>
      <c r="E73" s="10">
        <f t="shared" si="2"/>
        <v>0.5822072072072072</v>
      </c>
    </row>
    <row r="74" spans="1:5" x14ac:dyDescent="0.2">
      <c r="A74">
        <v>38</v>
      </c>
      <c r="B74" s="4">
        <v>44526</v>
      </c>
      <c r="C74" s="5">
        <f t="shared" si="3"/>
        <v>-1.3877787807814457E-15</v>
      </c>
      <c r="D74" s="5">
        <f>D73-([1]Commun!$C$18+[1]Commun!$C$19+[1]Commun!$C$20)</f>
        <v>0.9320436507936507</v>
      </c>
      <c r="E74" s="10">
        <f t="shared" si="2"/>
        <v>0.52899774774774766</v>
      </c>
    </row>
    <row r="78" spans="1:5" ht="26" x14ac:dyDescent="0.2">
      <c r="B78" s="14" t="s">
        <v>6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2.333333333333333</v>
      </c>
      <c r="E80" s="10">
        <f>D80/$C$79</f>
        <v>1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C80-($F$1/7)</f>
        <v>2.2380952380952381</v>
      </c>
      <c r="D81" s="5">
        <f>D80</f>
        <v>2.333333333333333</v>
      </c>
      <c r="E81" s="10">
        <f t="shared" ref="E81:E127" si="7">D81/$C$79</f>
        <v>1</v>
      </c>
    </row>
    <row r="82" spans="1:5" x14ac:dyDescent="0.2">
      <c r="A82">
        <v>4</v>
      </c>
      <c r="B82" s="4">
        <f t="shared" si="5"/>
        <v>44530</v>
      </c>
      <c r="C82" s="5">
        <f t="shared" si="6"/>
        <v>2.1904761904761907</v>
      </c>
      <c r="D82" s="5">
        <f t="shared" ref="D82:D127" si="8">D81</f>
        <v>2.333333333333333</v>
      </c>
      <c r="E82" s="10">
        <f t="shared" si="7"/>
        <v>1</v>
      </c>
    </row>
    <row r="83" spans="1:5" x14ac:dyDescent="0.2">
      <c r="A83">
        <v>5</v>
      </c>
      <c r="B83" s="4">
        <f t="shared" si="5"/>
        <v>44531</v>
      </c>
      <c r="C83" s="5">
        <f t="shared" si="6"/>
        <v>2.1428571428571432</v>
      </c>
      <c r="D83" s="5">
        <f t="shared" si="8"/>
        <v>2.333333333333333</v>
      </c>
      <c r="E83" s="10">
        <f t="shared" si="7"/>
        <v>1</v>
      </c>
    </row>
    <row r="84" spans="1:5" x14ac:dyDescent="0.2">
      <c r="A84">
        <v>6</v>
      </c>
      <c r="B84" s="4">
        <f t="shared" si="5"/>
        <v>44532</v>
      </c>
      <c r="C84" s="5">
        <f t="shared" si="6"/>
        <v>2.0952380952380958</v>
      </c>
      <c r="D84" s="5">
        <f>D83-([1]Aurélie!$C$30)</f>
        <v>2.302083333333333</v>
      </c>
      <c r="E84" s="10">
        <f t="shared" si="7"/>
        <v>0.9866071428571429</v>
      </c>
    </row>
    <row r="85" spans="1:5" x14ac:dyDescent="0.2">
      <c r="A85">
        <v>7</v>
      </c>
      <c r="B85" s="4">
        <f t="shared" si="5"/>
        <v>44533</v>
      </c>
      <c r="C85" s="5">
        <f t="shared" si="6"/>
        <v>2.0476190476190483</v>
      </c>
      <c r="D85" s="5">
        <f>D84-([1]Aurélie!$C$31+[1]Aurélie!$C$32+[1]Aurélie!$C$33+[1]Aurélie!$C$34)</f>
        <v>2.1909722222222219</v>
      </c>
      <c r="E85" s="10">
        <f t="shared" si="7"/>
        <v>0.93898809523809523</v>
      </c>
    </row>
    <row r="86" spans="1:5" x14ac:dyDescent="0.2">
      <c r="A86">
        <v>8</v>
      </c>
      <c r="B86" s="4">
        <f t="shared" si="5"/>
        <v>44534</v>
      </c>
      <c r="C86" s="5">
        <f t="shared" si="6"/>
        <v>2.0000000000000009</v>
      </c>
      <c r="D86" s="5">
        <f t="shared" si="8"/>
        <v>2.1909722222222219</v>
      </c>
      <c r="E86" s="10">
        <f t="shared" si="7"/>
        <v>0.93898809523809523</v>
      </c>
    </row>
    <row r="87" spans="1:5" x14ac:dyDescent="0.2">
      <c r="A87">
        <v>9</v>
      </c>
      <c r="B87" s="4">
        <f t="shared" si="5"/>
        <v>44535</v>
      </c>
      <c r="C87" s="5">
        <f t="shared" si="6"/>
        <v>1.9523809523809532</v>
      </c>
      <c r="D87" s="5">
        <f t="shared" si="8"/>
        <v>2.1909722222222219</v>
      </c>
      <c r="E87" s="10">
        <f t="shared" si="7"/>
        <v>0.93898809523809523</v>
      </c>
    </row>
    <row r="88" spans="1:5" x14ac:dyDescent="0.2">
      <c r="A88">
        <v>10</v>
      </c>
      <c r="B88" s="4">
        <f t="shared" si="5"/>
        <v>44536</v>
      </c>
      <c r="C88" s="5">
        <f t="shared" si="6"/>
        <v>1.9047619047619055</v>
      </c>
      <c r="D88" s="5">
        <f>D87-([1]Aurélie!$C$35+[1]Commun!$C$21)</f>
        <v>2.0972222222222219</v>
      </c>
      <c r="E88" s="10">
        <f t="shared" si="7"/>
        <v>0.89880952380952372</v>
      </c>
    </row>
    <row r="89" spans="1:5" x14ac:dyDescent="0.2">
      <c r="A89">
        <v>11</v>
      </c>
      <c r="B89" s="4">
        <f t="shared" si="5"/>
        <v>44537</v>
      </c>
      <c r="C89" s="5">
        <f t="shared" si="6"/>
        <v>1.8571428571428579</v>
      </c>
      <c r="D89" s="5">
        <f t="shared" si="8"/>
        <v>2.0972222222222219</v>
      </c>
      <c r="E89" s="10">
        <f t="shared" si="7"/>
        <v>0.89880952380952372</v>
      </c>
    </row>
    <row r="90" spans="1:5" x14ac:dyDescent="0.2">
      <c r="A90">
        <v>12</v>
      </c>
      <c r="B90" s="4">
        <f t="shared" si="5"/>
        <v>44538</v>
      </c>
      <c r="C90" s="5">
        <f t="shared" si="6"/>
        <v>1.8095238095238102</v>
      </c>
      <c r="D90" s="5">
        <f t="shared" si="8"/>
        <v>2.0972222222222219</v>
      </c>
      <c r="E90" s="10">
        <f t="shared" si="7"/>
        <v>0.89880952380952372</v>
      </c>
    </row>
    <row r="91" spans="1:5" x14ac:dyDescent="0.2">
      <c r="A91">
        <v>13</v>
      </c>
      <c r="B91" s="4">
        <f t="shared" si="5"/>
        <v>44539</v>
      </c>
      <c r="C91" s="5">
        <f t="shared" si="6"/>
        <v>1.7619047619047625</v>
      </c>
      <c r="D91" s="5">
        <f>D90</f>
        <v>2.0972222222222219</v>
      </c>
      <c r="E91" s="10">
        <f t="shared" si="7"/>
        <v>0.89880952380952372</v>
      </c>
    </row>
    <row r="92" spans="1:5" x14ac:dyDescent="0.2">
      <c r="A92">
        <v>14</v>
      </c>
      <c r="B92" s="4">
        <f t="shared" si="5"/>
        <v>44540</v>
      </c>
      <c r="C92" s="5">
        <f t="shared" si="6"/>
        <v>1.7142857142857149</v>
      </c>
      <c r="D92" s="5">
        <f t="shared" si="8"/>
        <v>2.0972222222222219</v>
      </c>
      <c r="E92" s="10">
        <f t="shared" si="7"/>
        <v>0.89880952380952372</v>
      </c>
    </row>
    <row r="93" spans="1:5" x14ac:dyDescent="0.2">
      <c r="A93">
        <v>15</v>
      </c>
      <c r="B93" s="4">
        <f t="shared" si="5"/>
        <v>44541</v>
      </c>
      <c r="C93" s="5">
        <f t="shared" si="6"/>
        <v>1.6666666666666672</v>
      </c>
      <c r="D93" s="5">
        <f>D92</f>
        <v>2.0972222222222219</v>
      </c>
      <c r="E93" s="10">
        <f t="shared" si="7"/>
        <v>0.89880952380952372</v>
      </c>
    </row>
    <row r="94" spans="1:5" x14ac:dyDescent="0.2">
      <c r="A94">
        <v>16</v>
      </c>
      <c r="B94" s="4">
        <f t="shared" si="5"/>
        <v>44542</v>
      </c>
      <c r="C94" s="5">
        <f t="shared" si="6"/>
        <v>1.6190476190476195</v>
      </c>
      <c r="D94" s="5">
        <f t="shared" si="8"/>
        <v>2.0972222222222219</v>
      </c>
      <c r="E94" s="10">
        <f t="shared" si="7"/>
        <v>0.89880952380952372</v>
      </c>
    </row>
    <row r="95" spans="1:5" x14ac:dyDescent="0.2">
      <c r="A95">
        <v>17</v>
      </c>
      <c r="B95" s="4">
        <f t="shared" si="5"/>
        <v>44543</v>
      </c>
      <c r="C95" s="5">
        <f t="shared" si="6"/>
        <v>1.5714285714285718</v>
      </c>
      <c r="D95" s="5">
        <f>D94-([1]Aurélie!$C$36+[1]Aurélie!$C$37)</f>
        <v>2.0034722222222219</v>
      </c>
      <c r="E95" s="10">
        <f t="shared" si="7"/>
        <v>0.85863095238095233</v>
      </c>
    </row>
    <row r="96" spans="1:5" x14ac:dyDescent="0.2">
      <c r="A96">
        <v>18</v>
      </c>
      <c r="B96" s="4">
        <f t="shared" si="5"/>
        <v>44544</v>
      </c>
      <c r="C96" s="5">
        <f t="shared" si="6"/>
        <v>1.5238095238095242</v>
      </c>
      <c r="D96" s="5">
        <f>D95</f>
        <v>2.0034722222222219</v>
      </c>
      <c r="E96" s="10">
        <f t="shared" si="7"/>
        <v>0.85863095238095233</v>
      </c>
    </row>
    <row r="97" spans="1:5" x14ac:dyDescent="0.2">
      <c r="A97">
        <v>19</v>
      </c>
      <c r="B97" s="4">
        <f t="shared" si="5"/>
        <v>44545</v>
      </c>
      <c r="C97" s="5">
        <f t="shared" si="6"/>
        <v>1.4761904761904765</v>
      </c>
      <c r="D97" s="5">
        <f>D96</f>
        <v>2.0034722222222219</v>
      </c>
      <c r="E97" s="10">
        <f t="shared" si="7"/>
        <v>0.85863095238095233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1.4285714285714288</v>
      </c>
      <c r="D98" s="5">
        <f>D97-([1]Aurélie!$C$38+[1]Aurélie!$C$39+[1]Aurélie!$C$40+[1]Aurélie!$C$41)</f>
        <v>1.8784722222222219</v>
      </c>
      <c r="E98" s="10">
        <f t="shared" si="7"/>
        <v>0.80505952380952372</v>
      </c>
    </row>
    <row r="99" spans="1:5" x14ac:dyDescent="0.2">
      <c r="A99">
        <v>21</v>
      </c>
      <c r="B99" s="11">
        <f t="shared" si="5"/>
        <v>44547</v>
      </c>
      <c r="C99" s="5">
        <f t="shared" si="6"/>
        <v>1.3809523809523812</v>
      </c>
      <c r="D99" s="12">
        <f t="shared" si="8"/>
        <v>1.8784722222222219</v>
      </c>
      <c r="E99" s="13">
        <f>D99/$C$79</f>
        <v>0.80505952380952372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1.3333333333333335</v>
      </c>
      <c r="D100" s="5">
        <f t="shared" si="8"/>
        <v>1.8784722222222219</v>
      </c>
      <c r="E100" s="10">
        <f t="shared" si="7"/>
        <v>0.80505952380952372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1.2857142857142858</v>
      </c>
      <c r="D101" s="5">
        <f t="shared" si="8"/>
        <v>1.8784722222222219</v>
      </c>
      <c r="E101" s="10">
        <f t="shared" si="7"/>
        <v>0.80505952380952372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1.2380952380952381</v>
      </c>
      <c r="D102" s="5">
        <f t="shared" si="8"/>
        <v>1.8784722222222219</v>
      </c>
      <c r="E102" s="10">
        <f t="shared" si="7"/>
        <v>0.80505952380952372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1.1904761904761905</v>
      </c>
      <c r="D103" s="5">
        <f t="shared" si="8"/>
        <v>1.8784722222222219</v>
      </c>
      <c r="E103" s="10">
        <f t="shared" si="7"/>
        <v>0.80505952380952372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1.1428571428571428</v>
      </c>
      <c r="D104" s="5">
        <f t="shared" si="8"/>
        <v>1.8784722222222219</v>
      </c>
      <c r="E104" s="10">
        <f t="shared" si="7"/>
        <v>0.80505952380952372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1.0952380952380951</v>
      </c>
      <c r="D105" s="5">
        <f t="shared" si="8"/>
        <v>1.8784722222222219</v>
      </c>
      <c r="E105" s="10">
        <f t="shared" si="7"/>
        <v>0.80505952380952372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1.0476190476190474</v>
      </c>
      <c r="D106" s="5">
        <f t="shared" si="8"/>
        <v>1.8784722222222219</v>
      </c>
      <c r="E106" s="10">
        <f t="shared" si="7"/>
        <v>0.80505952380952372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0.99999999999999978</v>
      </c>
      <c r="D107" s="5">
        <f t="shared" si="8"/>
        <v>1.8784722222222219</v>
      </c>
      <c r="E107" s="10">
        <f t="shared" si="7"/>
        <v>0.80505952380952372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0.95238095238095211</v>
      </c>
      <c r="D108" s="5">
        <f t="shared" si="8"/>
        <v>1.8784722222222219</v>
      </c>
      <c r="E108" s="10">
        <f t="shared" si="7"/>
        <v>0.80505952380952372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0.90476190476190443</v>
      </c>
      <c r="D109" s="5">
        <f t="shared" si="8"/>
        <v>1.8784722222222219</v>
      </c>
      <c r="E109" s="10">
        <f t="shared" si="7"/>
        <v>0.80505952380952372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0.85714285714285676</v>
      </c>
      <c r="D110" s="5">
        <f t="shared" si="8"/>
        <v>1.8784722222222219</v>
      </c>
      <c r="E110" s="10">
        <f t="shared" si="7"/>
        <v>0.80505952380952372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0.80952380952380909</v>
      </c>
      <c r="D111" s="5">
        <f t="shared" si="8"/>
        <v>1.8784722222222219</v>
      </c>
      <c r="E111" s="10">
        <f t="shared" si="7"/>
        <v>0.80505952380952372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0.76190476190476142</v>
      </c>
      <c r="D112" s="5">
        <f t="shared" si="8"/>
        <v>1.8784722222222219</v>
      </c>
      <c r="E112" s="10">
        <f t="shared" si="7"/>
        <v>0.80505952380952372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0.71428571428571375</v>
      </c>
      <c r="D113" s="5">
        <f t="shared" si="8"/>
        <v>1.8784722222222219</v>
      </c>
      <c r="E113" s="10">
        <f t="shared" si="7"/>
        <v>0.80505952380952372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0.66666666666666607</v>
      </c>
      <c r="D114" s="5">
        <f t="shared" si="8"/>
        <v>1.8784722222222219</v>
      </c>
      <c r="E114" s="10">
        <f t="shared" si="7"/>
        <v>0.80505952380952372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0.6190476190476184</v>
      </c>
      <c r="D115" s="5">
        <f t="shared" si="8"/>
        <v>1.8784722222222219</v>
      </c>
      <c r="E115" s="10">
        <f t="shared" si="7"/>
        <v>0.80505952380952372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0.57142857142857073</v>
      </c>
      <c r="D116" s="5">
        <f t="shared" si="8"/>
        <v>1.8784722222222219</v>
      </c>
      <c r="E116" s="10">
        <f t="shared" si="7"/>
        <v>0.80505952380952372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0.52380952380952306</v>
      </c>
      <c r="D117" s="5">
        <f t="shared" si="8"/>
        <v>1.8784722222222219</v>
      </c>
      <c r="E117" s="10">
        <f t="shared" si="7"/>
        <v>0.80505952380952372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0.47619047619047544</v>
      </c>
      <c r="D118" s="5">
        <f t="shared" si="8"/>
        <v>1.8784722222222219</v>
      </c>
      <c r="E118" s="10">
        <f t="shared" si="7"/>
        <v>0.80505952380952372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0.42857142857142783</v>
      </c>
      <c r="D119" s="5">
        <f t="shared" si="8"/>
        <v>1.8784722222222219</v>
      </c>
      <c r="E119" s="10">
        <f t="shared" si="7"/>
        <v>0.80505952380952372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0.38095238095238021</v>
      </c>
      <c r="D120" s="5">
        <f t="shared" si="8"/>
        <v>1.8784722222222219</v>
      </c>
      <c r="E120" s="10">
        <f t="shared" si="7"/>
        <v>0.80505952380952372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0.33333333333333259</v>
      </c>
      <c r="D121" s="5">
        <f t="shared" si="8"/>
        <v>1.8784722222222219</v>
      </c>
      <c r="E121" s="10">
        <f t="shared" si="7"/>
        <v>0.80505952380952372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0.28571428571428498</v>
      </c>
      <c r="D122" s="5">
        <f t="shared" si="8"/>
        <v>1.8784722222222219</v>
      </c>
      <c r="E122" s="10">
        <f t="shared" si="7"/>
        <v>0.80505952380952372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0.23809523809523736</v>
      </c>
      <c r="D123" s="5">
        <f t="shared" si="8"/>
        <v>1.8784722222222219</v>
      </c>
      <c r="E123" s="10">
        <f t="shared" si="7"/>
        <v>0.80505952380952372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0.19047619047618974</v>
      </c>
      <c r="D124" s="5">
        <f t="shared" si="8"/>
        <v>1.8784722222222219</v>
      </c>
      <c r="E124" s="10">
        <f t="shared" si="7"/>
        <v>0.80505952380952372</v>
      </c>
    </row>
    <row r="125" spans="1:5" x14ac:dyDescent="0.2">
      <c r="A125">
        <v>47</v>
      </c>
      <c r="B125" s="4">
        <f>B124+1</f>
        <v>44573</v>
      </c>
      <c r="C125" s="5">
        <f t="shared" si="6"/>
        <v>0.14285714285714213</v>
      </c>
      <c r="D125" s="5">
        <f t="shared" si="8"/>
        <v>1.8784722222222219</v>
      </c>
      <c r="E125" s="10">
        <f t="shared" si="7"/>
        <v>0.80505952380952372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9.5238095238094511E-2</v>
      </c>
      <c r="D126" s="5">
        <f t="shared" si="8"/>
        <v>1.8784722222222219</v>
      </c>
      <c r="E126" s="10">
        <f t="shared" si="7"/>
        <v>0.80505952380952372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4.7619047619046895E-2</v>
      </c>
      <c r="D127" s="5">
        <f t="shared" si="8"/>
        <v>1.8784722222222219</v>
      </c>
      <c r="E127" s="10">
        <f t="shared" si="7"/>
        <v>0.80505952380952372</v>
      </c>
    </row>
    <row r="128" spans="1:5" x14ac:dyDescent="0.2">
      <c r="E128" s="8"/>
    </row>
  </sheetData>
  <mergeCells count="3">
    <mergeCell ref="B2:E2"/>
    <mergeCell ref="B36:E36"/>
    <mergeCell ref="B78:E78"/>
  </mergeCells>
  <conditionalFormatting sqref="B78:E78 B79:C127 E79:E127">
    <cfRule type="timePeriod" dxfId="3" priority="2" timePeriod="today">
      <formula>FLOOR(B78,1)=TODAY()</formula>
    </cfRule>
  </conditionalFormatting>
  <conditionalFormatting sqref="D79:D127">
    <cfRule type="timePeriod" dxfId="2" priority="1" timePeriod="today">
      <formula>FLOOR(D79,1)=TODAY()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127"/>
  <sheetViews>
    <sheetView showGridLines="0" topLeftCell="F1" zoomScale="90" workbookViewId="0">
      <pane ySplit="1" topLeftCell="A74" activePane="bottomLeft" state="frozen"/>
      <selection pane="bottomLeft" activeCell="D99" sqref="D99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C3-([1]Commun!$C$4+[1]Commun!$C$5+[1]Coralie!$C$4+[1]!Tableau1[[#This Row],[DURÉE]])</f>
        <v>1.3799603174603172</v>
      </c>
      <c r="E3" s="10">
        <f>D3/$C$3</f>
        <v>0.96597222222222223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1.3799603174603172</v>
      </c>
      <c r="E4" s="10">
        <f t="shared" ref="E4:E32" si="0">D4/$C$3</f>
        <v>0.96597222222222223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D4-([1]!Tableau1[[#This Row],[DURÉE]])</f>
        <v>1.3764880952380949</v>
      </c>
      <c r="E5" s="10">
        <f t="shared" si="0"/>
        <v>0.96354166666666652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1.3764880952380949</v>
      </c>
      <c r="E6" s="10">
        <f t="shared" si="0"/>
        <v>0.96354166666666652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</f>
        <v>1.3764880952380949</v>
      </c>
      <c r="E7" s="10">
        <f t="shared" si="0"/>
        <v>0.96354166666666652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1.3764880952380949</v>
      </c>
      <c r="E8" s="10">
        <f t="shared" si="0"/>
        <v>0.96354166666666652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>D8-([1]Coralie!$C$6+[1]Coralie!$C$7)</f>
        <v>1.2480158730158726</v>
      </c>
      <c r="E9" s="10">
        <f t="shared" si="0"/>
        <v>0.87361111111111089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>D9-([1]Coralie!$C$8)</f>
        <v>1.2063492063492058</v>
      </c>
      <c r="E10" s="10">
        <f>D10/$C$3</f>
        <v>0.84444444444444422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>D10-([1]Coralie!$C$9+[1]Coralie!$C$10)</f>
        <v>1.1646825396825391</v>
      </c>
      <c r="E11" s="10">
        <f t="shared" si="0"/>
        <v>0.81527777777777743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D11-([1]Commun!$C$6)</f>
        <v>1.1230158730158724</v>
      </c>
      <c r="E12" s="10">
        <f t="shared" si="0"/>
        <v>0.78611111111111076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1.1230158730158724</v>
      </c>
      <c r="E13" s="10">
        <f t="shared" si="0"/>
        <v>0.78611111111111076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D13-([1]Commun!$C$7+[1]Commun!$C$8+[1]Coralie!$C$12)</f>
        <v>1.05704365079365</v>
      </c>
      <c r="E14" s="10">
        <f t="shared" si="0"/>
        <v>0.73993055555555509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>D14</f>
        <v>1.05704365079365</v>
      </c>
      <c r="E15" s="10">
        <f t="shared" si="0"/>
        <v>0.73993055555555509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>D15-([1]Coralie!$C$13+[1]Coralie!$C$14+[1]Coralie!$C$15)</f>
        <v>0.97023809523809446</v>
      </c>
      <c r="E16" s="10">
        <f t="shared" si="0"/>
        <v>0.67916666666666625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>D16</f>
        <v>0.97023809523809446</v>
      </c>
      <c r="E17" s="10">
        <f t="shared" si="0"/>
        <v>0.67916666666666625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>D17</f>
        <v>0.97023809523809446</v>
      </c>
      <c r="E18" s="10">
        <f t="shared" si="0"/>
        <v>0.67916666666666625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>D18</f>
        <v>0.97023809523809446</v>
      </c>
      <c r="E19" s="10">
        <f t="shared" si="0"/>
        <v>0.67916666666666625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>D19</f>
        <v>0.97023809523809446</v>
      </c>
      <c r="E20" s="10">
        <f t="shared" si="0"/>
        <v>0.67916666666666625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D20-([1]Commun!$C$9+[1]Coralie!$C$16+[1]Coralie!$C$17+[1]Coralie!$C$18)</f>
        <v>0.91815476190476109</v>
      </c>
      <c r="E21" s="10">
        <f t="shared" si="0"/>
        <v>0.64270833333333288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0.91815476190476109</v>
      </c>
      <c r="E22" s="10">
        <f t="shared" si="0"/>
        <v>0.64270833333333288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</f>
        <v>0.91815476190476109</v>
      </c>
      <c r="E23" s="10">
        <f t="shared" si="0"/>
        <v>0.64270833333333288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D23-([1]Commun!$C$10+[1]Coralie!$C$19+[1]Coralie!$C$20)</f>
        <v>0.79315476190476109</v>
      </c>
      <c r="E24" s="10">
        <f t="shared" si="0"/>
        <v>0.55520833333333286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0.79315476190476109</v>
      </c>
      <c r="E25" s="10">
        <f t="shared" si="0"/>
        <v>0.55520833333333286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0.79315476190476109</v>
      </c>
      <c r="E26" s="10">
        <f t="shared" si="0"/>
        <v>0.55520833333333286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D26-([1]Commun!$C$11+[1]Coralie!$C$21+[1]Coralie!$C$22+[1]Coralie!$C$23+[1]Coralie!$C$24)</f>
        <v>0.65426587301587225</v>
      </c>
      <c r="E27" s="10">
        <f t="shared" si="0"/>
        <v>0.45798611111111065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D27-([1]Coralie!$C$25)</f>
        <v>0.60218253968253888</v>
      </c>
      <c r="E28" s="10">
        <f t="shared" si="0"/>
        <v>0.42152777777777728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D28-([1]Coralie!$C$26+[1]Coralie!$C$27+[1]Coralie!$C$28+[1]!Tableau1[[#This Row],[DURÉE]]+[1]Coralie!$C$30)</f>
        <v>0.42857142857142777</v>
      </c>
      <c r="E29" s="10">
        <f t="shared" si="0"/>
        <v>0.29999999999999949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D29-([1]Coralie!$C$31+[1]Coralie!$C$32)</f>
        <v>0.40079365079364998</v>
      </c>
      <c r="E30" s="10">
        <f t="shared" si="0"/>
        <v>0.280555555555555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D30-([1]Commun!$C$12+[1]Coralie!$C$33)</f>
        <v>0.3278769841269833</v>
      </c>
      <c r="E31" s="10">
        <f t="shared" si="0"/>
        <v>0.22951388888888835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D31-([1]Commun!$C$13)</f>
        <v>0.28621031746031661</v>
      </c>
      <c r="E32" s="10">
        <f t="shared" si="0"/>
        <v>0.20034722222222165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D37-([1]Coralie!$C$34)</f>
        <v>1.7991071428571426</v>
      </c>
      <c r="E38" s="10">
        <f t="shared" ref="E38:E74" si="2">D38/$C$37</f>
        <v>0.99424342105263153</v>
      </c>
    </row>
    <row r="39" spans="1:5" x14ac:dyDescent="0.2">
      <c r="A39">
        <v>3</v>
      </c>
      <c r="B39" s="4">
        <v>44491</v>
      </c>
      <c r="C39" s="5">
        <f t="shared" ref="C39:C74" si="3">C38-($F$1/7)</f>
        <v>1.714285714285714</v>
      </c>
      <c r="D39" s="5">
        <f>D38</f>
        <v>1.7991071428571426</v>
      </c>
      <c r="E39" s="10">
        <f t="shared" si="2"/>
        <v>0.99424342105263153</v>
      </c>
    </row>
    <row r="40" spans="1:5" x14ac:dyDescent="0.2">
      <c r="A40">
        <v>4</v>
      </c>
      <c r="B40" s="4">
        <v>44492</v>
      </c>
      <c r="C40" s="5">
        <f t="shared" si="3"/>
        <v>1.6666666666666663</v>
      </c>
      <c r="D40" s="5">
        <f t="shared" ref="D40:D64" si="4">D39</f>
        <v>1.7991071428571426</v>
      </c>
      <c r="E40" s="10">
        <f t="shared" si="2"/>
        <v>0.99424342105263153</v>
      </c>
    </row>
    <row r="41" spans="1:5" x14ac:dyDescent="0.2">
      <c r="A41">
        <v>5</v>
      </c>
      <c r="B41" s="4">
        <v>44493</v>
      </c>
      <c r="C41" s="5">
        <f t="shared" si="3"/>
        <v>1.6190476190476186</v>
      </c>
      <c r="D41" s="5">
        <f>D40-([1]Coralie!$C$35)</f>
        <v>1.7852182539682537</v>
      </c>
      <c r="E41" s="10">
        <f t="shared" si="2"/>
        <v>0.9865679824561403</v>
      </c>
    </row>
    <row r="42" spans="1:5" x14ac:dyDescent="0.2">
      <c r="A42">
        <v>6</v>
      </c>
      <c r="B42" s="4">
        <v>44494</v>
      </c>
      <c r="C42" s="5">
        <f t="shared" si="3"/>
        <v>1.571428571428571</v>
      </c>
      <c r="D42" s="5">
        <f>D41-([1]Coralie!$C$36)</f>
        <v>1.7782738095238093</v>
      </c>
      <c r="E42" s="10">
        <f t="shared" si="2"/>
        <v>0.98273026315789469</v>
      </c>
    </row>
    <row r="43" spans="1:5" x14ac:dyDescent="0.2">
      <c r="A43">
        <v>7</v>
      </c>
      <c r="B43" s="4">
        <v>44495</v>
      </c>
      <c r="C43" s="5">
        <f t="shared" si="3"/>
        <v>1.5238095238095233</v>
      </c>
      <c r="D43" s="5">
        <f t="shared" si="4"/>
        <v>1.7782738095238093</v>
      </c>
      <c r="E43" s="10">
        <f t="shared" si="2"/>
        <v>0.98273026315789469</v>
      </c>
    </row>
    <row r="44" spans="1:5" x14ac:dyDescent="0.2">
      <c r="A44">
        <v>8</v>
      </c>
      <c r="B44" s="4">
        <v>44496</v>
      </c>
      <c r="C44" s="5">
        <f t="shared" si="3"/>
        <v>1.4761904761904756</v>
      </c>
      <c r="D44" s="5">
        <f t="shared" si="4"/>
        <v>1.7782738095238093</v>
      </c>
      <c r="E44" s="10">
        <f t="shared" si="2"/>
        <v>0.98273026315789469</v>
      </c>
    </row>
    <row r="45" spans="1:5" x14ac:dyDescent="0.2">
      <c r="A45">
        <v>9</v>
      </c>
      <c r="B45" s="4">
        <v>44497</v>
      </c>
      <c r="C45" s="5">
        <f t="shared" si="3"/>
        <v>1.4285714285714279</v>
      </c>
      <c r="D45" s="5">
        <f>D44-([1]Coralie!$C$37+[1]Coralie!$C$38)</f>
        <v>1.7261904761904761</v>
      </c>
      <c r="E45" s="10">
        <f t="shared" si="2"/>
        <v>0.95394736842105265</v>
      </c>
    </row>
    <row r="46" spans="1:5" x14ac:dyDescent="0.2">
      <c r="A46">
        <v>10</v>
      </c>
      <c r="B46" s="4">
        <v>44498</v>
      </c>
      <c r="C46" s="5">
        <f t="shared" si="3"/>
        <v>1.3809523809523803</v>
      </c>
      <c r="D46" s="5">
        <f t="shared" si="4"/>
        <v>1.7261904761904761</v>
      </c>
      <c r="E46" s="10">
        <f t="shared" si="2"/>
        <v>0.95394736842105265</v>
      </c>
    </row>
    <row r="47" spans="1:5" x14ac:dyDescent="0.2">
      <c r="A47">
        <v>11</v>
      </c>
      <c r="B47" s="4">
        <v>44499</v>
      </c>
      <c r="C47" s="5">
        <f t="shared" si="3"/>
        <v>1.3333333333333326</v>
      </c>
      <c r="D47" s="5">
        <f t="shared" si="4"/>
        <v>1.7261904761904761</v>
      </c>
      <c r="E47" s="10">
        <f t="shared" si="2"/>
        <v>0.95394736842105265</v>
      </c>
    </row>
    <row r="48" spans="1:5" x14ac:dyDescent="0.2">
      <c r="A48">
        <v>12</v>
      </c>
      <c r="B48" s="4">
        <v>44500</v>
      </c>
      <c r="C48" s="5">
        <f t="shared" si="3"/>
        <v>1.2857142857142849</v>
      </c>
      <c r="D48" s="5">
        <f t="shared" si="4"/>
        <v>1.7261904761904761</v>
      </c>
      <c r="E48" s="10">
        <f t="shared" si="2"/>
        <v>0.95394736842105265</v>
      </c>
    </row>
    <row r="49" spans="1:5" x14ac:dyDescent="0.2">
      <c r="A49">
        <v>13</v>
      </c>
      <c r="B49" s="4">
        <v>44501</v>
      </c>
      <c r="C49" s="5">
        <f t="shared" si="3"/>
        <v>1.2380952380952372</v>
      </c>
      <c r="D49" s="5">
        <f>D48-([1]Coralie!$C$39+[1]Coralie!$C$40+[1]Coralie!$C$41)</f>
        <v>1.6359126984126984</v>
      </c>
      <c r="E49" s="10">
        <f t="shared" si="2"/>
        <v>0.9040570175438597</v>
      </c>
    </row>
    <row r="50" spans="1:5" x14ac:dyDescent="0.2">
      <c r="A50">
        <v>14</v>
      </c>
      <c r="B50" s="4">
        <v>44502</v>
      </c>
      <c r="C50" s="5">
        <f t="shared" si="3"/>
        <v>1.1904761904761896</v>
      </c>
      <c r="D50" s="5">
        <f>D49</f>
        <v>1.6359126984126984</v>
      </c>
      <c r="E50" s="10">
        <f t="shared" si="2"/>
        <v>0.9040570175438597</v>
      </c>
    </row>
    <row r="51" spans="1:5" x14ac:dyDescent="0.2">
      <c r="A51">
        <v>15</v>
      </c>
      <c r="B51" s="4">
        <v>44503</v>
      </c>
      <c r="C51" s="5">
        <f t="shared" si="3"/>
        <v>1.1428571428571419</v>
      </c>
      <c r="D51" s="5">
        <f t="shared" si="4"/>
        <v>1.6359126984126984</v>
      </c>
      <c r="E51" s="10">
        <f t="shared" si="2"/>
        <v>0.9040570175438597</v>
      </c>
    </row>
    <row r="52" spans="1:5" x14ac:dyDescent="0.2">
      <c r="A52">
        <v>16</v>
      </c>
      <c r="B52" s="4">
        <v>44504</v>
      </c>
      <c r="C52" s="5">
        <f t="shared" si="3"/>
        <v>1.0952380952380942</v>
      </c>
      <c r="D52" s="5">
        <f>D51-([1]Coralie!$C$42+[1]Coralie!$C$43)</f>
        <v>1.5803571428571428</v>
      </c>
      <c r="E52" s="10">
        <f t="shared" si="2"/>
        <v>0.8733552631578948</v>
      </c>
    </row>
    <row r="53" spans="1:5" x14ac:dyDescent="0.2">
      <c r="A53">
        <v>17</v>
      </c>
      <c r="B53" s="4">
        <v>44505</v>
      </c>
      <c r="C53" s="5">
        <f t="shared" si="3"/>
        <v>1.0476190476190466</v>
      </c>
      <c r="D53" s="5">
        <f>D52-([1]Commun!$C$14+[1]Commun!$C$15)</f>
        <v>1.4761904761904761</v>
      </c>
      <c r="E53" s="10">
        <f t="shared" si="2"/>
        <v>0.81578947368421051</v>
      </c>
    </row>
    <row r="54" spans="1:5" x14ac:dyDescent="0.2">
      <c r="A54">
        <v>18</v>
      </c>
      <c r="B54" s="4">
        <v>44506</v>
      </c>
      <c r="C54" s="5">
        <f t="shared" si="3"/>
        <v>0.99999999999999889</v>
      </c>
      <c r="D54" s="5">
        <f>D53-([1]Coralie!$C$44+[1]Coralie!$C$45)</f>
        <v>1.4518849206349205</v>
      </c>
      <c r="E54" s="10">
        <f t="shared" si="2"/>
        <v>0.80235745614035092</v>
      </c>
    </row>
    <row r="55" spans="1:5" x14ac:dyDescent="0.2">
      <c r="A55">
        <v>19</v>
      </c>
      <c r="B55" s="4">
        <v>44507</v>
      </c>
      <c r="C55" s="5">
        <f t="shared" si="3"/>
        <v>0.95238095238095122</v>
      </c>
      <c r="D55" s="5">
        <f t="shared" si="4"/>
        <v>1.4518849206349205</v>
      </c>
      <c r="E55" s="10">
        <f t="shared" si="2"/>
        <v>0.80235745614035092</v>
      </c>
    </row>
    <row r="56" spans="1:5" x14ac:dyDescent="0.2">
      <c r="A56">
        <v>20</v>
      </c>
      <c r="B56" s="4">
        <v>44508</v>
      </c>
      <c r="C56" s="5">
        <f t="shared" si="3"/>
        <v>0.90476190476190355</v>
      </c>
      <c r="D56" s="5">
        <f>D55-([1]Commun!$C$16)</f>
        <v>1.4102182539682537</v>
      </c>
      <c r="E56" s="10">
        <f t="shared" si="2"/>
        <v>0.77933114035087714</v>
      </c>
    </row>
    <row r="57" spans="1:5" x14ac:dyDescent="0.2">
      <c r="A57">
        <v>21</v>
      </c>
      <c r="B57" s="4">
        <v>44509</v>
      </c>
      <c r="C57" s="5">
        <f t="shared" si="3"/>
        <v>0.85714285714285587</v>
      </c>
      <c r="D57" s="5">
        <f t="shared" si="4"/>
        <v>1.4102182539682537</v>
      </c>
      <c r="E57" s="10">
        <f t="shared" si="2"/>
        <v>0.77933114035087714</v>
      </c>
    </row>
    <row r="58" spans="1:5" x14ac:dyDescent="0.2">
      <c r="A58">
        <v>22</v>
      </c>
      <c r="B58" s="4">
        <v>44510</v>
      </c>
      <c r="C58" s="5">
        <f t="shared" si="3"/>
        <v>0.8095238095238082</v>
      </c>
      <c r="D58" s="5">
        <f t="shared" si="4"/>
        <v>1.4102182539682537</v>
      </c>
      <c r="E58" s="10">
        <f t="shared" si="2"/>
        <v>0.77933114035087714</v>
      </c>
    </row>
    <row r="59" spans="1:5" x14ac:dyDescent="0.2">
      <c r="A59">
        <v>23</v>
      </c>
      <c r="B59" s="4">
        <v>44511</v>
      </c>
      <c r="C59" s="5">
        <f t="shared" si="3"/>
        <v>0.76190476190476053</v>
      </c>
      <c r="D59" s="5">
        <f t="shared" si="4"/>
        <v>1.4102182539682537</v>
      </c>
      <c r="E59" s="10">
        <f t="shared" si="2"/>
        <v>0.77933114035087714</v>
      </c>
    </row>
    <row r="60" spans="1:5" x14ac:dyDescent="0.2">
      <c r="A60">
        <v>24</v>
      </c>
      <c r="B60" s="4">
        <v>44512</v>
      </c>
      <c r="C60" s="5">
        <f t="shared" si="3"/>
        <v>0.71428571428571286</v>
      </c>
      <c r="D60" s="5">
        <f t="shared" si="4"/>
        <v>1.4102182539682537</v>
      </c>
      <c r="E60" s="10">
        <f t="shared" si="2"/>
        <v>0.77933114035087714</v>
      </c>
    </row>
    <row r="61" spans="1:5" x14ac:dyDescent="0.2">
      <c r="A61">
        <v>25</v>
      </c>
      <c r="B61" s="4">
        <v>44513</v>
      </c>
      <c r="C61" s="5">
        <f t="shared" si="3"/>
        <v>0.66666666666666519</v>
      </c>
      <c r="D61" s="5">
        <f t="shared" si="4"/>
        <v>1.4102182539682537</v>
      </c>
      <c r="E61" s="10">
        <f t="shared" si="2"/>
        <v>0.77933114035087714</v>
      </c>
    </row>
    <row r="62" spans="1:5" x14ac:dyDescent="0.2">
      <c r="A62">
        <v>26</v>
      </c>
      <c r="B62" s="4">
        <v>44514</v>
      </c>
      <c r="C62" s="5">
        <f t="shared" si="3"/>
        <v>0.61904761904761751</v>
      </c>
      <c r="D62" s="5">
        <f t="shared" si="4"/>
        <v>1.4102182539682537</v>
      </c>
      <c r="E62" s="10">
        <f t="shared" si="2"/>
        <v>0.77933114035087714</v>
      </c>
    </row>
    <row r="63" spans="1:5" x14ac:dyDescent="0.2">
      <c r="A63">
        <v>27</v>
      </c>
      <c r="B63" s="4">
        <v>44515</v>
      </c>
      <c r="C63" s="5">
        <f t="shared" si="3"/>
        <v>0.57142857142856984</v>
      </c>
      <c r="D63" s="5">
        <f>D62-([1]Coralie!$C$46+[1]Coralie!$C$47)</f>
        <v>1.3581349206349205</v>
      </c>
      <c r="E63" s="10">
        <f t="shared" si="2"/>
        <v>0.7505482456140351</v>
      </c>
    </row>
    <row r="64" spans="1:5" x14ac:dyDescent="0.2">
      <c r="A64">
        <v>28</v>
      </c>
      <c r="B64" s="4">
        <v>44516</v>
      </c>
      <c r="C64" s="5">
        <f t="shared" si="3"/>
        <v>0.52380952380952217</v>
      </c>
      <c r="D64" s="5">
        <f t="shared" si="4"/>
        <v>1.3581349206349205</v>
      </c>
      <c r="E64" s="10">
        <f t="shared" si="2"/>
        <v>0.7505482456140351</v>
      </c>
    </row>
    <row r="65" spans="1:5" x14ac:dyDescent="0.2">
      <c r="A65">
        <v>29</v>
      </c>
      <c r="B65" s="4">
        <v>44517</v>
      </c>
      <c r="C65" s="5">
        <f t="shared" si="3"/>
        <v>0.47619047619047455</v>
      </c>
      <c r="D65" s="5">
        <f>D64</f>
        <v>1.3581349206349205</v>
      </c>
      <c r="E65" s="10">
        <f t="shared" si="2"/>
        <v>0.7505482456140351</v>
      </c>
    </row>
    <row r="66" spans="1:5" x14ac:dyDescent="0.2">
      <c r="A66">
        <v>30</v>
      </c>
      <c r="B66" s="4">
        <v>44518</v>
      </c>
      <c r="C66" s="5">
        <f t="shared" si="3"/>
        <v>0.42857142857142694</v>
      </c>
      <c r="D66" s="5">
        <f>D65-([1]Coralie!$C$48)</f>
        <v>1.3373015873015872</v>
      </c>
      <c r="E66" s="10">
        <f t="shared" si="2"/>
        <v>0.73903508771929827</v>
      </c>
    </row>
    <row r="67" spans="1:5" x14ac:dyDescent="0.2">
      <c r="A67">
        <v>31</v>
      </c>
      <c r="B67" s="4">
        <v>44519</v>
      </c>
      <c r="C67" s="5">
        <f t="shared" si="3"/>
        <v>0.38095238095237932</v>
      </c>
      <c r="D67" s="5">
        <f>D66-([1]Coralie!$C$49)</f>
        <v>1.2748015873015872</v>
      </c>
      <c r="E67" s="10">
        <f t="shared" si="2"/>
        <v>0.70449561403508776</v>
      </c>
    </row>
    <row r="68" spans="1:5" x14ac:dyDescent="0.2">
      <c r="A68">
        <v>32</v>
      </c>
      <c r="B68" s="4">
        <v>44520</v>
      </c>
      <c r="C68" s="5">
        <f t="shared" si="3"/>
        <v>0.33333333333333171</v>
      </c>
      <c r="D68" s="5">
        <f>D67-([1]Coralie!$C$50)</f>
        <v>1.191468253968254</v>
      </c>
      <c r="E68" s="10">
        <f t="shared" si="2"/>
        <v>0.65844298245614041</v>
      </c>
    </row>
    <row r="69" spans="1:5" x14ac:dyDescent="0.2">
      <c r="A69">
        <v>33</v>
      </c>
      <c r="B69" s="4">
        <v>44521</v>
      </c>
      <c r="C69" s="5">
        <f t="shared" si="3"/>
        <v>0.28571428571428409</v>
      </c>
      <c r="D69" s="5">
        <f>D68</f>
        <v>1.191468253968254</v>
      </c>
      <c r="E69" s="10">
        <f t="shared" si="2"/>
        <v>0.65844298245614041</v>
      </c>
    </row>
    <row r="70" spans="1:5" x14ac:dyDescent="0.2">
      <c r="A70">
        <v>34</v>
      </c>
      <c r="B70" s="4">
        <v>44522</v>
      </c>
      <c r="C70" s="5">
        <f t="shared" si="3"/>
        <v>0.23809523809523647</v>
      </c>
      <c r="D70" s="5">
        <f>D69-([1]Commun!$C$17)</f>
        <v>1.1081349206349207</v>
      </c>
      <c r="E70" s="10">
        <f t="shared" si="2"/>
        <v>0.61239035087719307</v>
      </c>
    </row>
    <row r="71" spans="1:5" x14ac:dyDescent="0.2">
      <c r="A71">
        <v>35</v>
      </c>
      <c r="B71" s="4">
        <v>44523</v>
      </c>
      <c r="C71" s="5">
        <f t="shared" si="3"/>
        <v>0.19047619047618886</v>
      </c>
      <c r="D71" s="5">
        <f>D70</f>
        <v>1.1081349206349207</v>
      </c>
      <c r="E71" s="10">
        <f t="shared" si="2"/>
        <v>0.61239035087719307</v>
      </c>
    </row>
    <row r="72" spans="1:5" x14ac:dyDescent="0.2">
      <c r="A72">
        <v>36</v>
      </c>
      <c r="B72" s="4">
        <v>44524</v>
      </c>
      <c r="C72" s="5">
        <f t="shared" si="3"/>
        <v>0.14285714285714124</v>
      </c>
      <c r="D72" s="5">
        <f>D71-([1]Coralie!$C$51)</f>
        <v>1.0248015873015874</v>
      </c>
      <c r="E72" s="10">
        <f t="shared" si="2"/>
        <v>0.56633771929824572</v>
      </c>
    </row>
    <row r="73" spans="1:5" x14ac:dyDescent="0.2">
      <c r="A73">
        <v>37</v>
      </c>
      <c r="B73" s="4">
        <v>44525</v>
      </c>
      <c r="C73" s="5">
        <f t="shared" si="3"/>
        <v>9.5238095238093623E-2</v>
      </c>
      <c r="D73" s="5">
        <f>D72-([1]Coralie!$C$52)</f>
        <v>1.0213293650793651</v>
      </c>
      <c r="E73" s="10">
        <f t="shared" si="2"/>
        <v>0.56441885964912286</v>
      </c>
    </row>
    <row r="74" spans="1:5" x14ac:dyDescent="0.2">
      <c r="A74">
        <v>38</v>
      </c>
      <c r="B74" s="4">
        <v>44526</v>
      </c>
      <c r="C74" s="5">
        <f t="shared" si="3"/>
        <v>4.7619047619046007E-2</v>
      </c>
      <c r="D74" s="5">
        <f>D73-([1]Commun!$C$18+[1]Commun!$C$19+[1]Commun!$C$20+[1]Coralie!$C$53)</f>
        <v>0.90674603174603174</v>
      </c>
      <c r="E74" s="10">
        <f t="shared" si="2"/>
        <v>0.50109649122807021</v>
      </c>
    </row>
    <row r="78" spans="1:5" ht="26" x14ac:dyDescent="0.2">
      <c r="B78" s="14" t="s">
        <v>6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C79-([1]Coralie!$C$54)</f>
        <v>2.2916666666666665</v>
      </c>
      <c r="E79" s="10">
        <f>D79/$C$79</f>
        <v>0.98214285714285721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2.2916666666666665</v>
      </c>
      <c r="E80" s="10">
        <f>D80/$C$79</f>
        <v>0.98214285714285721</v>
      </c>
    </row>
    <row r="81" spans="1:5" x14ac:dyDescent="0.2">
      <c r="A81">
        <v>3</v>
      </c>
      <c r="B81" s="4">
        <f t="shared" ref="B81:B127" si="5">B80+1</f>
        <v>44529</v>
      </c>
      <c r="C81" s="5">
        <f t="shared" ref="C81:C127" si="6">C80-($F$1/7)</f>
        <v>2.2380952380952381</v>
      </c>
      <c r="D81" s="5">
        <f>D80-([1]Coralie!$C$55)</f>
        <v>2.2881944444444442</v>
      </c>
      <c r="E81" s="10">
        <f t="shared" ref="E81:E127" si="7">D81/$C$79</f>
        <v>0.98065476190476197</v>
      </c>
    </row>
    <row r="82" spans="1:5" x14ac:dyDescent="0.2">
      <c r="A82">
        <v>4</v>
      </c>
      <c r="B82" s="4">
        <f t="shared" si="5"/>
        <v>44530</v>
      </c>
      <c r="C82" s="5">
        <f t="shared" si="6"/>
        <v>2.1904761904761907</v>
      </c>
      <c r="D82" s="5">
        <f t="shared" ref="D82:D127" si="8">D81</f>
        <v>2.2881944444444442</v>
      </c>
      <c r="E82" s="10">
        <f t="shared" si="7"/>
        <v>0.98065476190476197</v>
      </c>
    </row>
    <row r="83" spans="1:5" x14ac:dyDescent="0.2">
      <c r="A83">
        <v>5</v>
      </c>
      <c r="B83" s="4">
        <f t="shared" si="5"/>
        <v>44531</v>
      </c>
      <c r="C83" s="5">
        <f t="shared" si="6"/>
        <v>2.1428571428571432</v>
      </c>
      <c r="D83" s="5">
        <f t="shared" si="8"/>
        <v>2.2881944444444442</v>
      </c>
      <c r="E83" s="10">
        <f t="shared" si="7"/>
        <v>0.98065476190476197</v>
      </c>
    </row>
    <row r="84" spans="1:5" x14ac:dyDescent="0.2">
      <c r="A84">
        <v>6</v>
      </c>
      <c r="B84" s="4">
        <f t="shared" si="5"/>
        <v>44532</v>
      </c>
      <c r="C84" s="5">
        <f t="shared" si="6"/>
        <v>2.0952380952380958</v>
      </c>
      <c r="D84" s="5">
        <f>D83</f>
        <v>2.2881944444444442</v>
      </c>
      <c r="E84" s="10">
        <f t="shared" si="7"/>
        <v>0.98065476190476197</v>
      </c>
    </row>
    <row r="85" spans="1:5" x14ac:dyDescent="0.2">
      <c r="A85">
        <v>7</v>
      </c>
      <c r="B85" s="4">
        <f t="shared" si="5"/>
        <v>44533</v>
      </c>
      <c r="C85" s="5">
        <f t="shared" si="6"/>
        <v>2.0476190476190483</v>
      </c>
      <c r="D85" s="5">
        <f>D84</f>
        <v>2.2881944444444442</v>
      </c>
      <c r="E85" s="10">
        <f t="shared" si="7"/>
        <v>0.98065476190476197</v>
      </c>
    </row>
    <row r="86" spans="1:5" x14ac:dyDescent="0.2">
      <c r="A86">
        <v>8</v>
      </c>
      <c r="B86" s="4">
        <f t="shared" si="5"/>
        <v>44534</v>
      </c>
      <c r="C86" s="5">
        <f t="shared" si="6"/>
        <v>2.0000000000000009</v>
      </c>
      <c r="D86" s="5">
        <f t="shared" si="8"/>
        <v>2.2881944444444442</v>
      </c>
      <c r="E86" s="10">
        <f t="shared" si="7"/>
        <v>0.98065476190476197</v>
      </c>
    </row>
    <row r="87" spans="1:5" x14ac:dyDescent="0.2">
      <c r="A87">
        <v>9</v>
      </c>
      <c r="B87" s="4">
        <f t="shared" si="5"/>
        <v>44535</v>
      </c>
      <c r="C87" s="5">
        <f t="shared" si="6"/>
        <v>1.9523809523809532</v>
      </c>
      <c r="D87" s="5">
        <f t="shared" si="8"/>
        <v>2.2881944444444442</v>
      </c>
      <c r="E87" s="10">
        <f t="shared" si="7"/>
        <v>0.98065476190476197</v>
      </c>
    </row>
    <row r="88" spans="1:5" x14ac:dyDescent="0.2">
      <c r="A88">
        <v>10</v>
      </c>
      <c r="B88" s="4">
        <f t="shared" si="5"/>
        <v>44536</v>
      </c>
      <c r="C88" s="5">
        <f t="shared" si="6"/>
        <v>1.9047619047619055</v>
      </c>
      <c r="D88" s="5">
        <f>D87-([1]Commun!$C$21)</f>
        <v>2.2048611111111107</v>
      </c>
      <c r="E88" s="10">
        <f t="shared" si="7"/>
        <v>0.94494047619047616</v>
      </c>
    </row>
    <row r="89" spans="1:5" x14ac:dyDescent="0.2">
      <c r="A89">
        <v>11</v>
      </c>
      <c r="B89" s="4">
        <f t="shared" si="5"/>
        <v>44537</v>
      </c>
      <c r="C89" s="5">
        <f t="shared" si="6"/>
        <v>1.8571428571428579</v>
      </c>
      <c r="D89" s="5">
        <f t="shared" si="8"/>
        <v>2.2048611111111107</v>
      </c>
      <c r="E89" s="10">
        <f t="shared" si="7"/>
        <v>0.94494047619047616</v>
      </c>
    </row>
    <row r="90" spans="1:5" x14ac:dyDescent="0.2">
      <c r="A90">
        <v>12</v>
      </c>
      <c r="B90" s="4">
        <f t="shared" si="5"/>
        <v>44538</v>
      </c>
      <c r="C90" s="5">
        <f t="shared" si="6"/>
        <v>1.8095238095238102</v>
      </c>
      <c r="D90" s="5">
        <f t="shared" si="8"/>
        <v>2.2048611111111107</v>
      </c>
      <c r="E90" s="10">
        <f t="shared" si="7"/>
        <v>0.94494047619047616</v>
      </c>
    </row>
    <row r="91" spans="1:5" x14ac:dyDescent="0.2">
      <c r="A91">
        <v>13</v>
      </c>
      <c r="B91" s="4">
        <f t="shared" si="5"/>
        <v>44539</v>
      </c>
      <c r="C91" s="5">
        <f t="shared" si="6"/>
        <v>1.7619047619047625</v>
      </c>
      <c r="D91" s="5">
        <f>D90-([1]Coralie!$C$56)</f>
        <v>2.1423611111111107</v>
      </c>
      <c r="E91" s="10">
        <f t="shared" si="7"/>
        <v>0.91815476190476186</v>
      </c>
    </row>
    <row r="92" spans="1:5" x14ac:dyDescent="0.2">
      <c r="A92">
        <v>14</v>
      </c>
      <c r="B92" s="4">
        <f t="shared" si="5"/>
        <v>44540</v>
      </c>
      <c r="C92" s="5">
        <f t="shared" si="6"/>
        <v>1.7142857142857149</v>
      </c>
      <c r="D92" s="5">
        <f t="shared" si="8"/>
        <v>2.1423611111111107</v>
      </c>
      <c r="E92" s="10">
        <f t="shared" si="7"/>
        <v>0.91815476190476186</v>
      </c>
    </row>
    <row r="93" spans="1:5" x14ac:dyDescent="0.2">
      <c r="A93">
        <v>15</v>
      </c>
      <c r="B93" s="4">
        <f t="shared" si="5"/>
        <v>44541</v>
      </c>
      <c r="C93" s="5">
        <f t="shared" si="6"/>
        <v>1.6666666666666672</v>
      </c>
      <c r="D93" s="5">
        <f>D92-([1]Coralie!$C$57-[1]Coralie!$C$58)</f>
        <v>2.020833333333333</v>
      </c>
      <c r="E93" s="10">
        <f t="shared" si="7"/>
        <v>0.8660714285714286</v>
      </c>
    </row>
    <row r="94" spans="1:5" x14ac:dyDescent="0.2">
      <c r="A94">
        <v>16</v>
      </c>
      <c r="B94" s="4">
        <f t="shared" si="5"/>
        <v>44542</v>
      </c>
      <c r="C94" s="5">
        <f t="shared" si="6"/>
        <v>1.6190476190476195</v>
      </c>
      <c r="D94" s="5">
        <f t="shared" si="8"/>
        <v>2.020833333333333</v>
      </c>
      <c r="E94" s="10">
        <f t="shared" si="7"/>
        <v>0.8660714285714286</v>
      </c>
    </row>
    <row r="95" spans="1:5" x14ac:dyDescent="0.2">
      <c r="A95">
        <v>17</v>
      </c>
      <c r="B95" s="4">
        <f t="shared" si="5"/>
        <v>44543</v>
      </c>
      <c r="C95" s="5">
        <f t="shared" si="6"/>
        <v>1.5714285714285718</v>
      </c>
      <c r="D95" s="5">
        <f>D94-([1]Coralie!$C$59+[1]Coralie!$C$60)</f>
        <v>1.9305555555555554</v>
      </c>
      <c r="E95" s="10">
        <f t="shared" si="7"/>
        <v>0.82738095238095244</v>
      </c>
    </row>
    <row r="96" spans="1:5" x14ac:dyDescent="0.2">
      <c r="A96">
        <v>18</v>
      </c>
      <c r="B96" s="4">
        <f t="shared" si="5"/>
        <v>44544</v>
      </c>
      <c r="C96" s="5">
        <f t="shared" si="6"/>
        <v>1.5238095238095242</v>
      </c>
      <c r="D96" s="5">
        <f>D95</f>
        <v>1.9305555555555554</v>
      </c>
      <c r="E96" s="10">
        <f t="shared" si="7"/>
        <v>0.82738095238095244</v>
      </c>
    </row>
    <row r="97" spans="1:5" x14ac:dyDescent="0.2">
      <c r="A97">
        <v>19</v>
      </c>
      <c r="B97" s="4">
        <f t="shared" si="5"/>
        <v>44545</v>
      </c>
      <c r="C97" s="5">
        <f t="shared" si="6"/>
        <v>1.4761904761904765</v>
      </c>
      <c r="D97" s="5">
        <f>D96</f>
        <v>1.9305555555555554</v>
      </c>
      <c r="E97" s="10">
        <f t="shared" si="7"/>
        <v>0.82738095238095244</v>
      </c>
    </row>
    <row r="98" spans="1:5" x14ac:dyDescent="0.2">
      <c r="A98">
        <v>20</v>
      </c>
      <c r="B98" s="4">
        <f t="shared" si="5"/>
        <v>44546</v>
      </c>
      <c r="C98" s="5">
        <f t="shared" si="6"/>
        <v>1.4285714285714288</v>
      </c>
      <c r="D98" s="5">
        <f>D97-([1]Coralie!$C$61)</f>
        <v>1.7013888888888886</v>
      </c>
      <c r="E98" s="10">
        <f t="shared" si="7"/>
        <v>0.72916666666666663</v>
      </c>
    </row>
    <row r="99" spans="1:5" x14ac:dyDescent="0.2">
      <c r="A99">
        <v>21</v>
      </c>
      <c r="B99" s="11">
        <f t="shared" si="5"/>
        <v>44547</v>
      </c>
      <c r="C99" s="5">
        <f t="shared" si="6"/>
        <v>1.3809523809523812</v>
      </c>
      <c r="D99" s="12">
        <f t="shared" si="8"/>
        <v>1.7013888888888886</v>
      </c>
      <c r="E99" s="13">
        <f>D99/$C$79</f>
        <v>0.72916666666666663</v>
      </c>
    </row>
    <row r="100" spans="1:5" x14ac:dyDescent="0.2">
      <c r="A100">
        <v>22</v>
      </c>
      <c r="B100" s="4">
        <f t="shared" si="5"/>
        <v>44548</v>
      </c>
      <c r="C100" s="5">
        <f t="shared" si="6"/>
        <v>1.3333333333333335</v>
      </c>
      <c r="D100" s="5">
        <f t="shared" si="8"/>
        <v>1.7013888888888886</v>
      </c>
      <c r="E100" s="10">
        <f t="shared" si="7"/>
        <v>0.72916666666666663</v>
      </c>
    </row>
    <row r="101" spans="1:5" x14ac:dyDescent="0.2">
      <c r="A101">
        <v>23</v>
      </c>
      <c r="B101" s="4">
        <f t="shared" si="5"/>
        <v>44549</v>
      </c>
      <c r="C101" s="5">
        <f t="shared" si="6"/>
        <v>1.2857142857142858</v>
      </c>
      <c r="D101" s="5">
        <f t="shared" si="8"/>
        <v>1.7013888888888886</v>
      </c>
      <c r="E101" s="10">
        <f t="shared" si="7"/>
        <v>0.72916666666666663</v>
      </c>
    </row>
    <row r="102" spans="1:5" x14ac:dyDescent="0.2">
      <c r="A102">
        <v>24</v>
      </c>
      <c r="B102" s="4">
        <f t="shared" si="5"/>
        <v>44550</v>
      </c>
      <c r="C102" s="5">
        <f t="shared" si="6"/>
        <v>1.2380952380952381</v>
      </c>
      <c r="D102" s="5">
        <f t="shared" si="8"/>
        <v>1.7013888888888886</v>
      </c>
      <c r="E102" s="10">
        <f t="shared" si="7"/>
        <v>0.72916666666666663</v>
      </c>
    </row>
    <row r="103" spans="1:5" x14ac:dyDescent="0.2">
      <c r="A103">
        <v>25</v>
      </c>
      <c r="B103" s="4">
        <f t="shared" si="5"/>
        <v>44551</v>
      </c>
      <c r="C103" s="5">
        <f t="shared" si="6"/>
        <v>1.1904761904761905</v>
      </c>
      <c r="D103" s="5">
        <f t="shared" si="8"/>
        <v>1.7013888888888886</v>
      </c>
      <c r="E103" s="10">
        <f t="shared" si="7"/>
        <v>0.72916666666666663</v>
      </c>
    </row>
    <row r="104" spans="1:5" x14ac:dyDescent="0.2">
      <c r="A104">
        <v>26</v>
      </c>
      <c r="B104" s="4">
        <f t="shared" si="5"/>
        <v>44552</v>
      </c>
      <c r="C104" s="5">
        <f t="shared" si="6"/>
        <v>1.1428571428571428</v>
      </c>
      <c r="D104" s="5">
        <f t="shared" si="8"/>
        <v>1.7013888888888886</v>
      </c>
      <c r="E104" s="10">
        <f t="shared" si="7"/>
        <v>0.72916666666666663</v>
      </c>
    </row>
    <row r="105" spans="1:5" x14ac:dyDescent="0.2">
      <c r="A105">
        <v>27</v>
      </c>
      <c r="B105" s="4">
        <f t="shared" si="5"/>
        <v>44553</v>
      </c>
      <c r="C105" s="5">
        <f t="shared" si="6"/>
        <v>1.0952380952380951</v>
      </c>
      <c r="D105" s="5">
        <f t="shared" si="8"/>
        <v>1.7013888888888886</v>
      </c>
      <c r="E105" s="10">
        <f t="shared" si="7"/>
        <v>0.72916666666666663</v>
      </c>
    </row>
    <row r="106" spans="1:5" x14ac:dyDescent="0.2">
      <c r="A106">
        <v>28</v>
      </c>
      <c r="B106" s="4">
        <f t="shared" si="5"/>
        <v>44554</v>
      </c>
      <c r="C106" s="5">
        <f t="shared" si="6"/>
        <v>1.0476190476190474</v>
      </c>
      <c r="D106" s="5">
        <f t="shared" si="8"/>
        <v>1.7013888888888886</v>
      </c>
      <c r="E106" s="10">
        <f t="shared" si="7"/>
        <v>0.72916666666666663</v>
      </c>
    </row>
    <row r="107" spans="1:5" x14ac:dyDescent="0.2">
      <c r="A107">
        <v>29</v>
      </c>
      <c r="B107" s="4">
        <f t="shared" si="5"/>
        <v>44555</v>
      </c>
      <c r="C107" s="5">
        <f t="shared" si="6"/>
        <v>0.99999999999999978</v>
      </c>
      <c r="D107" s="5">
        <f t="shared" si="8"/>
        <v>1.7013888888888886</v>
      </c>
      <c r="E107" s="10">
        <f t="shared" si="7"/>
        <v>0.72916666666666663</v>
      </c>
    </row>
    <row r="108" spans="1:5" x14ac:dyDescent="0.2">
      <c r="A108">
        <v>30</v>
      </c>
      <c r="B108" s="4">
        <f t="shared" si="5"/>
        <v>44556</v>
      </c>
      <c r="C108" s="5">
        <f t="shared" si="6"/>
        <v>0.95238095238095211</v>
      </c>
      <c r="D108" s="5">
        <f t="shared" si="8"/>
        <v>1.7013888888888886</v>
      </c>
      <c r="E108" s="10">
        <f t="shared" si="7"/>
        <v>0.72916666666666663</v>
      </c>
    </row>
    <row r="109" spans="1:5" x14ac:dyDescent="0.2">
      <c r="A109">
        <v>31</v>
      </c>
      <c r="B109" s="4">
        <f t="shared" si="5"/>
        <v>44557</v>
      </c>
      <c r="C109" s="5">
        <f t="shared" si="6"/>
        <v>0.90476190476190443</v>
      </c>
      <c r="D109" s="5">
        <f t="shared" si="8"/>
        <v>1.7013888888888886</v>
      </c>
      <c r="E109" s="10">
        <f t="shared" si="7"/>
        <v>0.72916666666666663</v>
      </c>
    </row>
    <row r="110" spans="1:5" x14ac:dyDescent="0.2">
      <c r="A110">
        <v>32</v>
      </c>
      <c r="B110" s="4">
        <f t="shared" si="5"/>
        <v>44558</v>
      </c>
      <c r="C110" s="5">
        <f t="shared" si="6"/>
        <v>0.85714285714285676</v>
      </c>
      <c r="D110" s="5">
        <f t="shared" si="8"/>
        <v>1.7013888888888886</v>
      </c>
      <c r="E110" s="10">
        <f t="shared" si="7"/>
        <v>0.72916666666666663</v>
      </c>
    </row>
    <row r="111" spans="1:5" x14ac:dyDescent="0.2">
      <c r="A111">
        <v>33</v>
      </c>
      <c r="B111" s="4">
        <f t="shared" si="5"/>
        <v>44559</v>
      </c>
      <c r="C111" s="5">
        <f t="shared" si="6"/>
        <v>0.80952380952380909</v>
      </c>
      <c r="D111" s="5">
        <f t="shared" si="8"/>
        <v>1.7013888888888886</v>
      </c>
      <c r="E111" s="10">
        <f t="shared" si="7"/>
        <v>0.72916666666666663</v>
      </c>
    </row>
    <row r="112" spans="1:5" x14ac:dyDescent="0.2">
      <c r="A112">
        <v>34</v>
      </c>
      <c r="B112" s="4">
        <f t="shared" si="5"/>
        <v>44560</v>
      </c>
      <c r="C112" s="5">
        <f t="shared" si="6"/>
        <v>0.76190476190476142</v>
      </c>
      <c r="D112" s="5">
        <f t="shared" si="8"/>
        <v>1.7013888888888886</v>
      </c>
      <c r="E112" s="10">
        <f t="shared" si="7"/>
        <v>0.72916666666666663</v>
      </c>
    </row>
    <row r="113" spans="1:5" x14ac:dyDescent="0.2">
      <c r="A113">
        <v>35</v>
      </c>
      <c r="B113" s="4">
        <f t="shared" si="5"/>
        <v>44561</v>
      </c>
      <c r="C113" s="5">
        <f t="shared" si="6"/>
        <v>0.71428571428571375</v>
      </c>
      <c r="D113" s="5">
        <f t="shared" si="8"/>
        <v>1.7013888888888886</v>
      </c>
      <c r="E113" s="10">
        <f t="shared" si="7"/>
        <v>0.72916666666666663</v>
      </c>
    </row>
    <row r="114" spans="1:5" x14ac:dyDescent="0.2">
      <c r="A114">
        <v>36</v>
      </c>
      <c r="B114" s="4">
        <f t="shared" si="5"/>
        <v>44562</v>
      </c>
      <c r="C114" s="5">
        <f t="shared" si="6"/>
        <v>0.66666666666666607</v>
      </c>
      <c r="D114" s="5">
        <f t="shared" si="8"/>
        <v>1.7013888888888886</v>
      </c>
      <c r="E114" s="10">
        <f t="shared" si="7"/>
        <v>0.72916666666666663</v>
      </c>
    </row>
    <row r="115" spans="1:5" x14ac:dyDescent="0.2">
      <c r="A115">
        <v>37</v>
      </c>
      <c r="B115" s="4">
        <f t="shared" si="5"/>
        <v>44563</v>
      </c>
      <c r="C115" s="5">
        <f t="shared" si="6"/>
        <v>0.6190476190476184</v>
      </c>
      <c r="D115" s="5">
        <f t="shared" si="8"/>
        <v>1.7013888888888886</v>
      </c>
      <c r="E115" s="10">
        <f t="shared" si="7"/>
        <v>0.72916666666666663</v>
      </c>
    </row>
    <row r="116" spans="1:5" x14ac:dyDescent="0.2">
      <c r="A116">
        <v>38</v>
      </c>
      <c r="B116" s="4">
        <f t="shared" si="5"/>
        <v>44564</v>
      </c>
      <c r="C116" s="5">
        <f t="shared" si="6"/>
        <v>0.57142857142857073</v>
      </c>
      <c r="D116" s="5">
        <f t="shared" si="8"/>
        <v>1.7013888888888886</v>
      </c>
      <c r="E116" s="10">
        <f t="shared" si="7"/>
        <v>0.72916666666666663</v>
      </c>
    </row>
    <row r="117" spans="1:5" x14ac:dyDescent="0.2">
      <c r="A117">
        <v>39</v>
      </c>
      <c r="B117" s="4">
        <f t="shared" si="5"/>
        <v>44565</v>
      </c>
      <c r="C117" s="5">
        <f t="shared" si="6"/>
        <v>0.52380952380952306</v>
      </c>
      <c r="D117" s="5">
        <f t="shared" si="8"/>
        <v>1.7013888888888886</v>
      </c>
      <c r="E117" s="10">
        <f t="shared" si="7"/>
        <v>0.72916666666666663</v>
      </c>
    </row>
    <row r="118" spans="1:5" x14ac:dyDescent="0.2">
      <c r="A118">
        <v>40</v>
      </c>
      <c r="B118" s="4">
        <f t="shared" si="5"/>
        <v>44566</v>
      </c>
      <c r="C118" s="5">
        <f t="shared" si="6"/>
        <v>0.47619047619047544</v>
      </c>
      <c r="D118" s="5">
        <f t="shared" si="8"/>
        <v>1.7013888888888886</v>
      </c>
      <c r="E118" s="10">
        <f t="shared" si="7"/>
        <v>0.72916666666666663</v>
      </c>
    </row>
    <row r="119" spans="1:5" x14ac:dyDescent="0.2">
      <c r="A119">
        <v>41</v>
      </c>
      <c r="B119" s="4">
        <f t="shared" si="5"/>
        <v>44567</v>
      </c>
      <c r="C119" s="5">
        <f t="shared" si="6"/>
        <v>0.42857142857142783</v>
      </c>
      <c r="D119" s="5">
        <f t="shared" si="8"/>
        <v>1.7013888888888886</v>
      </c>
      <c r="E119" s="10">
        <f t="shared" si="7"/>
        <v>0.72916666666666663</v>
      </c>
    </row>
    <row r="120" spans="1:5" x14ac:dyDescent="0.2">
      <c r="A120">
        <v>42</v>
      </c>
      <c r="B120" s="4">
        <f t="shared" si="5"/>
        <v>44568</v>
      </c>
      <c r="C120" s="5">
        <f t="shared" si="6"/>
        <v>0.38095238095238021</v>
      </c>
      <c r="D120" s="5">
        <f t="shared" si="8"/>
        <v>1.7013888888888886</v>
      </c>
      <c r="E120" s="10">
        <f t="shared" si="7"/>
        <v>0.72916666666666663</v>
      </c>
    </row>
    <row r="121" spans="1:5" x14ac:dyDescent="0.2">
      <c r="A121">
        <v>43</v>
      </c>
      <c r="B121" s="4">
        <f t="shared" si="5"/>
        <v>44569</v>
      </c>
      <c r="C121" s="5">
        <f t="shared" si="6"/>
        <v>0.33333333333333259</v>
      </c>
      <c r="D121" s="5">
        <f t="shared" si="8"/>
        <v>1.7013888888888886</v>
      </c>
      <c r="E121" s="10">
        <f t="shared" si="7"/>
        <v>0.72916666666666663</v>
      </c>
    </row>
    <row r="122" spans="1:5" x14ac:dyDescent="0.2">
      <c r="A122">
        <v>44</v>
      </c>
      <c r="B122" s="4">
        <f t="shared" si="5"/>
        <v>44570</v>
      </c>
      <c r="C122" s="5">
        <f t="shared" si="6"/>
        <v>0.28571428571428498</v>
      </c>
      <c r="D122" s="5">
        <f t="shared" si="8"/>
        <v>1.7013888888888886</v>
      </c>
      <c r="E122" s="10">
        <f t="shared" si="7"/>
        <v>0.72916666666666663</v>
      </c>
    </row>
    <row r="123" spans="1:5" x14ac:dyDescent="0.2">
      <c r="A123">
        <v>45</v>
      </c>
      <c r="B123" s="4">
        <f t="shared" si="5"/>
        <v>44571</v>
      </c>
      <c r="C123" s="5">
        <f t="shared" si="6"/>
        <v>0.23809523809523736</v>
      </c>
      <c r="D123" s="5">
        <f t="shared" si="8"/>
        <v>1.7013888888888886</v>
      </c>
      <c r="E123" s="10">
        <f t="shared" si="7"/>
        <v>0.72916666666666663</v>
      </c>
    </row>
    <row r="124" spans="1:5" x14ac:dyDescent="0.2">
      <c r="A124">
        <v>46</v>
      </c>
      <c r="B124" s="4">
        <f t="shared" si="5"/>
        <v>44572</v>
      </c>
      <c r="C124" s="5">
        <f t="shared" si="6"/>
        <v>0.19047619047618974</v>
      </c>
      <c r="D124" s="5">
        <f t="shared" si="8"/>
        <v>1.7013888888888886</v>
      </c>
      <c r="E124" s="10">
        <f t="shared" si="7"/>
        <v>0.72916666666666663</v>
      </c>
    </row>
    <row r="125" spans="1:5" x14ac:dyDescent="0.2">
      <c r="A125">
        <v>47</v>
      </c>
      <c r="B125" s="4">
        <f>B124+1</f>
        <v>44573</v>
      </c>
      <c r="C125" s="5">
        <f t="shared" si="6"/>
        <v>0.14285714285714213</v>
      </c>
      <c r="D125" s="5">
        <f t="shared" si="8"/>
        <v>1.7013888888888886</v>
      </c>
      <c r="E125" s="10">
        <f t="shared" si="7"/>
        <v>0.72916666666666663</v>
      </c>
    </row>
    <row r="126" spans="1:5" x14ac:dyDescent="0.2">
      <c r="A126">
        <v>48</v>
      </c>
      <c r="B126" s="4">
        <f t="shared" si="5"/>
        <v>44574</v>
      </c>
      <c r="C126" s="5">
        <f t="shared" si="6"/>
        <v>9.5238095238094511E-2</v>
      </c>
      <c r="D126" s="5">
        <f t="shared" si="8"/>
        <v>1.7013888888888886</v>
      </c>
      <c r="E126" s="10">
        <f t="shared" si="7"/>
        <v>0.72916666666666663</v>
      </c>
    </row>
    <row r="127" spans="1:5" x14ac:dyDescent="0.2">
      <c r="A127">
        <v>49</v>
      </c>
      <c r="B127" s="4">
        <f t="shared" si="5"/>
        <v>44575</v>
      </c>
      <c r="C127" s="5">
        <f t="shared" si="6"/>
        <v>4.7619047619046895E-2</v>
      </c>
      <c r="D127" s="5">
        <f t="shared" si="8"/>
        <v>1.7013888888888886</v>
      </c>
      <c r="E127" s="10">
        <f t="shared" si="7"/>
        <v>0.72916666666666663</v>
      </c>
    </row>
  </sheetData>
  <mergeCells count="3">
    <mergeCell ref="B36:E36"/>
    <mergeCell ref="B2:E2"/>
    <mergeCell ref="B78:E78"/>
  </mergeCells>
  <conditionalFormatting sqref="B78:E127">
    <cfRule type="timePeriod" dxfId="1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127"/>
  <sheetViews>
    <sheetView showGridLines="0" tabSelected="1" zoomScale="85" workbookViewId="0">
      <pane ySplit="1" topLeftCell="A76" activePane="bottomLeft" state="frozen"/>
      <selection pane="bottomLeft" activeCell="D99" sqref="D99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2</v>
      </c>
      <c r="E1" s="9" t="s">
        <v>3</v>
      </c>
      <c r="F1" s="2">
        <v>0.33333333333333331</v>
      </c>
    </row>
    <row r="2" spans="1:6" s="1" customFormat="1" ht="26" x14ac:dyDescent="0.2">
      <c r="B2" s="16" t="s">
        <v>4</v>
      </c>
      <c r="C2" s="16"/>
      <c r="D2" s="16"/>
      <c r="E2" s="16"/>
      <c r="F2" s="2"/>
    </row>
    <row r="3" spans="1:6" x14ac:dyDescent="0.2">
      <c r="A3">
        <v>1</v>
      </c>
      <c r="B3" s="4">
        <v>44459</v>
      </c>
      <c r="C3" s="5">
        <f>(F1/7)*A32</f>
        <v>1.4285714285714284</v>
      </c>
      <c r="D3" s="5">
        <f>C3-([1]Commun!$C$4+[1]Commun!$C$5+[1]!Tableau2[[#This Row],[DURÉE]])</f>
        <v>1.3834325396825395</v>
      </c>
      <c r="E3" s="10">
        <f>D3/$C$3</f>
        <v>0.96840277777777783</v>
      </c>
    </row>
    <row r="4" spans="1:6" x14ac:dyDescent="0.2">
      <c r="A4">
        <v>2</v>
      </c>
      <c r="B4" s="4">
        <v>44460</v>
      </c>
      <c r="C4" s="5">
        <f>C3-(($F$1/7))</f>
        <v>1.3809523809523807</v>
      </c>
      <c r="D4" s="5">
        <f>D3</f>
        <v>1.3834325396825395</v>
      </c>
      <c r="E4" s="10">
        <f t="shared" ref="E4:E32" si="0">D4/$C$3</f>
        <v>0.96840277777777783</v>
      </c>
    </row>
    <row r="5" spans="1:6" x14ac:dyDescent="0.2">
      <c r="A5">
        <v>3</v>
      </c>
      <c r="B5" s="4">
        <v>44461</v>
      </c>
      <c r="C5" s="5">
        <f t="shared" ref="C5:C32" si="1">C4-(($F$1/7))</f>
        <v>1.333333333333333</v>
      </c>
      <c r="D5" s="5">
        <f>D4</f>
        <v>1.3834325396825395</v>
      </c>
      <c r="E5" s="10">
        <f t="shared" si="0"/>
        <v>0.96840277777777783</v>
      </c>
    </row>
    <row r="6" spans="1:6" x14ac:dyDescent="0.2">
      <c r="A6">
        <v>4</v>
      </c>
      <c r="B6" s="4">
        <v>44462</v>
      </c>
      <c r="C6" s="5">
        <f t="shared" si="1"/>
        <v>1.2857142857142854</v>
      </c>
      <c r="D6" s="5">
        <f>D5</f>
        <v>1.3834325396825395</v>
      </c>
      <c r="E6" s="10">
        <f t="shared" si="0"/>
        <v>0.96840277777777783</v>
      </c>
    </row>
    <row r="7" spans="1:6" x14ac:dyDescent="0.2">
      <c r="A7">
        <v>5</v>
      </c>
      <c r="B7" s="4">
        <v>44463</v>
      </c>
      <c r="C7" s="5">
        <f t="shared" si="1"/>
        <v>1.2380952380952377</v>
      </c>
      <c r="D7" s="5">
        <f>D6-([1]Constantin!$C$5+[1]Constantin!$C$4)</f>
        <v>1.3403769841269839</v>
      </c>
      <c r="E7" s="10">
        <f t="shared" si="0"/>
        <v>0.9382638888888889</v>
      </c>
    </row>
    <row r="8" spans="1:6" x14ac:dyDescent="0.2">
      <c r="A8">
        <v>6</v>
      </c>
      <c r="B8" s="4">
        <v>44464</v>
      </c>
      <c r="C8" s="5">
        <f t="shared" si="1"/>
        <v>1.19047619047619</v>
      </c>
      <c r="D8" s="5">
        <f>D7</f>
        <v>1.3403769841269839</v>
      </c>
      <c r="E8" s="10">
        <f t="shared" si="0"/>
        <v>0.9382638888888889</v>
      </c>
    </row>
    <row r="9" spans="1:6" x14ac:dyDescent="0.2">
      <c r="A9">
        <v>7</v>
      </c>
      <c r="B9" s="4">
        <v>44465</v>
      </c>
      <c r="C9" s="5">
        <f t="shared" si="1"/>
        <v>1.1428571428571423</v>
      </c>
      <c r="D9" s="5">
        <f t="shared" ref="D9:D11" si="2">D8</f>
        <v>1.3403769841269839</v>
      </c>
      <c r="E9" s="10">
        <f t="shared" si="0"/>
        <v>0.9382638888888889</v>
      </c>
    </row>
    <row r="10" spans="1:6" x14ac:dyDescent="0.2">
      <c r="A10">
        <v>8</v>
      </c>
      <c r="B10" s="4">
        <v>44466</v>
      </c>
      <c r="C10" s="5">
        <f t="shared" si="1"/>
        <v>1.0952380952380947</v>
      </c>
      <c r="D10" s="5">
        <f t="shared" si="2"/>
        <v>1.3403769841269839</v>
      </c>
      <c r="E10" s="10">
        <f>D10/$C$3</f>
        <v>0.9382638888888889</v>
      </c>
    </row>
    <row r="11" spans="1:6" x14ac:dyDescent="0.2">
      <c r="A11">
        <v>9</v>
      </c>
      <c r="B11" s="4">
        <v>44467</v>
      </c>
      <c r="C11" s="5">
        <f t="shared" si="1"/>
        <v>1.047619047619047</v>
      </c>
      <c r="D11" s="5">
        <f t="shared" si="2"/>
        <v>1.3403769841269839</v>
      </c>
      <c r="E11" s="10">
        <f t="shared" si="0"/>
        <v>0.9382638888888889</v>
      </c>
    </row>
    <row r="12" spans="1:6" x14ac:dyDescent="0.2">
      <c r="A12">
        <v>10</v>
      </c>
      <c r="B12" s="4">
        <v>44468</v>
      </c>
      <c r="C12" s="5">
        <f t="shared" si="1"/>
        <v>0.99999999999999933</v>
      </c>
      <c r="D12" s="5">
        <f>D11-([1]Constantin!$C$6+[1]Commun!$C$6)</f>
        <v>1.2153769841269839</v>
      </c>
      <c r="E12" s="10">
        <f t="shared" si="0"/>
        <v>0.85076388888888888</v>
      </c>
    </row>
    <row r="13" spans="1:6" x14ac:dyDescent="0.2">
      <c r="A13">
        <v>11</v>
      </c>
      <c r="B13" s="4">
        <v>44469</v>
      </c>
      <c r="C13" s="5">
        <f t="shared" si="1"/>
        <v>0.95238095238095166</v>
      </c>
      <c r="D13" s="5">
        <f>D12</f>
        <v>1.2153769841269839</v>
      </c>
      <c r="E13" s="10">
        <f t="shared" si="0"/>
        <v>0.85076388888888888</v>
      </c>
    </row>
    <row r="14" spans="1:6" x14ac:dyDescent="0.2">
      <c r="A14">
        <v>12</v>
      </c>
      <c r="B14" s="4">
        <v>44470</v>
      </c>
      <c r="C14" s="5">
        <f t="shared" si="1"/>
        <v>0.90476190476190399</v>
      </c>
      <c r="D14" s="5">
        <f>D13-([1]Commun!$C$7+[1]Commun!$C$8)</f>
        <v>1.1702380952380951</v>
      </c>
      <c r="E14" s="10">
        <f t="shared" si="0"/>
        <v>0.81916666666666671</v>
      </c>
    </row>
    <row r="15" spans="1:6" x14ac:dyDescent="0.2">
      <c r="A15">
        <v>13</v>
      </c>
      <c r="B15" s="4">
        <v>44471</v>
      </c>
      <c r="C15" s="5">
        <f t="shared" si="1"/>
        <v>0.85714285714285632</v>
      </c>
      <c r="D15" s="5">
        <f t="shared" ref="D15:D20" si="3">D14</f>
        <v>1.1702380952380951</v>
      </c>
      <c r="E15" s="10">
        <f t="shared" si="0"/>
        <v>0.81916666666666671</v>
      </c>
    </row>
    <row r="16" spans="1:6" x14ac:dyDescent="0.2">
      <c r="A16">
        <v>14</v>
      </c>
      <c r="B16" s="4">
        <v>44472</v>
      </c>
      <c r="C16" s="5">
        <f t="shared" si="1"/>
        <v>0.80952380952380865</v>
      </c>
      <c r="D16" s="5">
        <f t="shared" si="3"/>
        <v>1.1702380952380951</v>
      </c>
      <c r="E16" s="10">
        <f t="shared" si="0"/>
        <v>0.81916666666666671</v>
      </c>
    </row>
    <row r="17" spans="1:5" x14ac:dyDescent="0.2">
      <c r="A17">
        <v>15</v>
      </c>
      <c r="B17" s="4">
        <v>44473</v>
      </c>
      <c r="C17" s="5">
        <f t="shared" si="1"/>
        <v>0.76190476190476097</v>
      </c>
      <c r="D17" s="5">
        <f t="shared" si="3"/>
        <v>1.1702380952380951</v>
      </c>
      <c r="E17" s="10">
        <f t="shared" si="0"/>
        <v>0.81916666666666671</v>
      </c>
    </row>
    <row r="18" spans="1:5" x14ac:dyDescent="0.2">
      <c r="A18">
        <v>16</v>
      </c>
      <c r="B18" s="4">
        <v>44474</v>
      </c>
      <c r="C18" s="5">
        <f t="shared" si="1"/>
        <v>0.7142857142857133</v>
      </c>
      <c r="D18" s="5">
        <f t="shared" si="3"/>
        <v>1.1702380952380951</v>
      </c>
      <c r="E18" s="10">
        <f t="shared" si="0"/>
        <v>0.81916666666666671</v>
      </c>
    </row>
    <row r="19" spans="1:5" x14ac:dyDescent="0.2">
      <c r="A19">
        <v>17</v>
      </c>
      <c r="B19" s="4">
        <v>44475</v>
      </c>
      <c r="C19" s="5">
        <f t="shared" si="1"/>
        <v>0.66666666666666563</v>
      </c>
      <c r="D19" s="5">
        <f t="shared" si="3"/>
        <v>1.1702380952380951</v>
      </c>
      <c r="E19" s="10">
        <f t="shared" si="0"/>
        <v>0.81916666666666671</v>
      </c>
    </row>
    <row r="20" spans="1:5" x14ac:dyDescent="0.2">
      <c r="A20">
        <v>18</v>
      </c>
      <c r="B20" s="4">
        <v>44476</v>
      </c>
      <c r="C20" s="5">
        <f t="shared" si="1"/>
        <v>0.61904761904761796</v>
      </c>
      <c r="D20" s="5">
        <f t="shared" si="3"/>
        <v>1.1702380952380951</v>
      </c>
      <c r="E20" s="10">
        <f t="shared" si="0"/>
        <v>0.81916666666666671</v>
      </c>
    </row>
    <row r="21" spans="1:5" x14ac:dyDescent="0.2">
      <c r="A21">
        <v>19</v>
      </c>
      <c r="B21" s="4">
        <v>44477</v>
      </c>
      <c r="C21" s="5">
        <f t="shared" si="1"/>
        <v>0.57142857142857029</v>
      </c>
      <c r="D21" s="5">
        <f>D20-([1]Commun!$C$9+[1]Constantin!$C$7)</f>
        <v>1.1355158730158728</v>
      </c>
      <c r="E21" s="10">
        <f t="shared" si="0"/>
        <v>0.79486111111111102</v>
      </c>
    </row>
    <row r="22" spans="1:5" x14ac:dyDescent="0.2">
      <c r="A22">
        <v>20</v>
      </c>
      <c r="B22" s="4">
        <v>44478</v>
      </c>
      <c r="C22" s="5">
        <f t="shared" si="1"/>
        <v>0.52380952380952261</v>
      </c>
      <c r="D22" s="5">
        <f>D21</f>
        <v>1.1355158730158728</v>
      </c>
      <c r="E22" s="10">
        <f t="shared" si="0"/>
        <v>0.79486111111111102</v>
      </c>
    </row>
    <row r="23" spans="1:5" x14ac:dyDescent="0.2">
      <c r="A23">
        <v>21</v>
      </c>
      <c r="B23" s="4">
        <v>44479</v>
      </c>
      <c r="C23" s="5">
        <f t="shared" si="1"/>
        <v>0.476190476190475</v>
      </c>
      <c r="D23" s="5">
        <f>D22-([1]Constantin!$C$8)</f>
        <v>1.0730158730158728</v>
      </c>
      <c r="E23" s="10">
        <f t="shared" si="0"/>
        <v>0.75111111111111106</v>
      </c>
    </row>
    <row r="24" spans="1:5" x14ac:dyDescent="0.2">
      <c r="A24">
        <v>22</v>
      </c>
      <c r="B24" s="4">
        <v>44480</v>
      </c>
      <c r="C24" s="5">
        <f t="shared" si="1"/>
        <v>0.42857142857142738</v>
      </c>
      <c r="D24" s="5">
        <f>D23-([1]Commun!$C$10)</f>
        <v>0.98968253968253939</v>
      </c>
      <c r="E24" s="10">
        <f t="shared" si="0"/>
        <v>0.69277777777777771</v>
      </c>
    </row>
    <row r="25" spans="1:5" x14ac:dyDescent="0.2">
      <c r="A25">
        <v>23</v>
      </c>
      <c r="B25" s="4">
        <v>44481</v>
      </c>
      <c r="C25" s="5">
        <f t="shared" si="1"/>
        <v>0.38095238095237977</v>
      </c>
      <c r="D25" s="5">
        <f>D24</f>
        <v>0.98968253968253939</v>
      </c>
      <c r="E25" s="10">
        <f t="shared" si="0"/>
        <v>0.69277777777777771</v>
      </c>
    </row>
    <row r="26" spans="1:5" x14ac:dyDescent="0.2">
      <c r="A26">
        <v>24</v>
      </c>
      <c r="B26" s="4">
        <v>44482</v>
      </c>
      <c r="C26" s="5">
        <f t="shared" si="1"/>
        <v>0.33333333333333215</v>
      </c>
      <c r="D26" s="5">
        <f>D25</f>
        <v>0.98968253968253939</v>
      </c>
      <c r="E26" s="10">
        <f t="shared" si="0"/>
        <v>0.69277777777777771</v>
      </c>
    </row>
    <row r="27" spans="1:5" x14ac:dyDescent="0.2">
      <c r="A27">
        <v>25</v>
      </c>
      <c r="B27" s="4">
        <v>44483</v>
      </c>
      <c r="C27" s="5">
        <f t="shared" si="1"/>
        <v>0.28571428571428453</v>
      </c>
      <c r="D27" s="5">
        <f>D26-([1]Commun!$C$11)</f>
        <v>0.94801587301587276</v>
      </c>
      <c r="E27" s="10">
        <f t="shared" si="0"/>
        <v>0.66361111111111104</v>
      </c>
    </row>
    <row r="28" spans="1:5" x14ac:dyDescent="0.2">
      <c r="A28">
        <v>26</v>
      </c>
      <c r="B28" s="4">
        <v>44484</v>
      </c>
      <c r="C28" s="5">
        <f t="shared" si="1"/>
        <v>0.23809523809523692</v>
      </c>
      <c r="D28" s="5">
        <f>D27</f>
        <v>0.94801587301587276</v>
      </c>
      <c r="E28" s="10">
        <f t="shared" si="0"/>
        <v>0.66361111111111104</v>
      </c>
    </row>
    <row r="29" spans="1:5" x14ac:dyDescent="0.2">
      <c r="A29">
        <v>27</v>
      </c>
      <c r="B29" s="4">
        <v>44485</v>
      </c>
      <c r="C29" s="5">
        <f t="shared" si="1"/>
        <v>0.1904761904761893</v>
      </c>
      <c r="D29" s="5">
        <f>D28-([1]Constantin!$C$9)</f>
        <v>0.92718253968253939</v>
      </c>
      <c r="E29" s="10">
        <f t="shared" si="0"/>
        <v>0.64902777777777765</v>
      </c>
    </row>
    <row r="30" spans="1:5" x14ac:dyDescent="0.2">
      <c r="A30">
        <v>28</v>
      </c>
      <c r="B30" s="4">
        <v>44486</v>
      </c>
      <c r="C30" s="5">
        <f t="shared" si="1"/>
        <v>0.14285714285714168</v>
      </c>
      <c r="D30" s="5">
        <f>D29</f>
        <v>0.92718253968253939</v>
      </c>
      <c r="E30" s="10">
        <f t="shared" si="0"/>
        <v>0.64902777777777765</v>
      </c>
    </row>
    <row r="31" spans="1:5" x14ac:dyDescent="0.2">
      <c r="A31">
        <v>29</v>
      </c>
      <c r="B31" s="4">
        <v>44487</v>
      </c>
      <c r="C31" s="5">
        <f t="shared" si="1"/>
        <v>9.5238095238094067E-2</v>
      </c>
      <c r="D31" s="5">
        <f>D30-([1]Commun!$C$12)</f>
        <v>0.88551587301587276</v>
      </c>
      <c r="E31" s="10">
        <f t="shared" si="0"/>
        <v>0.61986111111111097</v>
      </c>
    </row>
    <row r="32" spans="1:5" x14ac:dyDescent="0.2">
      <c r="A32">
        <v>30</v>
      </c>
      <c r="B32" s="4">
        <v>44488</v>
      </c>
      <c r="C32" s="5">
        <f t="shared" si="1"/>
        <v>4.7619047619046451E-2</v>
      </c>
      <c r="D32" s="5">
        <f>D31-([1]Commun!$C$13+[1]Constantin!$C$10)</f>
        <v>0.80218253968253939</v>
      </c>
      <c r="E32" s="10">
        <f t="shared" si="0"/>
        <v>0.56152777777777763</v>
      </c>
    </row>
    <row r="36" spans="1:5" ht="26" x14ac:dyDescent="0.2">
      <c r="B36" s="16" t="s">
        <v>5</v>
      </c>
      <c r="C36" s="16"/>
      <c r="D36" s="16"/>
      <c r="E36" s="16"/>
    </row>
    <row r="37" spans="1:5" x14ac:dyDescent="0.2">
      <c r="A37">
        <v>1</v>
      </c>
      <c r="B37" s="4">
        <v>44489</v>
      </c>
      <c r="C37" s="5">
        <f>(F1/7)*A74</f>
        <v>1.8095238095238093</v>
      </c>
      <c r="D37" s="5">
        <f>C37</f>
        <v>1.8095238095238093</v>
      </c>
      <c r="E37" s="10">
        <f>D37/$C$37</f>
        <v>1</v>
      </c>
    </row>
    <row r="38" spans="1:5" x14ac:dyDescent="0.2">
      <c r="A38">
        <v>2</v>
      </c>
      <c r="B38" s="4">
        <v>44490</v>
      </c>
      <c r="C38" s="5">
        <f>C37-($F$1/7)</f>
        <v>1.7619047619047616</v>
      </c>
      <c r="D38" s="5">
        <f>D37</f>
        <v>1.8095238095238093</v>
      </c>
      <c r="E38" s="10">
        <f t="shared" ref="E38:E74" si="4">D38/$C$37</f>
        <v>1</v>
      </c>
    </row>
    <row r="39" spans="1:5" x14ac:dyDescent="0.2">
      <c r="A39">
        <v>3</v>
      </c>
      <c r="B39" s="4">
        <v>44491</v>
      </c>
      <c r="C39" s="5">
        <f t="shared" ref="C39:C74" si="5">C38-($F$1/7)</f>
        <v>1.714285714285714</v>
      </c>
      <c r="D39" s="5">
        <f>D38</f>
        <v>1.8095238095238093</v>
      </c>
      <c r="E39" s="10">
        <f t="shared" si="4"/>
        <v>1</v>
      </c>
    </row>
    <row r="40" spans="1:5" x14ac:dyDescent="0.2">
      <c r="A40">
        <v>4</v>
      </c>
      <c r="B40" s="4">
        <v>44492</v>
      </c>
      <c r="C40" s="5">
        <f t="shared" si="5"/>
        <v>1.6666666666666663</v>
      </c>
      <c r="D40" s="5">
        <f t="shared" ref="D40:D64" si="6">D39</f>
        <v>1.8095238095238093</v>
      </c>
      <c r="E40" s="10">
        <f t="shared" si="4"/>
        <v>1</v>
      </c>
    </row>
    <row r="41" spans="1:5" x14ac:dyDescent="0.2">
      <c r="A41">
        <v>5</v>
      </c>
      <c r="B41" s="4">
        <v>44493</v>
      </c>
      <c r="C41" s="5">
        <f t="shared" si="5"/>
        <v>1.6190476190476186</v>
      </c>
      <c r="D41" s="5">
        <f>D40</f>
        <v>1.8095238095238093</v>
      </c>
      <c r="E41" s="10">
        <f t="shared" si="4"/>
        <v>1</v>
      </c>
    </row>
    <row r="42" spans="1:5" x14ac:dyDescent="0.2">
      <c r="A42">
        <v>6</v>
      </c>
      <c r="B42" s="4">
        <v>44494</v>
      </c>
      <c r="C42" s="5">
        <f t="shared" si="5"/>
        <v>1.571428571428571</v>
      </c>
      <c r="D42" s="5">
        <f>D41-([1]Constantin!$C$11+[1]Constantin!$C$12+[1]Constantin!$C$13)</f>
        <v>1.743551587301587</v>
      </c>
      <c r="E42" s="10">
        <f t="shared" si="4"/>
        <v>0.96354166666666663</v>
      </c>
    </row>
    <row r="43" spans="1:5" x14ac:dyDescent="0.2">
      <c r="A43">
        <v>7</v>
      </c>
      <c r="B43" s="4">
        <v>44495</v>
      </c>
      <c r="C43" s="5">
        <f t="shared" si="5"/>
        <v>1.5238095238095233</v>
      </c>
      <c r="D43" s="5">
        <f t="shared" si="6"/>
        <v>1.743551587301587</v>
      </c>
      <c r="E43" s="10">
        <f t="shared" si="4"/>
        <v>0.96354166666666663</v>
      </c>
    </row>
    <row r="44" spans="1:5" x14ac:dyDescent="0.2">
      <c r="A44">
        <v>8</v>
      </c>
      <c r="B44" s="4">
        <v>44496</v>
      </c>
      <c r="C44" s="5">
        <f t="shared" si="5"/>
        <v>1.4761904761904756</v>
      </c>
      <c r="D44" s="5">
        <f t="shared" si="6"/>
        <v>1.743551587301587</v>
      </c>
      <c r="E44" s="10">
        <f t="shared" si="4"/>
        <v>0.96354166666666663</v>
      </c>
    </row>
    <row r="45" spans="1:5" x14ac:dyDescent="0.2">
      <c r="A45">
        <v>9</v>
      </c>
      <c r="B45" s="4">
        <v>44497</v>
      </c>
      <c r="C45" s="5">
        <f t="shared" si="5"/>
        <v>1.4285714285714279</v>
      </c>
      <c r="D45" s="5">
        <f>D44</f>
        <v>1.743551587301587</v>
      </c>
      <c r="E45" s="10">
        <f t="shared" si="4"/>
        <v>0.96354166666666663</v>
      </c>
    </row>
    <row r="46" spans="1:5" x14ac:dyDescent="0.2">
      <c r="A46">
        <v>10</v>
      </c>
      <c r="B46" s="4">
        <v>44498</v>
      </c>
      <c r="C46" s="5">
        <f t="shared" si="5"/>
        <v>1.3809523809523803</v>
      </c>
      <c r="D46" s="5">
        <f t="shared" si="6"/>
        <v>1.743551587301587</v>
      </c>
      <c r="E46" s="10">
        <f t="shared" si="4"/>
        <v>0.96354166666666663</v>
      </c>
    </row>
    <row r="47" spans="1:5" x14ac:dyDescent="0.2">
      <c r="A47">
        <v>11</v>
      </c>
      <c r="B47" s="4">
        <v>44499</v>
      </c>
      <c r="C47" s="5">
        <f t="shared" si="5"/>
        <v>1.3333333333333326</v>
      </c>
      <c r="D47" s="5">
        <f t="shared" si="6"/>
        <v>1.743551587301587</v>
      </c>
      <c r="E47" s="10">
        <f t="shared" si="4"/>
        <v>0.96354166666666663</v>
      </c>
    </row>
    <row r="48" spans="1:5" x14ac:dyDescent="0.2">
      <c r="A48">
        <v>12</v>
      </c>
      <c r="B48" s="4">
        <v>44500</v>
      </c>
      <c r="C48" s="5">
        <f t="shared" si="5"/>
        <v>1.2857142857142849</v>
      </c>
      <c r="D48" s="5">
        <f t="shared" si="6"/>
        <v>1.743551587301587</v>
      </c>
      <c r="E48" s="10">
        <f t="shared" si="4"/>
        <v>0.96354166666666663</v>
      </c>
    </row>
    <row r="49" spans="1:5" x14ac:dyDescent="0.2">
      <c r="A49">
        <v>13</v>
      </c>
      <c r="B49" s="4">
        <v>44501</v>
      </c>
      <c r="C49" s="5">
        <f t="shared" si="5"/>
        <v>1.2380952380952372</v>
      </c>
      <c r="D49" s="5">
        <f>D48</f>
        <v>1.743551587301587</v>
      </c>
      <c r="E49" s="10">
        <f t="shared" si="4"/>
        <v>0.96354166666666663</v>
      </c>
    </row>
    <row r="50" spans="1:5" x14ac:dyDescent="0.2">
      <c r="A50">
        <v>14</v>
      </c>
      <c r="B50" s="4">
        <v>44502</v>
      </c>
      <c r="C50" s="5">
        <f t="shared" si="5"/>
        <v>1.1904761904761896</v>
      </c>
      <c r="D50" s="5">
        <f>D49-([1]Constantin!$C$14)</f>
        <v>1.7018849206349203</v>
      </c>
      <c r="E50" s="10">
        <f t="shared" si="4"/>
        <v>0.94051535087719285</v>
      </c>
    </row>
    <row r="51" spans="1:5" x14ac:dyDescent="0.2">
      <c r="A51">
        <v>15</v>
      </c>
      <c r="B51" s="4">
        <v>44503</v>
      </c>
      <c r="C51" s="5">
        <f t="shared" si="5"/>
        <v>1.1428571428571419</v>
      </c>
      <c r="D51" s="5">
        <f t="shared" si="6"/>
        <v>1.7018849206349203</v>
      </c>
      <c r="E51" s="10">
        <f t="shared" si="4"/>
        <v>0.94051535087719285</v>
      </c>
    </row>
    <row r="52" spans="1:5" x14ac:dyDescent="0.2">
      <c r="A52">
        <v>16</v>
      </c>
      <c r="B52" s="4">
        <v>44504</v>
      </c>
      <c r="C52" s="5">
        <f t="shared" si="5"/>
        <v>1.0952380952380942</v>
      </c>
      <c r="D52" s="5">
        <f>D51</f>
        <v>1.7018849206349203</v>
      </c>
      <c r="E52" s="10">
        <f t="shared" si="4"/>
        <v>0.94051535087719285</v>
      </c>
    </row>
    <row r="53" spans="1:5" x14ac:dyDescent="0.2">
      <c r="A53">
        <v>17</v>
      </c>
      <c r="B53" s="4">
        <v>44505</v>
      </c>
      <c r="C53" s="5">
        <f t="shared" si="5"/>
        <v>1.0476190476190466</v>
      </c>
      <c r="D53" s="5">
        <f>D52-([1]Commun!$C$14+[1]Commun!$C$15)</f>
        <v>1.5977182539682535</v>
      </c>
      <c r="E53" s="10">
        <f t="shared" si="4"/>
        <v>0.88294956140350866</v>
      </c>
    </row>
    <row r="54" spans="1:5" x14ac:dyDescent="0.2">
      <c r="A54">
        <v>18</v>
      </c>
      <c r="B54" s="4">
        <v>44506</v>
      </c>
      <c r="C54" s="5">
        <f t="shared" si="5"/>
        <v>0.99999999999999889</v>
      </c>
      <c r="D54" s="5">
        <f>D53-([1]Constantin!$C$15)</f>
        <v>1.5768849206349203</v>
      </c>
      <c r="E54" s="10">
        <f t="shared" si="4"/>
        <v>0.87143640350877183</v>
      </c>
    </row>
    <row r="55" spans="1:5" x14ac:dyDescent="0.2">
      <c r="A55">
        <v>19</v>
      </c>
      <c r="B55" s="4">
        <v>44507</v>
      </c>
      <c r="C55" s="5">
        <f t="shared" si="5"/>
        <v>0.95238095238095122</v>
      </c>
      <c r="D55" s="5">
        <f t="shared" si="6"/>
        <v>1.5768849206349203</v>
      </c>
      <c r="E55" s="10">
        <f t="shared" si="4"/>
        <v>0.87143640350877183</v>
      </c>
    </row>
    <row r="56" spans="1:5" x14ac:dyDescent="0.2">
      <c r="A56">
        <v>20</v>
      </c>
      <c r="B56" s="4">
        <v>44508</v>
      </c>
      <c r="C56" s="5">
        <f t="shared" si="5"/>
        <v>0.90476190476190355</v>
      </c>
      <c r="D56" s="5">
        <f>D55-([1]Commun!$C$16+[1]Constantin!$C$16)</f>
        <v>1.5143849206349203</v>
      </c>
      <c r="E56" s="10">
        <f t="shared" si="4"/>
        <v>0.83689692982456132</v>
      </c>
    </row>
    <row r="57" spans="1:5" x14ac:dyDescent="0.2">
      <c r="A57">
        <v>21</v>
      </c>
      <c r="B57" s="4">
        <v>44509</v>
      </c>
      <c r="C57" s="5">
        <f t="shared" si="5"/>
        <v>0.85714285714285587</v>
      </c>
      <c r="D57" s="5">
        <f t="shared" si="6"/>
        <v>1.5143849206349203</v>
      </c>
      <c r="E57" s="10">
        <f t="shared" si="4"/>
        <v>0.83689692982456132</v>
      </c>
    </row>
    <row r="58" spans="1:5" x14ac:dyDescent="0.2">
      <c r="A58">
        <v>22</v>
      </c>
      <c r="B58" s="4">
        <v>44510</v>
      </c>
      <c r="C58" s="5">
        <f t="shared" si="5"/>
        <v>0.8095238095238082</v>
      </c>
      <c r="D58" s="5">
        <f t="shared" si="6"/>
        <v>1.5143849206349203</v>
      </c>
      <c r="E58" s="10">
        <f t="shared" si="4"/>
        <v>0.83689692982456132</v>
      </c>
    </row>
    <row r="59" spans="1:5" x14ac:dyDescent="0.2">
      <c r="A59">
        <v>23</v>
      </c>
      <c r="B59" s="4">
        <v>44511</v>
      </c>
      <c r="C59" s="5">
        <f t="shared" si="5"/>
        <v>0.76190476190476053</v>
      </c>
      <c r="D59" s="5">
        <f t="shared" si="6"/>
        <v>1.5143849206349203</v>
      </c>
      <c r="E59" s="10">
        <f t="shared" si="4"/>
        <v>0.83689692982456132</v>
      </c>
    </row>
    <row r="60" spans="1:5" x14ac:dyDescent="0.2">
      <c r="A60">
        <v>24</v>
      </c>
      <c r="B60" s="4">
        <v>44512</v>
      </c>
      <c r="C60" s="5">
        <f t="shared" si="5"/>
        <v>0.71428571428571286</v>
      </c>
      <c r="D60" s="5">
        <f t="shared" si="6"/>
        <v>1.5143849206349203</v>
      </c>
      <c r="E60" s="10">
        <f t="shared" si="4"/>
        <v>0.83689692982456132</v>
      </c>
    </row>
    <row r="61" spans="1:5" x14ac:dyDescent="0.2">
      <c r="A61">
        <v>25</v>
      </c>
      <c r="B61" s="4">
        <v>44513</v>
      </c>
      <c r="C61" s="5">
        <f t="shared" si="5"/>
        <v>0.66666666666666519</v>
      </c>
      <c r="D61" s="5">
        <f t="shared" si="6"/>
        <v>1.5143849206349203</v>
      </c>
      <c r="E61" s="10">
        <f t="shared" si="4"/>
        <v>0.83689692982456132</v>
      </c>
    </row>
    <row r="62" spans="1:5" x14ac:dyDescent="0.2">
      <c r="A62">
        <v>26</v>
      </c>
      <c r="B62" s="4">
        <v>44514</v>
      </c>
      <c r="C62" s="5">
        <f t="shared" si="5"/>
        <v>0.61904761904761751</v>
      </c>
      <c r="D62" s="5">
        <f t="shared" si="6"/>
        <v>1.5143849206349203</v>
      </c>
      <c r="E62" s="10">
        <f t="shared" si="4"/>
        <v>0.83689692982456132</v>
      </c>
    </row>
    <row r="63" spans="1:5" x14ac:dyDescent="0.2">
      <c r="A63">
        <v>27</v>
      </c>
      <c r="B63" s="4">
        <v>44515</v>
      </c>
      <c r="C63" s="5">
        <f t="shared" si="5"/>
        <v>0.57142857142856984</v>
      </c>
      <c r="D63" s="5">
        <f>D62</f>
        <v>1.5143849206349203</v>
      </c>
      <c r="E63" s="10">
        <f t="shared" si="4"/>
        <v>0.83689692982456132</v>
      </c>
    </row>
    <row r="64" spans="1:5" x14ac:dyDescent="0.2">
      <c r="A64">
        <v>28</v>
      </c>
      <c r="B64" s="4">
        <v>44516</v>
      </c>
      <c r="C64" s="5">
        <f t="shared" si="5"/>
        <v>0.52380952380952217</v>
      </c>
      <c r="D64" s="5">
        <f t="shared" si="6"/>
        <v>1.5143849206349203</v>
      </c>
      <c r="E64" s="10">
        <f t="shared" si="4"/>
        <v>0.83689692982456132</v>
      </c>
    </row>
    <row r="65" spans="1:5" x14ac:dyDescent="0.2">
      <c r="A65">
        <v>29</v>
      </c>
      <c r="B65" s="4">
        <v>44517</v>
      </c>
      <c r="C65" s="5">
        <f t="shared" si="5"/>
        <v>0.47619047619047455</v>
      </c>
      <c r="D65" s="5">
        <f>D64</f>
        <v>1.5143849206349203</v>
      </c>
      <c r="E65" s="10">
        <f t="shared" si="4"/>
        <v>0.83689692982456132</v>
      </c>
    </row>
    <row r="66" spans="1:5" x14ac:dyDescent="0.2">
      <c r="A66">
        <v>30</v>
      </c>
      <c r="B66" s="4">
        <v>44518</v>
      </c>
      <c r="C66" s="5">
        <f t="shared" si="5"/>
        <v>0.42857142857142694</v>
      </c>
      <c r="D66" s="5">
        <f>D65</f>
        <v>1.5143849206349203</v>
      </c>
      <c r="E66" s="10">
        <f t="shared" si="4"/>
        <v>0.83689692982456132</v>
      </c>
    </row>
    <row r="67" spans="1:5" x14ac:dyDescent="0.2">
      <c r="A67">
        <v>31</v>
      </c>
      <c r="B67" s="4">
        <v>44519</v>
      </c>
      <c r="C67" s="5">
        <f t="shared" si="5"/>
        <v>0.38095238095237932</v>
      </c>
      <c r="D67" s="5">
        <f>D66</f>
        <v>1.5143849206349203</v>
      </c>
      <c r="E67" s="10">
        <f t="shared" si="4"/>
        <v>0.83689692982456132</v>
      </c>
    </row>
    <row r="68" spans="1:5" x14ac:dyDescent="0.2">
      <c r="A68">
        <v>32</v>
      </c>
      <c r="B68" s="4">
        <v>44520</v>
      </c>
      <c r="C68" s="5">
        <f t="shared" si="5"/>
        <v>0.33333333333333171</v>
      </c>
      <c r="D68" s="5">
        <f>D67-([1]Constantin!$C$17+[1]Constantin!$C$18)</f>
        <v>1.4206349206349203</v>
      </c>
      <c r="E68" s="10">
        <f t="shared" si="4"/>
        <v>0.7850877192982455</v>
      </c>
    </row>
    <row r="69" spans="1:5" x14ac:dyDescent="0.2">
      <c r="A69">
        <v>33</v>
      </c>
      <c r="B69" s="4">
        <v>44521</v>
      </c>
      <c r="C69" s="5">
        <f t="shared" si="5"/>
        <v>0.28571428571428409</v>
      </c>
      <c r="D69" s="5">
        <f>D68-([1]Constantin!$C$19)</f>
        <v>1.399801587301587</v>
      </c>
      <c r="E69" s="10">
        <f t="shared" si="4"/>
        <v>0.77357456140350866</v>
      </c>
    </row>
    <row r="70" spans="1:5" x14ac:dyDescent="0.2">
      <c r="A70">
        <v>34</v>
      </c>
      <c r="B70" s="4">
        <v>44522</v>
      </c>
      <c r="C70" s="5">
        <f t="shared" si="5"/>
        <v>0.23809523809523647</v>
      </c>
      <c r="D70" s="5">
        <f>D69-([1]Commun!$C$17+[1]Constantin!$C$20+[1]Constantin!$C$21)</f>
        <v>1.2331349206349203</v>
      </c>
      <c r="E70" s="10">
        <f t="shared" si="4"/>
        <v>0.68146929824561386</v>
      </c>
    </row>
    <row r="71" spans="1:5" x14ac:dyDescent="0.2">
      <c r="A71">
        <v>35</v>
      </c>
      <c r="B71" s="4">
        <v>44523</v>
      </c>
      <c r="C71" s="5">
        <f t="shared" si="5"/>
        <v>0.19047619047618886</v>
      </c>
      <c r="D71" s="5">
        <f>D70-([1]Constantin!$C$22+[1]Constantin!$C$23)</f>
        <v>1.0039682539682535</v>
      </c>
      <c r="E71" s="10">
        <f t="shared" si="4"/>
        <v>0.55482456140350855</v>
      </c>
    </row>
    <row r="72" spans="1:5" x14ac:dyDescent="0.2">
      <c r="A72">
        <v>36</v>
      </c>
      <c r="B72" s="4">
        <v>44524</v>
      </c>
      <c r="C72" s="5">
        <f t="shared" si="5"/>
        <v>0.14285714285714124</v>
      </c>
      <c r="D72" s="5">
        <f>D71</f>
        <v>1.0039682539682535</v>
      </c>
      <c r="E72" s="10">
        <f t="shared" si="4"/>
        <v>0.55482456140350855</v>
      </c>
    </row>
    <row r="73" spans="1:5" x14ac:dyDescent="0.2">
      <c r="A73">
        <v>37</v>
      </c>
      <c r="B73" s="4">
        <v>44525</v>
      </c>
      <c r="C73" s="5">
        <f t="shared" si="5"/>
        <v>9.5238095238093623E-2</v>
      </c>
      <c r="D73" s="5">
        <f>D72</f>
        <v>1.0039682539682535</v>
      </c>
      <c r="E73" s="10">
        <f t="shared" si="4"/>
        <v>0.55482456140350855</v>
      </c>
    </row>
    <row r="74" spans="1:5" x14ac:dyDescent="0.2">
      <c r="A74">
        <v>38</v>
      </c>
      <c r="B74" s="4">
        <v>44526</v>
      </c>
      <c r="C74" s="5">
        <f t="shared" si="5"/>
        <v>4.7619047619046007E-2</v>
      </c>
      <c r="D74" s="5">
        <f>D73-([1]Commun!$C$18+[1]Commun!$C$19+[1]Commun!$C$20)</f>
        <v>0.91021825396825351</v>
      </c>
      <c r="E74" s="10">
        <f t="shared" si="4"/>
        <v>0.50301535087719274</v>
      </c>
    </row>
    <row r="78" spans="1:5" ht="26" x14ac:dyDescent="0.2">
      <c r="B78" s="14" t="s">
        <v>6</v>
      </c>
      <c r="C78" s="15"/>
      <c r="D78" s="15"/>
      <c r="E78" s="15"/>
    </row>
    <row r="79" spans="1:5" x14ac:dyDescent="0.2">
      <c r="A79">
        <v>1</v>
      </c>
      <c r="B79" s="4">
        <f>B74+1</f>
        <v>44527</v>
      </c>
      <c r="C79" s="5">
        <f>(F1/7)*A127</f>
        <v>2.333333333333333</v>
      </c>
      <c r="D79" s="5">
        <f>C79</f>
        <v>2.333333333333333</v>
      </c>
      <c r="E79" s="10">
        <f>D79/$C$79</f>
        <v>1</v>
      </c>
    </row>
    <row r="80" spans="1:5" x14ac:dyDescent="0.2">
      <c r="A80">
        <v>2</v>
      </c>
      <c r="B80" s="4">
        <f>B79+1</f>
        <v>44528</v>
      </c>
      <c r="C80" s="5">
        <f>C79-($F$1/7)</f>
        <v>2.2857142857142856</v>
      </c>
      <c r="D80" s="5">
        <f>D79</f>
        <v>2.333333333333333</v>
      </c>
      <c r="E80" s="10">
        <f>D80/$C$79</f>
        <v>1</v>
      </c>
    </row>
    <row r="81" spans="1:5" x14ac:dyDescent="0.2">
      <c r="A81">
        <v>3</v>
      </c>
      <c r="B81" s="4">
        <f t="shared" ref="B81:B127" si="7">B80+1</f>
        <v>44529</v>
      </c>
      <c r="C81" s="5">
        <f t="shared" ref="C81:C127" si="8">C80-($F$1/7)</f>
        <v>2.2380952380952381</v>
      </c>
      <c r="D81" s="5">
        <f t="shared" ref="D81:D87" si="9">D80</f>
        <v>2.333333333333333</v>
      </c>
      <c r="E81" s="10">
        <f t="shared" ref="E81:E127" si="10">D81/$C$79</f>
        <v>1</v>
      </c>
    </row>
    <row r="82" spans="1:5" x14ac:dyDescent="0.2">
      <c r="A82">
        <v>4</v>
      </c>
      <c r="B82" s="4">
        <f t="shared" si="7"/>
        <v>44530</v>
      </c>
      <c r="C82" s="5">
        <f t="shared" si="8"/>
        <v>2.1904761904761907</v>
      </c>
      <c r="D82" s="5">
        <f t="shared" si="9"/>
        <v>2.333333333333333</v>
      </c>
      <c r="E82" s="10">
        <f t="shared" si="10"/>
        <v>1</v>
      </c>
    </row>
    <row r="83" spans="1:5" x14ac:dyDescent="0.2">
      <c r="A83">
        <v>5</v>
      </c>
      <c r="B83" s="4">
        <f t="shared" si="7"/>
        <v>44531</v>
      </c>
      <c r="C83" s="5">
        <f t="shared" si="8"/>
        <v>2.1428571428571432</v>
      </c>
      <c r="D83" s="5">
        <f t="shared" si="9"/>
        <v>2.333333333333333</v>
      </c>
      <c r="E83" s="10">
        <f t="shared" si="10"/>
        <v>1</v>
      </c>
    </row>
    <row r="84" spans="1:5" x14ac:dyDescent="0.2">
      <c r="A84">
        <v>6</v>
      </c>
      <c r="B84" s="4">
        <f t="shared" si="7"/>
        <v>44532</v>
      </c>
      <c r="C84" s="5">
        <f t="shared" si="8"/>
        <v>2.0952380952380958</v>
      </c>
      <c r="D84" s="5">
        <f t="shared" si="9"/>
        <v>2.333333333333333</v>
      </c>
      <c r="E84" s="10">
        <f t="shared" si="10"/>
        <v>1</v>
      </c>
    </row>
    <row r="85" spans="1:5" x14ac:dyDescent="0.2">
      <c r="A85">
        <v>7</v>
      </c>
      <c r="B85" s="4">
        <f t="shared" si="7"/>
        <v>44533</v>
      </c>
      <c r="C85" s="5">
        <f t="shared" si="8"/>
        <v>2.0476190476190483</v>
      </c>
      <c r="D85" s="5">
        <f t="shared" si="9"/>
        <v>2.333333333333333</v>
      </c>
      <c r="E85" s="10">
        <f t="shared" si="10"/>
        <v>1</v>
      </c>
    </row>
    <row r="86" spans="1:5" x14ac:dyDescent="0.2">
      <c r="A86">
        <v>8</v>
      </c>
      <c r="B86" s="4">
        <f t="shared" si="7"/>
        <v>44534</v>
      </c>
      <c r="C86" s="5">
        <f t="shared" si="8"/>
        <v>2.0000000000000009</v>
      </c>
      <c r="D86" s="5">
        <f t="shared" si="9"/>
        <v>2.333333333333333</v>
      </c>
      <c r="E86" s="10">
        <f t="shared" si="10"/>
        <v>1</v>
      </c>
    </row>
    <row r="87" spans="1:5" x14ac:dyDescent="0.2">
      <c r="A87">
        <v>9</v>
      </c>
      <c r="B87" s="4">
        <f t="shared" si="7"/>
        <v>44535</v>
      </c>
      <c r="C87" s="5">
        <f t="shared" si="8"/>
        <v>1.9523809523809532</v>
      </c>
      <c r="D87" s="5">
        <f t="shared" si="9"/>
        <v>2.333333333333333</v>
      </c>
      <c r="E87" s="10">
        <f t="shared" si="10"/>
        <v>1</v>
      </c>
    </row>
    <row r="88" spans="1:5" x14ac:dyDescent="0.2">
      <c r="A88">
        <v>10</v>
      </c>
      <c r="B88" s="4">
        <f t="shared" si="7"/>
        <v>44536</v>
      </c>
      <c r="C88" s="5">
        <f t="shared" si="8"/>
        <v>1.9047619047619055</v>
      </c>
      <c r="D88" s="5">
        <f>D87-([1]Commun!$C$21)</f>
        <v>2.2499999999999996</v>
      </c>
      <c r="E88" s="10">
        <f t="shared" si="10"/>
        <v>0.96428571428571419</v>
      </c>
    </row>
    <row r="89" spans="1:5" x14ac:dyDescent="0.2">
      <c r="A89">
        <v>11</v>
      </c>
      <c r="B89" s="4">
        <f t="shared" si="7"/>
        <v>44537</v>
      </c>
      <c r="C89" s="5">
        <f t="shared" si="8"/>
        <v>1.8571428571428579</v>
      </c>
      <c r="D89" s="5">
        <f>D88</f>
        <v>2.2499999999999996</v>
      </c>
      <c r="E89" s="10">
        <f t="shared" si="10"/>
        <v>0.96428571428571419</v>
      </c>
    </row>
    <row r="90" spans="1:5" x14ac:dyDescent="0.2">
      <c r="A90">
        <v>12</v>
      </c>
      <c r="B90" s="4">
        <f t="shared" si="7"/>
        <v>44538</v>
      </c>
      <c r="C90" s="5">
        <f t="shared" si="8"/>
        <v>1.8095238095238102</v>
      </c>
      <c r="D90" s="5">
        <f>D89</f>
        <v>2.2499999999999996</v>
      </c>
      <c r="E90" s="10">
        <f t="shared" si="10"/>
        <v>0.96428571428571419</v>
      </c>
    </row>
    <row r="91" spans="1:5" x14ac:dyDescent="0.2">
      <c r="A91">
        <v>13</v>
      </c>
      <c r="B91" s="4">
        <f t="shared" si="7"/>
        <v>44539</v>
      </c>
      <c r="C91" s="5">
        <f t="shared" si="8"/>
        <v>1.7619047619047625</v>
      </c>
      <c r="D91" s="5">
        <f t="shared" ref="D91:D127" si="11">D90</f>
        <v>2.2499999999999996</v>
      </c>
      <c r="E91" s="10">
        <f t="shared" si="10"/>
        <v>0.96428571428571419</v>
      </c>
    </row>
    <row r="92" spans="1:5" x14ac:dyDescent="0.2">
      <c r="A92">
        <v>14</v>
      </c>
      <c r="B92" s="4">
        <f t="shared" si="7"/>
        <v>44540</v>
      </c>
      <c r="C92" s="5">
        <f t="shared" si="8"/>
        <v>1.7142857142857149</v>
      </c>
      <c r="D92" s="5">
        <f t="shared" si="11"/>
        <v>2.2499999999999996</v>
      </c>
      <c r="E92" s="10">
        <f t="shared" si="10"/>
        <v>0.96428571428571419</v>
      </c>
    </row>
    <row r="93" spans="1:5" x14ac:dyDescent="0.2">
      <c r="A93">
        <v>15</v>
      </c>
      <c r="B93" s="4">
        <f t="shared" si="7"/>
        <v>44541</v>
      </c>
      <c r="C93" s="5">
        <f t="shared" si="8"/>
        <v>1.6666666666666672</v>
      </c>
      <c r="D93" s="5">
        <f t="shared" si="11"/>
        <v>2.2499999999999996</v>
      </c>
      <c r="E93" s="10">
        <f t="shared" si="10"/>
        <v>0.96428571428571419</v>
      </c>
    </row>
    <row r="94" spans="1:5" x14ac:dyDescent="0.2">
      <c r="A94">
        <v>16</v>
      </c>
      <c r="B94" s="4">
        <f t="shared" si="7"/>
        <v>44542</v>
      </c>
      <c r="C94" s="5">
        <f t="shared" si="8"/>
        <v>1.6190476190476195</v>
      </c>
      <c r="D94" s="5">
        <f t="shared" si="11"/>
        <v>2.2499999999999996</v>
      </c>
      <c r="E94" s="10">
        <f t="shared" si="10"/>
        <v>0.96428571428571419</v>
      </c>
    </row>
    <row r="95" spans="1:5" x14ac:dyDescent="0.2">
      <c r="A95">
        <v>17</v>
      </c>
      <c r="B95" s="4">
        <f t="shared" si="7"/>
        <v>44543</v>
      </c>
      <c r="C95" s="5">
        <f t="shared" si="8"/>
        <v>1.5714285714285718</v>
      </c>
      <c r="D95" s="5">
        <f t="shared" si="11"/>
        <v>2.2499999999999996</v>
      </c>
      <c r="E95" s="10">
        <f t="shared" si="10"/>
        <v>0.96428571428571419</v>
      </c>
    </row>
    <row r="96" spans="1:5" x14ac:dyDescent="0.2">
      <c r="A96">
        <v>18</v>
      </c>
      <c r="B96" s="4">
        <f t="shared" si="7"/>
        <v>44544</v>
      </c>
      <c r="C96" s="5">
        <f t="shared" si="8"/>
        <v>1.5238095238095242</v>
      </c>
      <c r="D96" s="5">
        <f t="shared" si="11"/>
        <v>2.2499999999999996</v>
      </c>
      <c r="E96" s="10">
        <f t="shared" si="10"/>
        <v>0.96428571428571419</v>
      </c>
    </row>
    <row r="97" spans="1:5" x14ac:dyDescent="0.2">
      <c r="A97">
        <v>19</v>
      </c>
      <c r="B97" s="4">
        <f t="shared" si="7"/>
        <v>44545</v>
      </c>
      <c r="C97" s="5">
        <f t="shared" si="8"/>
        <v>1.4761904761904765</v>
      </c>
      <c r="D97" s="5">
        <f t="shared" si="11"/>
        <v>2.2499999999999996</v>
      </c>
      <c r="E97" s="10">
        <f t="shared" si="10"/>
        <v>0.96428571428571419</v>
      </c>
    </row>
    <row r="98" spans="1:5" x14ac:dyDescent="0.2">
      <c r="A98">
        <v>20</v>
      </c>
      <c r="B98" s="4">
        <f t="shared" si="7"/>
        <v>44546</v>
      </c>
      <c r="C98" s="5">
        <f t="shared" si="8"/>
        <v>1.4285714285714288</v>
      </c>
      <c r="D98" s="5">
        <f>D97-([1]Constantin!$C$24+[1]Constantin!$C$25+[1]Constantin!$C$26)</f>
        <v>2.0729166666666661</v>
      </c>
      <c r="E98" s="10">
        <f t="shared" si="10"/>
        <v>0.88839285714285698</v>
      </c>
    </row>
    <row r="99" spans="1:5" x14ac:dyDescent="0.2">
      <c r="A99">
        <v>21</v>
      </c>
      <c r="B99" s="11">
        <f t="shared" si="7"/>
        <v>44547</v>
      </c>
      <c r="C99" s="5">
        <f t="shared" si="8"/>
        <v>1.3809523809523812</v>
      </c>
      <c r="D99" s="5">
        <f t="shared" si="11"/>
        <v>2.0729166666666661</v>
      </c>
      <c r="E99" s="13">
        <f>D99/$C$79</f>
        <v>0.88839285714285698</v>
      </c>
    </row>
    <row r="100" spans="1:5" x14ac:dyDescent="0.2">
      <c r="A100">
        <v>22</v>
      </c>
      <c r="B100" s="4">
        <f t="shared" si="7"/>
        <v>44548</v>
      </c>
      <c r="C100" s="5">
        <f t="shared" si="8"/>
        <v>1.3333333333333335</v>
      </c>
      <c r="D100" s="5">
        <f t="shared" si="11"/>
        <v>2.0729166666666661</v>
      </c>
      <c r="E100" s="10">
        <f t="shared" si="10"/>
        <v>0.88839285714285698</v>
      </c>
    </row>
    <row r="101" spans="1:5" x14ac:dyDescent="0.2">
      <c r="A101">
        <v>23</v>
      </c>
      <c r="B101" s="4">
        <f t="shared" si="7"/>
        <v>44549</v>
      </c>
      <c r="C101" s="5">
        <f t="shared" si="8"/>
        <v>1.2857142857142858</v>
      </c>
      <c r="D101" s="5">
        <f t="shared" si="11"/>
        <v>2.0729166666666661</v>
      </c>
      <c r="E101" s="10">
        <f t="shared" si="10"/>
        <v>0.88839285714285698</v>
      </c>
    </row>
    <row r="102" spans="1:5" x14ac:dyDescent="0.2">
      <c r="A102">
        <v>24</v>
      </c>
      <c r="B102" s="4">
        <f t="shared" si="7"/>
        <v>44550</v>
      </c>
      <c r="C102" s="5">
        <f t="shared" si="8"/>
        <v>1.2380952380952381</v>
      </c>
      <c r="D102" s="5">
        <f t="shared" si="11"/>
        <v>2.0729166666666661</v>
      </c>
      <c r="E102" s="10">
        <f t="shared" si="10"/>
        <v>0.88839285714285698</v>
      </c>
    </row>
    <row r="103" spans="1:5" x14ac:dyDescent="0.2">
      <c r="A103">
        <v>25</v>
      </c>
      <c r="B103" s="4">
        <f t="shared" si="7"/>
        <v>44551</v>
      </c>
      <c r="C103" s="5">
        <f t="shared" si="8"/>
        <v>1.1904761904761905</v>
      </c>
      <c r="D103" s="5">
        <f t="shared" si="11"/>
        <v>2.0729166666666661</v>
      </c>
      <c r="E103" s="10">
        <f t="shared" si="10"/>
        <v>0.88839285714285698</v>
      </c>
    </row>
    <row r="104" spans="1:5" x14ac:dyDescent="0.2">
      <c r="A104">
        <v>26</v>
      </c>
      <c r="B104" s="4">
        <f t="shared" si="7"/>
        <v>44552</v>
      </c>
      <c r="C104" s="5">
        <f t="shared" si="8"/>
        <v>1.1428571428571428</v>
      </c>
      <c r="D104" s="5">
        <f t="shared" si="11"/>
        <v>2.0729166666666661</v>
      </c>
      <c r="E104" s="10">
        <f t="shared" si="10"/>
        <v>0.88839285714285698</v>
      </c>
    </row>
    <row r="105" spans="1:5" x14ac:dyDescent="0.2">
      <c r="A105">
        <v>27</v>
      </c>
      <c r="B105" s="4">
        <f t="shared" si="7"/>
        <v>44553</v>
      </c>
      <c r="C105" s="5">
        <f t="shared" si="8"/>
        <v>1.0952380952380951</v>
      </c>
      <c r="D105" s="5">
        <f t="shared" si="11"/>
        <v>2.0729166666666661</v>
      </c>
      <c r="E105" s="10">
        <f t="shared" si="10"/>
        <v>0.88839285714285698</v>
      </c>
    </row>
    <row r="106" spans="1:5" x14ac:dyDescent="0.2">
      <c r="A106">
        <v>28</v>
      </c>
      <c r="B106" s="4">
        <f t="shared" si="7"/>
        <v>44554</v>
      </c>
      <c r="C106" s="5">
        <f t="shared" si="8"/>
        <v>1.0476190476190474</v>
      </c>
      <c r="D106" s="5">
        <f t="shared" si="11"/>
        <v>2.0729166666666661</v>
      </c>
      <c r="E106" s="10">
        <f t="shared" si="10"/>
        <v>0.88839285714285698</v>
      </c>
    </row>
    <row r="107" spans="1:5" x14ac:dyDescent="0.2">
      <c r="A107">
        <v>29</v>
      </c>
      <c r="B107" s="4">
        <f t="shared" si="7"/>
        <v>44555</v>
      </c>
      <c r="C107" s="5">
        <f t="shared" si="8"/>
        <v>0.99999999999999978</v>
      </c>
      <c r="D107" s="5">
        <f t="shared" si="11"/>
        <v>2.0729166666666661</v>
      </c>
      <c r="E107" s="10">
        <f t="shared" si="10"/>
        <v>0.88839285714285698</v>
      </c>
    </row>
    <row r="108" spans="1:5" x14ac:dyDescent="0.2">
      <c r="A108">
        <v>30</v>
      </c>
      <c r="B108" s="4">
        <f t="shared" si="7"/>
        <v>44556</v>
      </c>
      <c r="C108" s="5">
        <f t="shared" si="8"/>
        <v>0.95238095238095211</v>
      </c>
      <c r="D108" s="5">
        <f t="shared" si="11"/>
        <v>2.0729166666666661</v>
      </c>
      <c r="E108" s="10">
        <f t="shared" si="10"/>
        <v>0.88839285714285698</v>
      </c>
    </row>
    <row r="109" spans="1:5" x14ac:dyDescent="0.2">
      <c r="A109">
        <v>31</v>
      </c>
      <c r="B109" s="4">
        <f t="shared" si="7"/>
        <v>44557</v>
      </c>
      <c r="C109" s="5">
        <f t="shared" si="8"/>
        <v>0.90476190476190443</v>
      </c>
      <c r="D109" s="5">
        <f t="shared" si="11"/>
        <v>2.0729166666666661</v>
      </c>
      <c r="E109" s="10">
        <f t="shared" si="10"/>
        <v>0.88839285714285698</v>
      </c>
    </row>
    <row r="110" spans="1:5" x14ac:dyDescent="0.2">
      <c r="A110">
        <v>32</v>
      </c>
      <c r="B110" s="4">
        <f t="shared" si="7"/>
        <v>44558</v>
      </c>
      <c r="C110" s="5">
        <f t="shared" si="8"/>
        <v>0.85714285714285676</v>
      </c>
      <c r="D110" s="5">
        <f t="shared" si="11"/>
        <v>2.0729166666666661</v>
      </c>
      <c r="E110" s="10">
        <f t="shared" si="10"/>
        <v>0.88839285714285698</v>
      </c>
    </row>
    <row r="111" spans="1:5" x14ac:dyDescent="0.2">
      <c r="A111">
        <v>33</v>
      </c>
      <c r="B111" s="4">
        <f t="shared" si="7"/>
        <v>44559</v>
      </c>
      <c r="C111" s="5">
        <f t="shared" si="8"/>
        <v>0.80952380952380909</v>
      </c>
      <c r="D111" s="5">
        <f t="shared" si="11"/>
        <v>2.0729166666666661</v>
      </c>
      <c r="E111" s="10">
        <f t="shared" si="10"/>
        <v>0.88839285714285698</v>
      </c>
    </row>
    <row r="112" spans="1:5" x14ac:dyDescent="0.2">
      <c r="A112">
        <v>34</v>
      </c>
      <c r="B112" s="4">
        <f t="shared" si="7"/>
        <v>44560</v>
      </c>
      <c r="C112" s="5">
        <f t="shared" si="8"/>
        <v>0.76190476190476142</v>
      </c>
      <c r="D112" s="5">
        <f t="shared" si="11"/>
        <v>2.0729166666666661</v>
      </c>
      <c r="E112" s="10">
        <f t="shared" si="10"/>
        <v>0.88839285714285698</v>
      </c>
    </row>
    <row r="113" spans="1:5" x14ac:dyDescent="0.2">
      <c r="A113">
        <v>35</v>
      </c>
      <c r="B113" s="4">
        <f t="shared" si="7"/>
        <v>44561</v>
      </c>
      <c r="C113" s="5">
        <f t="shared" si="8"/>
        <v>0.71428571428571375</v>
      </c>
      <c r="D113" s="5">
        <f t="shared" si="11"/>
        <v>2.0729166666666661</v>
      </c>
      <c r="E113" s="10">
        <f t="shared" si="10"/>
        <v>0.88839285714285698</v>
      </c>
    </row>
    <row r="114" spans="1:5" x14ac:dyDescent="0.2">
      <c r="A114">
        <v>36</v>
      </c>
      <c r="B114" s="4">
        <f t="shared" si="7"/>
        <v>44562</v>
      </c>
      <c r="C114" s="5">
        <f t="shared" si="8"/>
        <v>0.66666666666666607</v>
      </c>
      <c r="D114" s="5">
        <f t="shared" si="11"/>
        <v>2.0729166666666661</v>
      </c>
      <c r="E114" s="10">
        <f t="shared" si="10"/>
        <v>0.88839285714285698</v>
      </c>
    </row>
    <row r="115" spans="1:5" x14ac:dyDescent="0.2">
      <c r="A115">
        <v>37</v>
      </c>
      <c r="B115" s="4">
        <f t="shared" si="7"/>
        <v>44563</v>
      </c>
      <c r="C115" s="5">
        <f t="shared" si="8"/>
        <v>0.6190476190476184</v>
      </c>
      <c r="D115" s="5">
        <f t="shared" si="11"/>
        <v>2.0729166666666661</v>
      </c>
      <c r="E115" s="10">
        <f t="shared" si="10"/>
        <v>0.88839285714285698</v>
      </c>
    </row>
    <row r="116" spans="1:5" x14ac:dyDescent="0.2">
      <c r="A116">
        <v>38</v>
      </c>
      <c r="B116" s="4">
        <f t="shared" si="7"/>
        <v>44564</v>
      </c>
      <c r="C116" s="5">
        <f t="shared" si="8"/>
        <v>0.57142857142857073</v>
      </c>
      <c r="D116" s="5">
        <f t="shared" si="11"/>
        <v>2.0729166666666661</v>
      </c>
      <c r="E116" s="10">
        <f t="shared" si="10"/>
        <v>0.88839285714285698</v>
      </c>
    </row>
    <row r="117" spans="1:5" x14ac:dyDescent="0.2">
      <c r="A117">
        <v>39</v>
      </c>
      <c r="B117" s="4">
        <f t="shared" si="7"/>
        <v>44565</v>
      </c>
      <c r="C117" s="5">
        <f t="shared" si="8"/>
        <v>0.52380952380952306</v>
      </c>
      <c r="D117" s="5">
        <f t="shared" si="11"/>
        <v>2.0729166666666661</v>
      </c>
      <c r="E117" s="10">
        <f t="shared" si="10"/>
        <v>0.88839285714285698</v>
      </c>
    </row>
    <row r="118" spans="1:5" x14ac:dyDescent="0.2">
      <c r="A118">
        <v>40</v>
      </c>
      <c r="B118" s="4">
        <f t="shared" si="7"/>
        <v>44566</v>
      </c>
      <c r="C118" s="5">
        <f t="shared" si="8"/>
        <v>0.47619047619047544</v>
      </c>
      <c r="D118" s="5">
        <f t="shared" si="11"/>
        <v>2.0729166666666661</v>
      </c>
      <c r="E118" s="10">
        <f t="shared" si="10"/>
        <v>0.88839285714285698</v>
      </c>
    </row>
    <row r="119" spans="1:5" x14ac:dyDescent="0.2">
      <c r="A119">
        <v>41</v>
      </c>
      <c r="B119" s="4">
        <f t="shared" si="7"/>
        <v>44567</v>
      </c>
      <c r="C119" s="5">
        <f t="shared" si="8"/>
        <v>0.42857142857142783</v>
      </c>
      <c r="D119" s="5">
        <f t="shared" si="11"/>
        <v>2.0729166666666661</v>
      </c>
      <c r="E119" s="10">
        <f t="shared" si="10"/>
        <v>0.88839285714285698</v>
      </c>
    </row>
    <row r="120" spans="1:5" x14ac:dyDescent="0.2">
      <c r="A120">
        <v>42</v>
      </c>
      <c r="B120" s="4">
        <f t="shared" si="7"/>
        <v>44568</v>
      </c>
      <c r="C120" s="5">
        <f t="shared" si="8"/>
        <v>0.38095238095238021</v>
      </c>
      <c r="D120" s="5">
        <f t="shared" si="11"/>
        <v>2.0729166666666661</v>
      </c>
      <c r="E120" s="10">
        <f t="shared" si="10"/>
        <v>0.88839285714285698</v>
      </c>
    </row>
    <row r="121" spans="1:5" x14ac:dyDescent="0.2">
      <c r="A121">
        <v>43</v>
      </c>
      <c r="B121" s="4">
        <f t="shared" si="7"/>
        <v>44569</v>
      </c>
      <c r="C121" s="5">
        <f t="shared" si="8"/>
        <v>0.33333333333333259</v>
      </c>
      <c r="D121" s="5">
        <f t="shared" si="11"/>
        <v>2.0729166666666661</v>
      </c>
      <c r="E121" s="10">
        <f t="shared" si="10"/>
        <v>0.88839285714285698</v>
      </c>
    </row>
    <row r="122" spans="1:5" x14ac:dyDescent="0.2">
      <c r="A122">
        <v>44</v>
      </c>
      <c r="B122" s="4">
        <f t="shared" si="7"/>
        <v>44570</v>
      </c>
      <c r="C122" s="5">
        <f t="shared" si="8"/>
        <v>0.28571428571428498</v>
      </c>
      <c r="D122" s="5">
        <f t="shared" si="11"/>
        <v>2.0729166666666661</v>
      </c>
      <c r="E122" s="10">
        <f t="shared" si="10"/>
        <v>0.88839285714285698</v>
      </c>
    </row>
    <row r="123" spans="1:5" x14ac:dyDescent="0.2">
      <c r="A123">
        <v>45</v>
      </c>
      <c r="B123" s="4">
        <f t="shared" si="7"/>
        <v>44571</v>
      </c>
      <c r="C123" s="5">
        <f t="shared" si="8"/>
        <v>0.23809523809523736</v>
      </c>
      <c r="D123" s="5">
        <f t="shared" si="11"/>
        <v>2.0729166666666661</v>
      </c>
      <c r="E123" s="10">
        <f t="shared" si="10"/>
        <v>0.88839285714285698</v>
      </c>
    </row>
    <row r="124" spans="1:5" x14ac:dyDescent="0.2">
      <c r="A124">
        <v>46</v>
      </c>
      <c r="B124" s="4">
        <f t="shared" si="7"/>
        <v>44572</v>
      </c>
      <c r="C124" s="5">
        <f t="shared" si="8"/>
        <v>0.19047619047618974</v>
      </c>
      <c r="D124" s="5">
        <f t="shared" si="11"/>
        <v>2.0729166666666661</v>
      </c>
      <c r="E124" s="10">
        <f t="shared" si="10"/>
        <v>0.88839285714285698</v>
      </c>
    </row>
    <row r="125" spans="1:5" x14ac:dyDescent="0.2">
      <c r="A125">
        <v>47</v>
      </c>
      <c r="B125" s="4">
        <f>B124+1</f>
        <v>44573</v>
      </c>
      <c r="C125" s="5">
        <f t="shared" si="8"/>
        <v>0.14285714285714213</v>
      </c>
      <c r="D125" s="5">
        <f t="shared" si="11"/>
        <v>2.0729166666666661</v>
      </c>
      <c r="E125" s="10">
        <f t="shared" si="10"/>
        <v>0.88839285714285698</v>
      </c>
    </row>
    <row r="126" spans="1:5" x14ac:dyDescent="0.2">
      <c r="A126">
        <v>48</v>
      </c>
      <c r="B126" s="4">
        <f t="shared" si="7"/>
        <v>44574</v>
      </c>
      <c r="C126" s="5">
        <f t="shared" si="8"/>
        <v>9.5238095238094511E-2</v>
      </c>
      <c r="D126" s="5">
        <f t="shared" si="11"/>
        <v>2.0729166666666661</v>
      </c>
      <c r="E126" s="10">
        <f t="shared" si="10"/>
        <v>0.88839285714285698</v>
      </c>
    </row>
    <row r="127" spans="1:5" x14ac:dyDescent="0.2">
      <c r="A127">
        <v>49</v>
      </c>
      <c r="B127" s="4">
        <f t="shared" si="7"/>
        <v>44575</v>
      </c>
      <c r="C127" s="5">
        <f t="shared" si="8"/>
        <v>4.7619047619046895E-2</v>
      </c>
      <c r="D127" s="5">
        <f t="shared" si="11"/>
        <v>2.0729166666666661</v>
      </c>
      <c r="E127" s="10">
        <f t="shared" si="10"/>
        <v>0.88839285714285698</v>
      </c>
    </row>
  </sheetData>
  <mergeCells count="3">
    <mergeCell ref="B36:E36"/>
    <mergeCell ref="B2:E2"/>
    <mergeCell ref="B78:E78"/>
  </mergeCells>
  <conditionalFormatting sqref="B78:E127">
    <cfRule type="timePeriod" dxfId="0" priority="1" timePeriod="today">
      <formula>FLOOR(B78,1)=TODAY()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Aurelie</vt:lpstr>
      <vt:lpstr>Coralie</vt:lpstr>
      <vt:lpstr>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2021-12-17T10:04:47Z</dcterms:modified>
</cp:coreProperties>
</file>