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25CED5F6-3259-D041-864F-84770232935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7" i="19" l="1"/>
  <c r="D184" i="5"/>
  <c r="D184" i="19"/>
  <c r="D183" i="5"/>
  <c r="H187" i="20"/>
  <c r="D183" i="20"/>
  <c r="J177" i="18"/>
  <c r="C151" i="18"/>
  <c r="B187" i="18"/>
  <c r="B184" i="18"/>
  <c r="B185" i="18"/>
  <c r="B186" i="18" s="1"/>
  <c r="B178" i="18"/>
  <c r="B179" i="18"/>
  <c r="B180" i="18" s="1"/>
  <c r="B181" i="18" s="1"/>
  <c r="B182" i="18" s="1"/>
  <c r="B183" i="18" s="1"/>
  <c r="N138" i="21"/>
  <c r="N134" i="21"/>
  <c r="C151" i="20"/>
  <c r="J187" i="20"/>
  <c r="J187" i="19"/>
  <c r="N133" i="21"/>
  <c r="C151" i="19"/>
  <c r="B187" i="19"/>
  <c r="B183" i="19"/>
  <c r="B184" i="19"/>
  <c r="B185" i="19" s="1"/>
  <c r="B186" i="19" s="1"/>
  <c r="B178" i="19"/>
  <c r="B179" i="19"/>
  <c r="B180" i="19" s="1"/>
  <c r="B181" i="19" s="1"/>
  <c r="B182" i="19" s="1"/>
  <c r="H187" i="17"/>
  <c r="J187" i="17"/>
  <c r="N129" i="21"/>
  <c r="D178" i="17"/>
  <c r="D179" i="17" s="1"/>
  <c r="C151" i="17"/>
  <c r="B178" i="17"/>
  <c r="B179" i="17"/>
  <c r="B180" i="17" s="1"/>
  <c r="B181" i="17" s="1"/>
  <c r="B182" i="17" s="1"/>
  <c r="B183" i="17" s="1"/>
  <c r="B184" i="17" s="1"/>
  <c r="B185" i="17" s="1"/>
  <c r="B186" i="17" s="1"/>
  <c r="B187" i="17" s="1"/>
  <c r="C151" i="5"/>
  <c r="B187" i="5"/>
  <c r="B184" i="5"/>
  <c r="B185" i="5"/>
  <c r="B186" i="5" s="1"/>
  <c r="B178" i="5"/>
  <c r="B179" i="5"/>
  <c r="B180" i="5" s="1"/>
  <c r="B181" i="5" s="1"/>
  <c r="B182" i="5" s="1"/>
  <c r="B183" i="5" s="1"/>
  <c r="N135" i="21"/>
  <c r="N109" i="21"/>
  <c r="N83" i="21"/>
  <c r="N59" i="21"/>
  <c r="N34" i="21"/>
  <c r="N10" i="21"/>
  <c r="H177" i="18"/>
  <c r="N132" i="21"/>
  <c r="N131" i="21"/>
  <c r="N106" i="21"/>
  <c r="N105" i="21"/>
  <c r="N103" i="21"/>
  <c r="N112" i="21" s="1"/>
  <c r="J103" i="17"/>
  <c r="N80" i="21"/>
  <c r="N79" i="21"/>
  <c r="N77" i="21"/>
  <c r="N86" i="21" s="1"/>
  <c r="N56" i="21"/>
  <c r="N55" i="21"/>
  <c r="N53" i="21"/>
  <c r="N62" i="21" s="1"/>
  <c r="N31" i="21"/>
  <c r="N30" i="21"/>
  <c r="N28" i="21"/>
  <c r="N37" i="21" s="1"/>
  <c r="N4" i="21"/>
  <c r="N13" i="21" s="1"/>
  <c r="N9" i="21"/>
  <c r="N7" i="21"/>
  <c r="N6" i="21"/>
  <c r="H21" i="17"/>
  <c r="H53" i="17"/>
  <c r="H78" i="17"/>
  <c r="H103" i="17"/>
  <c r="H146" i="17"/>
  <c r="J146" i="17"/>
  <c r="J78" i="17"/>
  <c r="J53" i="17"/>
  <c r="J21" i="17"/>
  <c r="H146" i="18"/>
  <c r="H103" i="18"/>
  <c r="H78" i="18"/>
  <c r="H53" i="18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H53" i="20"/>
  <c r="N33" i="21" s="1"/>
  <c r="H21" i="20"/>
  <c r="C152" i="20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D151" i="19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N60" i="21" l="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E58" i="17"/>
  <c r="D59" i="17"/>
  <c r="D60" i="17" s="1"/>
  <c r="D86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59" i="5"/>
  <c r="C15" i="20" l="1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4" i="5" l="1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28" i="5" l="1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D30" i="5" l="1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31" i="5" l="1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D171" i="5" l="1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173" i="5" l="1"/>
  <c r="D174" i="5" s="1"/>
  <c r="D175" i="5" s="1"/>
  <c r="D176" i="5" s="1"/>
  <c r="D177" i="5" s="1"/>
  <c r="D178" i="5" s="1"/>
  <c r="D179" i="5" s="1"/>
  <c r="D180" i="5" s="1"/>
  <c r="D181" i="5" s="1"/>
  <c r="D182" i="5" s="1"/>
  <c r="D185" i="5" s="1"/>
  <c r="D186" i="5" s="1"/>
  <c r="D187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177" i="5" l="1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178" i="5" l="1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179" i="5" l="1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180" i="5" l="1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181" i="5" l="1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182" i="5" l="1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183" i="5" l="1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184" i="5" l="1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185" i="5" l="1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186" i="5" l="1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43" i="5" l="1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D45" i="5" l="1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D46" i="5" l="1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E180" i="17"/>
  <c r="D181" i="17"/>
  <c r="E137" i="18"/>
  <c r="D138" i="18"/>
  <c r="E136" i="20"/>
  <c r="E136" i="19"/>
  <c r="D139" i="17"/>
  <c r="E138" i="17"/>
  <c r="E113" i="5"/>
  <c r="E67" i="5"/>
  <c r="D182" i="20" l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D185" i="19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D185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E183" i="18"/>
  <c r="E184" i="18" l="1"/>
  <c r="D185" i="18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<sst xmlns="http://schemas.openxmlformats.org/spreadsheetml/2006/main" count="422" uniqueCount="247">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</sst>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sz val="11"/>
      <color rgb="FF504A3B"/>
      <name val="Calibri"/>
      <family val="2"/>
    </font>
    <font>
      <b/>
      <sz val="12"/>
      <color rgb="FF00749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6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7" fontId="15" fillId="2" borderId="4" xfId="2" applyNumberFormat="1" applyFont="1" applyFill="1" applyBorder="1" applyAlignment="1">
      <alignment horizontal="left" vertical="center" wrapText="1"/>
    </xf>
    <xf numFmtId="166" fontId="16" fillId="0" borderId="6" xfId="2" applyNumberFormat="1" applyFont="1" applyBorder="1" applyAlignment="1">
      <alignment horizontal="center" vertical="center" wrapText="1"/>
    </xf>
    <xf numFmtId="0" fontId="17" fillId="0" borderId="6" xfId="2" applyFont="1" applyBorder="1" applyAlignment="1">
      <alignment horizontal="left" vertical="center" wrapText="1"/>
    </xf>
    <xf numFmtId="166" fontId="5" fillId="0" borderId="0" xfId="2" applyNumberFormat="1" applyAlignment="1">
      <alignment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17" fillId="0" borderId="12" xfId="2" applyFont="1" applyBorder="1" applyAlignment="1">
      <alignment horizontal="left" vertical="center" wrapText="1"/>
    </xf>
    <xf numFmtId="0" fontId="5" fillId="0" borderId="0" xfId="2" applyAlignment="1">
      <alignment horizontal="center" vertical="center" wrapText="1"/>
    </xf>
    <xf numFmtId="167" fontId="15" fillId="6" borderId="7" xfId="2" applyNumberFormat="1" applyFont="1" applyFill="1" applyBorder="1" applyAlignment="1">
      <alignment horizontal="left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9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20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20" fillId="0" borderId="13" xfId="0" applyNumberFormat="1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66" fontId="20" fillId="0" borderId="14" xfId="0" applyNumberFormat="1" applyFont="1" applyBorder="1" applyAlignment="1">
      <alignment horizontal="center" vertical="center" wrapText="1"/>
    </xf>
    <xf numFmtId="166" fontId="20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20" fillId="0" borderId="9" xfId="0" applyNumberFormat="1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5" fillId="5" borderId="0" xfId="0" applyNumberFormat="1" applyFont="1" applyFill="1" applyBorder="1" applyAlignment="1" applyProtection="1">
      <alignment horizontal="left" vertical="center" wrapText="1"/>
    </xf>
    <xf numFmtId="166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21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21" fillId="0" borderId="3" xfId="0" applyNumberFormat="1" applyFont="1" applyBorder="1" applyAlignment="1">
      <alignment horizontal="center" vertical="center" wrapText="1"/>
    </xf>
    <xf numFmtId="166" fontId="21" fillId="0" borderId="10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21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22" fillId="0" borderId="12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22" fillId="0" borderId="3" xfId="0" applyNumberFormat="1" applyFont="1" applyBorder="1" applyAlignment="1">
      <alignment horizontal="center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7" fontId="23" fillId="4" borderId="4" xfId="2" applyNumberFormat="1" applyFont="1" applyFill="1" applyBorder="1" applyAlignment="1">
      <alignment horizontal="left" vertical="center" wrapText="1"/>
    </xf>
    <xf numFmtId="166" fontId="24" fillId="0" borderId="1" xfId="2" applyNumberFormat="1" applyFont="1" applyBorder="1" applyAlignment="1">
      <alignment horizontal="center" vertical="center" wrapText="1"/>
    </xf>
    <xf numFmtId="0" fontId="25" fillId="0" borderId="1" xfId="2" applyFont="1" applyBorder="1" applyAlignment="1">
      <alignment horizontal="left" vertical="center" wrapText="1"/>
    </xf>
    <xf numFmtId="166" fontId="24" fillId="0" borderId="12" xfId="2" applyNumberFormat="1" applyFont="1" applyBorder="1" applyAlignment="1">
      <alignment horizontal="center" vertical="center" wrapText="1"/>
    </xf>
    <xf numFmtId="0" fontId="25" fillId="0" borderId="12" xfId="2" applyFont="1" applyBorder="1" applyAlignment="1">
      <alignment horizontal="left" vertical="center" wrapText="1"/>
    </xf>
    <xf numFmtId="167" fontId="23" fillId="2" borderId="4" xfId="2" applyNumberFormat="1" applyFont="1" applyFill="1" applyBorder="1" applyAlignment="1">
      <alignment horizontal="left" vertical="center" wrapText="1"/>
    </xf>
    <xf numFmtId="166" fontId="26" fillId="0" borderId="4" xfId="2" applyNumberFormat="1" applyFont="1" applyBorder="1" applyAlignment="1">
      <alignment horizontal="center" vertical="center" wrapText="1"/>
    </xf>
    <xf numFmtId="0" fontId="25" fillId="0" borderId="4" xfId="2" applyFont="1" applyBorder="1" applyAlignment="1">
      <alignment horizontal="left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15" fillId="5" borderId="0" xfId="0" applyNumberFormat="1" applyFont="1" applyFill="1" applyAlignment="1">
      <alignment horizontal="left" vertical="center" wrapText="1"/>
    </xf>
    <xf numFmtId="166" fontId="16" fillId="0" borderId="6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numFmt numFmtId="166" formatCode="hh&quot;h&quot;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strike val="0"/>
        <outline val="0"/>
        <shadow val="0"/>
        <u val="none"/>
        <vertAlign val="baseline"/>
        <color rgb="FFFF0000"/>
      </font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52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0.97023809523809512</c:v>
                </c:pt>
                <c:pt idx="35">
                  <c:v>0.97023809523809512</c:v>
                </c:pt>
                <c:pt idx="36">
                  <c:v>0.97023809523809512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0.89384920634920639</c:v>
                </c:pt>
                <c:pt idx="35">
                  <c:v>0.89384920634920639</c:v>
                </c:pt>
                <c:pt idx="36">
                  <c:v>0.89384920634920639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4.0545634920634912</c:v>
                </c:pt>
                <c:pt idx="35">
                  <c:v>4.0545634920634912</c:v>
                </c:pt>
                <c:pt idx="36">
                  <c:v>4.0545634920634912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1.2619047619047621</c:v>
                </c:pt>
                <c:pt idx="35">
                  <c:v>1.2619047619047621</c:v>
                </c:pt>
                <c:pt idx="36">
                  <c:v>1.2619047619047621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0.97023809523809512</c:v>
                </c:pt>
                <c:pt idx="35">
                  <c:v>0.97023809523809512</c:v>
                </c:pt>
                <c:pt idx="36">
                  <c:v>0.97023809523809512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0.89384920634920639</c:v>
                </c:pt>
                <c:pt idx="35">
                  <c:v>0.89384920634920639</c:v>
                </c:pt>
                <c:pt idx="36">
                  <c:v>0.89384920634920639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1.2619047619047621</c:v>
                </c:pt>
                <c:pt idx="35">
                  <c:v>1.2619047619047621</c:v>
                </c:pt>
                <c:pt idx="36">
                  <c:v>1.2619047619047621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dataDxfId="51" totalsRowDxfId="50" totalsRowCellStyle="Normal 2"/>
    <tableColumn id="2" xr3:uid="{35B558AF-A00C-8A47-8F22-48D29FAC35F3}" name="DURÉE" dataDxfId="49" totalsRowDxfId="48" totalsRowCellStyle="Normal 2"/>
    <tableColumn id="3" xr3:uid="{4C1F4176-4430-7541-BDFD-529187E4605B}" name="ÉVÉNEMENT" dataDxfId="47" totalsRowDxfId="46" totalsRow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62">
  <autoFilter ref="B2:D62" xr:uid="{00000000-0009-0000-0100-000002000000}"/>
  <tableColumns count="3">
    <tableColumn id="1" xr3:uid="{CDE0AF44-FE6E-3C47-B119-1998B4D9E114}" name="DATE" dataDxfId="45"/>
    <tableColumn id="2" xr3:uid="{D292EB81-5877-8644-8624-4C0F28230A2B}" name="DURÉE" dataDxfId="44"/>
    <tableColumn id="3" xr3:uid="{D47DACAE-3BB1-8340-8894-D5C1F5EFFB6E}" name="ÉVÉNEMENT" dataDxfId="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56">
  <autoFilter ref="B2:D56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42"/>
    <tableColumn id="2" xr3:uid="{08988867-3A46-0144-9445-31F4CD0B6F90}" name="DURÉE" dataDxfId="41"/>
    <tableColumn id="3" xr3:uid="{D0892573-CF5F-0E43-814C-9FD5C8DF0820}" name="ÉVÉNEMENT" dataDxfId="4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88" totalsRowCount="1" totalsRowDxfId="39">
  <autoFilter ref="B2:D87" xr:uid="{00000000-0009-0000-0100-000004000000}"/>
  <tableColumns count="3">
    <tableColumn id="1" xr3:uid="{3114C9ED-3FB9-2A40-9DE4-7568BBC63CDB}" name="DATE" dataDxfId="38" totalsRowDxfId="2"/>
    <tableColumn id="2" xr3:uid="{C871BA2B-C157-5D44-850A-7FEF93E4BD8D}" name="DURÉE" dataDxfId="37" totalsRowDxfId="1"/>
    <tableColumn id="3" xr3:uid="{2ADBC9E4-6C96-824B-A44A-72B25B626F32}" name="ÉVÉNEMENT" dataDxfId="36" totalsRow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35"/>
    <tableColumn id="2" xr3:uid="{9A7F008B-1AE2-7142-B36B-9D012D8F6998}" name="DURÉE" dataDxfId="34"/>
    <tableColumn id="3" xr3:uid="{EF439370-94AD-674F-8F3E-FA50F341BBA9}" name="ÉVÉNEMENT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187"/>
  <sheetViews>
    <sheetView showGridLines="0" tabSelected="1" zoomScale="125" zoomScaleNormal="70" workbookViewId="0">
      <pane ySplit="1" topLeftCell="A158" activePane="bottomLeft" state="frozen"/>
      <selection pane="bottomLeft" activeCell="D184" sqref="D184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9" t="s">
        <v>8</v>
      </c>
      <c r="C2" s="130"/>
      <c r="D2" s="130"/>
      <c r="E2" s="130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9" t="s">
        <v>3</v>
      </c>
      <c r="C25" s="130"/>
      <c r="D25" s="130"/>
      <c r="E25" s="130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9" t="s">
        <v>4</v>
      </c>
      <c r="C57" s="130"/>
      <c r="D57" s="130"/>
      <c r="E57" s="130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9" t="s">
        <v>5</v>
      </c>
      <c r="C82" s="130"/>
      <c r="D82" s="130"/>
      <c r="E82" s="130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9" t="s">
        <v>6</v>
      </c>
      <c r="C107" s="130"/>
      <c r="D107" s="130"/>
      <c r="E107" s="130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9" t="s">
        <v>9</v>
      </c>
      <c r="C150" s="130"/>
      <c r="D150" s="130"/>
      <c r="E150" s="130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 t="shared" si="20"/>
        <v>4.0545634920634912</v>
      </c>
      <c r="E185" s="9">
        <f t="shared" si="19"/>
        <v>0.57530968468468457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4.0545634920634912</v>
      </c>
      <c r="E186" s="9">
        <f t="shared" si="19"/>
        <v>0.57530968468468457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4.0545634920634912</v>
      </c>
      <c r="E187" s="9">
        <f>D187/$C$151</f>
        <v>0.57530968468468457</v>
      </c>
    </row>
  </sheetData>
  <mergeCells count="6"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32" priority="7" timePeriod="today">
      <formula>FLOOR(B1,1)=TODAY()</formula>
    </cfRule>
  </conditionalFormatting>
  <conditionalFormatting sqref="B150:E187">
    <cfRule type="timePeriod" dxfId="31" priority="5" timePeriod="today">
      <formula>FLOOR(B150,1)=TODAY()</formula>
    </cfRule>
  </conditionalFormatting>
  <conditionalFormatting sqref="B25:E25">
    <cfRule type="timePeriod" dxfId="30" priority="4" timePeriod="today">
      <formula>FLOOR(B25,1)=TODAY()</formula>
    </cfRule>
  </conditionalFormatting>
  <conditionalFormatting sqref="B22:E24">
    <cfRule type="timePeriod" dxfId="29" priority="3" timePeriod="today">
      <formula>FLOOR(B22,1)=TODAY()</formula>
    </cfRule>
  </conditionalFormatting>
  <conditionalFormatting sqref="B54:E57">
    <cfRule type="timePeriod" dxfId="28" priority="2" timePeriod="today">
      <formula>FLOOR(B54,1)=TODAY()</formula>
    </cfRule>
  </conditionalFormatting>
  <conditionalFormatting sqref="B107:E107">
    <cfRule type="timePeriod" dxfId="27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71" zoomScale="113" zoomScaleNormal="115" workbookViewId="0">
      <selection activeCell="B84" sqref="B84:D8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1" t="s">
        <v>123</v>
      </c>
      <c r="C1" s="132"/>
      <c r="D1" s="13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3"/>
      <c r="B2" s="15" t="s">
        <v>11</v>
      </c>
      <c r="C2" s="16" t="s">
        <v>12</v>
      </c>
      <c r="D2" s="15" t="s">
        <v>13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0.75" customHeight="1" x14ac:dyDescent="0.2">
      <c r="B3" s="71">
        <v>44459</v>
      </c>
      <c r="C3" s="72">
        <v>3.472222222222222E-3</v>
      </c>
      <c r="D3" s="27" t="s">
        <v>124</v>
      </c>
    </row>
    <row r="4" spans="1:26" ht="30.75" customHeight="1" x14ac:dyDescent="0.2">
      <c r="B4" s="71">
        <v>44459</v>
      </c>
      <c r="C4" s="72">
        <v>3.472222222222222E-3</v>
      </c>
      <c r="D4" s="27" t="s">
        <v>125</v>
      </c>
    </row>
    <row r="5" spans="1:26" ht="30.75" customHeight="1" x14ac:dyDescent="0.2">
      <c r="B5" s="71">
        <v>44461</v>
      </c>
      <c r="C5" s="72">
        <v>3.472222222222222E-3</v>
      </c>
      <c r="D5" s="27" t="s">
        <v>126</v>
      </c>
    </row>
    <row r="6" spans="1:26" ht="30.75" customHeight="1" x14ac:dyDescent="0.2">
      <c r="B6" s="71">
        <v>44465</v>
      </c>
      <c r="C6" s="72">
        <v>0.125</v>
      </c>
      <c r="D6" s="27" t="s">
        <v>127</v>
      </c>
    </row>
    <row r="7" spans="1:26" ht="30.75" customHeight="1" x14ac:dyDescent="0.2">
      <c r="B7" s="71">
        <v>44465</v>
      </c>
      <c r="C7" s="72">
        <v>3.472222222222222E-3</v>
      </c>
      <c r="D7" s="27" t="s">
        <v>128</v>
      </c>
    </row>
    <row r="8" spans="1:26" ht="30.75" customHeight="1" x14ac:dyDescent="0.2">
      <c r="B8" s="71">
        <v>44466</v>
      </c>
      <c r="C8" s="72">
        <v>4.1666666666666664E-2</v>
      </c>
      <c r="D8" s="73" t="s">
        <v>38</v>
      </c>
    </row>
    <row r="9" spans="1:26" ht="30.75" customHeight="1" x14ac:dyDescent="0.2">
      <c r="B9" s="71">
        <v>44467</v>
      </c>
      <c r="C9" s="72">
        <v>3.125E-2</v>
      </c>
      <c r="D9" s="27" t="s">
        <v>129</v>
      </c>
    </row>
    <row r="10" spans="1:26" ht="30.75" customHeight="1" x14ac:dyDescent="0.2">
      <c r="B10" s="71">
        <v>44467</v>
      </c>
      <c r="C10" s="72">
        <v>1.0416666666666666E-2</v>
      </c>
      <c r="D10" s="27" t="s">
        <v>130</v>
      </c>
    </row>
    <row r="11" spans="1:26" ht="30.75" customHeight="1" x14ac:dyDescent="0.2">
      <c r="B11" s="71">
        <v>44467</v>
      </c>
      <c r="C11" s="74">
        <v>4.1666666666666664E-2</v>
      </c>
      <c r="D11" s="27" t="s">
        <v>39</v>
      </c>
    </row>
    <row r="12" spans="1:26" ht="30.75" customHeight="1" x14ac:dyDescent="0.2">
      <c r="B12" s="71">
        <v>44470</v>
      </c>
      <c r="C12" s="75">
        <v>2.0833333333333332E-2</v>
      </c>
      <c r="D12" s="27" t="s">
        <v>131</v>
      </c>
    </row>
    <row r="13" spans="1:26" ht="30.75" customHeight="1" x14ac:dyDescent="0.2">
      <c r="B13" s="71">
        <v>44472</v>
      </c>
      <c r="C13" s="76">
        <v>6.25E-2</v>
      </c>
      <c r="D13" s="27" t="s">
        <v>132</v>
      </c>
    </row>
    <row r="14" spans="1:26" ht="30.75" customHeight="1" x14ac:dyDescent="0.2">
      <c r="B14" s="71">
        <v>44472</v>
      </c>
      <c r="C14" s="76">
        <v>6.9444444444444441E-3</v>
      </c>
      <c r="D14" s="27" t="s">
        <v>133</v>
      </c>
    </row>
    <row r="15" spans="1:26" ht="30.75" customHeight="1" x14ac:dyDescent="0.2">
      <c r="B15" s="71">
        <v>44472</v>
      </c>
      <c r="C15" s="77">
        <v>1.7361111111111112E-2</v>
      </c>
      <c r="D15" s="27" t="s">
        <v>134</v>
      </c>
    </row>
    <row r="16" spans="1:26" ht="30.75" customHeight="1" x14ac:dyDescent="0.2">
      <c r="B16" s="71">
        <v>44477</v>
      </c>
      <c r="C16" s="78">
        <v>1.0416666666666666E-2</v>
      </c>
      <c r="D16" s="27" t="s">
        <v>135</v>
      </c>
    </row>
    <row r="17" spans="2:4" ht="30.75" customHeight="1" x14ac:dyDescent="0.2">
      <c r="B17" s="71">
        <v>44477</v>
      </c>
      <c r="C17" s="72">
        <v>6.9444444444444441E-3</v>
      </c>
      <c r="D17" s="27" t="s">
        <v>136</v>
      </c>
    </row>
    <row r="18" spans="2:4" ht="30.75" customHeight="1" thickBot="1" x14ac:dyDescent="0.25">
      <c r="B18" s="79">
        <v>44477</v>
      </c>
      <c r="C18" s="80">
        <v>6.9444444444444441E-3</v>
      </c>
      <c r="D18" s="36" t="s">
        <v>137</v>
      </c>
    </row>
    <row r="19" spans="2:4" ht="30.75" customHeight="1" thickTop="1" x14ac:dyDescent="0.2">
      <c r="B19" s="71">
        <v>44480</v>
      </c>
      <c r="C19" s="72">
        <v>2.0833333333333332E-2</v>
      </c>
      <c r="D19" s="38" t="s">
        <v>138</v>
      </c>
    </row>
    <row r="20" spans="2:4" ht="30.75" customHeight="1" x14ac:dyDescent="0.2">
      <c r="B20" s="71">
        <v>44480</v>
      </c>
      <c r="C20" s="72">
        <v>2.0833333333333332E-2</v>
      </c>
      <c r="D20" s="27" t="s">
        <v>139</v>
      </c>
    </row>
    <row r="21" spans="2:4" ht="30.75" customHeight="1" x14ac:dyDescent="0.2">
      <c r="B21" s="71">
        <v>44483</v>
      </c>
      <c r="C21" s="72">
        <v>3.472222222222222E-3</v>
      </c>
      <c r="D21" s="27" t="s">
        <v>140</v>
      </c>
    </row>
    <row r="22" spans="2:4" ht="30.75" customHeight="1" x14ac:dyDescent="0.2">
      <c r="B22" s="71">
        <v>44483</v>
      </c>
      <c r="C22" s="74">
        <v>1.0416666666666666E-2</v>
      </c>
      <c r="D22" s="27" t="s">
        <v>141</v>
      </c>
    </row>
    <row r="23" spans="2:4" ht="30.75" customHeight="1" x14ac:dyDescent="0.2">
      <c r="B23" s="71">
        <v>44483</v>
      </c>
      <c r="C23" s="75">
        <v>7.2916666666666671E-2</v>
      </c>
      <c r="D23" s="27" t="s">
        <v>142</v>
      </c>
    </row>
    <row r="24" spans="2:4" ht="30.75" customHeight="1" x14ac:dyDescent="0.2">
      <c r="B24" s="71">
        <v>44483</v>
      </c>
      <c r="C24" s="76">
        <v>1.0416666666666666E-2</v>
      </c>
      <c r="D24" s="27" t="s">
        <v>143</v>
      </c>
    </row>
    <row r="25" spans="2:4" ht="30.75" customHeight="1" x14ac:dyDescent="0.2">
      <c r="B25" s="71">
        <v>44484</v>
      </c>
      <c r="C25" s="76">
        <v>5.2083333333333336E-2</v>
      </c>
      <c r="D25" s="27" t="s">
        <v>144</v>
      </c>
    </row>
    <row r="26" spans="2:4" ht="30.75" customHeight="1" x14ac:dyDescent="0.2">
      <c r="B26" s="71">
        <v>44485</v>
      </c>
      <c r="C26" s="72">
        <v>6.9444444444444441E-3</v>
      </c>
      <c r="D26" s="27" t="s">
        <v>145</v>
      </c>
    </row>
    <row r="27" spans="2:4" ht="30.75" customHeight="1" x14ac:dyDescent="0.2">
      <c r="B27" s="71">
        <v>44485</v>
      </c>
      <c r="C27" s="76">
        <v>7.2916666666666671E-2</v>
      </c>
      <c r="D27" s="27" t="s">
        <v>146</v>
      </c>
    </row>
    <row r="28" spans="2:4" ht="30.75" customHeight="1" x14ac:dyDescent="0.2">
      <c r="B28" s="71">
        <v>44485</v>
      </c>
      <c r="C28" s="76">
        <v>5.2083333333333336E-2</v>
      </c>
      <c r="D28" s="27" t="s">
        <v>147</v>
      </c>
    </row>
    <row r="29" spans="2:4" ht="30.75" customHeight="1" x14ac:dyDescent="0.2">
      <c r="B29" s="71">
        <v>44485</v>
      </c>
      <c r="C29" s="72">
        <v>1.0416666666666666E-2</v>
      </c>
      <c r="D29" s="27" t="s">
        <v>148</v>
      </c>
    </row>
    <row r="30" spans="2:4" ht="30.75" customHeight="1" x14ac:dyDescent="0.2">
      <c r="B30" s="71">
        <v>44485</v>
      </c>
      <c r="C30" s="72">
        <v>3.125E-2</v>
      </c>
      <c r="D30" s="27" t="s">
        <v>149</v>
      </c>
    </row>
    <row r="31" spans="2:4" ht="30.75" customHeight="1" x14ac:dyDescent="0.2">
      <c r="B31" s="71">
        <v>44486</v>
      </c>
      <c r="C31" s="72">
        <v>1.7361111111111112E-2</v>
      </c>
      <c r="D31" s="27" t="s">
        <v>150</v>
      </c>
    </row>
    <row r="32" spans="2:4" ht="30.75" customHeight="1" x14ac:dyDescent="0.2">
      <c r="B32" s="71">
        <v>44486</v>
      </c>
      <c r="C32" s="72">
        <v>1.0416666666666666E-2</v>
      </c>
      <c r="D32" s="27" t="s">
        <v>151</v>
      </c>
    </row>
    <row r="33" spans="2:4" ht="30.75" customHeight="1" x14ac:dyDescent="0.2">
      <c r="B33" s="71">
        <v>44487</v>
      </c>
      <c r="C33" s="72">
        <v>3.125E-2</v>
      </c>
      <c r="D33" s="27" t="s">
        <v>152</v>
      </c>
    </row>
    <row r="34" spans="2:4" ht="30.75" customHeight="1" x14ac:dyDescent="0.2">
      <c r="B34" s="71">
        <v>44490</v>
      </c>
      <c r="C34" s="72">
        <v>1.0416666666666666E-2</v>
      </c>
      <c r="D34" s="38" t="s">
        <v>153</v>
      </c>
    </row>
    <row r="35" spans="2:4" ht="30.75" customHeight="1" x14ac:dyDescent="0.2">
      <c r="B35" s="71">
        <v>44493</v>
      </c>
      <c r="C35" s="72">
        <v>1.3888888888888888E-2</v>
      </c>
      <c r="D35" s="27" t="s">
        <v>154</v>
      </c>
    </row>
    <row r="36" spans="2:4" ht="30.75" customHeight="1" x14ac:dyDescent="0.2">
      <c r="B36" s="71">
        <v>44494</v>
      </c>
      <c r="C36" s="72">
        <v>6.9444444444444441E-3</v>
      </c>
      <c r="D36" s="27" t="s">
        <v>155</v>
      </c>
    </row>
    <row r="37" spans="2:4" ht="30.75" customHeight="1" x14ac:dyDescent="0.2">
      <c r="B37" s="71">
        <v>44497</v>
      </c>
      <c r="C37" s="72">
        <v>4.1666666666666664E-2</v>
      </c>
      <c r="D37" s="48" t="s">
        <v>156</v>
      </c>
    </row>
    <row r="38" spans="2:4" ht="30.75" customHeight="1" x14ac:dyDescent="0.2">
      <c r="B38" s="71">
        <v>44497</v>
      </c>
      <c r="C38" s="72">
        <v>1.0416666666666666E-2</v>
      </c>
      <c r="D38" s="48" t="s">
        <v>157</v>
      </c>
    </row>
    <row r="39" spans="2:4" ht="30.75" customHeight="1" x14ac:dyDescent="0.2">
      <c r="B39" s="71">
        <v>44501</v>
      </c>
      <c r="C39" s="72">
        <v>8.3333333333333329E-2</v>
      </c>
      <c r="D39" s="48" t="s">
        <v>158</v>
      </c>
    </row>
    <row r="40" spans="2:4" ht="30.75" customHeight="1" x14ac:dyDescent="0.2">
      <c r="B40" s="71">
        <v>44501</v>
      </c>
      <c r="C40" s="72">
        <v>3.472222222222222E-3</v>
      </c>
      <c r="D40" s="27" t="s">
        <v>159</v>
      </c>
    </row>
    <row r="41" spans="2:4" ht="30.75" customHeight="1" x14ac:dyDescent="0.2">
      <c r="B41" s="71">
        <v>44501</v>
      </c>
      <c r="C41" s="72">
        <v>3.472222222222222E-3</v>
      </c>
      <c r="D41" s="27" t="s">
        <v>160</v>
      </c>
    </row>
    <row r="42" spans="2:4" ht="30.75" customHeight="1" x14ac:dyDescent="0.2">
      <c r="B42" s="71">
        <v>44504</v>
      </c>
      <c r="C42" s="72">
        <v>5.2083333333333336E-2</v>
      </c>
      <c r="D42" s="27" t="s">
        <v>161</v>
      </c>
    </row>
    <row r="43" spans="2:4" ht="30.75" customHeight="1" thickBot="1" x14ac:dyDescent="0.25">
      <c r="B43" s="79">
        <v>44504</v>
      </c>
      <c r="C43" s="80">
        <v>3.472222222222222E-3</v>
      </c>
      <c r="D43" s="36" t="s">
        <v>162</v>
      </c>
    </row>
    <row r="44" spans="2:4" ht="30.75" customHeight="1" thickTop="1" x14ac:dyDescent="0.2">
      <c r="B44" s="71">
        <v>44506</v>
      </c>
      <c r="C44" s="81">
        <v>2.0833333333333332E-2</v>
      </c>
      <c r="D44" s="82" t="s">
        <v>59</v>
      </c>
    </row>
    <row r="45" spans="2:4" ht="30.75" customHeight="1" x14ac:dyDescent="0.2">
      <c r="B45" s="71">
        <v>44506</v>
      </c>
      <c r="C45" s="72">
        <v>3.472222222222222E-3</v>
      </c>
      <c r="D45" s="27" t="s">
        <v>163</v>
      </c>
    </row>
    <row r="46" spans="2:4" ht="30.75" customHeight="1" x14ac:dyDescent="0.2">
      <c r="B46" s="71">
        <v>44515</v>
      </c>
      <c r="C46" s="72">
        <v>1.0416666666666666E-2</v>
      </c>
      <c r="D46" s="27" t="s">
        <v>164</v>
      </c>
    </row>
    <row r="47" spans="2:4" ht="30.75" customHeight="1" x14ac:dyDescent="0.2">
      <c r="B47" s="71">
        <v>44515</v>
      </c>
      <c r="C47" s="72">
        <v>4.1666666666666664E-2</v>
      </c>
      <c r="D47" s="27" t="s">
        <v>165</v>
      </c>
    </row>
    <row r="48" spans="2:4" ht="30.75" customHeight="1" x14ac:dyDescent="0.2">
      <c r="B48" s="71">
        <v>44518</v>
      </c>
      <c r="C48" s="72">
        <v>2.0833333333333332E-2</v>
      </c>
      <c r="D48" s="27" t="s">
        <v>166</v>
      </c>
    </row>
    <row r="49" spans="2:4" ht="30.75" customHeight="1" x14ac:dyDescent="0.2">
      <c r="B49" s="71">
        <v>44519</v>
      </c>
      <c r="C49" s="72">
        <v>6.25E-2</v>
      </c>
      <c r="D49" s="27" t="s">
        <v>167</v>
      </c>
    </row>
    <row r="50" spans="2:4" ht="30.75" customHeight="1" x14ac:dyDescent="0.2">
      <c r="B50" s="83">
        <v>44520</v>
      </c>
      <c r="C50" s="72">
        <v>8.3333333333333329E-2</v>
      </c>
      <c r="D50" s="66" t="s">
        <v>168</v>
      </c>
    </row>
    <row r="51" spans="2:4" ht="30.75" customHeight="1" x14ac:dyDescent="0.2">
      <c r="B51" s="83">
        <v>44524</v>
      </c>
      <c r="C51" s="72">
        <v>8.3333333333333329E-2</v>
      </c>
      <c r="D51" s="66" t="s">
        <v>169</v>
      </c>
    </row>
    <row r="52" spans="2:4" ht="30.75" customHeight="1" x14ac:dyDescent="0.2">
      <c r="B52" s="83">
        <v>44525</v>
      </c>
      <c r="C52" s="72">
        <v>3.472222222222222E-3</v>
      </c>
      <c r="D52" s="66" t="s">
        <v>170</v>
      </c>
    </row>
    <row r="53" spans="2:4" ht="30.75" customHeight="1" thickBot="1" x14ac:dyDescent="0.25">
      <c r="B53" s="84">
        <v>44526</v>
      </c>
      <c r="C53" s="80">
        <v>2.0833333333333332E-2</v>
      </c>
      <c r="D53" s="68" t="s">
        <v>171</v>
      </c>
    </row>
    <row r="54" spans="2:4" ht="30.75" customHeight="1" thickTop="1" x14ac:dyDescent="0.2">
      <c r="B54" s="83">
        <v>44527</v>
      </c>
      <c r="C54" s="72">
        <v>4.1666666666666664E-2</v>
      </c>
      <c r="D54" s="66" t="s">
        <v>172</v>
      </c>
    </row>
    <row r="55" spans="2:4" ht="30.75" customHeight="1" x14ac:dyDescent="0.2">
      <c r="B55" s="83">
        <v>44529</v>
      </c>
      <c r="C55" s="72">
        <v>3.472222222222222E-3</v>
      </c>
      <c r="D55" s="66" t="s">
        <v>163</v>
      </c>
    </row>
    <row r="56" spans="2:4" ht="30.75" customHeight="1" x14ac:dyDescent="0.2">
      <c r="B56" s="83">
        <v>44539</v>
      </c>
      <c r="C56" s="72">
        <v>6.25E-2</v>
      </c>
      <c r="D56" s="66" t="s">
        <v>173</v>
      </c>
    </row>
    <row r="57" spans="2:4" ht="30.75" customHeight="1" x14ac:dyDescent="0.2">
      <c r="B57" s="83">
        <v>44541</v>
      </c>
      <c r="C57" s="72">
        <v>0.125</v>
      </c>
      <c r="D57" s="66" t="s">
        <v>174</v>
      </c>
    </row>
    <row r="58" spans="2:4" ht="30.75" customHeight="1" x14ac:dyDescent="0.2">
      <c r="B58" s="83">
        <v>44541</v>
      </c>
      <c r="C58" s="72">
        <v>3.472222222222222E-3</v>
      </c>
      <c r="D58" s="66" t="s">
        <v>175</v>
      </c>
    </row>
    <row r="59" spans="2:4" ht="30.75" customHeight="1" x14ac:dyDescent="0.2">
      <c r="B59" s="83">
        <v>44543</v>
      </c>
      <c r="C59" s="72">
        <v>8.3333333333333329E-2</v>
      </c>
      <c r="D59" s="66" t="s">
        <v>174</v>
      </c>
    </row>
    <row r="60" spans="2:4" ht="30.75" customHeight="1" x14ac:dyDescent="0.2">
      <c r="B60" s="83">
        <v>44543</v>
      </c>
      <c r="C60" s="72">
        <v>6.9444444444444441E-3</v>
      </c>
      <c r="D60" s="69" t="s">
        <v>176</v>
      </c>
    </row>
    <row r="61" spans="2:4" ht="30.75" customHeight="1" thickBot="1" x14ac:dyDescent="0.25">
      <c r="B61" s="84">
        <v>44546</v>
      </c>
      <c r="C61" s="80">
        <v>0.22916666666666666</v>
      </c>
      <c r="D61" s="68" t="s">
        <v>174</v>
      </c>
    </row>
    <row r="62" spans="2:4" ht="30.75" customHeight="1" thickTop="1" x14ac:dyDescent="0.2">
      <c r="B62" s="83">
        <v>44548</v>
      </c>
      <c r="C62" s="72">
        <v>2.0833333333333332E-2</v>
      </c>
      <c r="D62" s="70" t="s">
        <v>177</v>
      </c>
    </row>
    <row r="63" spans="2:4" ht="30.75" customHeight="1" x14ac:dyDescent="0.2">
      <c r="B63" s="83">
        <v>44550</v>
      </c>
      <c r="C63" s="72">
        <v>3.472222222222222E-3</v>
      </c>
      <c r="D63" s="69" t="s">
        <v>163</v>
      </c>
    </row>
    <row r="64" spans="2:4" ht="30.75" customHeight="1" x14ac:dyDescent="0.2">
      <c r="B64" s="83">
        <v>44553</v>
      </c>
      <c r="C64" s="72">
        <v>3.472222222222222E-3</v>
      </c>
      <c r="D64" s="69" t="s">
        <v>178</v>
      </c>
    </row>
    <row r="65" spans="2:4" ht="30.75" customHeight="1" x14ac:dyDescent="0.2">
      <c r="B65" s="83">
        <v>44573</v>
      </c>
      <c r="C65" s="72">
        <v>3.472222222222222E-3</v>
      </c>
      <c r="D65" s="69" t="s">
        <v>179</v>
      </c>
    </row>
    <row r="66" spans="2:4" ht="30.75" customHeight="1" x14ac:dyDescent="0.2">
      <c r="B66" s="83">
        <v>44573</v>
      </c>
      <c r="C66" s="72">
        <v>0.125</v>
      </c>
      <c r="D66" s="69" t="s">
        <v>180</v>
      </c>
    </row>
    <row r="67" spans="2:4" ht="30.75" customHeight="1" x14ac:dyDescent="0.2">
      <c r="B67" s="83">
        <v>44574</v>
      </c>
      <c r="C67" s="72">
        <v>3.472222222222222E-3</v>
      </c>
      <c r="D67" s="69" t="s">
        <v>181</v>
      </c>
    </row>
    <row r="68" spans="2:4" ht="30.75" customHeight="1" thickBot="1" x14ac:dyDescent="0.25">
      <c r="B68" s="84">
        <v>44586</v>
      </c>
      <c r="C68" s="80">
        <v>5.2083333333333336E-2</v>
      </c>
      <c r="D68" s="68" t="s">
        <v>182</v>
      </c>
    </row>
    <row r="69" spans="2:4" ht="30.75" customHeight="1" thickTop="1" x14ac:dyDescent="0.2">
      <c r="B69" s="83">
        <v>44587</v>
      </c>
      <c r="C69" s="72">
        <v>0.125</v>
      </c>
      <c r="D69" s="70" t="s">
        <v>183</v>
      </c>
    </row>
    <row r="70" spans="2:4" ht="30.75" customHeight="1" x14ac:dyDescent="0.2">
      <c r="B70" s="83">
        <v>44587</v>
      </c>
      <c r="C70" s="72">
        <v>1.0416666666666666E-2</v>
      </c>
      <c r="D70" s="69" t="s">
        <v>215</v>
      </c>
    </row>
    <row r="71" spans="2:4" ht="30.75" customHeight="1" x14ac:dyDescent="0.2">
      <c r="B71" s="83">
        <v>44587</v>
      </c>
      <c r="C71" s="72">
        <v>3.472222222222222E-3</v>
      </c>
      <c r="D71" s="69" t="s">
        <v>163</v>
      </c>
    </row>
    <row r="72" spans="2:4" ht="30.75" customHeight="1" x14ac:dyDescent="0.2">
      <c r="B72" s="83">
        <v>44590</v>
      </c>
      <c r="C72" s="72">
        <v>6.25E-2</v>
      </c>
      <c r="D72" s="69" t="s">
        <v>212</v>
      </c>
    </row>
    <row r="73" spans="2:4" ht="30.75" customHeight="1" x14ac:dyDescent="0.2">
      <c r="B73" s="83">
        <v>44600</v>
      </c>
      <c r="C73" s="72">
        <v>2.0833333333333332E-2</v>
      </c>
      <c r="D73" s="69" t="s">
        <v>213</v>
      </c>
    </row>
    <row r="74" spans="2:4" ht="30.75" customHeight="1" x14ac:dyDescent="0.2">
      <c r="B74" s="83">
        <v>44600</v>
      </c>
      <c r="C74" s="72">
        <v>2.7777777777777776E-2</v>
      </c>
      <c r="D74" s="69" t="s">
        <v>164</v>
      </c>
    </row>
    <row r="75" spans="2:4" ht="30.75" customHeight="1" x14ac:dyDescent="0.2">
      <c r="B75" s="83">
        <v>44600</v>
      </c>
      <c r="C75" s="72">
        <v>2.7777777777777776E-2</v>
      </c>
      <c r="D75" s="69" t="s">
        <v>214</v>
      </c>
    </row>
    <row r="76" spans="2:4" ht="30.75" customHeight="1" x14ac:dyDescent="0.2">
      <c r="B76" s="83">
        <v>44611</v>
      </c>
      <c r="C76" s="72">
        <v>0.10416666666666667</v>
      </c>
      <c r="D76" s="69" t="s">
        <v>219</v>
      </c>
    </row>
    <row r="77" spans="2:4" ht="30.75" customHeight="1" x14ac:dyDescent="0.2">
      <c r="B77" s="83">
        <v>44611</v>
      </c>
      <c r="C77" s="72">
        <v>1.0416666666666666E-2</v>
      </c>
      <c r="D77" s="69" t="s">
        <v>220</v>
      </c>
    </row>
    <row r="78" spans="2:4" ht="30.75" customHeight="1" x14ac:dyDescent="0.2">
      <c r="B78" s="83">
        <v>44613</v>
      </c>
      <c r="C78" s="72">
        <v>3.472222222222222E-3</v>
      </c>
      <c r="D78" s="69" t="s">
        <v>235</v>
      </c>
    </row>
    <row r="79" spans="2:4" ht="30.75" customHeight="1" x14ac:dyDescent="0.2">
      <c r="B79" s="83">
        <v>44613</v>
      </c>
      <c r="C79" s="72">
        <v>2.0833333333333332E-2</v>
      </c>
      <c r="D79" s="69" t="s">
        <v>236</v>
      </c>
    </row>
    <row r="80" spans="2:4" ht="30.75" customHeight="1" x14ac:dyDescent="0.2">
      <c r="B80" s="83">
        <v>44613</v>
      </c>
      <c r="C80" s="72">
        <v>6.25E-2</v>
      </c>
      <c r="D80" s="69" t="s">
        <v>237</v>
      </c>
    </row>
    <row r="81" spans="2:4" ht="30.75" customHeight="1" x14ac:dyDescent="0.2">
      <c r="B81" s="83">
        <v>44614</v>
      </c>
      <c r="C81" s="72">
        <v>8.3333333333333329E-2</v>
      </c>
      <c r="D81" s="69" t="s">
        <v>237</v>
      </c>
    </row>
    <row r="82" spans="2:4" ht="30.75" customHeight="1" x14ac:dyDescent="0.2">
      <c r="B82" s="83">
        <v>44614</v>
      </c>
      <c r="C82" s="72">
        <v>1.0416666666666666E-2</v>
      </c>
      <c r="D82" s="69" t="s">
        <v>236</v>
      </c>
    </row>
    <row r="83" spans="2:4" ht="30.75" customHeight="1" x14ac:dyDescent="0.2">
      <c r="B83" s="83">
        <v>44614</v>
      </c>
      <c r="C83" s="72">
        <v>3.472222222222222E-3</v>
      </c>
      <c r="D83" s="69" t="s">
        <v>238</v>
      </c>
    </row>
    <row r="84" spans="2:4" ht="30.75" customHeight="1" x14ac:dyDescent="0.2">
      <c r="B84" s="133">
        <v>44620</v>
      </c>
      <c r="C84" s="134">
        <v>2.0833333333333332E-2</v>
      </c>
      <c r="D84" s="135" t="s">
        <v>242</v>
      </c>
    </row>
    <row r="85" spans="2:4" ht="30.75" customHeight="1" x14ac:dyDescent="0.2">
      <c r="B85" s="133">
        <v>44620</v>
      </c>
      <c r="C85" s="134">
        <v>0.14583333333333334</v>
      </c>
      <c r="D85" s="135" t="s">
        <v>243</v>
      </c>
    </row>
    <row r="86" spans="2:4" ht="30.75" customHeight="1" x14ac:dyDescent="0.2">
      <c r="B86" s="133">
        <v>44620</v>
      </c>
      <c r="C86" s="134">
        <v>3.125E-2</v>
      </c>
      <c r="D86" s="135" t="s">
        <v>244</v>
      </c>
    </row>
    <row r="87" spans="2:4" ht="30.75" customHeight="1" x14ac:dyDescent="0.2">
      <c r="B87" s="133">
        <v>44620</v>
      </c>
      <c r="C87" s="134">
        <v>1.0416666666666666E-2</v>
      </c>
      <c r="D87" s="135" t="s">
        <v>245</v>
      </c>
    </row>
    <row r="88" spans="2:4" ht="30.75" customHeight="1" x14ac:dyDescent="0.2">
      <c r="B88" s="85"/>
      <c r="C88" s="86"/>
      <c r="D88" s="87"/>
    </row>
    <row r="89" spans="2:4" ht="30.75" customHeight="1" x14ac:dyDescent="0.2"/>
    <row r="90" spans="2:4" ht="30.75" customHeight="1" x14ac:dyDescent="0.2"/>
    <row r="91" spans="2:4" ht="30.75" customHeight="1" x14ac:dyDescent="0.2"/>
    <row r="92" spans="2:4" ht="30.75" customHeight="1" x14ac:dyDescent="0.2"/>
    <row r="93" spans="2:4" ht="30.75" customHeight="1" x14ac:dyDescent="0.2"/>
    <row r="94" spans="2:4" ht="30.75" customHeight="1" x14ac:dyDescent="0.2"/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15" zoomScaleNormal="100" workbookViewId="0">
      <selection activeCell="B32" sqref="B32:D3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1" t="s">
        <v>184</v>
      </c>
      <c r="C1" s="132"/>
      <c r="D1" s="13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23"/>
      <c r="B2" s="15" t="s">
        <v>11</v>
      </c>
      <c r="C2" s="16" t="s">
        <v>12</v>
      </c>
      <c r="D2" s="15" t="s">
        <v>13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0.75" customHeight="1" x14ac:dyDescent="0.2">
      <c r="B3" s="88">
        <v>44459</v>
      </c>
      <c r="C3" s="89">
        <v>3.472222222222222E-3</v>
      </c>
      <c r="D3" s="27" t="s">
        <v>185</v>
      </c>
    </row>
    <row r="4" spans="1:26" ht="30.75" customHeight="1" x14ac:dyDescent="0.2">
      <c r="B4" s="88">
        <v>44463</v>
      </c>
      <c r="C4" s="89">
        <v>1.3888888888888889E-3</v>
      </c>
      <c r="D4" s="27" t="s">
        <v>186</v>
      </c>
    </row>
    <row r="5" spans="1:26" ht="30.75" customHeight="1" x14ac:dyDescent="0.2">
      <c r="B5" s="88">
        <v>44463</v>
      </c>
      <c r="C5" s="89">
        <v>4.1666666666666664E-2</v>
      </c>
      <c r="D5" s="27" t="s">
        <v>88</v>
      </c>
    </row>
    <row r="6" spans="1:26" ht="30.75" customHeight="1" x14ac:dyDescent="0.2">
      <c r="B6" s="88">
        <v>44468</v>
      </c>
      <c r="C6" s="89">
        <v>8.3333333333333329E-2</v>
      </c>
      <c r="D6" s="73" t="s">
        <v>187</v>
      </c>
    </row>
    <row r="7" spans="1:26" ht="30.75" customHeight="1" thickBot="1" x14ac:dyDescent="0.25">
      <c r="B7" s="90">
        <v>44477</v>
      </c>
      <c r="C7" s="91">
        <v>6.9444444444444441E-3</v>
      </c>
      <c r="D7" s="36" t="s">
        <v>188</v>
      </c>
    </row>
    <row r="8" spans="1:26" ht="30.75" customHeight="1" thickTop="1" x14ac:dyDescent="0.2">
      <c r="B8" s="88">
        <v>44479</v>
      </c>
      <c r="C8" s="92">
        <v>6.25E-2</v>
      </c>
      <c r="D8" s="38" t="s">
        <v>189</v>
      </c>
    </row>
    <row r="9" spans="1:26" ht="30.75" customHeight="1" x14ac:dyDescent="0.2">
      <c r="B9" s="88">
        <v>44485</v>
      </c>
      <c r="C9" s="93">
        <v>2.0833333333333332E-2</v>
      </c>
      <c r="D9" s="94" t="s">
        <v>190</v>
      </c>
    </row>
    <row r="10" spans="1:26" ht="30.75" customHeight="1" x14ac:dyDescent="0.2">
      <c r="B10" s="88">
        <v>44488</v>
      </c>
      <c r="C10" s="89">
        <v>4.1666666666666664E-2</v>
      </c>
      <c r="D10" s="27" t="s">
        <v>191</v>
      </c>
    </row>
    <row r="11" spans="1:26" ht="30.75" customHeight="1" x14ac:dyDescent="0.2">
      <c r="B11" s="88">
        <v>44494</v>
      </c>
      <c r="C11" s="92">
        <v>1.3888888888888888E-2</v>
      </c>
      <c r="D11" s="38" t="s">
        <v>192</v>
      </c>
    </row>
    <row r="12" spans="1:26" ht="30.75" customHeight="1" x14ac:dyDescent="0.2">
      <c r="B12" s="88">
        <v>44494</v>
      </c>
      <c r="C12" s="89">
        <v>3.125E-2</v>
      </c>
      <c r="D12" s="27" t="s">
        <v>193</v>
      </c>
    </row>
    <row r="13" spans="1:26" ht="30.75" customHeight="1" x14ac:dyDescent="0.2">
      <c r="B13" s="95">
        <v>44494</v>
      </c>
      <c r="C13" s="93">
        <v>2.0833333333333332E-2</v>
      </c>
      <c r="D13" s="94" t="s">
        <v>194</v>
      </c>
    </row>
    <row r="14" spans="1:26" ht="30.75" customHeight="1" thickBot="1" x14ac:dyDescent="0.25">
      <c r="B14" s="96">
        <v>44502</v>
      </c>
      <c r="C14" s="91">
        <v>4.1666666666666664E-2</v>
      </c>
      <c r="D14" s="36" t="s">
        <v>195</v>
      </c>
    </row>
    <row r="15" spans="1:26" ht="30.75" customHeight="1" thickTop="1" x14ac:dyDescent="0.2">
      <c r="B15" s="95">
        <v>44506</v>
      </c>
      <c r="C15" s="97">
        <v>2.0833333333333332E-2</v>
      </c>
      <c r="D15" s="82" t="s">
        <v>196</v>
      </c>
    </row>
    <row r="16" spans="1:26" ht="30.75" customHeight="1" x14ac:dyDescent="0.2">
      <c r="B16" s="95">
        <v>44508</v>
      </c>
      <c r="C16" s="93">
        <v>2.0833333333333332E-2</v>
      </c>
      <c r="D16" s="94" t="s">
        <v>197</v>
      </c>
    </row>
    <row r="17" spans="2:4" ht="30.75" customHeight="1" x14ac:dyDescent="0.2">
      <c r="B17" s="98">
        <v>44520</v>
      </c>
      <c r="C17" s="99">
        <v>6.25E-2</v>
      </c>
      <c r="D17" s="69" t="s">
        <v>198</v>
      </c>
    </row>
    <row r="18" spans="2:4" ht="30.75" customHeight="1" x14ac:dyDescent="0.2">
      <c r="B18" s="98">
        <v>44520</v>
      </c>
      <c r="C18" s="99">
        <v>3.125E-2</v>
      </c>
      <c r="D18" s="69" t="s">
        <v>199</v>
      </c>
    </row>
    <row r="19" spans="2:4" ht="30.75" customHeight="1" x14ac:dyDescent="0.2">
      <c r="B19" s="98">
        <v>44521</v>
      </c>
      <c r="C19" s="100">
        <v>2.0833333333333332E-2</v>
      </c>
      <c r="D19" s="66" t="s">
        <v>200</v>
      </c>
    </row>
    <row r="20" spans="2:4" ht="30.75" customHeight="1" x14ac:dyDescent="0.2">
      <c r="B20" s="98">
        <v>44522</v>
      </c>
      <c r="C20" s="99">
        <v>2.0833333333333332E-2</v>
      </c>
      <c r="D20" s="69" t="s">
        <v>201</v>
      </c>
    </row>
    <row r="21" spans="2:4" ht="30.75" customHeight="1" x14ac:dyDescent="0.2">
      <c r="B21" s="98">
        <v>44522</v>
      </c>
      <c r="C21" s="99">
        <v>6.25E-2</v>
      </c>
      <c r="D21" s="69" t="s">
        <v>202</v>
      </c>
    </row>
    <row r="22" spans="2:4" ht="30.75" customHeight="1" x14ac:dyDescent="0.2">
      <c r="B22" s="98">
        <v>44523</v>
      </c>
      <c r="C22" s="99">
        <v>0.16666666666666666</v>
      </c>
      <c r="D22" s="69" t="s">
        <v>203</v>
      </c>
    </row>
    <row r="23" spans="2:4" ht="30.75" customHeight="1" thickBot="1" x14ac:dyDescent="0.25">
      <c r="B23" s="101">
        <v>44523</v>
      </c>
      <c r="C23" s="102">
        <v>6.25E-2</v>
      </c>
      <c r="D23" s="68" t="s">
        <v>204</v>
      </c>
    </row>
    <row r="24" spans="2:4" ht="30.75" customHeight="1" thickTop="1" x14ac:dyDescent="0.2">
      <c r="B24" s="95">
        <v>44546</v>
      </c>
      <c r="C24" s="93">
        <v>0.125</v>
      </c>
      <c r="D24" s="94" t="s">
        <v>205</v>
      </c>
    </row>
    <row r="25" spans="2:4" ht="30.75" customHeight="1" x14ac:dyDescent="0.2">
      <c r="B25" s="95">
        <v>44546</v>
      </c>
      <c r="C25" s="93">
        <v>3.125E-2</v>
      </c>
      <c r="D25" s="94" t="s">
        <v>206</v>
      </c>
    </row>
    <row r="26" spans="2:4" ht="30.75" customHeight="1" thickBot="1" x14ac:dyDescent="0.25">
      <c r="B26" s="96">
        <v>44546</v>
      </c>
      <c r="C26" s="91">
        <v>2.0833333333333332E-2</v>
      </c>
      <c r="D26" s="36" t="s">
        <v>207</v>
      </c>
    </row>
    <row r="27" spans="2:4" ht="30.75" customHeight="1" thickTop="1" x14ac:dyDescent="0.2">
      <c r="B27" s="95">
        <v>44573</v>
      </c>
      <c r="C27" s="97">
        <v>0.125</v>
      </c>
      <c r="D27" s="82" t="s">
        <v>208</v>
      </c>
    </row>
    <row r="28" spans="2:4" ht="30.75" customHeight="1" thickBot="1" x14ac:dyDescent="0.25">
      <c r="B28" s="96">
        <v>44585</v>
      </c>
      <c r="C28" s="91">
        <v>0.16666666666666666</v>
      </c>
      <c r="D28" s="36" t="s">
        <v>209</v>
      </c>
    </row>
    <row r="29" spans="2:4" ht="30.75" customHeight="1" thickTop="1" x14ac:dyDescent="0.2">
      <c r="B29" s="95">
        <v>44607</v>
      </c>
      <c r="C29" s="93">
        <v>0.41666666666666669</v>
      </c>
      <c r="D29" s="94" t="s">
        <v>232</v>
      </c>
    </row>
    <row r="30" spans="2:4" ht="30.75" customHeight="1" x14ac:dyDescent="0.2">
      <c r="B30" s="95">
        <v>44609</v>
      </c>
      <c r="C30" s="93">
        <v>6.25E-2</v>
      </c>
      <c r="D30" s="94" t="s">
        <v>233</v>
      </c>
    </row>
    <row r="31" spans="2:4" ht="30.75" customHeight="1" x14ac:dyDescent="0.2">
      <c r="B31" s="95">
        <v>44614</v>
      </c>
      <c r="C31" s="93">
        <v>0.125</v>
      </c>
      <c r="D31" s="94" t="s">
        <v>234</v>
      </c>
    </row>
    <row r="32" spans="2:4" ht="30.75" customHeight="1" x14ac:dyDescent="0.2">
      <c r="B32" s="95">
        <v>44619</v>
      </c>
      <c r="C32" s="93">
        <v>0.14583333333333334</v>
      </c>
      <c r="D32" s="94" t="s">
        <v>246</v>
      </c>
    </row>
    <row r="33" spans="2:4" ht="30.75" customHeight="1" x14ac:dyDescent="0.2">
      <c r="B33" s="24"/>
      <c r="C33" s="21"/>
      <c r="D33" s="22"/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192"/>
  <sheetViews>
    <sheetView showGridLines="0" topLeftCell="B1" zoomScale="110" zoomScaleNormal="70" workbookViewId="0">
      <pane ySplit="1" topLeftCell="A145" activePane="bottomLeft" state="frozen"/>
      <selection pane="bottomLeft" activeCell="O149" sqref="O149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2"/>
    <col min="9" max="9" width="2" bestFit="1" customWidth="1"/>
    <col min="10" max="10" width="8.5" style="112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3"/>
      <c r="J1" s="113"/>
    </row>
    <row r="2" spans="1:10" s="1" customFormat="1" ht="26" x14ac:dyDescent="0.2">
      <c r="B2" s="129" t="s">
        <v>8</v>
      </c>
      <c r="C2" s="130"/>
      <c r="D2" s="130"/>
      <c r="E2" s="130"/>
      <c r="F2" s="2"/>
      <c r="H2" s="113"/>
      <c r="J2" s="113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112">
        <f>SUM(JDB_Angela!C3:C9)</f>
        <v>0.18402777777777776</v>
      </c>
      <c r="I21" t="s">
        <v>222</v>
      </c>
      <c r="J21" s="112">
        <f>F1/7*A21</f>
        <v>0.90476190476190466</v>
      </c>
    </row>
    <row r="25" spans="1:10" ht="26" x14ac:dyDescent="0.2">
      <c r="A25" s="1"/>
      <c r="B25" s="129" t="s">
        <v>3</v>
      </c>
      <c r="C25" s="130"/>
      <c r="D25" s="130"/>
      <c r="E25" s="13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112">
        <f>SUM(JDB_Angela!C10:C29)</f>
        <v>0.68055555555555547</v>
      </c>
      <c r="I53" t="s">
        <v>222</v>
      </c>
      <c r="J53" s="112">
        <f>F1/7*A53</f>
        <v>1.3333333333333333</v>
      </c>
    </row>
    <row r="57" spans="1:10" ht="26" x14ac:dyDescent="0.2">
      <c r="B57" s="129" t="s">
        <v>4</v>
      </c>
      <c r="C57" s="130"/>
      <c r="D57" s="130"/>
      <c r="E57" s="13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112">
        <f>SUM(JDB_Angela!C30:C39)</f>
        <v>0.49652777777777779</v>
      </c>
      <c r="I78" t="s">
        <v>222</v>
      </c>
      <c r="J78" s="112">
        <f>F1/7*A78</f>
        <v>1</v>
      </c>
    </row>
    <row r="82" spans="1:5" ht="26" x14ac:dyDescent="0.2">
      <c r="B82" s="129" t="s">
        <v>5</v>
      </c>
      <c r="C82" s="130"/>
      <c r="D82" s="130"/>
      <c r="E82" s="13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112">
        <f>SUM(JDB_Angela!C40:C50)</f>
        <v>0.35416666666666657</v>
      </c>
      <c r="I103" t="s">
        <v>222</v>
      </c>
      <c r="J103" s="112">
        <f>F1/7*A103</f>
        <v>1</v>
      </c>
    </row>
    <row r="107" spans="1:10" ht="26" x14ac:dyDescent="0.2">
      <c r="B107" s="129" t="s">
        <v>6</v>
      </c>
      <c r="C107" s="130"/>
      <c r="D107" s="130"/>
      <c r="E107" s="13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112">
        <f>SUM(JDB_Angela!C51:C54)</f>
        <v>4.8611111111111105E-2</v>
      </c>
      <c r="I146" s="114" t="s">
        <v>222</v>
      </c>
      <c r="J146" s="115">
        <f>F1/7*A146</f>
        <v>1.857142857142857</v>
      </c>
    </row>
    <row r="150" spans="1:10" ht="26" x14ac:dyDescent="0.2">
      <c r="B150" s="129" t="s">
        <v>9</v>
      </c>
      <c r="C150" s="130"/>
      <c r="D150" s="130"/>
      <c r="E150" s="130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1.2619047619047621</v>
      </c>
      <c r="E185" s="9">
        <f t="shared" si="20"/>
        <v>0.71621621621621634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1.2619047619047621</v>
      </c>
      <c r="E186" s="9">
        <f t="shared" si="20"/>
        <v>0.71621621621621634</v>
      </c>
    </row>
    <row r="187" spans="1:10" x14ac:dyDescent="0.2">
      <c r="A187">
        <v>37</v>
      </c>
      <c r="B187" s="120">
        <f t="shared" si="17"/>
        <v>44623</v>
      </c>
      <c r="C187" s="121">
        <f t="shared" si="18"/>
        <v>4.7619047619046229E-2</v>
      </c>
      <c r="D187" s="121">
        <f t="shared" si="19"/>
        <v>1.2619047619047621</v>
      </c>
      <c r="E187" s="122">
        <f t="shared" si="20"/>
        <v>0.71621621621621634</v>
      </c>
      <c r="G187" t="s">
        <v>221</v>
      </c>
      <c r="H187" s="112">
        <f>SUM(JDB_Angela!C55:C62)</f>
        <v>0.41666666666666663</v>
      </c>
      <c r="I187" t="s">
        <v>222</v>
      </c>
      <c r="J187" s="112">
        <f>F1/7*A187</f>
        <v>1.7619047619047619</v>
      </c>
    </row>
    <row r="188" spans="1:10" x14ac:dyDescent="0.2">
      <c r="B188" s="126"/>
      <c r="C188" s="127"/>
      <c r="D188" s="127"/>
      <c r="E188" s="128"/>
    </row>
    <row r="189" spans="1:10" x14ac:dyDescent="0.2">
      <c r="B189" s="123"/>
      <c r="C189" s="124"/>
      <c r="D189" s="124"/>
      <c r="E189" s="125"/>
    </row>
    <row r="190" spans="1:10" x14ac:dyDescent="0.2">
      <c r="B190" s="123"/>
      <c r="C190" s="124"/>
      <c r="D190" s="124"/>
      <c r="E190" s="125"/>
    </row>
    <row r="191" spans="1:10" x14ac:dyDescent="0.2">
      <c r="B191" s="123"/>
      <c r="C191" s="124"/>
      <c r="D191" s="124"/>
      <c r="E191" s="125"/>
    </row>
    <row r="192" spans="1:10" x14ac:dyDescent="0.2">
      <c r="B192" s="123"/>
      <c r="C192" s="124"/>
      <c r="D192" s="124"/>
      <c r="E192" s="125"/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6" priority="6" timePeriod="today">
      <formula>FLOOR(B1,1)=TODAY()</formula>
    </cfRule>
  </conditionalFormatting>
  <conditionalFormatting sqref="B150:E192">
    <cfRule type="timePeriod" dxfId="25" priority="5" timePeriod="today">
      <formula>FLOOR(B150,1)=TODAY()</formula>
    </cfRule>
  </conditionalFormatting>
  <conditionalFormatting sqref="B25:E25">
    <cfRule type="timePeriod" dxfId="24" priority="4" timePeriod="today">
      <formula>FLOOR(B25,1)=TODAY()</formula>
    </cfRule>
  </conditionalFormatting>
  <conditionalFormatting sqref="B22:E24">
    <cfRule type="timePeriod" dxfId="23" priority="3" timePeriod="today">
      <formula>FLOOR(B22,1)=TODAY()</formula>
    </cfRule>
  </conditionalFormatting>
  <conditionalFormatting sqref="B54:E57">
    <cfRule type="timePeriod" dxfId="22" priority="2" timePeriod="today">
      <formula>FLOOR(B54,1)=TODAY()</formula>
    </cfRule>
  </conditionalFormatting>
  <conditionalFormatting sqref="B107:E107">
    <cfRule type="timePeriod" dxfId="21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187"/>
  <sheetViews>
    <sheetView showGridLines="0" topLeftCell="C1" zoomScale="125" zoomScaleNormal="70" workbookViewId="0">
      <pane ySplit="1" topLeftCell="A144" activePane="bottomLeft" state="frozen"/>
      <selection pane="bottomLeft" activeCell="F162" sqref="F16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2"/>
    <col min="9" max="9" width="2" bestFit="1" customWidth="1"/>
    <col min="10" max="10" width="8.5" style="112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3"/>
      <c r="J1" s="113"/>
    </row>
    <row r="2" spans="1:10" s="1" customFormat="1" ht="26" x14ac:dyDescent="0.2">
      <c r="B2" s="129" t="s">
        <v>8</v>
      </c>
      <c r="C2" s="130"/>
      <c r="D2" s="130"/>
      <c r="E2" s="130"/>
      <c r="F2" s="2"/>
      <c r="H2" s="113"/>
      <c r="J2" s="113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112">
        <f>SUM(JDB_Aurelie!C3:C11)</f>
        <v>0.2048611111111111</v>
      </c>
      <c r="I21" t="s">
        <v>222</v>
      </c>
      <c r="J21" s="112">
        <f>F1/7*A21</f>
        <v>0.90476190476190466</v>
      </c>
    </row>
    <row r="25" spans="1:10" ht="26" x14ac:dyDescent="0.2">
      <c r="A25" s="1"/>
      <c r="B25" s="129" t="s">
        <v>3</v>
      </c>
      <c r="C25" s="130"/>
      <c r="D25" s="130"/>
      <c r="E25" s="13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112">
        <f>SUM(JDB_Aurelie!C12:C19)</f>
        <v>0.30902777777777779</v>
      </c>
      <c r="I53" t="s">
        <v>222</v>
      </c>
      <c r="J53" s="112">
        <f>F1/7*A53</f>
        <v>1.3333333333333333</v>
      </c>
    </row>
    <row r="57" spans="1:10" ht="26" x14ac:dyDescent="0.2">
      <c r="B57" s="129" t="s">
        <v>4</v>
      </c>
      <c r="C57" s="130"/>
      <c r="D57" s="130"/>
      <c r="E57" s="13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112">
        <f>SUM(JDB_Aurelie!C20:C28)</f>
        <v>0.39236111111111105</v>
      </c>
      <c r="I78" t="s">
        <v>222</v>
      </c>
      <c r="J78" s="112">
        <f>F1/7*A78</f>
        <v>1</v>
      </c>
    </row>
    <row r="82" spans="1:5" ht="26" x14ac:dyDescent="0.2">
      <c r="B82" s="129" t="s">
        <v>5</v>
      </c>
      <c r="C82" s="130"/>
      <c r="D82" s="130"/>
      <c r="E82" s="13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112">
        <f>SUM(JDB_Aurelie!C29:C40)</f>
        <v>0.37152777777777773</v>
      </c>
      <c r="I103" t="s">
        <v>222</v>
      </c>
      <c r="J103" s="112">
        <f>F1/7*A103</f>
        <v>1</v>
      </c>
    </row>
    <row r="107" spans="1:10" ht="26" x14ac:dyDescent="0.2">
      <c r="B107" s="129" t="s">
        <v>6</v>
      </c>
      <c r="C107" s="130"/>
      <c r="D107" s="130"/>
      <c r="E107" s="13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112">
        <f>SUM(JDB_Aurelie!C41:C47)</f>
        <v>0.25347222222222221</v>
      </c>
      <c r="I146" s="114" t="s">
        <v>222</v>
      </c>
      <c r="J146" s="115">
        <f>F1/7*A146</f>
        <v>1.857142857142857</v>
      </c>
    </row>
    <row r="150" spans="1:10" ht="26" x14ac:dyDescent="0.2">
      <c r="B150" s="129" t="s">
        <v>9</v>
      </c>
      <c r="C150" s="130"/>
      <c r="D150" s="130"/>
      <c r="E150" s="130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  <c r="G177" t="s">
        <v>221</v>
      </c>
      <c r="H177" s="112">
        <f>SUM(JDB_Aurelie!C48:C53)</f>
        <v>0.70833333333333326</v>
      </c>
      <c r="I177" t="s">
        <v>222</v>
      </c>
      <c r="J177" s="112">
        <f>F1/7*A187</f>
        <v>1.7619047619047619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0.97023809523809512</v>
      </c>
      <c r="E185" s="9">
        <f t="shared" si="20"/>
        <v>0.55067567567567566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0.97023809523809512</v>
      </c>
      <c r="E186" s="9">
        <f t="shared" si="20"/>
        <v>0.55067567567567566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0.97023809523809512</v>
      </c>
      <c r="E187" s="9">
        <f>D187/$C$151</f>
        <v>0.55067567567567566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0" priority="6" timePeriod="today">
      <formula>FLOOR(B1,1)=TODAY()</formula>
    </cfRule>
  </conditionalFormatting>
  <conditionalFormatting sqref="B150:E187">
    <cfRule type="timePeriod" dxfId="19" priority="5" timePeriod="today">
      <formula>FLOOR(B150,1)=TODAY()</formula>
    </cfRule>
  </conditionalFormatting>
  <conditionalFormatting sqref="B25:E25">
    <cfRule type="timePeriod" dxfId="18" priority="4" timePeriod="today">
      <formula>FLOOR(B25,1)=TODAY()</formula>
    </cfRule>
  </conditionalFormatting>
  <conditionalFormatting sqref="B22:E24">
    <cfRule type="timePeriod" dxfId="17" priority="3" timePeriod="today">
      <formula>FLOOR(B22,1)=TODAY()</formula>
    </cfRule>
  </conditionalFormatting>
  <conditionalFormatting sqref="B54:E57">
    <cfRule type="timePeriod" dxfId="16" priority="2" timePeriod="today">
      <formula>FLOOR(B54,1)=TODAY()</formula>
    </cfRule>
  </conditionalFormatting>
  <conditionalFormatting sqref="B107:E107">
    <cfRule type="timePeriod" dxfId="15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187"/>
  <sheetViews>
    <sheetView showGridLines="0" topLeftCell="D1" zoomScale="125" zoomScaleNormal="70" workbookViewId="0">
      <pane ySplit="1" topLeftCell="A150" activePane="bottomLeft" state="frozen"/>
      <selection pane="bottomLeft" activeCell="H188" sqref="H18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2"/>
    <col min="9" max="9" width="2" bestFit="1" customWidth="1"/>
    <col min="10" max="10" width="8.5" style="112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3"/>
      <c r="J1" s="113"/>
    </row>
    <row r="2" spans="1:10" s="1" customFormat="1" ht="26" x14ac:dyDescent="0.2">
      <c r="B2" s="129" t="s">
        <v>8</v>
      </c>
      <c r="C2" s="130"/>
      <c r="D2" s="130"/>
      <c r="E2" s="130"/>
      <c r="F2" s="2"/>
      <c r="H2" s="113"/>
      <c r="J2" s="113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112">
        <f>SUM(JDB_Coralie!C3:C18)</f>
        <v>0.3958333333333332</v>
      </c>
      <c r="I21" t="s">
        <v>222</v>
      </c>
      <c r="J21" s="112">
        <f>F1/7*A21</f>
        <v>0.90476190476190466</v>
      </c>
    </row>
    <row r="25" spans="1:10" ht="26" x14ac:dyDescent="0.2">
      <c r="A25" s="1"/>
      <c r="B25" s="129" t="s">
        <v>3</v>
      </c>
      <c r="C25" s="130"/>
      <c r="D25" s="130"/>
      <c r="E25" s="13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112">
        <f>SUM(JDB_Coralie!C19:C43)</f>
        <v>0.65277777777777779</v>
      </c>
      <c r="I53" t="s">
        <v>222</v>
      </c>
      <c r="J53" s="112">
        <f>F1/7*A53</f>
        <v>1.3333333333333333</v>
      </c>
    </row>
    <row r="57" spans="1:10" ht="26" x14ac:dyDescent="0.2">
      <c r="B57" s="129" t="s">
        <v>4</v>
      </c>
      <c r="C57" s="130"/>
      <c r="D57" s="130"/>
      <c r="E57" s="13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112">
        <f>SUM(JDB_Coralie!C44:C53)</f>
        <v>0.35069444444444436</v>
      </c>
      <c r="I78" t="s">
        <v>222</v>
      </c>
      <c r="J78" s="112">
        <f>F1/7*A78</f>
        <v>1</v>
      </c>
    </row>
    <row r="82" spans="1:5" ht="26" x14ac:dyDescent="0.2">
      <c r="B82" s="129" t="s">
        <v>5</v>
      </c>
      <c r="C82" s="130"/>
      <c r="D82" s="130"/>
      <c r="E82" s="13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112">
        <f>SUM(JDB_Coralie!C54:C61)</f>
        <v>0.55555555555555547</v>
      </c>
      <c r="I103" t="s">
        <v>222</v>
      </c>
      <c r="J103" s="112">
        <f>F1/7*A103</f>
        <v>1</v>
      </c>
    </row>
    <row r="107" spans="1:10" ht="26" x14ac:dyDescent="0.2">
      <c r="B107" s="129" t="s">
        <v>6</v>
      </c>
      <c r="C107" s="130"/>
      <c r="D107" s="130"/>
      <c r="E107" s="13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112">
        <f>SUM(JDB_Coralie!C62:C68)</f>
        <v>0.21180555555555555</v>
      </c>
      <c r="I146" s="114" t="s">
        <v>222</v>
      </c>
      <c r="J146" s="115">
        <f>F1/7*A146</f>
        <v>1.857142857142857</v>
      </c>
    </row>
    <row r="150" spans="1:10" ht="26" x14ac:dyDescent="0.2">
      <c r="B150" s="129" t="s">
        <v>9</v>
      </c>
      <c r="C150" s="130"/>
      <c r="D150" s="130"/>
      <c r="E150" s="130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0.89384920634920639</v>
      </c>
      <c r="E185" s="9">
        <f t="shared" si="20"/>
        <v>0.50731981981981988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0.89384920634920639</v>
      </c>
      <c r="E186" s="9">
        <f t="shared" si="20"/>
        <v>0.50731981981981988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0.89384920634920639</v>
      </c>
      <c r="E187" s="9">
        <f t="shared" si="20"/>
        <v>0.50731981981981988</v>
      </c>
      <c r="G187" t="s">
        <v>221</v>
      </c>
      <c r="H187" s="112">
        <f>SUM(JDB_Coralie!C69:C87)</f>
        <v>0.78472222222222221</v>
      </c>
      <c r="I187" t="s">
        <v>222</v>
      </c>
      <c r="J187" s="112">
        <f>F1/7*A187</f>
        <v>1.7619047619047619</v>
      </c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4" priority="6" timePeriod="today">
      <formula>FLOOR(B1,1)=TODAY()</formula>
    </cfRule>
  </conditionalFormatting>
  <conditionalFormatting sqref="B150:E187">
    <cfRule type="timePeriod" dxfId="13" priority="5" timePeriod="today">
      <formula>FLOOR(B150,1)=TODAY()</formula>
    </cfRule>
  </conditionalFormatting>
  <conditionalFormatting sqref="B25:E25">
    <cfRule type="timePeriod" dxfId="12" priority="4" timePeriod="today">
      <formula>FLOOR(B25,1)=TODAY()</formula>
    </cfRule>
  </conditionalFormatting>
  <conditionalFormatting sqref="B22:E24">
    <cfRule type="timePeriod" dxfId="11" priority="3" timePeriod="today">
      <formula>FLOOR(B22,1)=TODAY()</formula>
    </cfRule>
  </conditionalFormatting>
  <conditionalFormatting sqref="B54:E57">
    <cfRule type="timePeriod" dxfId="10" priority="2" timePeriod="today">
      <formula>FLOOR(B54,1)=TODAY()</formula>
    </cfRule>
  </conditionalFormatting>
  <conditionalFormatting sqref="B107:E107">
    <cfRule type="timePeriod" dxfId="9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190"/>
  <sheetViews>
    <sheetView showGridLines="0" topLeftCell="C1" zoomScale="125" zoomScaleNormal="70" workbookViewId="0">
      <pane ySplit="1" topLeftCell="A149" activePane="bottomLeft" state="frozen"/>
      <selection pane="bottomLeft" activeCell="H187" sqref="H18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112"/>
    <col min="9" max="9" width="2" bestFit="1" customWidth="1"/>
    <col min="10" max="10" width="8.5" style="112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13"/>
      <c r="J1" s="113"/>
    </row>
    <row r="2" spans="1:10" s="1" customFormat="1" ht="26" x14ac:dyDescent="0.2">
      <c r="B2" s="129" t="s">
        <v>8</v>
      </c>
      <c r="C2" s="130"/>
      <c r="D2" s="130"/>
      <c r="E2" s="130"/>
      <c r="F2" s="2"/>
      <c r="H2" s="113"/>
      <c r="J2" s="113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112">
        <f>SUM(JDB_Constantin!C3:C7)</f>
        <v>0.13680555555555554</v>
      </c>
      <c r="I21" t="s">
        <v>222</v>
      </c>
      <c r="J21" s="112">
        <f>F1/7*A21</f>
        <v>0.90476190476190466</v>
      </c>
    </row>
    <row r="25" spans="1:10" ht="26" x14ac:dyDescent="0.2">
      <c r="A25" s="1"/>
      <c r="B25" s="129" t="s">
        <v>3</v>
      </c>
      <c r="C25" s="130"/>
      <c r="D25" s="130"/>
      <c r="E25" s="130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112">
        <f>SUM(JDB_Constantin!C8:C14)</f>
        <v>0.2326388888888889</v>
      </c>
      <c r="I53" t="s">
        <v>222</v>
      </c>
      <c r="J53" s="112">
        <f>F1/7*A53</f>
        <v>1.3333333333333333</v>
      </c>
    </row>
    <row r="57" spans="1:10" ht="26" x14ac:dyDescent="0.2">
      <c r="B57" s="129" t="s">
        <v>4</v>
      </c>
      <c r="C57" s="130"/>
      <c r="D57" s="130"/>
      <c r="E57" s="130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112">
        <f>SUM(JDB_Constantin!C15:C23)</f>
        <v>0.46875</v>
      </c>
      <c r="I78" t="s">
        <v>222</v>
      </c>
      <c r="J78" s="112">
        <f>F1/7*A78</f>
        <v>1</v>
      </c>
    </row>
    <row r="82" spans="1:5" ht="26" x14ac:dyDescent="0.2">
      <c r="B82" s="129" t="s">
        <v>5</v>
      </c>
      <c r="C82" s="130"/>
      <c r="D82" s="130"/>
      <c r="E82" s="130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112">
        <f>SUM(JDB_Constantin!C24:C26)</f>
        <v>0.17708333333333334</v>
      </c>
      <c r="I103" t="s">
        <v>222</v>
      </c>
      <c r="J103" s="112">
        <f>F1/7*A103</f>
        <v>1</v>
      </c>
    </row>
    <row r="107" spans="1:10" ht="26" x14ac:dyDescent="0.2">
      <c r="B107" s="129" t="s">
        <v>6</v>
      </c>
      <c r="C107" s="130"/>
      <c r="D107" s="130"/>
      <c r="E107" s="130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112">
        <f>SUM(JDB_Constantin!C27:C28)</f>
        <v>0.29166666666666663</v>
      </c>
      <c r="I146" s="114" t="s">
        <v>222</v>
      </c>
      <c r="J146" s="115">
        <f>F1/7*A146</f>
        <v>1.857142857142857</v>
      </c>
    </row>
    <row r="150" spans="1:10" ht="26" x14ac:dyDescent="0.2">
      <c r="B150" s="129" t="s">
        <v>9</v>
      </c>
      <c r="C150" s="130"/>
      <c r="D150" s="130"/>
      <c r="E150" s="130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20">
        <f t="shared" si="17"/>
        <v>44623</v>
      </c>
      <c r="C187" s="121">
        <f t="shared" si="18"/>
        <v>4.7619047619046229E-2</v>
      </c>
      <c r="D187" s="121">
        <f t="shared" si="19"/>
        <v>0.92857142857142849</v>
      </c>
      <c r="E187" s="122">
        <f t="shared" si="20"/>
        <v>0.52702702702702697</v>
      </c>
      <c r="G187" t="s">
        <v>221</v>
      </c>
      <c r="H187" s="112">
        <f>SUM(JDB_Constantin!C29:C32)</f>
        <v>0.75000000000000011</v>
      </c>
      <c r="I187" t="s">
        <v>222</v>
      </c>
      <c r="J187" s="112">
        <f>F1/7*A187</f>
        <v>1.7619047619047619</v>
      </c>
    </row>
    <row r="188" spans="1:10" x14ac:dyDescent="0.2">
      <c r="B188" s="126"/>
      <c r="C188" s="127"/>
      <c r="D188" s="127"/>
      <c r="E188" s="128"/>
    </row>
    <row r="189" spans="1:10" x14ac:dyDescent="0.2">
      <c r="B189" s="123"/>
      <c r="C189" s="124"/>
      <c r="D189" s="124"/>
      <c r="E189" s="125"/>
    </row>
    <row r="190" spans="1:10" x14ac:dyDescent="0.2">
      <c r="B190" s="123"/>
      <c r="C190" s="124"/>
      <c r="D190" s="124"/>
      <c r="E190" s="125"/>
    </row>
  </sheetData>
  <mergeCells count="6"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8" priority="6" timePeriod="today">
      <formula>FLOOR(B1,1)=TODAY()</formula>
    </cfRule>
  </conditionalFormatting>
  <conditionalFormatting sqref="B150:E190">
    <cfRule type="timePeriod" dxfId="7" priority="5" timePeriod="today">
      <formula>FLOOR(B150,1)=TODAY()</formula>
    </cfRule>
  </conditionalFormatting>
  <conditionalFormatting sqref="B25:E25">
    <cfRule type="timePeriod" dxfId="6" priority="4" timePeriod="today">
      <formula>FLOOR(B25,1)=TODAY()</formula>
    </cfRule>
  </conditionalFormatting>
  <conditionalFormatting sqref="B22:E24">
    <cfRule type="timePeriod" dxfId="5" priority="3" timePeriod="today">
      <formula>FLOOR(B22,1)=TODAY()</formula>
    </cfRule>
  </conditionalFormatting>
  <conditionalFormatting sqref="B54:E57">
    <cfRule type="timePeriod" dxfId="4" priority="2" timePeriod="today">
      <formula>FLOOR(B54,1)=TODAY()</formula>
    </cfRule>
  </conditionalFormatting>
  <conditionalFormatting sqref="B107:E107">
    <cfRule type="timePeriod" dxfId="3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38"/>
  <sheetViews>
    <sheetView showGridLines="0" zoomScale="125" zoomScaleNormal="70" workbookViewId="0">
      <pane ySplit="1" topLeftCell="A122" activePane="bottomLeft" state="frozen"/>
      <selection pane="bottomLeft" activeCell="O81" sqref="O81"/>
    </sheetView>
  </sheetViews>
  <sheetFormatPr baseColWidth="10" defaultRowHeight="16" x14ac:dyDescent="0.2"/>
  <cols>
    <col min="2" max="2" width="10.83203125" style="112"/>
    <col min="4" max="4" width="10.83203125" style="112"/>
    <col min="13" max="13" width="18.5" customWidth="1"/>
    <col min="14" max="14" width="10.83203125" style="112"/>
    <col min="15" max="15" width="17.83203125" style="112" bestFit="1" customWidth="1"/>
  </cols>
  <sheetData>
    <row r="4" spans="13:15" x14ac:dyDescent="0.2">
      <c r="M4" s="116" t="s">
        <v>227</v>
      </c>
      <c r="N4" s="112">
        <f>Angela!J21</f>
        <v>0.90476190476190466</v>
      </c>
      <c r="O4" s="112" t="s">
        <v>230</v>
      </c>
    </row>
    <row r="6" spans="13:15" x14ac:dyDescent="0.2">
      <c r="M6" t="s">
        <v>223</v>
      </c>
      <c r="N6" s="112">
        <f>Angela!H21</f>
        <v>0.18402777777777776</v>
      </c>
    </row>
    <row r="7" spans="13:15" x14ac:dyDescent="0.2">
      <c r="M7" t="s">
        <v>224</v>
      </c>
      <c r="N7" s="112">
        <f>Aurelie!H21</f>
        <v>0.2048611111111111</v>
      </c>
    </row>
    <row r="8" spans="13:15" x14ac:dyDescent="0.2">
      <c r="M8" t="s">
        <v>225</v>
      </c>
      <c r="N8" s="112">
        <f>Coralie!$H$21</f>
        <v>0.3958333333333332</v>
      </c>
    </row>
    <row r="9" spans="13:15" x14ac:dyDescent="0.2">
      <c r="M9" t="s">
        <v>226</v>
      </c>
      <c r="N9" s="119">
        <f>Constantin!$H$21</f>
        <v>0.13680555555555554</v>
      </c>
    </row>
    <row r="10" spans="13:15" x14ac:dyDescent="0.2">
      <c r="M10" t="s">
        <v>231</v>
      </c>
      <c r="N10" s="117">
        <f>SUM(JDB_Commun!C3:C9)</f>
        <v>0.21875</v>
      </c>
    </row>
    <row r="11" spans="13:15" x14ac:dyDescent="0.2">
      <c r="N11" s="112">
        <f>SUM(N6:N9)+N10*4</f>
        <v>1.7965277777777775</v>
      </c>
      <c r="O11" s="112" t="s">
        <v>228</v>
      </c>
    </row>
    <row r="12" spans="13:15" ht="6" customHeight="1" x14ac:dyDescent="0.2"/>
    <row r="13" spans="13:15" x14ac:dyDescent="0.2">
      <c r="N13" s="112">
        <f>N4*4</f>
        <v>3.6190476190476186</v>
      </c>
      <c r="O13" s="112" t="s">
        <v>229</v>
      </c>
    </row>
    <row r="28" spans="13:15" x14ac:dyDescent="0.2">
      <c r="M28" s="116" t="s">
        <v>227</v>
      </c>
      <c r="N28" s="112">
        <f>Angela!J53</f>
        <v>1.3333333333333333</v>
      </c>
      <c r="O28" s="112" t="s">
        <v>230</v>
      </c>
    </row>
    <row r="30" spans="13:15" x14ac:dyDescent="0.2">
      <c r="M30" t="s">
        <v>223</v>
      </c>
      <c r="N30" s="112">
        <f>Angela!H53</f>
        <v>0.68055555555555547</v>
      </c>
    </row>
    <row r="31" spans="13:15" x14ac:dyDescent="0.2">
      <c r="M31" t="s">
        <v>224</v>
      </c>
      <c r="N31" s="112">
        <f>Aurelie!H53</f>
        <v>0.30902777777777779</v>
      </c>
    </row>
    <row r="32" spans="13:15" x14ac:dyDescent="0.2">
      <c r="M32" t="s">
        <v>225</v>
      </c>
      <c r="N32" s="112">
        <f>Coralie!$H$53</f>
        <v>0.65277777777777779</v>
      </c>
    </row>
    <row r="33" spans="13:15" x14ac:dyDescent="0.2">
      <c r="M33" t="s">
        <v>226</v>
      </c>
      <c r="N33" s="119">
        <f>Constantin!$H$53</f>
        <v>0.2326388888888889</v>
      </c>
    </row>
    <row r="34" spans="13:15" x14ac:dyDescent="0.2">
      <c r="M34" t="s">
        <v>231</v>
      </c>
      <c r="N34" s="117">
        <f>SUM(JDB_Commun!C10:C15)</f>
        <v>0.31249999999999994</v>
      </c>
    </row>
    <row r="35" spans="13:15" x14ac:dyDescent="0.2">
      <c r="N35" s="112">
        <f>SUM(N30:N33)+N34*4</f>
        <v>3.125</v>
      </c>
      <c r="O35" s="112" t="s">
        <v>228</v>
      </c>
    </row>
    <row r="37" spans="13:15" x14ac:dyDescent="0.2">
      <c r="N37" s="112">
        <f>N28*4</f>
        <v>5.333333333333333</v>
      </c>
      <c r="O37" s="112" t="s">
        <v>229</v>
      </c>
    </row>
    <row r="53" spans="13:15" x14ac:dyDescent="0.2">
      <c r="M53" s="116" t="s">
        <v>227</v>
      </c>
      <c r="N53" s="112">
        <f>Angela!J78</f>
        <v>1</v>
      </c>
      <c r="O53" s="112" t="s">
        <v>230</v>
      </c>
    </row>
    <row r="55" spans="13:15" x14ac:dyDescent="0.2">
      <c r="M55" t="s">
        <v>223</v>
      </c>
      <c r="N55" s="112">
        <f>Angela!H78</f>
        <v>0.49652777777777779</v>
      </c>
    </row>
    <row r="56" spans="13:15" x14ac:dyDescent="0.2">
      <c r="M56" t="s">
        <v>224</v>
      </c>
      <c r="N56" s="112">
        <f>Aurelie!H78</f>
        <v>0.39236111111111105</v>
      </c>
    </row>
    <row r="57" spans="13:15" x14ac:dyDescent="0.2">
      <c r="M57" t="s">
        <v>225</v>
      </c>
      <c r="N57" s="112">
        <f>Coralie!$H$78</f>
        <v>0.35069444444444436</v>
      </c>
    </row>
    <row r="58" spans="13:15" x14ac:dyDescent="0.2">
      <c r="M58" t="s">
        <v>226</v>
      </c>
      <c r="N58" s="119">
        <f>Constantin!$H$78</f>
        <v>0.46875</v>
      </c>
    </row>
    <row r="59" spans="13:15" x14ac:dyDescent="0.2">
      <c r="M59" t="s">
        <v>231</v>
      </c>
      <c r="N59" s="117">
        <f>SUM(JDB_Commun!C16:C20)</f>
        <v>0.21874999999999997</v>
      </c>
    </row>
    <row r="60" spans="13:15" x14ac:dyDescent="0.2">
      <c r="N60" s="112">
        <f>SUM(N55:N58)+N59*4</f>
        <v>2.583333333333333</v>
      </c>
      <c r="O60" s="112" t="s">
        <v>228</v>
      </c>
    </row>
    <row r="62" spans="13:15" x14ac:dyDescent="0.2">
      <c r="N62" s="112">
        <f>N53*4</f>
        <v>4</v>
      </c>
      <c r="O62" s="112" t="s">
        <v>229</v>
      </c>
    </row>
    <row r="77" spans="13:15" x14ac:dyDescent="0.2">
      <c r="M77" s="116" t="s">
        <v>227</v>
      </c>
      <c r="N77" s="112">
        <f>Angela!J103</f>
        <v>1</v>
      </c>
      <c r="O77" s="112" t="s">
        <v>230</v>
      </c>
    </row>
    <row r="79" spans="13:15" x14ac:dyDescent="0.2">
      <c r="M79" t="s">
        <v>223</v>
      </c>
      <c r="N79" s="112">
        <f>Angela!H103</f>
        <v>0.35416666666666657</v>
      </c>
    </row>
    <row r="80" spans="13:15" x14ac:dyDescent="0.2">
      <c r="M80" t="s">
        <v>224</v>
      </c>
      <c r="N80" s="112">
        <f>Aurelie!H103</f>
        <v>0.37152777777777773</v>
      </c>
    </row>
    <row r="81" spans="13:15" x14ac:dyDescent="0.2">
      <c r="M81" t="s">
        <v>225</v>
      </c>
      <c r="N81" s="112">
        <f>Coralie!H103</f>
        <v>0.55555555555555547</v>
      </c>
    </row>
    <row r="82" spans="13:15" x14ac:dyDescent="0.2">
      <c r="M82" t="s">
        <v>226</v>
      </c>
      <c r="N82" s="119">
        <f>Constantin!H103</f>
        <v>0.17708333333333334</v>
      </c>
    </row>
    <row r="83" spans="13:15" x14ac:dyDescent="0.2">
      <c r="M83" t="s">
        <v>231</v>
      </c>
      <c r="N83" s="117">
        <f>SUM(JDB_Commun!C21:C22)</f>
        <v>0.125</v>
      </c>
    </row>
    <row r="84" spans="13:15" x14ac:dyDescent="0.2">
      <c r="N84" s="112">
        <f>SUM(N79:N82)+N83*4</f>
        <v>1.958333333333333</v>
      </c>
      <c r="O84" s="112" t="s">
        <v>228</v>
      </c>
    </row>
    <row r="86" spans="13:15" x14ac:dyDescent="0.2">
      <c r="N86" s="112">
        <f>N77*4</f>
        <v>4</v>
      </c>
      <c r="O86" s="112" t="s">
        <v>229</v>
      </c>
    </row>
    <row r="103" spans="13:15" x14ac:dyDescent="0.2">
      <c r="M103" s="116" t="s">
        <v>227</v>
      </c>
      <c r="N103" s="112">
        <f>Angela!J146</f>
        <v>1.857142857142857</v>
      </c>
      <c r="O103" s="112" t="s">
        <v>230</v>
      </c>
    </row>
    <row r="105" spans="13:15" x14ac:dyDescent="0.2">
      <c r="M105" t="s">
        <v>223</v>
      </c>
      <c r="N105" s="112">
        <f>Angela!H146</f>
        <v>4.8611111111111105E-2</v>
      </c>
    </row>
    <row r="106" spans="13:15" x14ac:dyDescent="0.2">
      <c r="M106" t="s">
        <v>224</v>
      </c>
      <c r="N106" s="112">
        <f>Aurelie!H146</f>
        <v>0.25347222222222221</v>
      </c>
    </row>
    <row r="107" spans="13:15" x14ac:dyDescent="0.2">
      <c r="M107" t="s">
        <v>225</v>
      </c>
      <c r="N107" s="112">
        <f>Coralie!H146</f>
        <v>0.21180555555555555</v>
      </c>
    </row>
    <row r="108" spans="13:15" x14ac:dyDescent="0.2">
      <c r="M108" t="s">
        <v>226</v>
      </c>
      <c r="N108" s="119">
        <f>Constantin!H146</f>
        <v>0.29166666666666663</v>
      </c>
    </row>
    <row r="109" spans="13:15" x14ac:dyDescent="0.2">
      <c r="M109" t="s">
        <v>231</v>
      </c>
      <c r="N109" s="117">
        <f>SUM(JDB_Commun!C23:C25)</f>
        <v>0.125</v>
      </c>
    </row>
    <row r="110" spans="13:15" x14ac:dyDescent="0.2">
      <c r="N110" s="112">
        <f>SUM(N105:N108)+N109*4</f>
        <v>1.3055555555555554</v>
      </c>
      <c r="O110" s="112" t="s">
        <v>228</v>
      </c>
    </row>
    <row r="112" spans="13:15" x14ac:dyDescent="0.2">
      <c r="N112" s="112">
        <f>N103*4</f>
        <v>7.4285714285714279</v>
      </c>
      <c r="O112" s="112" t="s">
        <v>229</v>
      </c>
    </row>
    <row r="129" spans="13:15" x14ac:dyDescent="0.2">
      <c r="M129" s="116" t="s">
        <v>227</v>
      </c>
      <c r="N129" s="112">
        <f>Angela!J187</f>
        <v>1.7619047619047619</v>
      </c>
      <c r="O129" s="112" t="s">
        <v>230</v>
      </c>
    </row>
    <row r="131" spans="13:15" x14ac:dyDescent="0.2">
      <c r="M131" t="s">
        <v>223</v>
      </c>
      <c r="N131" s="112">
        <f>Angela!H187</f>
        <v>0.41666666666666663</v>
      </c>
    </row>
    <row r="132" spans="13:15" x14ac:dyDescent="0.2">
      <c r="M132" t="s">
        <v>224</v>
      </c>
      <c r="N132" s="112">
        <f>Aurelie!H177</f>
        <v>0.70833333333333326</v>
      </c>
    </row>
    <row r="133" spans="13:15" x14ac:dyDescent="0.2">
      <c r="M133" t="s">
        <v>225</v>
      </c>
      <c r="N133" s="112">
        <f>Coralie!H187</f>
        <v>0.78472222222222221</v>
      </c>
    </row>
    <row r="134" spans="13:15" x14ac:dyDescent="0.2">
      <c r="M134" t="s">
        <v>226</v>
      </c>
      <c r="N134" s="119">
        <f>Constantin!H187</f>
        <v>0.75000000000000011</v>
      </c>
    </row>
    <row r="135" spans="13:15" x14ac:dyDescent="0.2">
      <c r="M135" t="s">
        <v>231</v>
      </c>
      <c r="N135" s="117">
        <f>SUM(JDB_Commun!C26)</f>
        <v>8.3333333333333329E-2</v>
      </c>
    </row>
    <row r="136" spans="13:15" x14ac:dyDescent="0.2">
      <c r="N136" s="112">
        <f>SUM(N131:N134)+N135*4</f>
        <v>2.9930555555555558</v>
      </c>
      <c r="O136" s="112" t="s">
        <v>228</v>
      </c>
    </row>
    <row r="138" spans="13:15" x14ac:dyDescent="0.2">
      <c r="N138" s="112">
        <f>N129*4</f>
        <v>7.0476190476190474</v>
      </c>
      <c r="O138" s="112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10" zoomScaleNormal="100" workbookViewId="0">
      <selection activeCell="F15" sqref="F15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20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1" t="s">
        <v>10</v>
      </c>
      <c r="C1" s="132"/>
      <c r="D1" s="13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25">
        <v>44384</v>
      </c>
      <c r="C3" s="26">
        <v>6.25E-2</v>
      </c>
      <c r="D3" s="27" t="s">
        <v>14</v>
      </c>
    </row>
    <row r="4" spans="1:25" ht="30.75" customHeight="1" x14ac:dyDescent="0.2">
      <c r="B4" s="28">
        <v>44459</v>
      </c>
      <c r="C4" s="29">
        <v>2.0833333333333332E-2</v>
      </c>
      <c r="D4" s="30" t="s">
        <v>15</v>
      </c>
    </row>
    <row r="5" spans="1:25" ht="30.75" customHeight="1" x14ac:dyDescent="0.2">
      <c r="B5" s="28">
        <v>44459</v>
      </c>
      <c r="C5" s="29">
        <v>2.0833333333333332E-2</v>
      </c>
      <c r="D5" s="30" t="s">
        <v>16</v>
      </c>
    </row>
    <row r="6" spans="1:25" ht="30.75" customHeight="1" x14ac:dyDescent="0.2">
      <c r="B6" s="28">
        <v>44468</v>
      </c>
      <c r="C6" s="31">
        <v>4.1666666666666664E-2</v>
      </c>
      <c r="D6" s="32" t="s">
        <v>17</v>
      </c>
    </row>
    <row r="7" spans="1:25" ht="30.75" customHeight="1" x14ac:dyDescent="0.2">
      <c r="B7" s="28">
        <v>44470</v>
      </c>
      <c r="C7" s="33">
        <v>1.7361111111111112E-2</v>
      </c>
      <c r="D7" s="27" t="s">
        <v>18</v>
      </c>
    </row>
    <row r="8" spans="1:25" ht="30.75" customHeight="1" x14ac:dyDescent="0.2">
      <c r="B8" s="28">
        <v>44470</v>
      </c>
      <c r="C8" s="33">
        <v>2.7777777777777776E-2</v>
      </c>
      <c r="D8" s="27" t="s">
        <v>19</v>
      </c>
    </row>
    <row r="9" spans="1:25" ht="30.75" customHeight="1" thickBot="1" x14ac:dyDescent="0.25">
      <c r="B9" s="34">
        <v>44477</v>
      </c>
      <c r="C9" s="35">
        <v>2.7777777777777776E-2</v>
      </c>
      <c r="D9" s="36" t="s">
        <v>20</v>
      </c>
    </row>
    <row r="10" spans="1:25" ht="30.75" customHeight="1" thickTop="1" x14ac:dyDescent="0.2">
      <c r="B10" s="28">
        <v>44480</v>
      </c>
      <c r="C10" s="37">
        <v>8.3333333333333329E-2</v>
      </c>
      <c r="D10" s="38" t="s">
        <v>21</v>
      </c>
    </row>
    <row r="11" spans="1:25" ht="30.75" customHeight="1" x14ac:dyDescent="0.2">
      <c r="B11" s="28">
        <v>44483</v>
      </c>
      <c r="C11" s="26">
        <v>4.1666666666666664E-2</v>
      </c>
      <c r="D11" s="27" t="s">
        <v>22</v>
      </c>
    </row>
    <row r="12" spans="1:25" ht="30.75" customHeight="1" x14ac:dyDescent="0.2">
      <c r="B12" s="28">
        <v>44487</v>
      </c>
      <c r="C12" s="26">
        <v>4.1666666666666664E-2</v>
      </c>
      <c r="D12" s="27" t="s">
        <v>23</v>
      </c>
    </row>
    <row r="13" spans="1:25" ht="30.75" customHeight="1" x14ac:dyDescent="0.2">
      <c r="B13" s="28">
        <v>44488</v>
      </c>
      <c r="C13" s="26">
        <v>4.1666666666666664E-2</v>
      </c>
      <c r="D13" s="27" t="s">
        <v>24</v>
      </c>
    </row>
    <row r="14" spans="1:25" ht="30.75" customHeight="1" x14ac:dyDescent="0.2">
      <c r="B14" s="28">
        <v>44505</v>
      </c>
      <c r="C14" s="37">
        <v>8.3333333333333329E-2</v>
      </c>
      <c r="D14" s="38" t="s">
        <v>25</v>
      </c>
    </row>
    <row r="15" spans="1:25" ht="30.75" customHeight="1" thickBot="1" x14ac:dyDescent="0.25">
      <c r="B15" s="34">
        <v>44505</v>
      </c>
      <c r="C15" s="35">
        <v>2.0833333333333332E-2</v>
      </c>
      <c r="D15" s="36" t="s">
        <v>26</v>
      </c>
    </row>
    <row r="16" spans="1:25" ht="30.75" customHeight="1" thickTop="1" x14ac:dyDescent="0.2">
      <c r="B16" s="28">
        <v>44508</v>
      </c>
      <c r="C16" s="39">
        <v>4.1666666666666664E-2</v>
      </c>
      <c r="D16" s="30" t="s">
        <v>27</v>
      </c>
    </row>
    <row r="17" spans="2:4" ht="30.75" customHeight="1" x14ac:dyDescent="0.2">
      <c r="B17" s="40">
        <v>44522</v>
      </c>
      <c r="C17" s="39">
        <v>8.3333333333333329E-2</v>
      </c>
      <c r="D17" s="41" t="s">
        <v>28</v>
      </c>
    </row>
    <row r="18" spans="2:4" ht="30.75" customHeight="1" x14ac:dyDescent="0.2">
      <c r="B18" s="40">
        <v>44526</v>
      </c>
      <c r="C18" s="39">
        <v>4.1666666666666664E-2</v>
      </c>
      <c r="D18" s="41" t="s">
        <v>23</v>
      </c>
    </row>
    <row r="19" spans="2:4" ht="30.75" customHeight="1" x14ac:dyDescent="0.2">
      <c r="B19" s="40">
        <v>44526</v>
      </c>
      <c r="C19" s="39">
        <v>4.1666666666666664E-2</v>
      </c>
      <c r="D19" s="41" t="s">
        <v>29</v>
      </c>
    </row>
    <row r="20" spans="2:4" ht="30.75" customHeight="1" thickBot="1" x14ac:dyDescent="0.25">
      <c r="B20" s="42">
        <v>44526</v>
      </c>
      <c r="C20" s="43">
        <v>1.0416666666666666E-2</v>
      </c>
      <c r="D20" s="44" t="s">
        <v>30</v>
      </c>
    </row>
    <row r="21" spans="2:4" ht="30.75" customHeight="1" thickTop="1" x14ac:dyDescent="0.2">
      <c r="B21" s="40">
        <v>44536</v>
      </c>
      <c r="C21" s="39">
        <v>8.3333333333333329E-2</v>
      </c>
      <c r="D21" s="45" t="s">
        <v>23</v>
      </c>
    </row>
    <row r="22" spans="2:4" ht="30.75" customHeight="1" thickBot="1" x14ac:dyDescent="0.25">
      <c r="B22" s="42">
        <v>44547</v>
      </c>
      <c r="C22" s="43">
        <v>4.1666666666666664E-2</v>
      </c>
      <c r="D22" s="44" t="s">
        <v>31</v>
      </c>
    </row>
    <row r="23" spans="2:4" ht="30.75" customHeight="1" thickTop="1" x14ac:dyDescent="0.2">
      <c r="B23" s="40">
        <v>44585</v>
      </c>
      <c r="C23" s="39">
        <v>4.1666666666666664E-2</v>
      </c>
      <c r="D23" s="41" t="s">
        <v>23</v>
      </c>
    </row>
    <row r="24" spans="2:4" ht="30.75" customHeight="1" x14ac:dyDescent="0.2">
      <c r="B24" s="40">
        <v>44586</v>
      </c>
      <c r="C24" s="39">
        <v>3.125E-2</v>
      </c>
      <c r="D24" s="41" t="s">
        <v>32</v>
      </c>
    </row>
    <row r="25" spans="2:4" ht="30.75" customHeight="1" thickBot="1" x14ac:dyDescent="0.25">
      <c r="B25" s="42">
        <v>44586</v>
      </c>
      <c r="C25" s="43">
        <v>5.2083333333333336E-2</v>
      </c>
      <c r="D25" s="44" t="s">
        <v>23</v>
      </c>
    </row>
    <row r="26" spans="2:4" ht="30.75" customHeight="1" thickTop="1" x14ac:dyDescent="0.2">
      <c r="B26" s="40">
        <v>44602</v>
      </c>
      <c r="C26" s="39">
        <v>8.3333333333333329E-2</v>
      </c>
      <c r="D26" s="41" t="s">
        <v>23</v>
      </c>
    </row>
    <row r="27" spans="2:4" ht="30.75" customHeight="1" x14ac:dyDescent="0.2">
      <c r="B27" s="17"/>
      <c r="C27" s="18"/>
      <c r="D27" s="19"/>
    </row>
    <row r="28" spans="2:4" ht="30.75" customHeight="1" x14ac:dyDescent="0.2">
      <c r="B28" s="109"/>
      <c r="C28" s="110"/>
      <c r="D28" s="111"/>
    </row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46" workbookViewId="0">
      <selection activeCell="C60" sqref="C60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31" t="s">
        <v>33</v>
      </c>
      <c r="C1" s="132"/>
      <c r="D1" s="13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6">
        <v>44459</v>
      </c>
      <c r="C3" s="47">
        <v>6.9444444444444441E-3</v>
      </c>
      <c r="D3" s="48" t="s">
        <v>34</v>
      </c>
    </row>
    <row r="4" spans="1:25" ht="30.75" customHeight="1" x14ac:dyDescent="0.2">
      <c r="B4" s="46">
        <v>44462</v>
      </c>
      <c r="C4" s="47">
        <v>5.2083333333333336E-2</v>
      </c>
      <c r="D4" s="48" t="s">
        <v>35</v>
      </c>
    </row>
    <row r="5" spans="1:25" ht="30.75" customHeight="1" x14ac:dyDescent="0.2">
      <c r="B5" s="46">
        <v>44463</v>
      </c>
      <c r="C5" s="47">
        <v>2.7777777777777776E-2</v>
      </c>
      <c r="D5" s="48" t="s">
        <v>36</v>
      </c>
    </row>
    <row r="6" spans="1:25" ht="30.75" customHeight="1" x14ac:dyDescent="0.2">
      <c r="B6" s="46">
        <v>44464</v>
      </c>
      <c r="C6" s="47">
        <v>6.9444444444444441E-3</v>
      </c>
      <c r="D6" s="48" t="s">
        <v>37</v>
      </c>
    </row>
    <row r="7" spans="1:25" ht="30.75" customHeight="1" x14ac:dyDescent="0.2">
      <c r="B7" s="46">
        <v>44466</v>
      </c>
      <c r="C7" s="47">
        <v>4.1666666666666664E-2</v>
      </c>
      <c r="D7" s="48" t="s">
        <v>38</v>
      </c>
    </row>
    <row r="8" spans="1:25" ht="30.75" customHeight="1" x14ac:dyDescent="0.2">
      <c r="B8" s="46">
        <v>44467</v>
      </c>
      <c r="C8" s="47">
        <v>4.1666666666666664E-2</v>
      </c>
      <c r="D8" s="48" t="s">
        <v>39</v>
      </c>
    </row>
    <row r="9" spans="1:25" ht="30.75" customHeight="1" thickBot="1" x14ac:dyDescent="0.25">
      <c r="B9" s="49">
        <v>44468</v>
      </c>
      <c r="C9" s="50">
        <v>6.9444444444444441E-3</v>
      </c>
      <c r="D9" s="51" t="s">
        <v>40</v>
      </c>
    </row>
    <row r="10" spans="1:25" ht="30.75" customHeight="1" thickTop="1" x14ac:dyDescent="0.2">
      <c r="B10" s="46">
        <v>44479</v>
      </c>
      <c r="C10" s="52">
        <v>2.0833333333333332E-2</v>
      </c>
      <c r="D10" s="53" t="s">
        <v>41</v>
      </c>
    </row>
    <row r="11" spans="1:25" ht="30.75" customHeight="1" x14ac:dyDescent="0.2">
      <c r="B11" s="46">
        <v>44480</v>
      </c>
      <c r="C11" s="47">
        <v>3.125E-2</v>
      </c>
      <c r="D11" s="48" t="s">
        <v>42</v>
      </c>
    </row>
    <row r="12" spans="1:25" ht="30.75" customHeight="1" x14ac:dyDescent="0.2">
      <c r="B12" s="46">
        <v>44480</v>
      </c>
      <c r="C12" s="47">
        <v>2.0833333333333332E-2</v>
      </c>
      <c r="D12" s="48" t="s">
        <v>43</v>
      </c>
    </row>
    <row r="13" spans="1:25" ht="30.75" customHeight="1" x14ac:dyDescent="0.2">
      <c r="B13" s="46">
        <v>44482</v>
      </c>
      <c r="C13" s="47">
        <v>2.0833333333333332E-2</v>
      </c>
      <c r="D13" s="48" t="s">
        <v>44</v>
      </c>
    </row>
    <row r="14" spans="1:25" ht="30.75" customHeight="1" x14ac:dyDescent="0.2">
      <c r="B14" s="46">
        <v>44482</v>
      </c>
      <c r="C14" s="47">
        <v>2.0833333333333332E-2</v>
      </c>
      <c r="D14" s="48" t="s">
        <v>45</v>
      </c>
    </row>
    <row r="15" spans="1:25" ht="30.75" customHeight="1" x14ac:dyDescent="0.2">
      <c r="B15" s="46">
        <v>44482</v>
      </c>
      <c r="C15" s="47">
        <v>2.0833333333333332E-2</v>
      </c>
      <c r="D15" s="48" t="s">
        <v>46</v>
      </c>
    </row>
    <row r="16" spans="1:25" ht="30.75" customHeight="1" x14ac:dyDescent="0.2">
      <c r="B16" s="46">
        <v>44484</v>
      </c>
      <c r="C16" s="47">
        <v>0.125</v>
      </c>
      <c r="D16" s="48" t="s">
        <v>47</v>
      </c>
    </row>
    <row r="17" spans="2:4" ht="30.75" customHeight="1" x14ac:dyDescent="0.2">
      <c r="B17" s="46">
        <v>44484</v>
      </c>
      <c r="C17" s="47">
        <v>6.9444444444444441E-3</v>
      </c>
      <c r="D17" s="48" t="s">
        <v>40</v>
      </c>
    </row>
    <row r="18" spans="2:4" ht="30.75" customHeight="1" x14ac:dyDescent="0.2">
      <c r="B18" s="46">
        <v>44485</v>
      </c>
      <c r="C18" s="47">
        <v>0.10416666666666667</v>
      </c>
      <c r="D18" s="48" t="s">
        <v>47</v>
      </c>
    </row>
    <row r="19" spans="2:4" ht="30.75" customHeight="1" x14ac:dyDescent="0.2">
      <c r="B19" s="46">
        <v>44487</v>
      </c>
      <c r="C19" s="47">
        <v>1.3888888888888888E-2</v>
      </c>
      <c r="D19" s="48" t="s">
        <v>48</v>
      </c>
    </row>
    <row r="20" spans="2:4" ht="30.75" customHeight="1" x14ac:dyDescent="0.2">
      <c r="B20" s="46">
        <v>44491</v>
      </c>
      <c r="C20" s="52">
        <v>2.0833333333333332E-2</v>
      </c>
      <c r="D20" s="53" t="s">
        <v>49</v>
      </c>
    </row>
    <row r="21" spans="2:4" ht="30.75" customHeight="1" x14ac:dyDescent="0.2">
      <c r="B21" s="46">
        <v>44493</v>
      </c>
      <c r="C21" s="47">
        <v>1.3888888888888888E-2</v>
      </c>
      <c r="D21" s="48" t="s">
        <v>50</v>
      </c>
    </row>
    <row r="22" spans="2:4" ht="30.75" customHeight="1" x14ac:dyDescent="0.2">
      <c r="B22" s="46">
        <v>44494</v>
      </c>
      <c r="C22" s="47">
        <v>3.125E-2</v>
      </c>
      <c r="D22" s="48" t="s">
        <v>51</v>
      </c>
    </row>
    <row r="23" spans="2:4" ht="30.75" customHeight="1" x14ac:dyDescent="0.2">
      <c r="B23" s="46">
        <v>44494</v>
      </c>
      <c r="C23" s="47">
        <v>1.0416666666666666E-2</v>
      </c>
      <c r="D23" s="48" t="s">
        <v>52</v>
      </c>
    </row>
    <row r="24" spans="2:4" ht="30.75" customHeight="1" x14ac:dyDescent="0.2">
      <c r="B24" s="46">
        <v>44497</v>
      </c>
      <c r="C24" s="47">
        <v>2.0833333333333332E-2</v>
      </c>
      <c r="D24" s="48" t="s">
        <v>53</v>
      </c>
    </row>
    <row r="25" spans="2:4" ht="30.75" customHeight="1" x14ac:dyDescent="0.2">
      <c r="B25" s="46">
        <v>44497</v>
      </c>
      <c r="C25" s="47">
        <v>4.1666666666666664E-2</v>
      </c>
      <c r="D25" s="48" t="s">
        <v>54</v>
      </c>
    </row>
    <row r="26" spans="2:4" ht="30.75" customHeight="1" x14ac:dyDescent="0.2">
      <c r="B26" s="46">
        <v>44497</v>
      </c>
      <c r="C26" s="47">
        <v>1.0416666666666666E-2</v>
      </c>
      <c r="D26" s="48" t="s">
        <v>55</v>
      </c>
    </row>
    <row r="27" spans="2:4" ht="30.75" customHeight="1" x14ac:dyDescent="0.2">
      <c r="B27" s="46">
        <v>44501</v>
      </c>
      <c r="C27" s="47">
        <v>8.3333333333333329E-2</v>
      </c>
      <c r="D27" s="48" t="s">
        <v>56</v>
      </c>
    </row>
    <row r="28" spans="2:4" ht="30.75" customHeight="1" x14ac:dyDescent="0.2">
      <c r="B28" s="46">
        <v>44504</v>
      </c>
      <c r="C28" s="47">
        <v>5.2083333333333336E-2</v>
      </c>
      <c r="D28" s="48" t="s">
        <v>57</v>
      </c>
    </row>
    <row r="29" spans="2:4" ht="30.75" customHeight="1" thickBot="1" x14ac:dyDescent="0.25">
      <c r="B29" s="49">
        <v>44505</v>
      </c>
      <c r="C29" s="50">
        <v>1.0416666666666666E-2</v>
      </c>
      <c r="D29" s="54" t="s">
        <v>58</v>
      </c>
    </row>
    <row r="30" spans="2:4" ht="30.75" customHeight="1" thickTop="1" x14ac:dyDescent="0.2">
      <c r="B30" s="46">
        <v>44506</v>
      </c>
      <c r="C30" s="52">
        <v>2.0833333333333332E-2</v>
      </c>
      <c r="D30" s="53" t="s">
        <v>59</v>
      </c>
    </row>
    <row r="31" spans="2:4" ht="30.75" customHeight="1" x14ac:dyDescent="0.2">
      <c r="B31" s="46">
        <v>44515</v>
      </c>
      <c r="C31" s="47">
        <v>4.1666666666666664E-2</v>
      </c>
      <c r="D31" s="48" t="s">
        <v>60</v>
      </c>
    </row>
    <row r="32" spans="2:4" ht="30.75" customHeight="1" x14ac:dyDescent="0.2">
      <c r="B32" s="46">
        <v>44517</v>
      </c>
      <c r="C32" s="47">
        <v>0.1875</v>
      </c>
      <c r="D32" s="48" t="s">
        <v>61</v>
      </c>
    </row>
    <row r="33" spans="2:4" ht="30.75" customHeight="1" x14ac:dyDescent="0.2">
      <c r="B33" s="46">
        <v>44518</v>
      </c>
      <c r="C33" s="47">
        <v>4.1666666666666664E-2</v>
      </c>
      <c r="D33" s="48" t="s">
        <v>62</v>
      </c>
    </row>
    <row r="34" spans="2:4" ht="30.75" customHeight="1" x14ac:dyDescent="0.2">
      <c r="B34" s="46">
        <v>44519</v>
      </c>
      <c r="C34" s="47">
        <v>1.0416666666666666E-2</v>
      </c>
      <c r="D34" s="48" t="s">
        <v>63</v>
      </c>
    </row>
    <row r="35" spans="2:4" ht="32.25" customHeight="1" x14ac:dyDescent="0.2">
      <c r="B35" s="46">
        <v>44519</v>
      </c>
      <c r="C35" s="47">
        <v>8.3333333333333329E-2</v>
      </c>
      <c r="D35" s="48" t="s">
        <v>64</v>
      </c>
    </row>
    <row r="36" spans="2:4" ht="30.75" customHeight="1" x14ac:dyDescent="0.2">
      <c r="B36" s="55">
        <v>44521</v>
      </c>
      <c r="C36" s="47">
        <v>6.9444444444444441E-3</v>
      </c>
      <c r="D36" s="56" t="s">
        <v>40</v>
      </c>
    </row>
    <row r="37" spans="2:4" ht="30.75" customHeight="1" x14ac:dyDescent="0.2">
      <c r="B37" s="55">
        <v>44524</v>
      </c>
      <c r="C37" s="47">
        <v>2.0833333333333332E-2</v>
      </c>
      <c r="D37" s="56" t="s">
        <v>65</v>
      </c>
    </row>
    <row r="38" spans="2:4" ht="30.75" customHeight="1" x14ac:dyDescent="0.2">
      <c r="B38" s="55">
        <v>44525</v>
      </c>
      <c r="C38" s="47">
        <v>4.1666666666666664E-2</v>
      </c>
      <c r="D38" s="56" t="s">
        <v>66</v>
      </c>
    </row>
    <row r="39" spans="2:4" ht="30.75" customHeight="1" thickBot="1" x14ac:dyDescent="0.25">
      <c r="B39" s="57">
        <v>44525</v>
      </c>
      <c r="C39" s="50">
        <v>4.1666666666666664E-2</v>
      </c>
      <c r="D39" s="58" t="s">
        <v>67</v>
      </c>
    </row>
    <row r="40" spans="2:4" ht="30.75" customHeight="1" thickTop="1" x14ac:dyDescent="0.2">
      <c r="B40" s="55">
        <v>44528</v>
      </c>
      <c r="C40" s="47">
        <v>2.0833333333333332E-2</v>
      </c>
      <c r="D40" s="56" t="s">
        <v>68</v>
      </c>
    </row>
    <row r="41" spans="2:4" ht="30.75" customHeight="1" x14ac:dyDescent="0.2">
      <c r="B41" s="55">
        <v>44543</v>
      </c>
      <c r="C41" s="47">
        <v>8.3333333333333329E-2</v>
      </c>
      <c r="D41" s="56" t="s">
        <v>69</v>
      </c>
    </row>
    <row r="42" spans="2:4" ht="30.75" customHeight="1" x14ac:dyDescent="0.2">
      <c r="B42" s="55">
        <v>44543</v>
      </c>
      <c r="C42" s="47">
        <v>6.9444444444444441E-3</v>
      </c>
      <c r="D42" s="56" t="s">
        <v>70</v>
      </c>
    </row>
    <row r="43" spans="2:4" ht="30.75" customHeight="1" x14ac:dyDescent="0.2">
      <c r="B43" s="55">
        <v>44543</v>
      </c>
      <c r="C43" s="47">
        <v>8.3333333333333329E-2</v>
      </c>
      <c r="D43" s="56" t="s">
        <v>71</v>
      </c>
    </row>
    <row r="44" spans="2:4" ht="30.75" customHeight="1" x14ac:dyDescent="0.2">
      <c r="B44" s="55">
        <v>44544</v>
      </c>
      <c r="C44" s="47">
        <v>6.25E-2</v>
      </c>
      <c r="D44" s="56" t="s">
        <v>72</v>
      </c>
    </row>
    <row r="45" spans="2:4" ht="30.75" customHeight="1" x14ac:dyDescent="0.2">
      <c r="B45" s="55">
        <v>44545</v>
      </c>
      <c r="C45" s="47">
        <v>2.0833333333333332E-2</v>
      </c>
      <c r="D45" s="56" t="s">
        <v>73</v>
      </c>
    </row>
    <row r="46" spans="2:4" ht="30.75" customHeight="1" x14ac:dyDescent="0.2">
      <c r="B46" s="55">
        <v>44545</v>
      </c>
      <c r="C46" s="47">
        <v>1.0416666666666666E-2</v>
      </c>
      <c r="D46" s="56" t="s">
        <v>74</v>
      </c>
    </row>
    <row r="47" spans="2:4" ht="30.75" customHeight="1" x14ac:dyDescent="0.2">
      <c r="B47" s="55">
        <v>44545</v>
      </c>
      <c r="C47" s="47">
        <v>2.0833333333333332E-2</v>
      </c>
      <c r="D47" s="56" t="s">
        <v>75</v>
      </c>
    </row>
    <row r="48" spans="2:4" ht="30.75" customHeight="1" x14ac:dyDescent="0.2">
      <c r="B48" s="55">
        <v>44546</v>
      </c>
      <c r="C48" s="47">
        <v>2.0833333333333332E-2</v>
      </c>
      <c r="D48" s="56" t="s">
        <v>76</v>
      </c>
    </row>
    <row r="49" spans="2:4" ht="30.75" customHeight="1" x14ac:dyDescent="0.2">
      <c r="B49" s="55">
        <v>44546</v>
      </c>
      <c r="C49" s="47">
        <v>3.472222222222222E-3</v>
      </c>
      <c r="D49" s="56" t="s">
        <v>77</v>
      </c>
    </row>
    <row r="50" spans="2:4" ht="30.75" customHeight="1" thickBot="1" x14ac:dyDescent="0.25">
      <c r="B50" s="57">
        <v>44547</v>
      </c>
      <c r="C50" s="50">
        <v>2.0833333333333332E-2</v>
      </c>
      <c r="D50" s="58" t="s">
        <v>78</v>
      </c>
    </row>
    <row r="51" spans="2:4" ht="30.75" customHeight="1" thickTop="1" x14ac:dyDescent="0.2">
      <c r="B51" s="55">
        <v>44548</v>
      </c>
      <c r="C51" s="52">
        <v>6.9444444444444441E-3</v>
      </c>
      <c r="D51" s="59" t="s">
        <v>68</v>
      </c>
    </row>
    <row r="52" spans="2:4" ht="30.75" customHeight="1" x14ac:dyDescent="0.2">
      <c r="B52" s="55">
        <v>44585</v>
      </c>
      <c r="C52" s="47">
        <v>1.0416666666666666E-2</v>
      </c>
      <c r="D52" s="56" t="s">
        <v>79</v>
      </c>
    </row>
    <row r="53" spans="2:4" ht="30.75" customHeight="1" x14ac:dyDescent="0.2">
      <c r="B53" s="55">
        <v>44585</v>
      </c>
      <c r="C53" s="47">
        <v>1.0416666666666666E-2</v>
      </c>
      <c r="D53" s="56" t="s">
        <v>80</v>
      </c>
    </row>
    <row r="54" spans="2:4" ht="30.75" customHeight="1" thickBot="1" x14ac:dyDescent="0.25">
      <c r="B54" s="57">
        <v>44586</v>
      </c>
      <c r="C54" s="50">
        <v>2.0833333333333332E-2</v>
      </c>
      <c r="D54" s="58" t="s">
        <v>81</v>
      </c>
    </row>
    <row r="55" spans="2:4" ht="30.75" customHeight="1" thickTop="1" x14ac:dyDescent="0.2">
      <c r="B55" s="55">
        <v>44587</v>
      </c>
      <c r="C55" s="47">
        <v>8.3333333333333329E-2</v>
      </c>
      <c r="D55" s="56" t="s">
        <v>82</v>
      </c>
    </row>
    <row r="56" spans="2:4" ht="30.75" customHeight="1" x14ac:dyDescent="0.2">
      <c r="B56" s="55">
        <v>44587</v>
      </c>
      <c r="C56" s="47">
        <v>5.2083333333333336E-2</v>
      </c>
      <c r="D56" s="56" t="s">
        <v>83</v>
      </c>
    </row>
    <row r="57" spans="2:4" ht="30.75" customHeight="1" x14ac:dyDescent="0.2">
      <c r="B57" s="55">
        <v>44587</v>
      </c>
      <c r="C57" s="47">
        <v>1.0416666666666666E-2</v>
      </c>
      <c r="D57" s="56" t="s">
        <v>210</v>
      </c>
    </row>
    <row r="58" spans="2:4" ht="30.75" customHeight="1" x14ac:dyDescent="0.2">
      <c r="B58" s="55">
        <v>44590</v>
      </c>
      <c r="C58" s="47">
        <v>6.25E-2</v>
      </c>
      <c r="D58" s="56" t="s">
        <v>211</v>
      </c>
    </row>
    <row r="59" spans="2:4" ht="30.75" customHeight="1" x14ac:dyDescent="0.2">
      <c r="B59" s="55">
        <v>44614</v>
      </c>
      <c r="C59" s="47">
        <v>0.10416666666666667</v>
      </c>
      <c r="D59" s="56" t="s">
        <v>161</v>
      </c>
    </row>
    <row r="60" spans="2:4" ht="30.75" customHeight="1" x14ac:dyDescent="0.2">
      <c r="B60" s="55">
        <v>44614</v>
      </c>
      <c r="C60" s="47">
        <v>2.0833333333333332E-2</v>
      </c>
      <c r="D60" s="56" t="s">
        <v>239</v>
      </c>
    </row>
    <row r="61" spans="2:4" ht="30.75" customHeight="1" x14ac:dyDescent="0.2">
      <c r="B61" s="55">
        <v>44614</v>
      </c>
      <c r="C61" s="47">
        <v>2.0833333333333332E-2</v>
      </c>
      <c r="D61" s="56" t="s">
        <v>240</v>
      </c>
    </row>
    <row r="62" spans="2:4" ht="30.75" customHeight="1" x14ac:dyDescent="0.2">
      <c r="B62" s="55">
        <v>44615</v>
      </c>
      <c r="C62" s="47">
        <v>6.25E-2</v>
      </c>
      <c r="D62" s="56" t="s">
        <v>241</v>
      </c>
    </row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38" workbookViewId="0">
      <selection activeCell="D54" sqref="D5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20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31" t="s">
        <v>84</v>
      </c>
      <c r="C1" s="132"/>
      <c r="D1" s="13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60">
        <v>44460</v>
      </c>
      <c r="C3" s="61">
        <v>6.9444444444444441E-3</v>
      </c>
      <c r="D3" s="27" t="s">
        <v>85</v>
      </c>
    </row>
    <row r="4" spans="1:26" ht="32.25" customHeight="1" x14ac:dyDescent="0.2">
      <c r="B4" s="60">
        <v>44461</v>
      </c>
      <c r="C4" s="61">
        <v>6.9444444444444441E-3</v>
      </c>
      <c r="D4" s="27" t="s">
        <v>86</v>
      </c>
    </row>
    <row r="5" spans="1:26" ht="32.25" customHeight="1" x14ac:dyDescent="0.2">
      <c r="B5" s="60">
        <v>44463</v>
      </c>
      <c r="C5" s="61">
        <v>1.3888888888888888E-2</v>
      </c>
      <c r="D5" s="27" t="s">
        <v>87</v>
      </c>
    </row>
    <row r="6" spans="1:26" ht="32.25" customHeight="1" x14ac:dyDescent="0.2">
      <c r="B6" s="60">
        <v>44465</v>
      </c>
      <c r="C6" s="61">
        <v>4.1666666666666664E-2</v>
      </c>
      <c r="D6" s="27" t="s">
        <v>88</v>
      </c>
    </row>
    <row r="7" spans="1:26" ht="32.25" customHeight="1" x14ac:dyDescent="0.2">
      <c r="B7" s="60">
        <v>44468</v>
      </c>
      <c r="C7" s="61">
        <v>8.3333333333333329E-2</v>
      </c>
      <c r="D7" s="27" t="s">
        <v>89</v>
      </c>
    </row>
    <row r="8" spans="1:26" ht="32.25" customHeight="1" x14ac:dyDescent="0.2">
      <c r="B8" s="60">
        <v>44472</v>
      </c>
      <c r="C8" s="61">
        <v>1.0416666666666666E-2</v>
      </c>
      <c r="D8" s="27" t="s">
        <v>90</v>
      </c>
    </row>
    <row r="9" spans="1:26" ht="32.25" customHeight="1" x14ac:dyDescent="0.2">
      <c r="B9" s="60">
        <v>44472</v>
      </c>
      <c r="C9" s="61">
        <v>2.0833333333333332E-2</v>
      </c>
      <c r="D9" s="27" t="s">
        <v>91</v>
      </c>
    </row>
    <row r="10" spans="1:26" ht="32.25" customHeight="1" x14ac:dyDescent="0.2">
      <c r="B10" s="60">
        <v>44472</v>
      </c>
      <c r="C10" s="61">
        <v>1.0416666666666666E-2</v>
      </c>
      <c r="D10" s="27" t="s">
        <v>92</v>
      </c>
    </row>
    <row r="11" spans="1:26" ht="32.25" customHeight="1" thickBot="1" x14ac:dyDescent="0.25">
      <c r="B11" s="62">
        <v>44477</v>
      </c>
      <c r="C11" s="63">
        <v>1.0416666666666666E-2</v>
      </c>
      <c r="D11" s="36" t="s">
        <v>93</v>
      </c>
    </row>
    <row r="12" spans="1:26" ht="32.25" customHeight="1" thickTop="1" x14ac:dyDescent="0.2">
      <c r="B12" s="60">
        <v>44479</v>
      </c>
      <c r="C12" s="64">
        <v>0.125</v>
      </c>
      <c r="D12" s="38" t="s">
        <v>94</v>
      </c>
    </row>
    <row r="13" spans="1:26" ht="32.25" customHeight="1" x14ac:dyDescent="0.2">
      <c r="B13" s="60">
        <v>44479</v>
      </c>
      <c r="C13" s="61">
        <v>6.9444444444444441E-3</v>
      </c>
      <c r="D13" s="27" t="s">
        <v>95</v>
      </c>
    </row>
    <row r="14" spans="1:26" ht="32.25" customHeight="1" x14ac:dyDescent="0.2">
      <c r="B14" s="60">
        <v>44479</v>
      </c>
      <c r="C14" s="61">
        <v>1.0416666666666666E-2</v>
      </c>
      <c r="D14" s="27" t="s">
        <v>96</v>
      </c>
    </row>
    <row r="15" spans="1:26" ht="32.25" customHeight="1" x14ac:dyDescent="0.2">
      <c r="B15" s="60">
        <v>44483</v>
      </c>
      <c r="C15" s="61">
        <v>5.2083333333333336E-2</v>
      </c>
      <c r="D15" s="27" t="s">
        <v>97</v>
      </c>
    </row>
    <row r="16" spans="1:26" ht="32.25" customHeight="1" x14ac:dyDescent="0.2">
      <c r="B16" s="60">
        <v>44497</v>
      </c>
      <c r="C16" s="64">
        <v>2.0833333333333332E-2</v>
      </c>
      <c r="D16" s="38" t="s">
        <v>98</v>
      </c>
    </row>
    <row r="17" spans="2:4" ht="32.25" customHeight="1" x14ac:dyDescent="0.2">
      <c r="B17" s="60">
        <v>44504</v>
      </c>
      <c r="C17" s="61">
        <v>1.0416666666666666E-2</v>
      </c>
      <c r="D17" s="27" t="s">
        <v>98</v>
      </c>
    </row>
    <row r="18" spans="2:4" ht="32.25" customHeight="1" x14ac:dyDescent="0.2">
      <c r="B18" s="60">
        <v>44505</v>
      </c>
      <c r="C18" s="61">
        <v>4.1666666666666664E-2</v>
      </c>
      <c r="D18" s="27" t="s">
        <v>99</v>
      </c>
    </row>
    <row r="19" spans="2:4" ht="32.25" customHeight="1" thickBot="1" x14ac:dyDescent="0.25">
      <c r="B19" s="62">
        <v>44505</v>
      </c>
      <c r="C19" s="63">
        <v>4.1666666666666664E-2</v>
      </c>
      <c r="D19" s="36" t="s">
        <v>100</v>
      </c>
    </row>
    <row r="20" spans="2:4" ht="32.25" customHeight="1" thickTop="1" x14ac:dyDescent="0.2">
      <c r="B20" s="60">
        <v>44515</v>
      </c>
      <c r="C20" s="64">
        <v>1.0416666666666666E-2</v>
      </c>
      <c r="D20" s="38" t="s">
        <v>101</v>
      </c>
    </row>
    <row r="21" spans="2:4" ht="32.25" customHeight="1" x14ac:dyDescent="0.2">
      <c r="B21" s="60">
        <v>44518</v>
      </c>
      <c r="C21" s="61">
        <v>5.2083333333333336E-2</v>
      </c>
      <c r="D21" s="27" t="s">
        <v>102</v>
      </c>
    </row>
    <row r="22" spans="2:4" ht="32.25" customHeight="1" x14ac:dyDescent="0.2">
      <c r="B22" s="60">
        <v>44519</v>
      </c>
      <c r="C22" s="61">
        <v>8.3333333333333329E-2</v>
      </c>
      <c r="D22" s="27" t="s">
        <v>103</v>
      </c>
    </row>
    <row r="23" spans="2:4" ht="32.25" customHeight="1" x14ac:dyDescent="0.2">
      <c r="B23" s="60">
        <v>44519</v>
      </c>
      <c r="C23" s="61">
        <v>6.9444444444444441E-3</v>
      </c>
      <c r="D23" s="27" t="s">
        <v>98</v>
      </c>
    </row>
    <row r="24" spans="2:4" ht="32.25" customHeight="1" x14ac:dyDescent="0.2">
      <c r="B24" s="60">
        <v>44519</v>
      </c>
      <c r="C24" s="61">
        <v>8.3333333333333329E-2</v>
      </c>
      <c r="D24" s="27" t="s">
        <v>104</v>
      </c>
    </row>
    <row r="25" spans="2:4" ht="32.25" customHeight="1" x14ac:dyDescent="0.2">
      <c r="B25" s="65">
        <v>44524</v>
      </c>
      <c r="C25" s="61">
        <v>2.0833333333333332E-2</v>
      </c>
      <c r="D25" s="66" t="s">
        <v>105</v>
      </c>
    </row>
    <row r="26" spans="2:4" ht="32.25" customHeight="1" x14ac:dyDescent="0.2">
      <c r="B26" s="65">
        <v>44524</v>
      </c>
      <c r="C26" s="61">
        <v>3.125E-2</v>
      </c>
      <c r="D26" s="66" t="s">
        <v>106</v>
      </c>
    </row>
    <row r="27" spans="2:4" ht="30.75" customHeight="1" x14ac:dyDescent="0.2">
      <c r="B27" s="65">
        <v>44525</v>
      </c>
      <c r="C27" s="61">
        <v>8.3333333333333329E-2</v>
      </c>
      <c r="D27" s="66" t="s">
        <v>107</v>
      </c>
    </row>
    <row r="28" spans="2:4" ht="30.75" customHeight="1" thickBot="1" x14ac:dyDescent="0.25">
      <c r="B28" s="67">
        <v>44525</v>
      </c>
      <c r="C28" s="63">
        <v>2.0833333333333332E-2</v>
      </c>
      <c r="D28" s="68" t="s">
        <v>108</v>
      </c>
    </row>
    <row r="29" spans="2:4" ht="30.75" customHeight="1" thickTop="1" x14ac:dyDescent="0.2">
      <c r="B29" s="65">
        <v>44532</v>
      </c>
      <c r="C29" s="61">
        <v>3.125E-2</v>
      </c>
      <c r="D29" s="66" t="s">
        <v>109</v>
      </c>
    </row>
    <row r="30" spans="2:4" ht="30.75" customHeight="1" x14ac:dyDescent="0.2">
      <c r="B30" s="65">
        <v>44533</v>
      </c>
      <c r="C30" s="61">
        <v>3.472222222222222E-3</v>
      </c>
      <c r="D30" s="66" t="s">
        <v>110</v>
      </c>
    </row>
    <row r="31" spans="2:4" ht="30.75" customHeight="1" x14ac:dyDescent="0.2">
      <c r="B31" s="65">
        <v>44533</v>
      </c>
      <c r="C31" s="61">
        <v>1.3888888888888888E-2</v>
      </c>
      <c r="D31" s="66" t="s">
        <v>101</v>
      </c>
    </row>
    <row r="32" spans="2:4" ht="30.75" customHeight="1" x14ac:dyDescent="0.2">
      <c r="B32" s="65">
        <v>44533</v>
      </c>
      <c r="C32" s="61">
        <v>6.25E-2</v>
      </c>
      <c r="D32" s="66" t="s">
        <v>111</v>
      </c>
    </row>
    <row r="33" spans="2:4" ht="30.75" customHeight="1" x14ac:dyDescent="0.2">
      <c r="B33" s="65">
        <v>44533</v>
      </c>
      <c r="C33" s="61">
        <v>3.125E-2</v>
      </c>
      <c r="D33" s="66" t="s">
        <v>112</v>
      </c>
    </row>
    <row r="34" spans="2:4" ht="30.75" customHeight="1" x14ac:dyDescent="0.2">
      <c r="B34" s="65">
        <v>44536</v>
      </c>
      <c r="C34" s="61">
        <v>1.0416666666666666E-2</v>
      </c>
      <c r="D34" s="66" t="s">
        <v>113</v>
      </c>
    </row>
    <row r="35" spans="2:4" ht="30.75" customHeight="1" x14ac:dyDescent="0.2">
      <c r="B35" s="65">
        <v>44543</v>
      </c>
      <c r="C35" s="61">
        <v>8.3333333333333329E-2</v>
      </c>
      <c r="D35" s="66" t="s">
        <v>114</v>
      </c>
    </row>
    <row r="36" spans="2:4" ht="30.75" customHeight="1" x14ac:dyDescent="0.2">
      <c r="B36" s="65">
        <v>44543</v>
      </c>
      <c r="C36" s="61">
        <v>1.0416666666666666E-2</v>
      </c>
      <c r="D36" s="66" t="s">
        <v>101</v>
      </c>
    </row>
    <row r="37" spans="2:4" ht="30.75" customHeight="1" x14ac:dyDescent="0.2">
      <c r="B37" s="65">
        <v>44546</v>
      </c>
      <c r="C37" s="61">
        <v>8.3333333333333329E-2</v>
      </c>
      <c r="D37" s="69" t="s">
        <v>115</v>
      </c>
    </row>
    <row r="38" spans="2:4" ht="30.75" customHeight="1" x14ac:dyDescent="0.2">
      <c r="B38" s="65">
        <v>44546</v>
      </c>
      <c r="C38" s="61">
        <v>3.472222222222222E-3</v>
      </c>
      <c r="D38" s="66" t="s">
        <v>116</v>
      </c>
    </row>
    <row r="39" spans="2:4" ht="30.75" customHeight="1" x14ac:dyDescent="0.2">
      <c r="B39" s="65">
        <v>44546</v>
      </c>
      <c r="C39" s="61">
        <v>6.9444444444444441E-3</v>
      </c>
      <c r="D39" s="66" t="s">
        <v>117</v>
      </c>
    </row>
    <row r="40" spans="2:4" ht="30.75" customHeight="1" thickBot="1" x14ac:dyDescent="0.25">
      <c r="B40" s="67">
        <v>44546</v>
      </c>
      <c r="C40" s="63">
        <v>3.125E-2</v>
      </c>
      <c r="D40" s="68" t="s">
        <v>111</v>
      </c>
    </row>
    <row r="41" spans="2:4" ht="30.75" customHeight="1" thickTop="1" x14ac:dyDescent="0.2">
      <c r="B41" s="65">
        <v>44574</v>
      </c>
      <c r="C41" s="64">
        <v>2.0833333333333332E-2</v>
      </c>
      <c r="D41" s="70" t="s">
        <v>118</v>
      </c>
    </row>
    <row r="42" spans="2:4" ht="30.75" customHeight="1" x14ac:dyDescent="0.2">
      <c r="B42" s="65">
        <v>44574</v>
      </c>
      <c r="C42" s="61">
        <v>1.0416666666666666E-2</v>
      </c>
      <c r="D42" s="69" t="s">
        <v>101</v>
      </c>
    </row>
    <row r="43" spans="2:4" ht="30.75" customHeight="1" x14ac:dyDescent="0.2">
      <c r="B43" s="65">
        <v>44577</v>
      </c>
      <c r="C43" s="61">
        <v>0.10416666666666667</v>
      </c>
      <c r="D43" s="69" t="s">
        <v>119</v>
      </c>
    </row>
    <row r="44" spans="2:4" ht="30.75" customHeight="1" x14ac:dyDescent="0.2">
      <c r="B44" s="65">
        <v>44578</v>
      </c>
      <c r="C44" s="61">
        <v>4.1666666666666664E-2</v>
      </c>
      <c r="D44" s="69" t="s">
        <v>120</v>
      </c>
    </row>
    <row r="45" spans="2:4" ht="30.75" customHeight="1" x14ac:dyDescent="0.2">
      <c r="B45" s="65">
        <v>44585</v>
      </c>
      <c r="C45" s="61">
        <v>1.3888888888888888E-2</v>
      </c>
      <c r="D45" s="69" t="s">
        <v>117</v>
      </c>
    </row>
    <row r="46" spans="2:4" ht="30.75" customHeight="1" x14ac:dyDescent="0.2">
      <c r="B46" s="65">
        <v>44585</v>
      </c>
      <c r="C46" s="61">
        <v>4.1666666666666664E-2</v>
      </c>
      <c r="D46" s="69" t="s">
        <v>111</v>
      </c>
    </row>
    <row r="47" spans="2:4" ht="30.75" customHeight="1" thickBot="1" x14ac:dyDescent="0.25">
      <c r="B47" s="67">
        <v>44586</v>
      </c>
      <c r="C47" s="63">
        <v>2.0833333333333332E-2</v>
      </c>
      <c r="D47" s="68" t="s">
        <v>121</v>
      </c>
    </row>
    <row r="48" spans="2:4" ht="30.75" customHeight="1" thickTop="1" x14ac:dyDescent="0.2">
      <c r="B48" s="65">
        <v>44587</v>
      </c>
      <c r="C48" s="64">
        <v>4.1666666666666664E-2</v>
      </c>
      <c r="D48" s="70" t="s">
        <v>122</v>
      </c>
    </row>
    <row r="49" spans="2:4" ht="30.75" customHeight="1" x14ac:dyDescent="0.2">
      <c r="B49" s="65">
        <v>44587</v>
      </c>
      <c r="C49" s="61">
        <v>0.125</v>
      </c>
      <c r="D49" s="69" t="s">
        <v>111</v>
      </c>
    </row>
    <row r="50" spans="2:4" ht="30.75" customHeight="1" x14ac:dyDescent="0.2">
      <c r="B50" s="60">
        <v>44602</v>
      </c>
      <c r="C50" s="103">
        <v>0.16666666666666666</v>
      </c>
      <c r="D50" s="94" t="s">
        <v>216</v>
      </c>
    </row>
    <row r="51" spans="2:4" ht="30.75" customHeight="1" x14ac:dyDescent="0.2">
      <c r="B51" s="60">
        <v>44603</v>
      </c>
      <c r="C51" s="103">
        <v>0.16666666666666666</v>
      </c>
      <c r="D51" s="94" t="s">
        <v>217</v>
      </c>
    </row>
    <row r="52" spans="2:4" ht="30.75" customHeight="1" x14ac:dyDescent="0.2">
      <c r="B52" s="60">
        <v>44611</v>
      </c>
      <c r="C52" s="103">
        <v>0.16666666666666666</v>
      </c>
      <c r="D52" s="94" t="s">
        <v>218</v>
      </c>
    </row>
    <row r="53" spans="2:4" ht="30.75" customHeight="1" x14ac:dyDescent="0.2">
      <c r="B53" s="104">
        <v>44611</v>
      </c>
      <c r="C53" s="105">
        <v>4.1666666666666664E-2</v>
      </c>
      <c r="D53" s="118" t="s">
        <v>111</v>
      </c>
    </row>
    <row r="54" spans="2:4" ht="30.75" customHeight="1" x14ac:dyDescent="0.2">
      <c r="B54" s="104"/>
      <c r="C54" s="105"/>
      <c r="D54" s="106"/>
    </row>
    <row r="55" spans="2:4" ht="30.75" customHeight="1" x14ac:dyDescent="0.2">
      <c r="B55" s="104"/>
      <c r="C55" s="105"/>
      <c r="D55" s="106"/>
    </row>
    <row r="56" spans="2:4" ht="30.75" customHeight="1" x14ac:dyDescent="0.2">
      <c r="B56" s="104"/>
      <c r="C56" s="107"/>
      <c r="D56" s="108"/>
    </row>
    <row r="57" spans="2:4" ht="30.75" customHeight="1" x14ac:dyDescent="0.2"/>
    <row r="58" spans="2:4" ht="30.75" customHeight="1" x14ac:dyDescent="0.2"/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2022-02-28T17:27:27Z</dcterms:modified>
</cp:coreProperties>
</file>