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urelie/Downloads/"/>
    </mc:Choice>
  </mc:AlternateContent>
  <xr:revisionPtr revIDLastSave="0" documentId="13_ncr:1_{9287DFBB-2815-DC48-8A4C-A5AB08697928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print 1" sheetId="5" r:id="rId1"/>
  </sheets>
  <externalReferences>
    <externalReference r:id="rId2"/>
  </externalReferenc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5" l="1"/>
  <c r="C4" i="5" s="1"/>
  <c r="C5" i="5" s="1"/>
  <c r="D3" i="5" l="1"/>
  <c r="D4" i="5" s="1"/>
  <c r="D5" i="5" s="1"/>
  <c r="D6" i="5" s="1"/>
  <c r="D7" i="5" s="1"/>
  <c r="D8" i="5" s="1"/>
  <c r="D9" i="5" s="1"/>
  <c r="C6" i="5"/>
  <c r="C7" i="5" s="1"/>
  <c r="C8" i="5" s="1"/>
  <c r="D10" i="5" l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C9" i="5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D21" i="5" l="1"/>
  <c r="D22" i="5" s="1"/>
  <c r="D23" i="5" l="1"/>
  <c r="D24" i="5" s="1"/>
  <c r="D25" i="5" s="1"/>
  <c r="D26" i="5" s="1"/>
  <c r="D27" i="5" s="1"/>
  <c r="D28" i="5" s="1"/>
  <c r="D29" i="5" l="1"/>
  <c r="D30" i="5" s="1"/>
  <c r="D31" i="5" s="1"/>
  <c r="D32" i="5" s="1"/>
</calcChain>
</file>

<file path=xl/sharedStrings.xml><?xml version="1.0" encoding="utf-8"?>
<sst xmlns="http://schemas.openxmlformats.org/spreadsheetml/2006/main" count="4" uniqueCount="4">
  <si>
    <t>Jour de Sprint</t>
  </si>
  <si>
    <t xml:space="preserve">Courbe idéal </t>
  </si>
  <si>
    <t>Courbe Réelle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</si>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</sst>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6" formatCode="0.0"/>
    <numFmt numFmtId="175" formatCode="[$-F400]h:mm:ss\ AM/PM"/>
  </numFmts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Protection="1">
      <protection locked="0"/>
    </xf>
    <xf numFmtId="175" fontId="0" fillId="0" borderId="0" xfId="0" applyNumberFormat="1" applyProtection="1">
      <protection locked="0"/>
    </xf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4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1">
    <dxf>
      <fill>
        <patternFill>
          <bgColor rgb="FFB2CCDB"/>
        </patternFill>
      </fill>
    </dxf>
  </dxfs>
  <tableStyles count="2" defaultTableStyle="TableStyleMedium2" defaultPivotStyle="PivotStyleLight16">
    <tableStyle name="Tabellenformat 1" pivot="0" count="0" xr9:uid="{00000000-0011-0000-FFFF-FFFF00000000}"/>
    <tableStyle name="Tabellenformat 2" pivot="0" count="1" xr9:uid="{00000000-0011-0000-FFFF-FFFF01000000}">
      <tableStyleElement type="firstRowStripe" dxfId="0"/>
    </tableStyle>
  </tableStyles>
  <colors>
    <mruColors>
      <color rgb="FFE54747"/>
      <color rgb="FFEF9D3E"/>
      <color rgb="FFB2CCDB"/>
      <color rgb="FF244D80"/>
      <color rgb="FF363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2000" b="1"/>
              <a:t>Sprint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'Sprint 1'!$C$1</c:f>
              <c:strCache>
                <c:ptCount val="1"/>
                <c:pt idx="0">
                  <c:v>Courbe idéal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'Sprint 1'!$B$2:$B$32</c:f>
              <c:numCache>
                <c:formatCode>m/d/yy</c:formatCode>
                <c:ptCount val="31"/>
                <c:pt idx="1">
                  <c:v>44459</c:v>
                </c:pt>
                <c:pt idx="2">
                  <c:v>44460</c:v>
                </c:pt>
                <c:pt idx="3">
                  <c:v>44461</c:v>
                </c:pt>
                <c:pt idx="4">
                  <c:v>44462</c:v>
                </c:pt>
                <c:pt idx="5">
                  <c:v>44463</c:v>
                </c:pt>
                <c:pt idx="6">
                  <c:v>44464</c:v>
                </c:pt>
                <c:pt idx="7">
                  <c:v>44465</c:v>
                </c:pt>
                <c:pt idx="8">
                  <c:v>44466</c:v>
                </c:pt>
                <c:pt idx="9">
                  <c:v>44467</c:v>
                </c:pt>
                <c:pt idx="10">
                  <c:v>44468</c:v>
                </c:pt>
                <c:pt idx="11">
                  <c:v>44469</c:v>
                </c:pt>
                <c:pt idx="12">
                  <c:v>44470</c:v>
                </c:pt>
                <c:pt idx="13">
                  <c:v>44471</c:v>
                </c:pt>
                <c:pt idx="14">
                  <c:v>44472</c:v>
                </c:pt>
                <c:pt idx="15">
                  <c:v>44473</c:v>
                </c:pt>
                <c:pt idx="16">
                  <c:v>44474</c:v>
                </c:pt>
                <c:pt idx="17">
                  <c:v>44475</c:v>
                </c:pt>
                <c:pt idx="18">
                  <c:v>44476</c:v>
                </c:pt>
                <c:pt idx="19">
                  <c:v>44477</c:v>
                </c:pt>
                <c:pt idx="20">
                  <c:v>44478</c:v>
                </c:pt>
                <c:pt idx="21">
                  <c:v>44479</c:v>
                </c:pt>
                <c:pt idx="22">
                  <c:v>44480</c:v>
                </c:pt>
                <c:pt idx="23">
                  <c:v>44481</c:v>
                </c:pt>
                <c:pt idx="24">
                  <c:v>44482</c:v>
                </c:pt>
                <c:pt idx="25">
                  <c:v>44483</c:v>
                </c:pt>
                <c:pt idx="26">
                  <c:v>44484</c:v>
                </c:pt>
                <c:pt idx="27">
                  <c:v>44485</c:v>
                </c:pt>
                <c:pt idx="28">
                  <c:v>44486</c:v>
                </c:pt>
                <c:pt idx="29">
                  <c:v>44487</c:v>
                </c:pt>
                <c:pt idx="30">
                  <c:v>44488</c:v>
                </c:pt>
              </c:numCache>
            </c:numRef>
          </c:cat>
          <c:val>
            <c:numRef>
              <c:f>'Sprint 1'!$C$2:$C$32</c:f>
              <c:numCache>
                <c:formatCode>0.0</c:formatCode>
                <c:ptCount val="31"/>
                <c:pt idx="1">
                  <c:v>5.5238095238095237</c:v>
                </c:pt>
                <c:pt idx="2">
                  <c:v>5.333333333333333</c:v>
                </c:pt>
                <c:pt idx="3">
                  <c:v>5.1428571428571423</c:v>
                </c:pt>
                <c:pt idx="4">
                  <c:v>4.9523809523809517</c:v>
                </c:pt>
                <c:pt idx="5">
                  <c:v>4.761904761904761</c:v>
                </c:pt>
                <c:pt idx="6">
                  <c:v>4.5714285714285703</c:v>
                </c:pt>
                <c:pt idx="7">
                  <c:v>4.3809523809523796</c:v>
                </c:pt>
                <c:pt idx="8">
                  <c:v>4.1904761904761889</c:v>
                </c:pt>
                <c:pt idx="9">
                  <c:v>3.9999999999999982</c:v>
                </c:pt>
                <c:pt idx="10">
                  <c:v>3.8095238095238075</c:v>
                </c:pt>
                <c:pt idx="11">
                  <c:v>3.6190476190476168</c:v>
                </c:pt>
                <c:pt idx="12">
                  <c:v>3.4285714285714262</c:v>
                </c:pt>
                <c:pt idx="13">
                  <c:v>3.2380952380952355</c:v>
                </c:pt>
                <c:pt idx="14">
                  <c:v>3.0476190476190448</c:v>
                </c:pt>
                <c:pt idx="15">
                  <c:v>2.8571428571428541</c:v>
                </c:pt>
                <c:pt idx="16">
                  <c:v>2.6666666666666634</c:v>
                </c:pt>
                <c:pt idx="17">
                  <c:v>2.4761904761904727</c:v>
                </c:pt>
                <c:pt idx="18">
                  <c:v>2.285714285714282</c:v>
                </c:pt>
                <c:pt idx="19">
                  <c:v>2.0952380952380913</c:v>
                </c:pt>
                <c:pt idx="20">
                  <c:v>1.9047619047619009</c:v>
                </c:pt>
                <c:pt idx="21">
                  <c:v>1.7142857142857104</c:v>
                </c:pt>
                <c:pt idx="22">
                  <c:v>1.52380952380952</c:v>
                </c:pt>
                <c:pt idx="23">
                  <c:v>1.3333333333333295</c:v>
                </c:pt>
                <c:pt idx="24">
                  <c:v>1.142857142857139</c:v>
                </c:pt>
                <c:pt idx="25">
                  <c:v>0.95238095238094855</c:v>
                </c:pt>
                <c:pt idx="26">
                  <c:v>0.76190476190475809</c:v>
                </c:pt>
                <c:pt idx="27">
                  <c:v>0.57142857142856762</c:v>
                </c:pt>
                <c:pt idx="28">
                  <c:v>0.38095238095237716</c:v>
                </c:pt>
                <c:pt idx="29">
                  <c:v>0.19047619047618669</c:v>
                </c:pt>
                <c:pt idx="30">
                  <c:v>-3.7747582837255322E-15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09-8346-9728-EC2361058827}"/>
            </c:ext>
          </c:extLst>
        </c:ser>
        <c:ser>
          <c:idx val="1"/>
          <c:order val="1"/>
          <c:tx>
            <c:strRef>
              <c:f>'Sprint 1'!$D$1</c:f>
              <c:strCache>
                <c:ptCount val="1"/>
                <c:pt idx="0">
                  <c:v>Courbe Réelle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'Sprint 1'!$B$2:$B$32</c:f>
              <c:numCache>
                <c:formatCode>m/d/yy</c:formatCode>
                <c:ptCount val="31"/>
                <c:pt idx="1">
                  <c:v>44459</c:v>
                </c:pt>
                <c:pt idx="2">
                  <c:v>44460</c:v>
                </c:pt>
                <c:pt idx="3">
                  <c:v>44461</c:v>
                </c:pt>
                <c:pt idx="4">
                  <c:v>44462</c:v>
                </c:pt>
                <c:pt idx="5">
                  <c:v>44463</c:v>
                </c:pt>
                <c:pt idx="6">
                  <c:v>44464</c:v>
                </c:pt>
                <c:pt idx="7">
                  <c:v>44465</c:v>
                </c:pt>
                <c:pt idx="8">
                  <c:v>44466</c:v>
                </c:pt>
                <c:pt idx="9">
                  <c:v>44467</c:v>
                </c:pt>
                <c:pt idx="10">
                  <c:v>44468</c:v>
                </c:pt>
                <c:pt idx="11">
                  <c:v>44469</c:v>
                </c:pt>
                <c:pt idx="12">
                  <c:v>44470</c:v>
                </c:pt>
                <c:pt idx="13">
                  <c:v>44471</c:v>
                </c:pt>
                <c:pt idx="14">
                  <c:v>44472</c:v>
                </c:pt>
                <c:pt idx="15">
                  <c:v>44473</c:v>
                </c:pt>
                <c:pt idx="16">
                  <c:v>44474</c:v>
                </c:pt>
                <c:pt idx="17">
                  <c:v>44475</c:v>
                </c:pt>
                <c:pt idx="18">
                  <c:v>44476</c:v>
                </c:pt>
                <c:pt idx="19">
                  <c:v>44477</c:v>
                </c:pt>
                <c:pt idx="20">
                  <c:v>44478</c:v>
                </c:pt>
                <c:pt idx="21">
                  <c:v>44479</c:v>
                </c:pt>
                <c:pt idx="22">
                  <c:v>44480</c:v>
                </c:pt>
                <c:pt idx="23">
                  <c:v>44481</c:v>
                </c:pt>
                <c:pt idx="24">
                  <c:v>44482</c:v>
                </c:pt>
                <c:pt idx="25">
                  <c:v>44483</c:v>
                </c:pt>
                <c:pt idx="26">
                  <c:v>44484</c:v>
                </c:pt>
                <c:pt idx="27">
                  <c:v>44485</c:v>
                </c:pt>
                <c:pt idx="28">
                  <c:v>44486</c:v>
                </c:pt>
                <c:pt idx="29">
                  <c:v>44487</c:v>
                </c:pt>
                <c:pt idx="30">
                  <c:v>44488</c:v>
                </c:pt>
              </c:numCache>
            </c:numRef>
          </c:cat>
          <c:val>
            <c:numRef>
              <c:f>'Sprint 1'!$D$2:$D$32</c:f>
              <c:numCache>
                <c:formatCode>0.0</c:formatCode>
                <c:ptCount val="31"/>
                <c:pt idx="1">
                  <c:v>5.464781746031746</c:v>
                </c:pt>
                <c:pt idx="2">
                  <c:v>5.4578373015873014</c:v>
                </c:pt>
                <c:pt idx="3">
                  <c:v>5.4474206349206344</c:v>
                </c:pt>
                <c:pt idx="4">
                  <c:v>5.3953373015873014</c:v>
                </c:pt>
                <c:pt idx="5">
                  <c:v>5.3120039682539684</c:v>
                </c:pt>
                <c:pt idx="6">
                  <c:v>5.3050595238095237</c:v>
                </c:pt>
                <c:pt idx="7">
                  <c:v>5.1349206349206344</c:v>
                </c:pt>
                <c:pt idx="8">
                  <c:v>5.0515873015873014</c:v>
                </c:pt>
                <c:pt idx="9">
                  <c:v>4.9265873015873014</c:v>
                </c:pt>
                <c:pt idx="10">
                  <c:v>4.7113095238095237</c:v>
                </c:pt>
                <c:pt idx="11">
                  <c:v>4.7113095238095237</c:v>
                </c:pt>
                <c:pt idx="12">
                  <c:v>4.6453373015873014</c:v>
                </c:pt>
                <c:pt idx="13">
                  <c:v>4.6453373015873014</c:v>
                </c:pt>
                <c:pt idx="14">
                  <c:v>4.5168650793650791</c:v>
                </c:pt>
                <c:pt idx="15">
                  <c:v>4.5168650793650791</c:v>
                </c:pt>
                <c:pt idx="16">
                  <c:v>4.5168650793650791</c:v>
                </c:pt>
                <c:pt idx="17">
                  <c:v>4.5168650793650791</c:v>
                </c:pt>
                <c:pt idx="18">
                  <c:v>4.5168650793650791</c:v>
                </c:pt>
                <c:pt idx="19">
                  <c:v>4.4474206349206344</c:v>
                </c:pt>
                <c:pt idx="20">
                  <c:v>4.4474206349206344</c:v>
                </c:pt>
                <c:pt idx="21">
                  <c:v>4.2217261904761898</c:v>
                </c:pt>
                <c:pt idx="22">
                  <c:v>4.0446428571428568</c:v>
                </c:pt>
                <c:pt idx="23">
                  <c:v>4.0446428571428568</c:v>
                </c:pt>
                <c:pt idx="24">
                  <c:v>3.9821428571428568</c:v>
                </c:pt>
                <c:pt idx="25">
                  <c:v>3.7911706349206344</c:v>
                </c:pt>
                <c:pt idx="26">
                  <c:v>3.6071428571428568</c:v>
                </c:pt>
                <c:pt idx="27">
                  <c:v>3.3085317460317456</c:v>
                </c:pt>
                <c:pt idx="28">
                  <c:v>3.2807539682539679</c:v>
                </c:pt>
                <c:pt idx="29">
                  <c:v>3.1939484126984126</c:v>
                </c:pt>
                <c:pt idx="30">
                  <c:v>3.1106150793650791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609-8346-9728-EC23610588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435887"/>
        <c:axId val="628353711"/>
      </c:lineChart>
      <c:catAx>
        <c:axId val="62843588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353711"/>
        <c:crosses val="autoZero"/>
        <c:auto val="0"/>
        <c:lblAlgn val="ctr"/>
        <c:lblOffset val="100"/>
        <c:noMultiLvlLbl val="0"/>
      </c:catAx>
      <c:valAx>
        <c:axId val="62835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8435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1</xdr:row>
      <xdr:rowOff>152406</xdr:rowOff>
    </xdr:from>
    <xdr:to>
      <xdr:col>18</xdr:col>
      <xdr:colOff>673100</xdr:colOff>
      <xdr:row>30</xdr:row>
      <xdr:rowOff>190500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9BFFF046-BADA-0D42-AD67-AC3FB50A1C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urelie/Documents/GitHub/WavContact/Documents/0_Journal_de_bo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un"/>
      <sheetName val="Angela"/>
      <sheetName val="Aurélie"/>
      <sheetName val="Coralie"/>
      <sheetName val="Constantin"/>
    </sheetNames>
    <sheetDataSet>
      <sheetData sheetId="0">
        <row r="4">
          <cell r="C4">
            <v>2.0833333333333332E-2</v>
          </cell>
        </row>
        <row r="5">
          <cell r="C5">
            <v>2.0833333333333332E-2</v>
          </cell>
        </row>
        <row r="6">
          <cell r="C6">
            <v>4.1666666666666664E-2</v>
          </cell>
        </row>
        <row r="7">
          <cell r="C7">
            <v>1.7361111111111112E-2</v>
          </cell>
        </row>
        <row r="8">
          <cell r="C8">
            <v>2.7777777777777776E-2</v>
          </cell>
        </row>
        <row r="9">
          <cell r="C9">
            <v>2.7777777777777776E-2</v>
          </cell>
        </row>
        <row r="10">
          <cell r="C10">
            <v>8.3333333333333329E-2</v>
          </cell>
        </row>
        <row r="11">
          <cell r="C11">
            <v>4.1666666666666664E-2</v>
          </cell>
        </row>
        <row r="12">
          <cell r="C12">
            <v>4.1666666666666664E-2</v>
          </cell>
        </row>
        <row r="13">
          <cell r="C13">
            <v>4.1666666666666664E-2</v>
          </cell>
        </row>
      </sheetData>
      <sheetData sheetId="1">
        <row r="4">
          <cell r="C4">
            <v>5.2083333333333336E-2</v>
          </cell>
        </row>
        <row r="5">
          <cell r="C5">
            <v>2.7777777777777776E-2</v>
          </cell>
        </row>
        <row r="6">
          <cell r="C6">
            <v>6.9444444444444441E-3</v>
          </cell>
        </row>
        <row r="7">
          <cell r="C7">
            <v>4.1666666666666664E-2</v>
          </cell>
        </row>
        <row r="8">
          <cell r="C8">
            <v>4.1666666666666664E-2</v>
          </cell>
        </row>
        <row r="9">
          <cell r="C9">
            <v>6.9444444444444441E-3</v>
          </cell>
        </row>
        <row r="10">
          <cell r="C10">
            <v>2.0833333333333332E-2</v>
          </cell>
        </row>
        <row r="11">
          <cell r="C11">
            <v>3.125E-2</v>
          </cell>
        </row>
        <row r="12">
          <cell r="C12">
            <v>2.0833333333333332E-2</v>
          </cell>
        </row>
        <row r="13">
          <cell r="C13">
            <v>2.0833333333333332E-2</v>
          </cell>
        </row>
        <row r="14">
          <cell r="C14">
            <v>2.0833333333333332E-2</v>
          </cell>
        </row>
        <row r="15">
          <cell r="C15">
            <v>2.0833333333333332E-2</v>
          </cell>
        </row>
        <row r="16">
          <cell r="C16">
            <v>0.125</v>
          </cell>
        </row>
        <row r="17">
          <cell r="C17">
            <v>6.9444444444444441E-3</v>
          </cell>
        </row>
        <row r="18">
          <cell r="C18">
            <v>0.10416666666666667</v>
          </cell>
        </row>
        <row r="19">
          <cell r="C19">
            <v>1.3888888888888888E-2</v>
          </cell>
        </row>
      </sheetData>
      <sheetData sheetId="2">
        <row r="6">
          <cell r="C6">
            <v>1.3888888888888888E-2</v>
          </cell>
        </row>
        <row r="7">
          <cell r="C7">
            <v>4.1666666666666664E-2</v>
          </cell>
        </row>
        <row r="8">
          <cell r="C8">
            <v>8.3333333333333329E-2</v>
          </cell>
        </row>
        <row r="9">
          <cell r="C9">
            <v>1.0416666666666666E-2</v>
          </cell>
        </row>
        <row r="10">
          <cell r="C10">
            <v>2.0833333333333332E-2</v>
          </cell>
        </row>
        <row r="11">
          <cell r="C11">
            <v>1.0416666666666666E-2</v>
          </cell>
        </row>
        <row r="12">
          <cell r="C12">
            <v>1.0416666666666666E-2</v>
          </cell>
        </row>
        <row r="13">
          <cell r="C13">
            <v>0.125</v>
          </cell>
        </row>
        <row r="14">
          <cell r="C14">
            <v>6.9444444444444441E-3</v>
          </cell>
        </row>
        <row r="15">
          <cell r="C15">
            <v>1.0416666666666666E-2</v>
          </cell>
        </row>
        <row r="16">
          <cell r="C16">
            <v>5.2083333333333336E-2</v>
          </cell>
        </row>
      </sheetData>
      <sheetData sheetId="3">
        <row r="4">
          <cell r="C4">
            <v>3.472222222222222E-3</v>
          </cell>
        </row>
        <row r="6">
          <cell r="C6">
            <v>0.125</v>
          </cell>
        </row>
        <row r="7">
          <cell r="C7">
            <v>3.472222222222222E-3</v>
          </cell>
        </row>
        <row r="8">
          <cell r="C8">
            <v>4.1666666666666664E-2</v>
          </cell>
        </row>
        <row r="9">
          <cell r="C9">
            <v>3.125E-2</v>
          </cell>
        </row>
        <row r="10">
          <cell r="C10">
            <v>1.0416666666666666E-2</v>
          </cell>
        </row>
        <row r="12">
          <cell r="C12">
            <v>2.0833333333333332E-2</v>
          </cell>
        </row>
        <row r="13">
          <cell r="C13">
            <v>6.25E-2</v>
          </cell>
        </row>
        <row r="14">
          <cell r="C14">
            <v>6.9444444444444441E-3</v>
          </cell>
        </row>
        <row r="15">
          <cell r="C15">
            <v>1.7361111111111112E-2</v>
          </cell>
        </row>
        <row r="16">
          <cell r="C16">
            <v>1.0416666666666666E-2</v>
          </cell>
        </row>
        <row r="17">
          <cell r="C17">
            <v>6.9444444444444441E-3</v>
          </cell>
        </row>
        <row r="18">
          <cell r="C18">
            <v>6.9444444444444441E-3</v>
          </cell>
        </row>
        <row r="19">
          <cell r="C19">
            <v>2.0833333333333332E-2</v>
          </cell>
        </row>
        <row r="20">
          <cell r="C20">
            <v>2.0833333333333332E-2</v>
          </cell>
        </row>
        <row r="21">
          <cell r="C21">
            <v>3.472222222222222E-3</v>
          </cell>
        </row>
        <row r="22">
          <cell r="C22">
            <v>1.0416666666666666E-2</v>
          </cell>
        </row>
        <row r="23">
          <cell r="C23">
            <v>7.2916666666666671E-2</v>
          </cell>
        </row>
        <row r="24">
          <cell r="C24">
            <v>1.0416666666666666E-2</v>
          </cell>
        </row>
        <row r="25">
          <cell r="C25">
            <v>5.2083333333333336E-2</v>
          </cell>
        </row>
        <row r="26">
          <cell r="C26">
            <v>6.9444444444444441E-3</v>
          </cell>
        </row>
        <row r="27">
          <cell r="C27">
            <v>7.2916666666666671E-2</v>
          </cell>
        </row>
        <row r="28">
          <cell r="C28">
            <v>5.2083333333333336E-2</v>
          </cell>
        </row>
        <row r="30">
          <cell r="C30">
            <v>3.125E-2</v>
          </cell>
        </row>
        <row r="31">
          <cell r="C31">
            <v>1.7361111111111112E-2</v>
          </cell>
        </row>
        <row r="32">
          <cell r="C32">
            <v>1.0416666666666666E-2</v>
          </cell>
        </row>
        <row r="33">
          <cell r="C33">
            <v>3.125E-2</v>
          </cell>
        </row>
      </sheetData>
      <sheetData sheetId="4">
        <row r="5">
          <cell r="C5">
            <v>4.1666666666666664E-2</v>
          </cell>
        </row>
        <row r="6">
          <cell r="C6">
            <v>8.3333333333333329E-2</v>
          </cell>
        </row>
        <row r="7">
          <cell r="C7">
            <v>6.9444444444444441E-3</v>
          </cell>
        </row>
        <row r="8">
          <cell r="C8">
            <v>6.25E-2</v>
          </cell>
        </row>
        <row r="9">
          <cell r="C9">
            <v>2.0833333333333332E-2</v>
          </cell>
        </row>
        <row r="10">
          <cell r="C10">
            <v>4.1666666666666664E-2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4A8AF-E90A-674F-82B5-AF6B2FDA755D}">
  <dimension ref="B1:F32"/>
  <sheetViews>
    <sheetView showGridLines="0" tabSelected="1" workbookViewId="0">
      <pane ySplit="1" topLeftCell="A2" activePane="bottomLeft" state="frozen"/>
      <selection pane="bottomLeft" activeCell="I36" sqref="I36"/>
    </sheetView>
  </sheetViews>
  <sheetFormatPr baseColWidth="10" defaultRowHeight="16" x14ac:dyDescent="0.2"/>
  <cols>
    <col min="2" max="5" width="16.5" customWidth="1"/>
  </cols>
  <sheetData>
    <row r="1" spans="2:6" s="1" customFormat="1" ht="19" x14ac:dyDescent="0.2">
      <c r="B1" s="4" t="s">
        <v>0</v>
      </c>
      <c r="C1" s="4" t="s">
        <v>1</v>
      </c>
      <c r="D1" s="4" t="s">
        <v>2</v>
      </c>
      <c r="F1" s="2">
        <v>0.33333333333333331</v>
      </c>
    </row>
    <row r="2" spans="2:6" s="1" customFormat="1" x14ac:dyDescent="0.2">
      <c r="B2" s="3"/>
      <c r="C2" s="3"/>
      <c r="D2" s="3"/>
      <c r="F2" s="2"/>
    </row>
    <row r="3" spans="2:6" x14ac:dyDescent="0.2">
      <c r="B3" s="5">
        <v>44459</v>
      </c>
      <c r="C3" s="6">
        <f>(F1*4/7)*29</f>
        <v>5.5238095238095237</v>
      </c>
      <c r="D3" s="6">
        <f>C3-([1]Commun!$C$4+[1]Commun!$C$5+[1]!Tableau4[[#This Row],[DURÉE]]+[1]!Tableau1[[#This Row],[DURÉE]]+[1]Coralie!$C$4+[1]!Tableau2[[#This Row],[DURÉE]])</f>
        <v>5.464781746031746</v>
      </c>
    </row>
    <row r="4" spans="2:6" x14ac:dyDescent="0.2">
      <c r="B4" s="5">
        <v>44460</v>
      </c>
      <c r="C4" s="6">
        <f>C3-(($F$1/7)*4)</f>
        <v>5.333333333333333</v>
      </c>
      <c r="D4" s="6">
        <f>D3-([1]!Tableau3[[#This Row],[DURÉE]])</f>
        <v>5.4578373015873014</v>
      </c>
    </row>
    <row r="5" spans="2:6" x14ac:dyDescent="0.2">
      <c r="B5" s="5">
        <v>44461</v>
      </c>
      <c r="C5" s="6">
        <f>C4-(($F$1/7)*4)</f>
        <v>5.1428571428571423</v>
      </c>
      <c r="D5" s="6">
        <f>D4-([1]!Tableau1[[#This Row],[DURÉE]]+[1]!Tableau3[[#This Row],[DURÉE]])</f>
        <v>5.4474206349206344</v>
      </c>
    </row>
    <row r="6" spans="2:6" x14ac:dyDescent="0.2">
      <c r="B6" s="5">
        <v>44462</v>
      </c>
      <c r="C6" s="6">
        <f>C5-(($F$1/7)*4)</f>
        <v>4.9523809523809517</v>
      </c>
      <c r="D6" s="6">
        <f>D5-([1]Angela!$C$4)</f>
        <v>5.3953373015873014</v>
      </c>
    </row>
    <row r="7" spans="2:6" x14ac:dyDescent="0.2">
      <c r="B7" s="5">
        <v>44463</v>
      </c>
      <c r="C7" s="6">
        <f>C6-(($F$1/7)*4)</f>
        <v>4.761904761904761</v>
      </c>
      <c r="D7" s="6">
        <f>D6-([1]Constantin!$C$5+[1]Aurélie!$C$6+[1]Angela!$C$5)</f>
        <v>5.3120039682539684</v>
      </c>
    </row>
    <row r="8" spans="2:6" x14ac:dyDescent="0.2">
      <c r="B8" s="5">
        <v>44464</v>
      </c>
      <c r="C8" s="6">
        <f>C7-(($F$1/7)*4)</f>
        <v>4.5714285714285703</v>
      </c>
      <c r="D8" s="6">
        <f>D7-([1]Angela!$C$6)</f>
        <v>5.3050595238095237</v>
      </c>
    </row>
    <row r="9" spans="2:6" x14ac:dyDescent="0.2">
      <c r="B9" s="5">
        <v>44465</v>
      </c>
      <c r="C9" s="6">
        <f>C8-(($F$1/7)*4)</f>
        <v>4.3809523809523796</v>
      </c>
      <c r="D9" s="6">
        <f>D8-([1]Coralie!$C$6+[1]Coralie!$C$7+[1]Aurélie!$C$7)</f>
        <v>5.1349206349206344</v>
      </c>
    </row>
    <row r="10" spans="2:6" x14ac:dyDescent="0.2">
      <c r="B10" s="5">
        <v>44466</v>
      </c>
      <c r="C10" s="6">
        <f>C9-(($F$1/7)*4)</f>
        <v>4.1904761904761889</v>
      </c>
      <c r="D10" s="6">
        <f>D9-([1]Coralie!$C$8+[1]Angela!$C$7)</f>
        <v>5.0515873015873014</v>
      </c>
    </row>
    <row r="11" spans="2:6" x14ac:dyDescent="0.2">
      <c r="B11" s="5">
        <v>44467</v>
      </c>
      <c r="C11" s="6">
        <f>C10-(($F$1/7)*4)</f>
        <v>3.9999999999999982</v>
      </c>
      <c r="D11" s="6">
        <f>D10-([1]Coralie!$C$9+[1]Coralie!$C$10+[1]!Tableau1[[#This Row],[DURÉE]]+[1]Angela!$C$8)</f>
        <v>4.9265873015873014</v>
      </c>
    </row>
    <row r="12" spans="2:6" x14ac:dyDescent="0.2">
      <c r="B12" s="5">
        <v>44468</v>
      </c>
      <c r="C12" s="6">
        <f>C11-(($F$1/7)*4)</f>
        <v>3.8095238095238075</v>
      </c>
      <c r="D12" s="6">
        <f>D11-([1]Constantin!$C$6+[1]Aurélie!$C$8+[1]Angela!$C$9+[1]Commun!$C$6)</f>
        <v>4.7113095238095237</v>
      </c>
    </row>
    <row r="13" spans="2:6" x14ac:dyDescent="0.2">
      <c r="B13" s="5">
        <v>44469</v>
      </c>
      <c r="C13" s="6">
        <f>C12-(($F$1/7)*4)</f>
        <v>3.6190476190476168</v>
      </c>
      <c r="D13" s="6">
        <f>D12</f>
        <v>4.7113095238095237</v>
      </c>
      <c r="E13" t="s">
        <v>3</v>
      </c>
    </row>
    <row r="14" spans="2:6" x14ac:dyDescent="0.2">
      <c r="B14" s="5">
        <v>44470</v>
      </c>
      <c r="C14" s="6">
        <f>C13-(($F$1/7)*4)</f>
        <v>3.4285714285714262</v>
      </c>
      <c r="D14" s="6">
        <f>D13-([1]Commun!$C$7+[1]Commun!$C$8+[1]Coralie!$C$12)</f>
        <v>4.6453373015873014</v>
      </c>
    </row>
    <row r="15" spans="2:6" x14ac:dyDescent="0.2">
      <c r="B15" s="5">
        <v>44471</v>
      </c>
      <c r="C15" s="6">
        <f>C14-(($F$1/7)*4)</f>
        <v>3.2380952380952355</v>
      </c>
      <c r="D15" s="6">
        <f>D14</f>
        <v>4.6453373015873014</v>
      </c>
    </row>
    <row r="16" spans="2:6" x14ac:dyDescent="0.2">
      <c r="B16" s="5">
        <v>44472</v>
      </c>
      <c r="C16" s="6">
        <f>C15-(($F$1/7)*4)</f>
        <v>3.0476190476190448</v>
      </c>
      <c r="D16" s="6">
        <f>D15-([1]Aurélie!$C$9+[1]Aurélie!$C$10+[1]Aurélie!$C$11+[1]Coralie!$C$13+[1]Coralie!$C$14+[1]Coralie!$C$15)</f>
        <v>4.5168650793650791</v>
      </c>
    </row>
    <row r="17" spans="2:4" x14ac:dyDescent="0.2">
      <c r="B17" s="5">
        <v>44473</v>
      </c>
      <c r="C17" s="6">
        <f>C16-(($F$1/7)*4)</f>
        <v>2.8571428571428541</v>
      </c>
      <c r="D17" s="6">
        <f>D16</f>
        <v>4.5168650793650791</v>
      </c>
    </row>
    <row r="18" spans="2:4" x14ac:dyDescent="0.2">
      <c r="B18" s="5">
        <v>44474</v>
      </c>
      <c r="C18" s="6">
        <f>C17-(($F$1/7)*4)</f>
        <v>2.6666666666666634</v>
      </c>
      <c r="D18" s="6">
        <f>D17</f>
        <v>4.5168650793650791</v>
      </c>
    </row>
    <row r="19" spans="2:4" x14ac:dyDescent="0.2">
      <c r="B19" s="5">
        <v>44475</v>
      </c>
      <c r="C19" s="6">
        <f>C18-(($F$1/7)*4)</f>
        <v>2.4761904761904727</v>
      </c>
      <c r="D19" s="6">
        <f>D18</f>
        <v>4.5168650793650791</v>
      </c>
    </row>
    <row r="20" spans="2:4" x14ac:dyDescent="0.2">
      <c r="B20" s="5">
        <v>44476</v>
      </c>
      <c r="C20" s="6">
        <f>C19-(($F$1/7)*4)</f>
        <v>2.285714285714282</v>
      </c>
      <c r="D20" s="6">
        <f>D19</f>
        <v>4.5168650793650791</v>
      </c>
    </row>
    <row r="21" spans="2:4" x14ac:dyDescent="0.2">
      <c r="B21" s="5">
        <v>44477</v>
      </c>
      <c r="C21" s="6">
        <f>C20-(($F$1/7)*4)</f>
        <v>2.0952380952380913</v>
      </c>
      <c r="D21" s="6">
        <f>D20-([1]Commun!$C$9+[1]Aurélie!$C$12+[1]Coralie!$C$16+[1]Coralie!$C$17+[1]Coralie!$C$18+[1]Constantin!$C$7)</f>
        <v>4.4474206349206344</v>
      </c>
    </row>
    <row r="22" spans="2:4" x14ac:dyDescent="0.2">
      <c r="B22" s="5">
        <v>44478</v>
      </c>
      <c r="C22" s="6">
        <f>C21-(($F$1/7)*4)</f>
        <v>1.9047619047619009</v>
      </c>
      <c r="D22" s="6">
        <f>D21</f>
        <v>4.4474206349206344</v>
      </c>
    </row>
    <row r="23" spans="2:4" x14ac:dyDescent="0.2">
      <c r="B23" s="5">
        <v>44479</v>
      </c>
      <c r="C23" s="6">
        <f>C22-(($F$1/7)*4)</f>
        <v>1.7142857142857104</v>
      </c>
      <c r="D23" s="6">
        <f>D22-([1]Angela!$C$10+[1]Aurélie!$C$13+[1]Aurélie!$C$14+[1]Aurélie!$C$15+[1]Constantin!$C$8)</f>
        <v>4.2217261904761898</v>
      </c>
    </row>
    <row r="24" spans="2:4" x14ac:dyDescent="0.2">
      <c r="B24" s="5">
        <v>44480</v>
      </c>
      <c r="C24" s="6">
        <f>C23-(($F$1/7)*4)</f>
        <v>1.52380952380952</v>
      </c>
      <c r="D24" s="6">
        <f>D23-([1]Commun!$C$10+[1]Angela!$C$11+[1]Angela!$C$12+[1]Coralie!$C$19+[1]Coralie!$C$20)</f>
        <v>4.0446428571428568</v>
      </c>
    </row>
    <row r="25" spans="2:4" x14ac:dyDescent="0.2">
      <c r="B25" s="5">
        <v>44481</v>
      </c>
      <c r="C25" s="6">
        <f>C24-(($F$1/7)*4)</f>
        <v>1.3333333333333295</v>
      </c>
      <c r="D25" s="6">
        <f>D24</f>
        <v>4.0446428571428568</v>
      </c>
    </row>
    <row r="26" spans="2:4" x14ac:dyDescent="0.2">
      <c r="B26" s="5">
        <v>44482</v>
      </c>
      <c r="C26" s="6">
        <f>C25-(($F$1/7)*4)</f>
        <v>1.142857142857139</v>
      </c>
      <c r="D26" s="6">
        <f>D25-([1]Angela!$C$13+[1]Angela!$C$14+[1]Angela!$C$15)</f>
        <v>3.9821428571428568</v>
      </c>
    </row>
    <row r="27" spans="2:4" x14ac:dyDescent="0.2">
      <c r="B27" s="5">
        <v>44483</v>
      </c>
      <c r="C27" s="6">
        <f>C26-(($F$1/7)*4)</f>
        <v>0.95238095238094855</v>
      </c>
      <c r="D27" s="6">
        <f>D26-([1]Commun!$C$11+[1]Aurélie!$C$16+[1]Coralie!$C$21+[1]Coralie!$C$22+[1]Coralie!$C$23+[1]Coralie!$C$24)</f>
        <v>3.7911706349206344</v>
      </c>
    </row>
    <row r="28" spans="2:4" x14ac:dyDescent="0.2">
      <c r="B28" s="5">
        <v>44484</v>
      </c>
      <c r="C28" s="6">
        <f>C27-(($F$1/7)*4)</f>
        <v>0.76190476190475809</v>
      </c>
      <c r="D28" s="6">
        <f>D27-([1]Angela!$C$16+[1]Angela!$C$17+[1]Coralie!$C$25)</f>
        <v>3.6071428571428568</v>
      </c>
    </row>
    <row r="29" spans="2:4" x14ac:dyDescent="0.2">
      <c r="B29" s="5">
        <v>44485</v>
      </c>
      <c r="C29" s="6">
        <f>C28-(($F$1/7)*4)</f>
        <v>0.57142857142856762</v>
      </c>
      <c r="D29" s="6">
        <f>D28-([1]Angela!$C$18+[1]Coralie!$C$26+[1]Coralie!$C$27+[1]Coralie!$C$28+[1]!Tableau1[[#This Row],[DURÉE]]+[1]Coralie!$C$30+[1]Constantin!$C$9)</f>
        <v>3.3085317460317456</v>
      </c>
    </row>
    <row r="30" spans="2:4" x14ac:dyDescent="0.2">
      <c r="B30" s="5">
        <v>44486</v>
      </c>
      <c r="C30" s="6">
        <f>C29-(($F$1/7)*4)</f>
        <v>0.38095238095237716</v>
      </c>
      <c r="D30" s="6">
        <f>D29-([1]Coralie!$C$31+[1]Coralie!$C$32)</f>
        <v>3.2807539682539679</v>
      </c>
    </row>
    <row r="31" spans="2:4" x14ac:dyDescent="0.2">
      <c r="B31" s="5">
        <v>44487</v>
      </c>
      <c r="C31" s="6">
        <f>C30-(($F$1/7)*4)</f>
        <v>0.19047619047618669</v>
      </c>
      <c r="D31" s="6">
        <f>D30-([1]Commun!$C$12+[1]Angela!$C$19+[1]Coralie!$C$33)</f>
        <v>3.1939484126984126</v>
      </c>
    </row>
    <row r="32" spans="2:4" x14ac:dyDescent="0.2">
      <c r="B32" s="5">
        <v>44488</v>
      </c>
      <c r="C32" s="6">
        <f>C31-(($F$1/7)*4)</f>
        <v>-3.7747582837255322E-15</v>
      </c>
      <c r="D32" s="6">
        <f>D31-([1]Commun!$C$13+[1]Constantin!$C$10)</f>
        <v>3.1106150793650791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Capterra_FR</dc:creator>
  <cp:lastModifiedBy>AURELIE sauge</cp:lastModifiedBy>
  <dcterms:created xsi:type="dcterms:W3CDTF">2019-09-18T13:29:49Z</dcterms:created>
  <dcterms:modified xsi:type="dcterms:W3CDTF">2021-11-19T11:50:10Z</dcterms:modified>
</cp:coreProperties>
</file>