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filterPrivacy="1" codeName="ThisWorkbook"/>
  <xr:revisionPtr revIDLastSave="0" documentId="13_ncr:1_{4FD413F7-30A9-E946-A64A-C922C1A53B8D}" xr6:coauthVersionLast="47" xr6:coauthVersionMax="47" xr10:uidLastSave="{00000000-0000-0000-0000-000000000000}"/>
  <bookViews>
    <workbookView xWindow="0" yWindow="0" windowWidth="28800" windowHeight="18000" xr2:uid="{00000000-000D-0000-FFFF-FFFF00000000}"/>
  </bookViews>
  <sheets>
    <sheet name="PlanningProjet" sheetId="11" r:id="rId1"/>
  </sheets>
  <definedNames>
    <definedName name="avancement_tâche" localSheetId="0">PlanningProjet!$D1</definedName>
    <definedName name="ce_jour" localSheetId="0">TODAY()</definedName>
    <definedName name="Début_Projet">PlanningProjet!$E$4</definedName>
    <definedName name="début_tâche" localSheetId="0">PlanningProjet!$E1</definedName>
    <definedName name="fin_tâche" localSheetId="0">PlanningProjet!$F1</definedName>
    <definedName name="_xlnm.Print_Titles" localSheetId="0">PlanningProjet!$5:$7</definedName>
    <definedName name="Semaine_Affichage">PlanningProjet!$E$5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3" i="11" l="1"/>
  <c r="H32" i="11"/>
  <c r="H65" i="11"/>
  <c r="H64" i="11"/>
  <c r="H63" i="11"/>
  <c r="H62" i="11"/>
  <c r="H61" i="11"/>
  <c r="H60" i="11"/>
  <c r="H59" i="11"/>
  <c r="H58" i="11"/>
  <c r="H57" i="11"/>
  <c r="H56" i="11"/>
  <c r="H55" i="11"/>
  <c r="H54" i="11"/>
  <c r="H53" i="11"/>
  <c r="H52" i="11"/>
  <c r="H51" i="11"/>
  <c r="H50" i="11"/>
  <c r="H49" i="11"/>
  <c r="H48" i="11"/>
  <c r="H47" i="11"/>
  <c r="H46" i="11"/>
  <c r="H45" i="11"/>
  <c r="H43" i="11"/>
  <c r="H42" i="11"/>
  <c r="H41" i="11"/>
  <c r="H40" i="11"/>
  <c r="H39" i="11"/>
  <c r="H38" i="11"/>
  <c r="H37" i="11"/>
  <c r="H36" i="11"/>
  <c r="H35" i="11"/>
  <c r="H34" i="11"/>
  <c r="H31" i="11"/>
  <c r="H30" i="11"/>
  <c r="H29" i="11"/>
  <c r="H21" i="11"/>
  <c r="F14" i="11"/>
  <c r="H18" i="11" l="1"/>
  <c r="I6" i="11"/>
  <c r="I7" i="11" s="1"/>
  <c r="H66" i="11"/>
  <c r="H28" i="11"/>
  <c r="H27" i="11"/>
  <c r="H26" i="11"/>
  <c r="H25" i="11"/>
  <c r="H23" i="11"/>
  <c r="H17" i="11"/>
  <c r="H16" i="11"/>
  <c r="H12" i="11"/>
  <c r="H8" i="11"/>
  <c r="H9" i="11" l="1"/>
  <c r="H24" i="11" l="1"/>
  <c r="H22" i="11"/>
  <c r="H10" i="11"/>
  <c r="H19" i="11"/>
  <c r="H13" i="11"/>
  <c r="J6" i="11"/>
  <c r="I5" i="11"/>
  <c r="K6" i="11" l="1"/>
  <c r="J7" i="11"/>
  <c r="H20" i="11"/>
  <c r="H14" i="11"/>
  <c r="H11" i="11"/>
  <c r="L6" i="11" l="1"/>
  <c r="K7" i="11"/>
  <c r="H15" i="11"/>
  <c r="M6" i="11" l="1"/>
  <c r="L7" i="11"/>
  <c r="N6" i="11" l="1"/>
  <c r="M7" i="11"/>
  <c r="O6" i="11" l="1"/>
  <c r="N7" i="11"/>
  <c r="P6" i="11" l="1"/>
  <c r="O7" i="11"/>
  <c r="P7" i="11" l="1"/>
  <c r="Q6" i="11"/>
  <c r="P5" i="11"/>
  <c r="R6" i="11" l="1"/>
  <c r="Q7" i="11"/>
  <c r="S6" i="11" l="1"/>
  <c r="R7" i="11"/>
  <c r="T6" i="11" l="1"/>
  <c r="S7" i="11"/>
  <c r="U6" i="11" l="1"/>
  <c r="T7" i="11"/>
  <c r="V6" i="11" l="1"/>
  <c r="U7" i="11"/>
  <c r="W6" i="11" l="1"/>
  <c r="V7" i="11"/>
  <c r="W7" i="11" l="1"/>
  <c r="X6" i="11"/>
  <c r="W5" i="11"/>
  <c r="Y6" i="11" l="1"/>
  <c r="X7" i="11"/>
  <c r="Z6" i="11" l="1"/>
  <c r="Y7" i="11"/>
  <c r="AA6" i="11" l="1"/>
  <c r="Z7" i="11"/>
  <c r="AB6" i="11" l="1"/>
  <c r="AA7" i="11"/>
  <c r="AC6" i="11" l="1"/>
  <c r="AB7" i="11"/>
  <c r="AD6" i="11" l="1"/>
  <c r="AC7" i="11"/>
  <c r="AD7" i="11" l="1"/>
  <c r="AE6" i="11"/>
  <c r="AD5" i="11"/>
  <c r="AF6" i="11" l="1"/>
  <c r="AE7" i="11"/>
  <c r="AG6" i="11" l="1"/>
  <c r="AF7" i="11"/>
  <c r="AH6" i="11" l="1"/>
  <c r="AG7" i="11"/>
  <c r="AI6" i="11" l="1"/>
  <c r="AH7" i="11"/>
  <c r="AJ6" i="11" l="1"/>
  <c r="AI7" i="11"/>
  <c r="AJ7" i="11" l="1"/>
  <c r="AK6" i="11"/>
  <c r="AL6" i="11" l="1"/>
  <c r="AK7" i="11"/>
  <c r="AK5" i="11"/>
  <c r="AM6" i="11" l="1"/>
  <c r="AL7" i="11"/>
  <c r="AN6" i="11" l="1"/>
  <c r="AM7" i="11"/>
  <c r="AO6" i="11" l="1"/>
  <c r="AN7" i="11"/>
  <c r="AP6" i="11" l="1"/>
  <c r="AO7" i="11"/>
  <c r="AQ6" i="11" l="1"/>
  <c r="AP7" i="11"/>
  <c r="AQ7" i="11" l="1"/>
  <c r="AR6" i="11"/>
  <c r="AS6" i="11" l="1"/>
  <c r="AR7" i="11"/>
  <c r="AR5" i="11"/>
  <c r="AS7" i="11" l="1"/>
  <c r="AT6" i="11"/>
  <c r="AT7" i="11" l="1"/>
  <c r="AU6" i="11"/>
  <c r="AU7" i="11" l="1"/>
  <c r="AV6" i="11"/>
  <c r="AV7" i="11" l="1"/>
  <c r="AW6" i="11"/>
  <c r="AW7" i="11" l="1"/>
  <c r="AX6" i="11"/>
  <c r="AY6" i="11" l="1"/>
  <c r="AX7" i="11"/>
  <c r="AY7" i="11" l="1"/>
  <c r="AZ6" i="11"/>
  <c r="AY5" i="11"/>
  <c r="AZ7" i="11" l="1"/>
  <c r="BA6" i="11"/>
  <c r="BA7" i="11" l="1"/>
  <c r="BB6" i="11"/>
  <c r="BB7" i="11" l="1"/>
  <c r="BC6" i="11"/>
  <c r="BC7" i="11" l="1"/>
  <c r="BD6" i="11"/>
  <c r="BD7" i="11" l="1"/>
  <c r="BE6" i="11"/>
  <c r="BE7" i="11" l="1"/>
  <c r="BF6" i="11"/>
  <c r="BF7" i="11" l="1"/>
  <c r="BG6" i="11"/>
  <c r="BF5" i="11"/>
  <c r="BG7" i="11" l="1"/>
  <c r="BH6" i="11"/>
  <c r="BH7" i="11" l="1"/>
  <c r="BI6" i="11"/>
  <c r="BI7" i="11" l="1"/>
  <c r="BJ6" i="11"/>
  <c r="BJ7" i="11" l="1"/>
  <c r="BK6" i="11"/>
  <c r="BK7" i="11" l="1"/>
  <c r="BL6" i="11"/>
  <c r="BL7" i="11" s="1"/>
</calcChain>
</file>

<file path=xl/sharedStrings.xml><?xml version="1.0" encoding="utf-8"?>
<sst xmlns="http://schemas.openxmlformats.org/spreadsheetml/2006/main" count="115" uniqueCount="79">
  <si>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</si>
  <si>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</si>
  <si>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</si>
  <si>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</si>
  <si>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</si>
  <si>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</si>
  <si>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</si>
  <si>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</si>
  <si>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</si>
  <si>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</si>
  <si>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</si>
  <si>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TÂCHE</t>
  </si>
  <si>
    <t>Début du projet :</t>
  </si>
  <si>
    <t>Semaine d’affichage :</t>
  </si>
  <si>
    <t>ATTRIBUÉE
À</t>
  </si>
  <si>
    <t>AVANCEMENT</t>
  </si>
  <si>
    <t>DÉBUT</t>
  </si>
  <si>
    <t>FIN</t>
  </si>
  <si>
    <t>JOURS</t>
  </si>
  <si>
    <t>Projet "WavContact"</t>
  </si>
  <si>
    <t>Etude d'opportunité</t>
  </si>
  <si>
    <t>Réunion avec le mandant</t>
  </si>
  <si>
    <t>Réunion A0 avec les enseignants</t>
  </si>
  <si>
    <t>Phase : Pré-requis</t>
  </si>
  <si>
    <t>Création du système d'organisation du projet</t>
  </si>
  <si>
    <t>PV réunion avec le mandant</t>
  </si>
  <si>
    <t>Modification du système d'organisation du projet</t>
  </si>
  <si>
    <t>PV réunion A0</t>
  </si>
  <si>
    <t>Révision de l'étude d'opportunité</t>
  </si>
  <si>
    <t>Etude des besoins du mandant</t>
  </si>
  <si>
    <t>Réunion A1</t>
  </si>
  <si>
    <t>PV réunion A1</t>
  </si>
  <si>
    <t>Création des maquettes</t>
  </si>
  <si>
    <t>AM, AS, CC, CH</t>
  </si>
  <si>
    <t>AS, CC</t>
  </si>
  <si>
    <t>AM, CC</t>
  </si>
  <si>
    <t>Angela MOURIN (AM), 
Aurélie SAUGE (AS), 
Coralie CHEVALLEY (CC), 
Constantin HERRMANN(CH)</t>
  </si>
  <si>
    <t>AS</t>
  </si>
  <si>
    <t>Création de la modélisation</t>
  </si>
  <si>
    <t>CH</t>
  </si>
  <si>
    <t>AS, CH</t>
  </si>
  <si>
    <t>Révision des points abordés en A1</t>
  </si>
  <si>
    <t>Finalisation de la modélisation simple</t>
  </si>
  <si>
    <t>Finalisation de la maquette simple</t>
  </si>
  <si>
    <t>Réunion A2</t>
  </si>
  <si>
    <t>PV réunion A2</t>
  </si>
  <si>
    <t>Révision des points abordés en A2</t>
  </si>
  <si>
    <t>Réunion A3</t>
  </si>
  <si>
    <t>PV réunion A3</t>
  </si>
  <si>
    <t>Révision des points abordés en A3</t>
  </si>
  <si>
    <t>Réunion Point de contrôle (A3.1)</t>
  </si>
  <si>
    <t>PV réunion Point de contrôle (A3.1)</t>
  </si>
  <si>
    <t>Révision des points abordés en Point de contrôle (A3.1)</t>
  </si>
  <si>
    <t>Réunion Point de contrôle (A2.1)</t>
  </si>
  <si>
    <t>PV réunion Point de contrôle (A2.1)</t>
  </si>
  <si>
    <t>Révision des points abordés en Point de contrôle (A2.1)</t>
  </si>
  <si>
    <t>Réunion Point de contrôle (A3.2)</t>
  </si>
  <si>
    <t>PV réunion Point de contrôle (A3.2)</t>
  </si>
  <si>
    <t>Révision des points abordés en Point de contrôle (A3.2)</t>
  </si>
  <si>
    <t>Réunion A4</t>
  </si>
  <si>
    <t>PV réunion A4</t>
  </si>
  <si>
    <t>Révision des points abordés en A4</t>
  </si>
  <si>
    <t>Révision des points abordés en A5</t>
  </si>
  <si>
    <t>PV réunion A5</t>
  </si>
  <si>
    <t>Réunion A5</t>
  </si>
  <si>
    <t>Reddition à 12h00</t>
  </si>
  <si>
    <t>Phase : A0 (Réunion 1) - Sprint 1</t>
  </si>
  <si>
    <t xml:space="preserve">Mise en place du login </t>
  </si>
  <si>
    <t>Phase : A1 (Réunion 2) - Sprint 1</t>
  </si>
  <si>
    <t>Phase : A2 (Réunion 3) - Sprint 2</t>
  </si>
  <si>
    <t>Phase : Point de contrôle (A2.1) (Réunion 4) - Sprint 2</t>
  </si>
  <si>
    <t>Phase : A3 (Réunion 5) - Sprint 3</t>
  </si>
  <si>
    <t>Phase : Point de contrôle (A3.1) (Réunion 1) - Sprint 3</t>
  </si>
  <si>
    <t>Phase : Point de contrôle (A3.2) (Réunion 2) - Sprint 3</t>
  </si>
  <si>
    <t>Phase : A4 (Réunion 3) - Sprint 4</t>
  </si>
  <si>
    <t>Phase : A5 (Réunion 4) - Sprint 5</t>
  </si>
  <si>
    <t>Phase : Finale - Sprint 5</t>
  </si>
  <si>
    <t>Document : Plan d'Assurance Qualité</t>
  </si>
  <si>
    <t>Modélisation BDD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</si>
</sst>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9">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7" borderId="0" applyNumberFormat="0" applyBorder="0" applyAlignment="0" applyProtection="0"/>
    <xf numFmtId="0" fontId="18" fillId="8" borderId="0" applyNumberFormat="0" applyBorder="0" applyAlignment="0" applyProtection="0"/>
    <xf numFmtId="0" fontId="19" fillId="9" borderId="0" applyNumberFormat="0" applyBorder="0" applyAlignment="0" applyProtection="0"/>
    <xf numFmtId="0" fontId="20" fillId="10" borderId="11" applyNumberFormat="0" applyAlignment="0" applyProtection="0"/>
    <xf numFmtId="0" fontId="21" fillId="11" borderId="12" applyNumberFormat="0" applyAlignment="0" applyProtection="0"/>
    <xf numFmtId="0" fontId="22" fillId="11" borderId="11" applyNumberFormat="0" applyAlignment="0" applyProtection="0"/>
    <xf numFmtId="0" fontId="23" fillId="0" borderId="13" applyNumberFormat="0" applyFill="0" applyAlignment="0" applyProtection="0"/>
    <xf numFmtId="0" fontId="24" fillId="12" borderId="14" applyNumberFormat="0" applyAlignment="0" applyProtection="0"/>
    <xf numFmtId="0" fontId="25" fillId="0" borderId="0" applyNumberFormat="0" applyFill="0" applyBorder="0" applyAlignment="0" applyProtection="0"/>
    <xf numFmtId="0" fontId="7" fillId="13"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14"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4"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4"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4"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4"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cellStyleXfs>
  <cellXfs count="4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6" borderId="1" xfId="0" applyFont="1" applyFill="1" applyBorder="1" applyAlignment="1">
      <alignment horizontal="left" vertical="center" indent="1"/>
    </xf>
    <xf numFmtId="0" fontId="6" fillId="6" borderId="1" xfId="0" applyFont="1" applyFill="1" applyBorder="1" applyAlignment="1">
      <alignment horizontal="center" vertical="center" wrapText="1"/>
    </xf>
    <xf numFmtId="0" fontId="10" fillId="5"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2" borderId="2" xfId="0" applyFont="1" applyFill="1" applyBorder="1" applyAlignment="1">
      <alignment horizontal="left" vertical="center" indent="1"/>
    </xf>
    <xf numFmtId="9" fontId="4" fillId="2" borderId="2" xfId="2" applyFont="1" applyFill="1" applyBorder="1" applyAlignment="1">
      <alignment horizontal="center" vertical="center"/>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7" fillId="2" borderId="2" xfId="11" applyFill="1">
      <alignment horizontal="center" vertical="center"/>
    </xf>
    <xf numFmtId="0" fontId="7" fillId="4" borderId="2" xfId="11" applyFill="1">
      <alignment horizontal="center" vertical="center"/>
    </xf>
    <xf numFmtId="0" fontId="7" fillId="0" borderId="2" xfId="11">
      <alignment horizontal="center" vertical="center"/>
    </xf>
    <xf numFmtId="0" fontId="7" fillId="4" borderId="2" xfId="12" applyFill="1">
      <alignment horizontal="left" vertical="center" indent="2"/>
    </xf>
    <xf numFmtId="0" fontId="7" fillId="0" borderId="2" xfId="12">
      <alignment horizontal="left" vertical="center" indent="2"/>
    </xf>
    <xf numFmtId="168" fontId="0" fillId="2" borderId="2" xfId="0" applyNumberFormat="1" applyFill="1" applyBorder="1" applyAlignment="1">
      <alignment horizontal="center" vertical="center"/>
    </xf>
    <xf numFmtId="168" fontId="4" fillId="2" borderId="2" xfId="0" applyNumberFormat="1" applyFont="1" applyFill="1" applyBorder="1" applyAlignment="1">
      <alignment horizontal="center" vertical="center"/>
    </xf>
    <xf numFmtId="170" fontId="9" fillId="3" borderId="6" xfId="0" applyNumberFormat="1" applyFont="1" applyFill="1" applyBorder="1" applyAlignment="1">
      <alignment horizontal="center" vertical="center"/>
    </xf>
    <xf numFmtId="170" fontId="9" fillId="3" borderId="0" xfId="0" applyNumberFormat="1" applyFont="1" applyFill="1" applyAlignment="1">
      <alignment horizontal="center" vertical="center"/>
    </xf>
    <xf numFmtId="170" fontId="9" fillId="3" borderId="7" xfId="0" applyNumberFormat="1" applyFont="1" applyFill="1" applyBorder="1" applyAlignment="1">
      <alignment horizontal="center" vertical="center"/>
    </xf>
    <xf numFmtId="168" fontId="7" fillId="4" borderId="2" xfId="10" applyFill="1">
      <alignment horizontal="center" vertical="center"/>
    </xf>
    <xf numFmtId="168" fontId="7" fillId="0" borderId="2" xfId="10">
      <alignment horizontal="center" vertical="center"/>
    </xf>
    <xf numFmtId="0" fontId="0" fillId="0" borderId="3" xfId="0" applyNumberFormat="1" applyBorder="1" applyAlignment="1">
      <alignment horizontal="center" vertical="center"/>
    </xf>
    <xf numFmtId="0" fontId="7" fillId="38" borderId="2" xfId="12" applyFill="1">
      <alignment horizontal="left" vertical="center" indent="2"/>
    </xf>
    <xf numFmtId="0" fontId="7" fillId="38" borderId="2" xfId="11" applyFill="1">
      <alignment horizontal="center" vertical="center"/>
    </xf>
    <xf numFmtId="9" fontId="4" fillId="38" borderId="2" xfId="2" applyFont="1" applyFill="1" applyBorder="1" applyAlignment="1">
      <alignment horizontal="center" vertical="center"/>
    </xf>
    <xf numFmtId="168" fontId="7" fillId="38" borderId="2" xfId="10" applyFill="1">
      <alignment horizontal="center" vertical="center"/>
    </xf>
    <xf numFmtId="171" fontId="0" fillId="3" borderId="4" xfId="0" applyNumberFormat="1" applyFill="1" applyBorder="1" applyAlignment="1">
      <alignment horizontal="left" vertical="center" wrapText="1" indent="1"/>
    </xf>
    <xf numFmtId="171" fontId="0" fillId="3" borderId="1" xfId="0" applyNumberFormat="1" applyFill="1" applyBorder="1" applyAlignment="1">
      <alignment horizontal="left" vertical="center" wrapText="1" indent="1"/>
    </xf>
    <xf numFmtId="171" fontId="0" fillId="3" borderId="5" xfId="0" applyNumberFormat="1" applyFill="1" applyBorder="1" applyAlignment="1">
      <alignment horizontal="left" vertical="center" wrapText="1" indent="1"/>
    </xf>
    <xf numFmtId="169"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0" fontId="8" fillId="0" borderId="0" xfId="7" applyAlignment="1">
      <alignment horizontal="left" wrapText="1"/>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5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50"/>
      <tableStyleElement type="headerRow" dxfId="49"/>
      <tableStyleElement type="totalRow" dxfId="48"/>
      <tableStyleElement type="firstColumn" dxfId="47"/>
      <tableStyleElement type="lastColumn" dxfId="46"/>
      <tableStyleElement type="firstRowStripe" dxfId="45"/>
      <tableStyleElement type="secondRowStripe" dxfId="44"/>
      <tableStyleElement type="firstColumnStripe" dxfId="43"/>
      <tableStyleElement type="secondColumnStripe" dxfId="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9"/>
  <sheetViews>
    <sheetView showGridLines="0" tabSelected="1" showRuler="0" zoomScale="106" zoomScaleNormal="100" zoomScalePageLayoutView="70" workbookViewId="0">
      <pane ySplit="7" topLeftCell="A8" activePane="bottomLeft" state="frozen"/>
      <selection pane="bottomLeft" activeCell="E34" sqref="E34"/>
    </sheetView>
  </sheetViews>
  <sheetFormatPr baseColWidth="10" defaultColWidth="9.1640625" defaultRowHeight="30" customHeight="1" x14ac:dyDescent="0.2"/>
  <cols>
    <col min="1" max="1" width="2.5" style="20" customWidth="1"/>
    <col min="2" max="2" width="48.1640625" customWidth="1"/>
    <col min="3" max="3" width="33.83203125" bestFit="1" customWidth="1"/>
    <col min="4" max="4" width="12.5" customWidth="1"/>
    <col min="5" max="5" width="11" style="5" customWidth="1"/>
    <col min="6" max="6" width="10.5" customWidth="1"/>
    <col min="7" max="7" width="2.5" customWidth="1"/>
    <col min="8" max="8" width="9.5" hidden="1" customWidth="1"/>
    <col min="9" max="64" width="2.5" customWidth="1"/>
    <col min="69" max="70" width="10.5"/>
  </cols>
  <sheetData>
    <row r="1" spans="1:64" ht="30" customHeight="1" x14ac:dyDescent="0.35">
      <c r="A1" s="21" t="s">
        <v>0</v>
      </c>
      <c r="B1" s="23" t="s">
        <v>19</v>
      </c>
      <c r="C1" s="1"/>
      <c r="D1" s="2"/>
      <c r="E1" s="4"/>
      <c r="F1" s="19"/>
      <c r="H1" s="2"/>
      <c r="I1" s="10"/>
    </row>
    <row r="2" spans="1:64" ht="30" customHeight="1" x14ac:dyDescent="0.3">
      <c r="A2" s="21"/>
      <c r="B2" s="48" t="s">
        <v>36</v>
      </c>
      <c r="C2" s="1"/>
      <c r="D2" s="2"/>
      <c r="E2" s="4"/>
      <c r="F2" s="19"/>
      <c r="H2" s="2"/>
      <c r="I2" s="10"/>
    </row>
    <row r="3" spans="1:64" ht="30" customHeight="1" x14ac:dyDescent="0.3">
      <c r="A3" s="21"/>
      <c r="B3" s="48"/>
      <c r="C3" s="1"/>
      <c r="D3" s="2"/>
      <c r="E3" s="4"/>
      <c r="F3" s="19"/>
      <c r="H3" s="2"/>
      <c r="I3" s="10"/>
    </row>
    <row r="4" spans="1:64" ht="14.5" customHeight="1" x14ac:dyDescent="0.2">
      <c r="A4" s="20" t="s">
        <v>1</v>
      </c>
      <c r="B4" s="48"/>
      <c r="C4" s="45" t="s">
        <v>12</v>
      </c>
      <c r="D4" s="46"/>
      <c r="E4" s="44">
        <v>44459</v>
      </c>
      <c r="F4" s="44"/>
    </row>
    <row r="5" spans="1:64" ht="30" customHeight="1" x14ac:dyDescent="0.2">
      <c r="A5" s="21" t="s">
        <v>2</v>
      </c>
      <c r="C5" s="45" t="s">
        <v>13</v>
      </c>
      <c r="D5" s="46"/>
      <c r="E5" s="36">
        <v>6</v>
      </c>
      <c r="I5" s="41">
        <f>I6</f>
        <v>44494</v>
      </c>
      <c r="J5" s="42"/>
      <c r="K5" s="42"/>
      <c r="L5" s="42"/>
      <c r="M5" s="42"/>
      <c r="N5" s="42"/>
      <c r="O5" s="43"/>
      <c r="P5" s="41">
        <f>P6</f>
        <v>44501</v>
      </c>
      <c r="Q5" s="42"/>
      <c r="R5" s="42"/>
      <c r="S5" s="42"/>
      <c r="T5" s="42"/>
      <c r="U5" s="42"/>
      <c r="V5" s="43"/>
      <c r="W5" s="41">
        <f>W6</f>
        <v>44508</v>
      </c>
      <c r="X5" s="42"/>
      <c r="Y5" s="42"/>
      <c r="Z5" s="42"/>
      <c r="AA5" s="42"/>
      <c r="AB5" s="42"/>
      <c r="AC5" s="43"/>
      <c r="AD5" s="41">
        <f>AD6</f>
        <v>44515</v>
      </c>
      <c r="AE5" s="42"/>
      <c r="AF5" s="42"/>
      <c r="AG5" s="42"/>
      <c r="AH5" s="42"/>
      <c r="AI5" s="42"/>
      <c r="AJ5" s="43"/>
      <c r="AK5" s="41">
        <f>AK6</f>
        <v>44522</v>
      </c>
      <c r="AL5" s="42"/>
      <c r="AM5" s="42"/>
      <c r="AN5" s="42"/>
      <c r="AO5" s="42"/>
      <c r="AP5" s="42"/>
      <c r="AQ5" s="43"/>
      <c r="AR5" s="41">
        <f>AR6</f>
        <v>44529</v>
      </c>
      <c r="AS5" s="42"/>
      <c r="AT5" s="42"/>
      <c r="AU5" s="42"/>
      <c r="AV5" s="42"/>
      <c r="AW5" s="42"/>
      <c r="AX5" s="43"/>
      <c r="AY5" s="41">
        <f>AY6</f>
        <v>44536</v>
      </c>
      <c r="AZ5" s="42"/>
      <c r="BA5" s="42"/>
      <c r="BB5" s="42"/>
      <c r="BC5" s="42"/>
      <c r="BD5" s="42"/>
      <c r="BE5" s="43"/>
      <c r="BF5" s="41">
        <f>BF6</f>
        <v>44543</v>
      </c>
      <c r="BG5" s="42"/>
      <c r="BH5" s="42"/>
      <c r="BI5" s="42"/>
      <c r="BJ5" s="42"/>
      <c r="BK5" s="42"/>
      <c r="BL5" s="43"/>
    </row>
    <row r="6" spans="1:64" ht="15" customHeight="1" x14ac:dyDescent="0.2">
      <c r="A6" s="21" t="s">
        <v>3</v>
      </c>
      <c r="B6" s="47"/>
      <c r="C6" s="47"/>
      <c r="D6" s="47"/>
      <c r="E6" s="47"/>
      <c r="F6" s="47"/>
      <c r="G6" s="47"/>
      <c r="I6" s="31">
        <f>Début_Projet-WEEKDAY(Début_Projet,1)+2+7*(Semaine_Affichage-1)</f>
        <v>44494</v>
      </c>
      <c r="J6" s="32">
        <f>I6+1</f>
        <v>44495</v>
      </c>
      <c r="K6" s="32">
        <f t="shared" ref="K6:AX6" si="0">J6+1</f>
        <v>44496</v>
      </c>
      <c r="L6" s="32">
        <f t="shared" si="0"/>
        <v>44497</v>
      </c>
      <c r="M6" s="32">
        <f t="shared" si="0"/>
        <v>44498</v>
      </c>
      <c r="N6" s="32">
        <f t="shared" si="0"/>
        <v>44499</v>
      </c>
      <c r="O6" s="33">
        <f t="shared" si="0"/>
        <v>44500</v>
      </c>
      <c r="P6" s="31">
        <f>O6+1</f>
        <v>44501</v>
      </c>
      <c r="Q6" s="32">
        <f>P6+1</f>
        <v>44502</v>
      </c>
      <c r="R6" s="32">
        <f t="shared" si="0"/>
        <v>44503</v>
      </c>
      <c r="S6" s="32">
        <f t="shared" si="0"/>
        <v>44504</v>
      </c>
      <c r="T6" s="32">
        <f t="shared" si="0"/>
        <v>44505</v>
      </c>
      <c r="U6" s="32">
        <f t="shared" si="0"/>
        <v>44506</v>
      </c>
      <c r="V6" s="33">
        <f t="shared" si="0"/>
        <v>44507</v>
      </c>
      <c r="W6" s="31">
        <f>V6+1</f>
        <v>44508</v>
      </c>
      <c r="X6" s="32">
        <f>W6+1</f>
        <v>44509</v>
      </c>
      <c r="Y6" s="32">
        <f t="shared" si="0"/>
        <v>44510</v>
      </c>
      <c r="Z6" s="32">
        <f t="shared" si="0"/>
        <v>44511</v>
      </c>
      <c r="AA6" s="32">
        <f t="shared" si="0"/>
        <v>44512</v>
      </c>
      <c r="AB6" s="32">
        <f t="shared" si="0"/>
        <v>44513</v>
      </c>
      <c r="AC6" s="33">
        <f t="shared" si="0"/>
        <v>44514</v>
      </c>
      <c r="AD6" s="31">
        <f>AC6+1</f>
        <v>44515</v>
      </c>
      <c r="AE6" s="32">
        <f>AD6+1</f>
        <v>44516</v>
      </c>
      <c r="AF6" s="32">
        <f t="shared" si="0"/>
        <v>44517</v>
      </c>
      <c r="AG6" s="32">
        <f t="shared" si="0"/>
        <v>44518</v>
      </c>
      <c r="AH6" s="32">
        <f t="shared" si="0"/>
        <v>44519</v>
      </c>
      <c r="AI6" s="32">
        <f t="shared" si="0"/>
        <v>44520</v>
      </c>
      <c r="AJ6" s="33">
        <f t="shared" si="0"/>
        <v>44521</v>
      </c>
      <c r="AK6" s="31">
        <f>AJ6+1</f>
        <v>44522</v>
      </c>
      <c r="AL6" s="32">
        <f>AK6+1</f>
        <v>44523</v>
      </c>
      <c r="AM6" s="32">
        <f t="shared" si="0"/>
        <v>44524</v>
      </c>
      <c r="AN6" s="32">
        <f t="shared" si="0"/>
        <v>44525</v>
      </c>
      <c r="AO6" s="32">
        <f t="shared" si="0"/>
        <v>44526</v>
      </c>
      <c r="AP6" s="32">
        <f t="shared" si="0"/>
        <v>44527</v>
      </c>
      <c r="AQ6" s="33">
        <f t="shared" si="0"/>
        <v>44528</v>
      </c>
      <c r="AR6" s="31">
        <f>AQ6+1</f>
        <v>44529</v>
      </c>
      <c r="AS6" s="32">
        <f>AR6+1</f>
        <v>44530</v>
      </c>
      <c r="AT6" s="32">
        <f t="shared" si="0"/>
        <v>44531</v>
      </c>
      <c r="AU6" s="32">
        <f t="shared" si="0"/>
        <v>44532</v>
      </c>
      <c r="AV6" s="32">
        <f t="shared" si="0"/>
        <v>44533</v>
      </c>
      <c r="AW6" s="32">
        <f t="shared" si="0"/>
        <v>44534</v>
      </c>
      <c r="AX6" s="33">
        <f t="shared" si="0"/>
        <v>44535</v>
      </c>
      <c r="AY6" s="31">
        <f>AX6+1</f>
        <v>44536</v>
      </c>
      <c r="AZ6" s="32">
        <f>AY6+1</f>
        <v>44537</v>
      </c>
      <c r="BA6" s="32">
        <f t="shared" ref="BA6:BE6" si="1">AZ6+1</f>
        <v>44538</v>
      </c>
      <c r="BB6" s="32">
        <f t="shared" si="1"/>
        <v>44539</v>
      </c>
      <c r="BC6" s="32">
        <f t="shared" si="1"/>
        <v>44540</v>
      </c>
      <c r="BD6" s="32">
        <f t="shared" si="1"/>
        <v>44541</v>
      </c>
      <c r="BE6" s="33">
        <f t="shared" si="1"/>
        <v>44542</v>
      </c>
      <c r="BF6" s="31">
        <f>BE6+1</f>
        <v>44543</v>
      </c>
      <c r="BG6" s="32">
        <f>BF6+1</f>
        <v>44544</v>
      </c>
      <c r="BH6" s="32">
        <f t="shared" ref="BH6:BL6" si="2">BG6+1</f>
        <v>44545</v>
      </c>
      <c r="BI6" s="32">
        <f t="shared" si="2"/>
        <v>44546</v>
      </c>
      <c r="BJ6" s="32">
        <f t="shared" si="2"/>
        <v>44547</v>
      </c>
      <c r="BK6" s="32">
        <f t="shared" si="2"/>
        <v>44548</v>
      </c>
      <c r="BL6" s="33">
        <f t="shared" si="2"/>
        <v>44549</v>
      </c>
    </row>
    <row r="7" spans="1:64" ht="30" customHeight="1" thickBot="1" x14ac:dyDescent="0.25">
      <c r="A7" s="21" t="s">
        <v>4</v>
      </c>
      <c r="B7" s="7" t="s">
        <v>11</v>
      </c>
      <c r="C7" s="8" t="s">
        <v>14</v>
      </c>
      <c r="D7" s="8" t="s">
        <v>15</v>
      </c>
      <c r="E7" s="8" t="s">
        <v>16</v>
      </c>
      <c r="F7" s="8" t="s">
        <v>17</v>
      </c>
      <c r="G7" s="8"/>
      <c r="H7" s="8" t="s">
        <v>18</v>
      </c>
      <c r="I7" s="9" t="str">
        <f t="shared" ref="I7:AN7" si="3">LEFT(TEXT(I6,"jjj"),1)</f>
        <v>l</v>
      </c>
      <c r="J7" s="9" t="str">
        <f t="shared" si="3"/>
        <v>m</v>
      </c>
      <c r="K7" s="9" t="str">
        <f t="shared" si="3"/>
        <v>m</v>
      </c>
      <c r="L7" s="9" t="str">
        <f t="shared" si="3"/>
        <v>j</v>
      </c>
      <c r="M7" s="9" t="str">
        <f t="shared" si="3"/>
        <v>v</v>
      </c>
      <c r="N7" s="9" t="str">
        <f t="shared" si="3"/>
        <v>s</v>
      </c>
      <c r="O7" s="9" t="str">
        <f t="shared" si="3"/>
        <v>d</v>
      </c>
      <c r="P7" s="9" t="str">
        <f t="shared" si="3"/>
        <v>l</v>
      </c>
      <c r="Q7" s="9" t="str">
        <f t="shared" si="3"/>
        <v>m</v>
      </c>
      <c r="R7" s="9" t="str">
        <f t="shared" si="3"/>
        <v>m</v>
      </c>
      <c r="S7" s="9" t="str">
        <f t="shared" si="3"/>
        <v>j</v>
      </c>
      <c r="T7" s="9" t="str">
        <f t="shared" si="3"/>
        <v>v</v>
      </c>
      <c r="U7" s="9" t="str">
        <f t="shared" si="3"/>
        <v>s</v>
      </c>
      <c r="V7" s="9" t="str">
        <f t="shared" si="3"/>
        <v>d</v>
      </c>
      <c r="W7" s="9" t="str">
        <f t="shared" si="3"/>
        <v>l</v>
      </c>
      <c r="X7" s="9" t="str">
        <f t="shared" si="3"/>
        <v>m</v>
      </c>
      <c r="Y7" s="9" t="str">
        <f t="shared" si="3"/>
        <v>m</v>
      </c>
      <c r="Z7" s="9" t="str">
        <f t="shared" si="3"/>
        <v>j</v>
      </c>
      <c r="AA7" s="9" t="str">
        <f t="shared" si="3"/>
        <v>v</v>
      </c>
      <c r="AB7" s="9" t="str">
        <f t="shared" si="3"/>
        <v>s</v>
      </c>
      <c r="AC7" s="9" t="str">
        <f t="shared" si="3"/>
        <v>d</v>
      </c>
      <c r="AD7" s="9" t="str">
        <f t="shared" si="3"/>
        <v>l</v>
      </c>
      <c r="AE7" s="9" t="str">
        <f t="shared" si="3"/>
        <v>m</v>
      </c>
      <c r="AF7" s="9" t="str">
        <f t="shared" si="3"/>
        <v>m</v>
      </c>
      <c r="AG7" s="9" t="str">
        <f t="shared" si="3"/>
        <v>j</v>
      </c>
      <c r="AH7" s="9" t="str">
        <f t="shared" si="3"/>
        <v>v</v>
      </c>
      <c r="AI7" s="9" t="str">
        <f t="shared" si="3"/>
        <v>s</v>
      </c>
      <c r="AJ7" s="9" t="str">
        <f t="shared" si="3"/>
        <v>d</v>
      </c>
      <c r="AK7" s="9" t="str">
        <f t="shared" si="3"/>
        <v>l</v>
      </c>
      <c r="AL7" s="9" t="str">
        <f t="shared" si="3"/>
        <v>m</v>
      </c>
      <c r="AM7" s="9" t="str">
        <f t="shared" si="3"/>
        <v>m</v>
      </c>
      <c r="AN7" s="9" t="str">
        <f t="shared" si="3"/>
        <v>j</v>
      </c>
      <c r="AO7" s="9" t="str">
        <f t="shared" ref="AO7:BL7" si="4">LEFT(TEXT(AO6,"jjj"),1)</f>
        <v>v</v>
      </c>
      <c r="AP7" s="9" t="str">
        <f t="shared" si="4"/>
        <v>s</v>
      </c>
      <c r="AQ7" s="9" t="str">
        <f t="shared" si="4"/>
        <v>d</v>
      </c>
      <c r="AR7" s="9" t="str">
        <f t="shared" si="4"/>
        <v>l</v>
      </c>
      <c r="AS7" s="9" t="str">
        <f t="shared" si="4"/>
        <v>m</v>
      </c>
      <c r="AT7" s="9" t="str">
        <f t="shared" si="4"/>
        <v>m</v>
      </c>
      <c r="AU7" s="9" t="str">
        <f t="shared" si="4"/>
        <v>j</v>
      </c>
      <c r="AV7" s="9" t="str">
        <f t="shared" si="4"/>
        <v>v</v>
      </c>
      <c r="AW7" s="9" t="str">
        <f t="shared" si="4"/>
        <v>s</v>
      </c>
      <c r="AX7" s="9" t="str">
        <f t="shared" si="4"/>
        <v>d</v>
      </c>
      <c r="AY7" s="9" t="str">
        <f t="shared" si="4"/>
        <v>l</v>
      </c>
      <c r="AZ7" s="9" t="str">
        <f t="shared" si="4"/>
        <v>m</v>
      </c>
      <c r="BA7" s="9" t="str">
        <f t="shared" si="4"/>
        <v>m</v>
      </c>
      <c r="BB7" s="9" t="str">
        <f t="shared" si="4"/>
        <v>j</v>
      </c>
      <c r="BC7" s="9" t="str">
        <f t="shared" si="4"/>
        <v>v</v>
      </c>
      <c r="BD7" s="9" t="str">
        <f t="shared" si="4"/>
        <v>s</v>
      </c>
      <c r="BE7" s="9" t="str">
        <f t="shared" si="4"/>
        <v>d</v>
      </c>
      <c r="BF7" s="9" t="str">
        <f t="shared" si="4"/>
        <v>l</v>
      </c>
      <c r="BG7" s="9" t="str">
        <f t="shared" si="4"/>
        <v>m</v>
      </c>
      <c r="BH7" s="9" t="str">
        <f t="shared" si="4"/>
        <v>m</v>
      </c>
      <c r="BI7" s="9" t="str">
        <f t="shared" si="4"/>
        <v>j</v>
      </c>
      <c r="BJ7" s="9" t="str">
        <f t="shared" si="4"/>
        <v>v</v>
      </c>
      <c r="BK7" s="9" t="str">
        <f t="shared" si="4"/>
        <v>s</v>
      </c>
      <c r="BL7" s="9" t="str">
        <f t="shared" si="4"/>
        <v>d</v>
      </c>
    </row>
    <row r="8" spans="1:64" s="3" customFormat="1" ht="30" customHeight="1" thickBot="1" x14ac:dyDescent="0.25">
      <c r="A8" s="21" t="s">
        <v>5</v>
      </c>
      <c r="B8" s="14" t="s">
        <v>23</v>
      </c>
      <c r="C8" s="24"/>
      <c r="D8" s="15"/>
      <c r="E8" s="29"/>
      <c r="F8" s="30"/>
      <c r="G8" s="13"/>
      <c r="H8" s="13" t="str">
        <f t="shared" ref="H8:H66" si="5">IF(OR(ISBLANK(début_tâche),ISBLANK(fin_tâche)),"",fin_tâche-début_tâche+1)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row>
    <row r="9" spans="1:64" s="3" customFormat="1" ht="30" customHeight="1" thickBot="1" x14ac:dyDescent="0.25">
      <c r="A9" s="21" t="s">
        <v>6</v>
      </c>
      <c r="B9" s="27" t="s">
        <v>21</v>
      </c>
      <c r="C9" s="25" t="s">
        <v>33</v>
      </c>
      <c r="D9" s="16">
        <v>1</v>
      </c>
      <c r="E9" s="34">
        <v>44384</v>
      </c>
      <c r="F9" s="34">
        <v>44384</v>
      </c>
      <c r="G9" s="13"/>
      <c r="H9" s="13">
        <f t="shared" si="5"/>
        <v>1</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row>
    <row r="10" spans="1:64" s="3" customFormat="1" ht="30" customHeight="1" thickBot="1" x14ac:dyDescent="0.25">
      <c r="A10" s="21" t="s">
        <v>7</v>
      </c>
      <c r="B10" s="27" t="s">
        <v>24</v>
      </c>
      <c r="C10" s="25" t="s">
        <v>34</v>
      </c>
      <c r="D10" s="16">
        <v>1</v>
      </c>
      <c r="E10" s="34">
        <v>44459</v>
      </c>
      <c r="F10" s="34">
        <v>44467</v>
      </c>
      <c r="G10" s="13"/>
      <c r="H10" s="13">
        <f t="shared" si="5"/>
        <v>9</v>
      </c>
      <c r="I10" s="17"/>
      <c r="J10" s="17"/>
      <c r="K10" s="17"/>
      <c r="L10" s="17"/>
      <c r="M10" s="17"/>
      <c r="N10" s="17"/>
      <c r="O10" s="17"/>
      <c r="P10" s="17"/>
      <c r="Q10" s="17"/>
      <c r="R10" s="17"/>
      <c r="S10" s="17"/>
      <c r="T10" s="17"/>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row>
    <row r="11" spans="1:64" s="3" customFormat="1" ht="30" customHeight="1" thickBot="1" x14ac:dyDescent="0.25">
      <c r="A11" s="20"/>
      <c r="B11" s="27" t="s">
        <v>25</v>
      </c>
      <c r="C11" s="25" t="s">
        <v>35</v>
      </c>
      <c r="D11" s="16">
        <v>1</v>
      </c>
      <c r="E11" s="34">
        <v>44467</v>
      </c>
      <c r="F11" s="34">
        <v>44467</v>
      </c>
      <c r="G11" s="13"/>
      <c r="H11" s="13">
        <f t="shared" si="5"/>
        <v>1</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row>
    <row r="12" spans="1:64" s="3" customFormat="1" ht="30" customHeight="1" thickBot="1" x14ac:dyDescent="0.25">
      <c r="A12" s="21" t="s">
        <v>8</v>
      </c>
      <c r="B12" s="14" t="s">
        <v>66</v>
      </c>
      <c r="C12" s="24"/>
      <c r="D12" s="15"/>
      <c r="E12" s="29"/>
      <c r="F12" s="30"/>
      <c r="G12" s="13"/>
      <c r="H12" s="13" t="str">
        <f t="shared" si="5"/>
        <v/>
      </c>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row>
    <row r="13" spans="1:64" s="3" customFormat="1" ht="30" customHeight="1" thickBot="1" x14ac:dyDescent="0.25">
      <c r="A13" s="21"/>
      <c r="B13" s="27" t="s">
        <v>20</v>
      </c>
      <c r="C13" s="25" t="s">
        <v>33</v>
      </c>
      <c r="D13" s="16">
        <v>1</v>
      </c>
      <c r="E13" s="34">
        <v>44459</v>
      </c>
      <c r="F13" s="34">
        <v>44465</v>
      </c>
      <c r="G13" s="13"/>
      <c r="H13" s="13">
        <f t="shared" si="5"/>
        <v>7</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row>
    <row r="14" spans="1:64" s="3" customFormat="1" ht="30" customHeight="1" thickBot="1" x14ac:dyDescent="0.25">
      <c r="A14" s="20"/>
      <c r="B14" s="27" t="s">
        <v>26</v>
      </c>
      <c r="C14" s="25" t="s">
        <v>34</v>
      </c>
      <c r="D14" s="16">
        <v>1</v>
      </c>
      <c r="E14" s="34">
        <v>44466</v>
      </c>
      <c r="F14" s="34">
        <f>E14+3</f>
        <v>44469</v>
      </c>
      <c r="G14" s="13"/>
      <c r="H14" s="13">
        <f t="shared" si="5"/>
        <v>4</v>
      </c>
      <c r="I14" s="17"/>
      <c r="J14" s="17"/>
      <c r="K14" s="17"/>
      <c r="L14" s="17"/>
      <c r="M14" s="17"/>
      <c r="N14" s="17"/>
      <c r="O14" s="17"/>
      <c r="P14" s="17"/>
      <c r="Q14" s="17"/>
      <c r="R14" s="17"/>
      <c r="S14" s="17"/>
      <c r="T14" s="17"/>
      <c r="U14" s="18"/>
      <c r="V14" s="18"/>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row>
    <row r="15" spans="1:64" s="3" customFormat="1" ht="30" customHeight="1" thickBot="1" x14ac:dyDescent="0.25">
      <c r="A15" s="20"/>
      <c r="B15" s="27" t="s">
        <v>22</v>
      </c>
      <c r="C15" s="25" t="s">
        <v>33</v>
      </c>
      <c r="D15" s="16">
        <v>1</v>
      </c>
      <c r="E15" s="34">
        <v>44470</v>
      </c>
      <c r="F15" s="34">
        <v>44470</v>
      </c>
      <c r="G15" s="13"/>
      <c r="H15" s="13">
        <f t="shared" si="5"/>
        <v>1</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row>
    <row r="16" spans="1:64" s="3" customFormat="1" ht="30" customHeight="1" thickBot="1" x14ac:dyDescent="0.25">
      <c r="A16" s="20" t="s">
        <v>9</v>
      </c>
      <c r="B16" s="14" t="s">
        <v>68</v>
      </c>
      <c r="C16" s="24"/>
      <c r="D16" s="15"/>
      <c r="E16" s="29"/>
      <c r="F16" s="30"/>
      <c r="G16" s="13"/>
      <c r="H16" s="13" t="str">
        <f t="shared" si="5"/>
        <v/>
      </c>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row>
    <row r="17" spans="1:64" s="3" customFormat="1" ht="30" customHeight="1" thickBot="1" x14ac:dyDescent="0.25">
      <c r="A17" s="20"/>
      <c r="B17" s="27" t="s">
        <v>27</v>
      </c>
      <c r="C17" s="25" t="s">
        <v>35</v>
      </c>
      <c r="D17" s="16">
        <v>1</v>
      </c>
      <c r="E17" s="34">
        <v>44470</v>
      </c>
      <c r="F17" s="34">
        <v>44473</v>
      </c>
      <c r="G17" s="13"/>
      <c r="H17" s="13">
        <f t="shared" si="5"/>
        <v>4</v>
      </c>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row>
    <row r="18" spans="1:64" s="3" customFormat="1" ht="30" customHeight="1" thickBot="1" x14ac:dyDescent="0.25">
      <c r="A18" s="20"/>
      <c r="B18" s="27" t="s">
        <v>28</v>
      </c>
      <c r="C18" s="25" t="s">
        <v>33</v>
      </c>
      <c r="D18" s="16">
        <v>1</v>
      </c>
      <c r="E18" s="34">
        <v>44471</v>
      </c>
      <c r="F18" s="34">
        <v>44478</v>
      </c>
      <c r="G18" s="13"/>
      <c r="H18" s="13">
        <f t="shared" si="5"/>
        <v>8</v>
      </c>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row>
    <row r="19" spans="1:64" s="3" customFormat="1" ht="30" customHeight="1" thickBot="1" x14ac:dyDescent="0.25">
      <c r="A19" s="20"/>
      <c r="B19" s="27" t="s">
        <v>29</v>
      </c>
      <c r="C19" s="25" t="s">
        <v>33</v>
      </c>
      <c r="D19" s="16">
        <v>1</v>
      </c>
      <c r="E19" s="34">
        <v>44478</v>
      </c>
      <c r="F19" s="34">
        <v>44487</v>
      </c>
      <c r="G19" s="13"/>
      <c r="H19" s="13">
        <f t="shared" si="5"/>
        <v>10</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row>
    <row r="20" spans="1:64" s="3" customFormat="1" ht="30" customHeight="1" thickBot="1" x14ac:dyDescent="0.25">
      <c r="A20" s="20"/>
      <c r="B20" s="27" t="s">
        <v>32</v>
      </c>
      <c r="C20" s="25" t="s">
        <v>39</v>
      </c>
      <c r="D20" s="16">
        <v>1</v>
      </c>
      <c r="E20" s="34">
        <v>44477</v>
      </c>
      <c r="F20" s="34">
        <v>44485</v>
      </c>
      <c r="G20" s="13"/>
      <c r="H20" s="13">
        <f t="shared" si="5"/>
        <v>9</v>
      </c>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row>
    <row r="21" spans="1:64" s="3" customFormat="1" ht="30" customHeight="1" thickBot="1" x14ac:dyDescent="0.25">
      <c r="A21" s="20"/>
      <c r="B21" s="27" t="s">
        <v>38</v>
      </c>
      <c r="C21" s="25" t="s">
        <v>37</v>
      </c>
      <c r="D21" s="16">
        <v>1</v>
      </c>
      <c r="E21" s="34">
        <v>44477</v>
      </c>
      <c r="F21" s="34">
        <v>44482</v>
      </c>
      <c r="G21" s="13"/>
      <c r="H21" s="13">
        <f t="shared" si="5"/>
        <v>6</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row>
    <row r="22" spans="1:64" s="3" customFormat="1" ht="30" customHeight="1" thickBot="1" x14ac:dyDescent="0.25">
      <c r="A22" s="20"/>
      <c r="B22" s="27" t="s">
        <v>30</v>
      </c>
      <c r="C22" s="25" t="s">
        <v>33</v>
      </c>
      <c r="D22" s="16">
        <v>1</v>
      </c>
      <c r="E22" s="34">
        <v>44488</v>
      </c>
      <c r="F22" s="34">
        <v>44488</v>
      </c>
      <c r="G22" s="13"/>
      <c r="H22" s="13">
        <f t="shared" si="5"/>
        <v>1</v>
      </c>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row>
    <row r="23" spans="1:64" s="3" customFormat="1" ht="30" customHeight="1" thickBot="1" x14ac:dyDescent="0.25">
      <c r="A23" s="20" t="s">
        <v>9</v>
      </c>
      <c r="B23" s="14" t="s">
        <v>69</v>
      </c>
      <c r="C23" s="24"/>
      <c r="D23" s="15"/>
      <c r="E23" s="29"/>
      <c r="F23" s="30"/>
      <c r="G23" s="13"/>
      <c r="H23" s="13" t="str">
        <f t="shared" si="5"/>
        <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row>
    <row r="24" spans="1:64" s="3" customFormat="1" ht="30" customHeight="1" thickBot="1" x14ac:dyDescent="0.25">
      <c r="A24" s="20"/>
      <c r="B24" s="27" t="s">
        <v>31</v>
      </c>
      <c r="C24" s="25" t="s">
        <v>40</v>
      </c>
      <c r="D24" s="16">
        <v>1</v>
      </c>
      <c r="E24" s="34">
        <v>44488</v>
      </c>
      <c r="F24" s="34">
        <v>44494</v>
      </c>
      <c r="G24" s="13"/>
      <c r="H24" s="13">
        <f t="shared" si="5"/>
        <v>7</v>
      </c>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row>
    <row r="25" spans="1:64" s="3" customFormat="1" ht="30" customHeight="1" thickBot="1" x14ac:dyDescent="0.25">
      <c r="A25" s="20"/>
      <c r="B25" s="27" t="s">
        <v>41</v>
      </c>
      <c r="C25" s="25" t="s">
        <v>33</v>
      </c>
      <c r="D25" s="16">
        <v>1</v>
      </c>
      <c r="E25" s="34">
        <v>44489</v>
      </c>
      <c r="F25" s="34">
        <v>44500</v>
      </c>
      <c r="G25" s="13"/>
      <c r="H25" s="13">
        <f t="shared" si="5"/>
        <v>12</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row>
    <row r="26" spans="1:64" s="3" customFormat="1" ht="30" customHeight="1" thickBot="1" x14ac:dyDescent="0.25">
      <c r="A26" s="20"/>
      <c r="B26" s="27" t="s">
        <v>42</v>
      </c>
      <c r="C26" s="25" t="s">
        <v>37</v>
      </c>
      <c r="D26" s="16">
        <v>1</v>
      </c>
      <c r="E26" s="34">
        <v>44489</v>
      </c>
      <c r="F26" s="34">
        <v>44500</v>
      </c>
      <c r="G26" s="13"/>
      <c r="H26" s="13">
        <f t="shared" si="5"/>
        <v>12</v>
      </c>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row>
    <row r="27" spans="1:64" s="3" customFormat="1" ht="30" customHeight="1" thickBot="1" x14ac:dyDescent="0.25">
      <c r="A27" s="20"/>
      <c r="B27" s="27" t="s">
        <v>43</v>
      </c>
      <c r="C27" s="25" t="s">
        <v>39</v>
      </c>
      <c r="D27" s="16">
        <v>1</v>
      </c>
      <c r="E27" s="34">
        <v>44489</v>
      </c>
      <c r="F27" s="34">
        <v>44500</v>
      </c>
      <c r="G27" s="13"/>
      <c r="H27" s="13">
        <f t="shared" si="5"/>
        <v>12</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row>
    <row r="28" spans="1:64" s="3" customFormat="1" ht="30" customHeight="1" thickBot="1" x14ac:dyDescent="0.25">
      <c r="A28" s="20"/>
      <c r="B28" s="37" t="s">
        <v>44</v>
      </c>
      <c r="C28" s="38" t="s">
        <v>33</v>
      </c>
      <c r="D28" s="39">
        <v>1</v>
      </c>
      <c r="E28" s="40">
        <v>44505</v>
      </c>
      <c r="F28" s="40">
        <v>44505</v>
      </c>
      <c r="G28" s="13"/>
      <c r="H28" s="13">
        <f t="shared" si="5"/>
        <v>1</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row>
    <row r="29" spans="1:64" s="3" customFormat="1" ht="30" customHeight="1" thickBot="1" x14ac:dyDescent="0.25">
      <c r="A29" s="20" t="s">
        <v>9</v>
      </c>
      <c r="B29" s="14" t="s">
        <v>70</v>
      </c>
      <c r="C29" s="24"/>
      <c r="D29" s="15"/>
      <c r="E29" s="29"/>
      <c r="F29" s="30"/>
      <c r="G29" s="13"/>
      <c r="H29" s="13" t="str">
        <f t="shared" si="5"/>
        <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row>
    <row r="30" spans="1:64" s="3" customFormat="1" ht="30" customHeight="1" thickBot="1" x14ac:dyDescent="0.25">
      <c r="A30" s="20"/>
      <c r="B30" s="27" t="s">
        <v>45</v>
      </c>
      <c r="C30" s="25"/>
      <c r="D30" s="16">
        <v>1</v>
      </c>
      <c r="E30" s="34">
        <v>44505</v>
      </c>
      <c r="F30" s="34">
        <v>44508</v>
      </c>
      <c r="G30" s="13"/>
      <c r="H30" s="13">
        <f t="shared" si="5"/>
        <v>4</v>
      </c>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row>
    <row r="31" spans="1:64" s="3" customFormat="1" ht="30" customHeight="1" thickBot="1" x14ac:dyDescent="0.25">
      <c r="A31" s="20"/>
      <c r="B31" s="27" t="s">
        <v>46</v>
      </c>
      <c r="C31" s="25" t="s">
        <v>33</v>
      </c>
      <c r="D31" s="16">
        <v>1</v>
      </c>
      <c r="E31" s="34">
        <v>44505</v>
      </c>
      <c r="F31" s="34">
        <v>44508</v>
      </c>
      <c r="G31" s="13"/>
      <c r="H31" s="13">
        <f t="shared" si="5"/>
        <v>4</v>
      </c>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row>
    <row r="32" spans="1:64" s="3" customFormat="1" ht="30" customHeight="1" thickBot="1" x14ac:dyDescent="0.25">
      <c r="A32" s="20"/>
      <c r="B32" s="27" t="s">
        <v>67</v>
      </c>
      <c r="C32" s="25" t="s">
        <v>39</v>
      </c>
      <c r="D32" s="16">
        <v>0.6</v>
      </c>
      <c r="E32" s="34">
        <v>44508</v>
      </c>
      <c r="F32" s="34">
        <v>44514</v>
      </c>
      <c r="G32" s="13"/>
      <c r="H32" s="13">
        <f t="shared" si="5"/>
        <v>7</v>
      </c>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row>
    <row r="33" spans="1:64" s="3" customFormat="1" ht="30" customHeight="1" thickBot="1" x14ac:dyDescent="0.25">
      <c r="A33" s="20"/>
      <c r="B33" s="27" t="s">
        <v>77</v>
      </c>
      <c r="C33" s="25" t="s">
        <v>35</v>
      </c>
      <c r="D33" s="16">
        <v>0.7</v>
      </c>
      <c r="E33" s="34">
        <v>44515</v>
      </c>
      <c r="F33" s="34">
        <v>44524</v>
      </c>
      <c r="G33" s="13"/>
      <c r="H33" s="13">
        <f t="shared" si="5"/>
        <v>10</v>
      </c>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row>
    <row r="34" spans="1:64" s="3" customFormat="1" ht="30" customHeight="1" thickBot="1" x14ac:dyDescent="0.25">
      <c r="A34" s="20"/>
      <c r="B34" s="27" t="s">
        <v>78</v>
      </c>
      <c r="C34" s="25" t="s">
        <v>37</v>
      </c>
      <c r="D34" s="16">
        <v>0</v>
      </c>
      <c r="E34" s="34">
        <v>44515</v>
      </c>
      <c r="F34" s="34">
        <v>44521</v>
      </c>
      <c r="G34" s="13"/>
      <c r="H34" s="13">
        <f t="shared" si="5"/>
        <v>7</v>
      </c>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row>
    <row r="35" spans="1:64" s="3" customFormat="1" ht="30" customHeight="1" thickBot="1" x14ac:dyDescent="0.25">
      <c r="A35" s="20"/>
      <c r="B35" s="27" t="s">
        <v>53</v>
      </c>
      <c r="C35" s="25" t="s">
        <v>33</v>
      </c>
      <c r="D35" s="16">
        <v>0</v>
      </c>
      <c r="E35" s="34">
        <v>44526</v>
      </c>
      <c r="F35" s="34">
        <v>44526</v>
      </c>
      <c r="G35" s="13"/>
      <c r="H35" s="13">
        <f t="shared" si="5"/>
        <v>1</v>
      </c>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row>
    <row r="36" spans="1:64" s="3" customFormat="1" ht="30" customHeight="1" thickBot="1" x14ac:dyDescent="0.25">
      <c r="A36" s="20" t="s">
        <v>9</v>
      </c>
      <c r="B36" s="14" t="s">
        <v>71</v>
      </c>
      <c r="C36" s="24"/>
      <c r="D36" s="15"/>
      <c r="E36" s="29"/>
      <c r="F36" s="30"/>
      <c r="G36" s="13"/>
      <c r="H36" s="13" t="str">
        <f t="shared" si="5"/>
        <v/>
      </c>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row>
    <row r="37" spans="1:64" s="3" customFormat="1" ht="30" customHeight="1" thickBot="1" x14ac:dyDescent="0.25">
      <c r="A37" s="20"/>
      <c r="B37" s="27" t="s">
        <v>54</v>
      </c>
      <c r="C37" s="25"/>
      <c r="D37" s="16">
        <v>0</v>
      </c>
      <c r="E37" s="34"/>
      <c r="F37" s="34"/>
      <c r="G37" s="13"/>
      <c r="H37" s="13" t="str">
        <f t="shared" si="5"/>
        <v/>
      </c>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row>
    <row r="38" spans="1:64" s="3" customFormat="1" ht="30" customHeight="1" thickBot="1" x14ac:dyDescent="0.25">
      <c r="A38" s="20"/>
      <c r="B38" s="27" t="s">
        <v>55</v>
      </c>
      <c r="C38" s="25" t="s">
        <v>33</v>
      </c>
      <c r="D38" s="16">
        <v>0</v>
      </c>
      <c r="E38" s="34"/>
      <c r="F38" s="34"/>
      <c r="G38" s="13"/>
      <c r="H38" s="13" t="str">
        <f t="shared" si="5"/>
        <v/>
      </c>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row>
    <row r="39" spans="1:64" s="3" customFormat="1" ht="30" customHeight="1" thickBot="1" x14ac:dyDescent="0.25">
      <c r="A39" s="20"/>
      <c r="B39" s="27"/>
      <c r="C39" s="25"/>
      <c r="D39" s="16"/>
      <c r="E39" s="34"/>
      <c r="F39" s="34"/>
      <c r="G39" s="13"/>
      <c r="H39" s="13" t="str">
        <f t="shared" si="5"/>
        <v/>
      </c>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row>
    <row r="40" spans="1:64" s="3" customFormat="1" ht="30" customHeight="1" thickBot="1" x14ac:dyDescent="0.25">
      <c r="A40" s="20"/>
      <c r="B40" s="37" t="s">
        <v>47</v>
      </c>
      <c r="C40" s="38" t="s">
        <v>33</v>
      </c>
      <c r="D40" s="39">
        <v>0</v>
      </c>
      <c r="E40" s="40">
        <v>44550</v>
      </c>
      <c r="F40" s="40">
        <v>44555</v>
      </c>
      <c r="G40" s="13"/>
      <c r="H40" s="13">
        <f t="shared" si="5"/>
        <v>6</v>
      </c>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row>
    <row r="41" spans="1:64" s="3" customFormat="1" ht="30" customHeight="1" thickBot="1" x14ac:dyDescent="0.25">
      <c r="A41" s="20" t="s">
        <v>9</v>
      </c>
      <c r="B41" s="14" t="s">
        <v>72</v>
      </c>
      <c r="C41" s="24"/>
      <c r="D41" s="15"/>
      <c r="E41" s="29"/>
      <c r="F41" s="30"/>
      <c r="G41" s="13"/>
      <c r="H41" s="13" t="str">
        <f t="shared" si="5"/>
        <v/>
      </c>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row>
    <row r="42" spans="1:64" s="3" customFormat="1" ht="30" customHeight="1" thickBot="1" x14ac:dyDescent="0.25">
      <c r="A42" s="20"/>
      <c r="B42" s="27" t="s">
        <v>48</v>
      </c>
      <c r="C42" s="25"/>
      <c r="D42" s="16">
        <v>0</v>
      </c>
      <c r="E42" s="34"/>
      <c r="F42" s="34"/>
      <c r="G42" s="13"/>
      <c r="H42" s="13" t="str">
        <f t="shared" si="5"/>
        <v/>
      </c>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row>
    <row r="43" spans="1:64" s="3" customFormat="1" ht="30" customHeight="1" thickBot="1" x14ac:dyDescent="0.25">
      <c r="A43" s="20"/>
      <c r="B43" s="27" t="s">
        <v>49</v>
      </c>
      <c r="C43" s="25" t="s">
        <v>33</v>
      </c>
      <c r="D43" s="16">
        <v>0</v>
      </c>
      <c r="E43" s="34"/>
      <c r="F43" s="34"/>
      <c r="G43" s="13"/>
      <c r="H43" s="13" t="str">
        <f t="shared" si="5"/>
        <v/>
      </c>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row>
    <row r="44" spans="1:64" s="3" customFormat="1" ht="30" customHeight="1" thickBot="1" x14ac:dyDescent="0.25">
      <c r="A44" s="20"/>
      <c r="B44" s="27"/>
      <c r="C44" s="25"/>
      <c r="D44" s="16"/>
      <c r="E44" s="34"/>
      <c r="F44" s="34"/>
      <c r="G44" s="13"/>
      <c r="H44" s="13"/>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row>
    <row r="45" spans="1:64" s="3" customFormat="1" ht="30" customHeight="1" thickBot="1" x14ac:dyDescent="0.25">
      <c r="A45" s="20"/>
      <c r="B45" s="27" t="s">
        <v>50</v>
      </c>
      <c r="C45" s="25" t="s">
        <v>33</v>
      </c>
      <c r="D45" s="16">
        <v>0</v>
      </c>
      <c r="E45" s="34">
        <v>44613</v>
      </c>
      <c r="F45" s="34">
        <v>44625</v>
      </c>
      <c r="G45" s="13"/>
      <c r="H45" s="13">
        <f t="shared" si="5"/>
        <v>13</v>
      </c>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row>
    <row r="46" spans="1:64" s="3" customFormat="1" ht="30" customHeight="1" thickBot="1" x14ac:dyDescent="0.25">
      <c r="A46" s="20" t="s">
        <v>9</v>
      </c>
      <c r="B46" s="14" t="s">
        <v>73</v>
      </c>
      <c r="C46" s="24"/>
      <c r="D46" s="15"/>
      <c r="E46" s="29"/>
      <c r="F46" s="30"/>
      <c r="G46" s="13"/>
      <c r="H46" s="13" t="str">
        <f t="shared" si="5"/>
        <v/>
      </c>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row>
    <row r="47" spans="1:64" s="3" customFormat="1" ht="30" customHeight="1" thickBot="1" x14ac:dyDescent="0.25">
      <c r="A47" s="20"/>
      <c r="B47" s="27" t="s">
        <v>51</v>
      </c>
      <c r="C47" s="25"/>
      <c r="D47" s="16">
        <v>0</v>
      </c>
      <c r="E47" s="34"/>
      <c r="F47" s="34"/>
      <c r="G47" s="13"/>
      <c r="H47" s="13" t="str">
        <f t="shared" si="5"/>
        <v/>
      </c>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row>
    <row r="48" spans="1:64" s="3" customFormat="1" ht="30" customHeight="1" thickBot="1" x14ac:dyDescent="0.25">
      <c r="A48" s="20"/>
      <c r="B48" s="27" t="s">
        <v>52</v>
      </c>
      <c r="C48" s="25" t="s">
        <v>33</v>
      </c>
      <c r="D48" s="16">
        <v>0</v>
      </c>
      <c r="E48" s="34"/>
      <c r="F48" s="34"/>
      <c r="G48" s="13"/>
      <c r="H48" s="13" t="str">
        <f t="shared" si="5"/>
        <v/>
      </c>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row>
    <row r="49" spans="1:64" s="3" customFormat="1" ht="30" customHeight="1" thickBot="1" x14ac:dyDescent="0.25">
      <c r="A49" s="20"/>
      <c r="B49" s="27"/>
      <c r="C49" s="25"/>
      <c r="D49" s="16"/>
      <c r="E49" s="34"/>
      <c r="F49" s="34"/>
      <c r="G49" s="13"/>
      <c r="H49" s="13" t="str">
        <f t="shared" si="5"/>
        <v/>
      </c>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row>
    <row r="50" spans="1:64" s="3" customFormat="1" ht="30" customHeight="1" thickBot="1" x14ac:dyDescent="0.25">
      <c r="A50" s="20"/>
      <c r="B50" s="27" t="s">
        <v>56</v>
      </c>
      <c r="C50" s="25" t="s">
        <v>33</v>
      </c>
      <c r="D50" s="16">
        <v>0</v>
      </c>
      <c r="E50" s="34">
        <v>44641</v>
      </c>
      <c r="F50" s="34">
        <v>44653</v>
      </c>
      <c r="G50" s="13"/>
      <c r="H50" s="13">
        <f t="shared" si="5"/>
        <v>13</v>
      </c>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row>
    <row r="51" spans="1:64" s="3" customFormat="1" ht="30" customHeight="1" thickBot="1" x14ac:dyDescent="0.25">
      <c r="A51" s="20" t="s">
        <v>9</v>
      </c>
      <c r="B51" s="14" t="s">
        <v>74</v>
      </c>
      <c r="C51" s="24"/>
      <c r="D51" s="15"/>
      <c r="E51" s="29"/>
      <c r="F51" s="30"/>
      <c r="G51" s="13"/>
      <c r="H51" s="13" t="str">
        <f t="shared" si="5"/>
        <v/>
      </c>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row>
    <row r="52" spans="1:64" s="3" customFormat="1" ht="30" customHeight="1" thickBot="1" x14ac:dyDescent="0.25">
      <c r="A52" s="20"/>
      <c r="B52" s="27" t="s">
        <v>57</v>
      </c>
      <c r="C52" s="25"/>
      <c r="D52" s="16">
        <v>0</v>
      </c>
      <c r="E52" s="34"/>
      <c r="F52" s="34"/>
      <c r="G52" s="13"/>
      <c r="H52" s="13" t="str">
        <f t="shared" si="5"/>
        <v/>
      </c>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row>
    <row r="53" spans="1:64" s="3" customFormat="1" ht="30" customHeight="1" thickBot="1" x14ac:dyDescent="0.25">
      <c r="A53" s="20"/>
      <c r="B53" s="27" t="s">
        <v>58</v>
      </c>
      <c r="C53" s="25" t="s">
        <v>33</v>
      </c>
      <c r="D53" s="16">
        <v>0</v>
      </c>
      <c r="E53" s="34"/>
      <c r="F53" s="34"/>
      <c r="G53" s="13"/>
      <c r="H53" s="13" t="str">
        <f t="shared" si="5"/>
        <v/>
      </c>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row>
    <row r="54" spans="1:64" s="3" customFormat="1" ht="30" customHeight="1" thickBot="1" x14ac:dyDescent="0.25">
      <c r="A54" s="20"/>
      <c r="B54" s="27"/>
      <c r="C54" s="25"/>
      <c r="D54" s="16"/>
      <c r="E54" s="34"/>
      <c r="F54" s="34"/>
      <c r="G54" s="13"/>
      <c r="H54" s="13" t="str">
        <f t="shared" si="5"/>
        <v/>
      </c>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row>
    <row r="55" spans="1:64" s="3" customFormat="1" ht="30" customHeight="1" thickBot="1" x14ac:dyDescent="0.25">
      <c r="A55" s="20"/>
      <c r="B55" s="37" t="s">
        <v>59</v>
      </c>
      <c r="C55" s="38" t="s">
        <v>33</v>
      </c>
      <c r="D55" s="39">
        <v>0</v>
      </c>
      <c r="E55" s="40">
        <v>44655</v>
      </c>
      <c r="F55" s="40">
        <v>44667</v>
      </c>
      <c r="G55" s="13"/>
      <c r="H55" s="13">
        <f t="shared" si="5"/>
        <v>13</v>
      </c>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row>
    <row r="56" spans="1:64" s="3" customFormat="1" ht="30" customHeight="1" thickBot="1" x14ac:dyDescent="0.25">
      <c r="A56" s="20" t="s">
        <v>9</v>
      </c>
      <c r="B56" s="14" t="s">
        <v>75</v>
      </c>
      <c r="C56" s="24"/>
      <c r="D56" s="15"/>
      <c r="E56" s="29"/>
      <c r="F56" s="30"/>
      <c r="G56" s="13"/>
      <c r="H56" s="13" t="str">
        <f t="shared" si="5"/>
        <v/>
      </c>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row>
    <row r="57" spans="1:64" s="3" customFormat="1" ht="30" customHeight="1" thickBot="1" x14ac:dyDescent="0.25">
      <c r="A57" s="20"/>
      <c r="B57" s="27" t="s">
        <v>60</v>
      </c>
      <c r="C57" s="25"/>
      <c r="D57" s="16">
        <v>0</v>
      </c>
      <c r="E57" s="34"/>
      <c r="F57" s="34"/>
      <c r="G57" s="13"/>
      <c r="H57" s="13" t="str">
        <f t="shared" si="5"/>
        <v/>
      </c>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row>
    <row r="58" spans="1:64" s="3" customFormat="1" ht="30" customHeight="1" thickBot="1" x14ac:dyDescent="0.25">
      <c r="A58" s="20"/>
      <c r="B58" s="27" t="s">
        <v>61</v>
      </c>
      <c r="C58" s="25" t="s">
        <v>33</v>
      </c>
      <c r="D58" s="16">
        <v>0</v>
      </c>
      <c r="E58" s="34"/>
      <c r="F58" s="34"/>
      <c r="G58" s="13"/>
      <c r="H58" s="13" t="str">
        <f t="shared" si="5"/>
        <v/>
      </c>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row>
    <row r="59" spans="1:64" s="3" customFormat="1" ht="30" customHeight="1" thickBot="1" x14ac:dyDescent="0.25">
      <c r="A59" s="20"/>
      <c r="B59" s="27"/>
      <c r="C59" s="25"/>
      <c r="D59" s="16"/>
      <c r="E59" s="34"/>
      <c r="F59" s="34"/>
      <c r="G59" s="13"/>
      <c r="H59" s="13" t="str">
        <f t="shared" si="5"/>
        <v/>
      </c>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row>
    <row r="60" spans="1:64" s="3" customFormat="1" ht="30" customHeight="1" thickBot="1" x14ac:dyDescent="0.25">
      <c r="A60" s="20"/>
      <c r="B60" s="27" t="s">
        <v>64</v>
      </c>
      <c r="C60" s="25" t="s">
        <v>33</v>
      </c>
      <c r="D60" s="16">
        <v>0</v>
      </c>
      <c r="E60" s="34">
        <v>44690</v>
      </c>
      <c r="F60" s="34">
        <v>44702</v>
      </c>
      <c r="G60" s="13"/>
      <c r="H60" s="13">
        <f t="shared" si="5"/>
        <v>13</v>
      </c>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row>
    <row r="61" spans="1:64" s="3" customFormat="1" ht="30" customHeight="1" thickBot="1" x14ac:dyDescent="0.25">
      <c r="A61" s="20" t="s">
        <v>9</v>
      </c>
      <c r="B61" s="14" t="s">
        <v>76</v>
      </c>
      <c r="C61" s="24"/>
      <c r="D61" s="15"/>
      <c r="E61" s="29"/>
      <c r="F61" s="30"/>
      <c r="G61" s="13"/>
      <c r="H61" s="13" t="str">
        <f t="shared" si="5"/>
        <v/>
      </c>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row>
    <row r="62" spans="1:64" s="3" customFormat="1" ht="30" customHeight="1" thickBot="1" x14ac:dyDescent="0.25">
      <c r="A62" s="20"/>
      <c r="B62" s="27" t="s">
        <v>63</v>
      </c>
      <c r="C62" s="25"/>
      <c r="D62" s="16">
        <v>0</v>
      </c>
      <c r="E62" s="34"/>
      <c r="F62" s="34"/>
      <c r="G62" s="13"/>
      <c r="H62" s="13" t="str">
        <f t="shared" si="5"/>
        <v/>
      </c>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row>
    <row r="63" spans="1:64" s="3" customFormat="1" ht="30" customHeight="1" thickBot="1" x14ac:dyDescent="0.25">
      <c r="A63" s="20"/>
      <c r="B63" s="27" t="s">
        <v>62</v>
      </c>
      <c r="C63" s="25" t="s">
        <v>33</v>
      </c>
      <c r="D63" s="16">
        <v>0</v>
      </c>
      <c r="E63" s="34"/>
      <c r="F63" s="34"/>
      <c r="G63" s="13"/>
      <c r="H63" s="13" t="str">
        <f t="shared" si="5"/>
        <v/>
      </c>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row>
    <row r="64" spans="1:64" s="3" customFormat="1" ht="30" customHeight="1" thickBot="1" x14ac:dyDescent="0.25">
      <c r="A64" s="20"/>
      <c r="B64" s="27"/>
      <c r="C64" s="25"/>
      <c r="D64" s="16"/>
      <c r="E64" s="34"/>
      <c r="F64" s="34"/>
      <c r="G64" s="13"/>
      <c r="H64" s="13" t="str">
        <f t="shared" si="5"/>
        <v/>
      </c>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row>
    <row r="65" spans="1:64" s="3" customFormat="1" ht="30" customHeight="1" thickBot="1" x14ac:dyDescent="0.25">
      <c r="A65" s="20"/>
      <c r="B65" s="37" t="s">
        <v>65</v>
      </c>
      <c r="C65" s="38" t="s">
        <v>33</v>
      </c>
      <c r="D65" s="39"/>
      <c r="E65" s="40">
        <v>44330</v>
      </c>
      <c r="F65" s="40">
        <v>44330</v>
      </c>
      <c r="G65" s="13"/>
      <c r="H65" s="13">
        <f t="shared" si="5"/>
        <v>1</v>
      </c>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row>
    <row r="66" spans="1:64" s="3" customFormat="1" ht="30" customHeight="1" thickBot="1" x14ac:dyDescent="0.25">
      <c r="A66" s="20" t="s">
        <v>10</v>
      </c>
      <c r="B66" s="28"/>
      <c r="C66" s="26"/>
      <c r="D66" s="12"/>
      <c r="E66" s="35"/>
      <c r="F66" s="35"/>
      <c r="G66" s="13"/>
      <c r="H66" s="13" t="str">
        <f t="shared" si="5"/>
        <v/>
      </c>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row>
    <row r="67" spans="1:64" ht="30" customHeight="1" x14ac:dyDescent="0.2">
      <c r="G67" s="6"/>
    </row>
    <row r="68" spans="1:64" ht="30" customHeight="1" x14ac:dyDescent="0.2">
      <c r="C68" s="10"/>
      <c r="F68" s="22"/>
    </row>
    <row r="69" spans="1:64" ht="30" customHeight="1" x14ac:dyDescent="0.2">
      <c r="C69" s="11"/>
    </row>
  </sheetData>
  <mergeCells count="13">
    <mergeCell ref="C4:D4"/>
    <mergeCell ref="C5:D5"/>
    <mergeCell ref="B6:G6"/>
    <mergeCell ref="AK5:AQ5"/>
    <mergeCell ref="AR5:AX5"/>
    <mergeCell ref="B2:B4"/>
    <mergeCell ref="AY5:BE5"/>
    <mergeCell ref="BF5:BL5"/>
    <mergeCell ref="E4:F4"/>
    <mergeCell ref="I5:O5"/>
    <mergeCell ref="P5:V5"/>
    <mergeCell ref="W5:AC5"/>
    <mergeCell ref="AD5:AJ5"/>
  </mergeCells>
  <conditionalFormatting sqref="D23:D28 D54 D66">
    <cfRule type="dataBar" priority="9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31 I51:BL54 I66:BL66 I34:BL35">
    <cfRule type="expression" dxfId="41" priority="114">
      <formula>AND(TODAY()&gt;=I$6,TODAY()&lt;J$6)</formula>
    </cfRule>
  </conditionalFormatting>
  <conditionalFormatting sqref="I8:BL31 I51:BL54 I66:BL66 I34:BL35">
    <cfRule type="expression" dxfId="40" priority="108">
      <formula>AND(début_tâche&lt;=I$6,ROUNDDOWN((fin_tâche-début_tâche+1)*avancement_tâche,0)+début_tâche-1&gt;=I$6)</formula>
    </cfRule>
    <cfRule type="expression" dxfId="39" priority="109" stopIfTrue="1">
      <formula>AND(fin_tâche&gt;=I$6,début_tâche&lt;J$6)</formula>
    </cfRule>
  </conditionalFormatting>
  <conditionalFormatting sqref="D29:D31 D34">
    <cfRule type="dataBar" priority="78">
      <dataBar>
        <cfvo type="num" val="0"/>
        <cfvo type="num" val="1"/>
        <color theme="0" tint="-0.249977111117893"/>
      </dataBar>
      <extLst>
        <ext xmlns:x14="http://schemas.microsoft.com/office/spreadsheetml/2009/9/main" uri="{B025F937-C7B1-47D3-B67F-A62EFF666E3E}">
          <x14:id>{C6CDA553-F00B-9040-AE03-37F25434701D}</x14:id>
        </ext>
      </extLst>
    </cfRule>
  </conditionalFormatting>
  <conditionalFormatting sqref="D36 D39">
    <cfRule type="dataBar" priority="74">
      <dataBar>
        <cfvo type="num" val="0"/>
        <cfvo type="num" val="1"/>
        <color theme="0" tint="-0.249977111117893"/>
      </dataBar>
      <extLst>
        <ext xmlns:x14="http://schemas.microsoft.com/office/spreadsheetml/2009/9/main" uri="{B025F937-C7B1-47D3-B67F-A62EFF666E3E}">
          <x14:id>{EA2270A7-BB26-9A40-B9F1-5C26EEBB949D}</x14:id>
        </ext>
      </extLst>
    </cfRule>
  </conditionalFormatting>
  <conditionalFormatting sqref="I36:BL39">
    <cfRule type="expression" dxfId="38" priority="77">
      <formula>AND(TODAY()&gt;=I$6,TODAY()&lt;J$6)</formula>
    </cfRule>
  </conditionalFormatting>
  <conditionalFormatting sqref="I36:BL39">
    <cfRule type="expression" dxfId="37" priority="75">
      <formula>AND(début_tâche&lt;=I$6,ROUNDDOWN((fin_tâche-début_tâche+1)*avancement_tâche,0)+début_tâche-1&gt;=I$6)</formula>
    </cfRule>
    <cfRule type="expression" dxfId="36" priority="76" stopIfTrue="1">
      <formula>AND(fin_tâche&gt;=I$6,début_tâche&lt;J$6)</formula>
    </cfRule>
  </conditionalFormatting>
  <conditionalFormatting sqref="D37:D38">
    <cfRule type="dataBar" priority="73">
      <dataBar>
        <cfvo type="num" val="0"/>
        <cfvo type="num" val="1"/>
        <color theme="0" tint="-0.249977111117893"/>
      </dataBar>
      <extLst>
        <ext xmlns:x14="http://schemas.microsoft.com/office/spreadsheetml/2009/9/main" uri="{B025F937-C7B1-47D3-B67F-A62EFF666E3E}">
          <x14:id>{E4EE069E-C472-0944-A911-E48D9F42339F}</x14:id>
        </ext>
      </extLst>
    </cfRule>
  </conditionalFormatting>
  <conditionalFormatting sqref="D35">
    <cfRule type="dataBar" priority="72">
      <dataBar>
        <cfvo type="num" val="0"/>
        <cfvo type="num" val="1"/>
        <color theme="0" tint="-0.249977111117893"/>
      </dataBar>
      <extLst>
        <ext xmlns:x14="http://schemas.microsoft.com/office/spreadsheetml/2009/9/main" uri="{B025F937-C7B1-47D3-B67F-A62EFF666E3E}">
          <x14:id>{C8FF7762-F345-FF40-A144-7AE3B89EFCF2}</x14:id>
        </ext>
      </extLst>
    </cfRule>
  </conditionalFormatting>
  <conditionalFormatting sqref="I40:BL40">
    <cfRule type="expression" dxfId="35" priority="71">
      <formula>AND(TODAY()&gt;=I$6,TODAY()&lt;J$6)</formula>
    </cfRule>
  </conditionalFormatting>
  <conditionalFormatting sqref="I40:BL40">
    <cfRule type="expression" dxfId="34" priority="69">
      <formula>AND(début_tâche&lt;=I$6,ROUNDDOWN((fin_tâche-début_tâche+1)*avancement_tâche,0)+début_tâche-1&gt;=I$6)</formula>
    </cfRule>
    <cfRule type="expression" dxfId="33" priority="70" stopIfTrue="1">
      <formula>AND(fin_tâche&gt;=I$6,début_tâche&lt;J$6)</formula>
    </cfRule>
  </conditionalFormatting>
  <conditionalFormatting sqref="D41">
    <cfRule type="dataBar" priority="65">
      <dataBar>
        <cfvo type="num" val="0"/>
        <cfvo type="num" val="1"/>
        <color theme="0" tint="-0.249977111117893"/>
      </dataBar>
      <extLst>
        <ext xmlns:x14="http://schemas.microsoft.com/office/spreadsheetml/2009/9/main" uri="{B025F937-C7B1-47D3-B67F-A62EFF666E3E}">
          <x14:id>{701C6075-BBFA-2041-BF31-AB7671F8D645}</x14:id>
        </ext>
      </extLst>
    </cfRule>
  </conditionalFormatting>
  <conditionalFormatting sqref="I41:BL44">
    <cfRule type="expression" dxfId="32" priority="68">
      <formula>AND(TODAY()&gt;=I$6,TODAY()&lt;J$6)</formula>
    </cfRule>
  </conditionalFormatting>
  <conditionalFormatting sqref="I41:BL44">
    <cfRule type="expression" dxfId="31" priority="66">
      <formula>AND(début_tâche&lt;=I$6,ROUNDDOWN((fin_tâche-début_tâche+1)*avancement_tâche,0)+début_tâche-1&gt;=I$6)</formula>
    </cfRule>
    <cfRule type="expression" dxfId="30" priority="67" stopIfTrue="1">
      <formula>AND(fin_tâche&gt;=I$6,début_tâche&lt;J$6)</formula>
    </cfRule>
  </conditionalFormatting>
  <conditionalFormatting sqref="D42:D44">
    <cfRule type="dataBar" priority="64">
      <dataBar>
        <cfvo type="num" val="0"/>
        <cfvo type="num" val="1"/>
        <color theme="0" tint="-0.249977111117893"/>
      </dataBar>
      <extLst>
        <ext xmlns:x14="http://schemas.microsoft.com/office/spreadsheetml/2009/9/main" uri="{B025F937-C7B1-47D3-B67F-A62EFF666E3E}">
          <x14:id>{10E76EB4-A5D9-8B42-B2BB-1EBDB5A5BA3B}</x14:id>
        </ext>
      </extLst>
    </cfRule>
  </conditionalFormatting>
  <conditionalFormatting sqref="D40">
    <cfRule type="dataBar" priority="63">
      <dataBar>
        <cfvo type="num" val="0"/>
        <cfvo type="num" val="1"/>
        <color theme="0" tint="-0.249977111117893"/>
      </dataBar>
      <extLst>
        <ext xmlns:x14="http://schemas.microsoft.com/office/spreadsheetml/2009/9/main" uri="{B025F937-C7B1-47D3-B67F-A62EFF666E3E}">
          <x14:id>{4846BB50-9C38-B546-942F-3725EC660D66}</x14:id>
        </ext>
      </extLst>
    </cfRule>
  </conditionalFormatting>
  <conditionalFormatting sqref="I45:BL45">
    <cfRule type="expression" dxfId="29" priority="62">
      <formula>AND(TODAY()&gt;=I$6,TODAY()&lt;J$6)</formula>
    </cfRule>
  </conditionalFormatting>
  <conditionalFormatting sqref="I45:BL45">
    <cfRule type="expression" dxfId="28" priority="60">
      <formula>AND(début_tâche&lt;=I$6,ROUNDDOWN((fin_tâche-début_tâche+1)*avancement_tâche,0)+début_tâche-1&gt;=I$6)</formula>
    </cfRule>
    <cfRule type="expression" dxfId="27" priority="61" stopIfTrue="1">
      <formula>AND(fin_tâche&gt;=I$6,début_tâche&lt;J$6)</formula>
    </cfRule>
  </conditionalFormatting>
  <conditionalFormatting sqref="D46 D49">
    <cfRule type="dataBar" priority="56">
      <dataBar>
        <cfvo type="num" val="0"/>
        <cfvo type="num" val="1"/>
        <color theme="0" tint="-0.249977111117893"/>
      </dataBar>
      <extLst>
        <ext xmlns:x14="http://schemas.microsoft.com/office/spreadsheetml/2009/9/main" uri="{B025F937-C7B1-47D3-B67F-A62EFF666E3E}">
          <x14:id>{AB17F493-D7F0-324C-9ACF-0E3094A618A9}</x14:id>
        </ext>
      </extLst>
    </cfRule>
  </conditionalFormatting>
  <conditionalFormatting sqref="I46:BL49">
    <cfRule type="expression" dxfId="26" priority="59">
      <formula>AND(TODAY()&gt;=I$6,TODAY()&lt;J$6)</formula>
    </cfRule>
  </conditionalFormatting>
  <conditionalFormatting sqref="I46:BL49">
    <cfRule type="expression" dxfId="25" priority="57">
      <formula>AND(début_tâche&lt;=I$6,ROUNDDOWN((fin_tâche-début_tâche+1)*avancement_tâche,0)+début_tâche-1&gt;=I$6)</formula>
    </cfRule>
    <cfRule type="expression" dxfId="24" priority="58" stopIfTrue="1">
      <formula>AND(fin_tâche&gt;=I$6,début_tâche&lt;J$6)</formula>
    </cfRule>
  </conditionalFormatting>
  <conditionalFormatting sqref="D47:D48">
    <cfRule type="dataBar" priority="55">
      <dataBar>
        <cfvo type="num" val="0"/>
        <cfvo type="num" val="1"/>
        <color theme="0" tint="-0.249977111117893"/>
      </dataBar>
      <extLst>
        <ext xmlns:x14="http://schemas.microsoft.com/office/spreadsheetml/2009/9/main" uri="{B025F937-C7B1-47D3-B67F-A62EFF666E3E}">
          <x14:id>{BAFA23E1-0287-9548-9649-D32F5548852F}</x14:id>
        </ext>
      </extLst>
    </cfRule>
  </conditionalFormatting>
  <conditionalFormatting sqref="D45">
    <cfRule type="dataBar" priority="54">
      <dataBar>
        <cfvo type="num" val="0"/>
        <cfvo type="num" val="1"/>
        <color theme="0" tint="-0.249977111117893"/>
      </dataBar>
      <extLst>
        <ext xmlns:x14="http://schemas.microsoft.com/office/spreadsheetml/2009/9/main" uri="{B025F937-C7B1-47D3-B67F-A62EFF666E3E}">
          <x14:id>{896E2E65-6068-2F47-9A75-C55D7249861B}</x14:id>
        </ext>
      </extLst>
    </cfRule>
  </conditionalFormatting>
  <conditionalFormatting sqref="I50:BL50">
    <cfRule type="expression" dxfId="23" priority="53">
      <formula>AND(TODAY()&gt;=I$6,TODAY()&lt;J$6)</formula>
    </cfRule>
  </conditionalFormatting>
  <conditionalFormatting sqref="I50:BL50">
    <cfRule type="expression" dxfId="22" priority="51">
      <formula>AND(début_tâche&lt;=I$6,ROUNDDOWN((fin_tâche-début_tâche+1)*avancement_tâche,0)+début_tâche-1&gt;=I$6)</formula>
    </cfRule>
    <cfRule type="expression" dxfId="21" priority="52" stopIfTrue="1">
      <formula>AND(fin_tâche&gt;=I$6,début_tâche&lt;J$6)</formula>
    </cfRule>
  </conditionalFormatting>
  <conditionalFormatting sqref="D51">
    <cfRule type="dataBar" priority="47">
      <dataBar>
        <cfvo type="num" val="0"/>
        <cfvo type="num" val="1"/>
        <color theme="0" tint="-0.249977111117893"/>
      </dataBar>
      <extLst>
        <ext xmlns:x14="http://schemas.microsoft.com/office/spreadsheetml/2009/9/main" uri="{B025F937-C7B1-47D3-B67F-A62EFF666E3E}">
          <x14:id>{C6A06403-670F-534E-8F21-DC42DB09F967}</x14:id>
        </ext>
      </extLst>
    </cfRule>
  </conditionalFormatting>
  <conditionalFormatting sqref="D52:D53">
    <cfRule type="dataBar" priority="46">
      <dataBar>
        <cfvo type="num" val="0"/>
        <cfvo type="num" val="1"/>
        <color theme="0" tint="-0.249977111117893"/>
      </dataBar>
      <extLst>
        <ext xmlns:x14="http://schemas.microsoft.com/office/spreadsheetml/2009/9/main" uri="{B025F937-C7B1-47D3-B67F-A62EFF666E3E}">
          <x14:id>{49BCE480-64E7-FB45-BE4B-CA0DD84C9037}</x14:id>
        </ext>
      </extLst>
    </cfRule>
  </conditionalFormatting>
  <conditionalFormatting sqref="D50">
    <cfRule type="dataBar" priority="45">
      <dataBar>
        <cfvo type="num" val="0"/>
        <cfvo type="num" val="1"/>
        <color theme="0" tint="-0.249977111117893"/>
      </dataBar>
      <extLst>
        <ext xmlns:x14="http://schemas.microsoft.com/office/spreadsheetml/2009/9/main" uri="{B025F937-C7B1-47D3-B67F-A62EFF666E3E}">
          <x14:id>{9B8BE527-1549-6A4B-AC6C-9418AA24E56A}</x14:id>
        </ext>
      </extLst>
    </cfRule>
  </conditionalFormatting>
  <conditionalFormatting sqref="D16:D21">
    <cfRule type="dataBar" priority="44">
      <dataBar>
        <cfvo type="num" val="0"/>
        <cfvo type="num" val="1"/>
        <color theme="0" tint="-0.249977111117893"/>
      </dataBar>
      <extLst>
        <ext xmlns:x14="http://schemas.microsoft.com/office/spreadsheetml/2009/9/main" uri="{B025F937-C7B1-47D3-B67F-A62EFF666E3E}">
          <x14:id>{BA965817-9865-AA4D-8FEB-DBA7CEB1546C}</x14:id>
        </ext>
      </extLst>
    </cfRule>
  </conditionalFormatting>
  <conditionalFormatting sqref="D22">
    <cfRule type="dataBar" priority="43">
      <dataBar>
        <cfvo type="num" val="0"/>
        <cfvo type="num" val="1"/>
        <color theme="0" tint="-0.249977111117893"/>
      </dataBar>
      <extLst>
        <ext xmlns:x14="http://schemas.microsoft.com/office/spreadsheetml/2009/9/main" uri="{B025F937-C7B1-47D3-B67F-A62EFF666E3E}">
          <x14:id>{F917CB76-479A-8347-8D4E-6676C710F8E7}</x14:id>
        </ext>
      </extLst>
    </cfRule>
  </conditionalFormatting>
  <conditionalFormatting sqref="D13:D15">
    <cfRule type="dataBar" priority="42">
      <dataBar>
        <cfvo type="num" val="0"/>
        <cfvo type="num" val="1"/>
        <color theme="0" tint="-0.249977111117893"/>
      </dataBar>
      <extLst>
        <ext xmlns:x14="http://schemas.microsoft.com/office/spreadsheetml/2009/9/main" uri="{B025F937-C7B1-47D3-B67F-A62EFF666E3E}">
          <x14:id>{FCF4B6D9-C24C-A640-B154-6F63C29D459E}</x14:id>
        </ext>
      </extLst>
    </cfRule>
  </conditionalFormatting>
  <conditionalFormatting sqref="D9:D11">
    <cfRule type="dataBar" priority="41">
      <dataBar>
        <cfvo type="num" val="0"/>
        <cfvo type="num" val="1"/>
        <color theme="0" tint="-0.249977111117893"/>
      </dataBar>
      <extLst>
        <ext xmlns:x14="http://schemas.microsoft.com/office/spreadsheetml/2009/9/main" uri="{B025F937-C7B1-47D3-B67F-A62EFF666E3E}">
          <x14:id>{95D96661-AB5D-124C-93FB-08AE33ED3AD4}</x14:id>
        </ext>
      </extLst>
    </cfRule>
  </conditionalFormatting>
  <conditionalFormatting sqref="D12">
    <cfRule type="dataBar" priority="40">
      <dataBar>
        <cfvo type="num" val="0"/>
        <cfvo type="num" val="1"/>
        <color theme="0" tint="-0.249977111117893"/>
      </dataBar>
      <extLst>
        <ext xmlns:x14="http://schemas.microsoft.com/office/spreadsheetml/2009/9/main" uri="{B025F937-C7B1-47D3-B67F-A62EFF666E3E}">
          <x14:id>{8B7F3048-35F8-524D-BAF6-822C93C45F56}</x14:id>
        </ext>
      </extLst>
    </cfRule>
  </conditionalFormatting>
  <conditionalFormatting sqref="D8">
    <cfRule type="dataBar" priority="39">
      <dataBar>
        <cfvo type="num" val="0"/>
        <cfvo type="num" val="1"/>
        <color theme="0" tint="-0.249977111117893"/>
      </dataBar>
      <extLst>
        <ext xmlns:x14="http://schemas.microsoft.com/office/spreadsheetml/2009/9/main" uri="{B025F937-C7B1-47D3-B67F-A62EFF666E3E}">
          <x14:id>{9990E131-927B-424C-A2BC-354951B61110}</x14:id>
        </ext>
      </extLst>
    </cfRule>
  </conditionalFormatting>
  <conditionalFormatting sqref="D59">
    <cfRule type="dataBar" priority="35">
      <dataBar>
        <cfvo type="num" val="0"/>
        <cfvo type="num" val="1"/>
        <color theme="0" tint="-0.249977111117893"/>
      </dataBar>
      <extLst>
        <ext xmlns:x14="http://schemas.microsoft.com/office/spreadsheetml/2009/9/main" uri="{B025F937-C7B1-47D3-B67F-A62EFF666E3E}">
          <x14:id>{77FDC99A-7D33-8D4B-AEF7-84767490AA0D}</x14:id>
        </ext>
      </extLst>
    </cfRule>
  </conditionalFormatting>
  <conditionalFormatting sqref="I56:BL59">
    <cfRule type="expression" dxfId="20" priority="38">
      <formula>AND(TODAY()&gt;=I$6,TODAY()&lt;J$6)</formula>
    </cfRule>
  </conditionalFormatting>
  <conditionalFormatting sqref="I56:BL59">
    <cfRule type="expression" dxfId="19" priority="36">
      <formula>AND(début_tâche&lt;=I$6,ROUNDDOWN((fin_tâche-début_tâche+1)*avancement_tâche,0)+début_tâche-1&gt;=I$6)</formula>
    </cfRule>
    <cfRule type="expression" dxfId="18" priority="37" stopIfTrue="1">
      <formula>AND(fin_tâche&gt;=I$6,début_tâche&lt;J$6)</formula>
    </cfRule>
  </conditionalFormatting>
  <conditionalFormatting sqref="I55:BL55">
    <cfRule type="expression" dxfId="17" priority="34">
      <formula>AND(TODAY()&gt;=I$6,TODAY()&lt;J$6)</formula>
    </cfRule>
  </conditionalFormatting>
  <conditionalFormatting sqref="I55:BL55">
    <cfRule type="expression" dxfId="16" priority="32">
      <formula>AND(début_tâche&lt;=I$6,ROUNDDOWN((fin_tâche-début_tâche+1)*avancement_tâche,0)+début_tâche-1&gt;=I$6)</formula>
    </cfRule>
    <cfRule type="expression" dxfId="15" priority="33" stopIfTrue="1">
      <formula>AND(fin_tâche&gt;=I$6,début_tâche&lt;J$6)</formula>
    </cfRule>
  </conditionalFormatting>
  <conditionalFormatting sqref="D56">
    <cfRule type="dataBar" priority="31">
      <dataBar>
        <cfvo type="num" val="0"/>
        <cfvo type="num" val="1"/>
        <color theme="0" tint="-0.249977111117893"/>
      </dataBar>
      <extLst>
        <ext xmlns:x14="http://schemas.microsoft.com/office/spreadsheetml/2009/9/main" uri="{B025F937-C7B1-47D3-B67F-A62EFF666E3E}">
          <x14:id>{75140910-7661-7F4D-A3E6-D6286731FED3}</x14:id>
        </ext>
      </extLst>
    </cfRule>
  </conditionalFormatting>
  <conditionalFormatting sqref="D57:D58">
    <cfRule type="dataBar" priority="30">
      <dataBar>
        <cfvo type="num" val="0"/>
        <cfvo type="num" val="1"/>
        <color theme="0" tint="-0.249977111117893"/>
      </dataBar>
      <extLst>
        <ext xmlns:x14="http://schemas.microsoft.com/office/spreadsheetml/2009/9/main" uri="{B025F937-C7B1-47D3-B67F-A62EFF666E3E}">
          <x14:id>{49707186-E25F-794E-9B85-F885402851F1}</x14:id>
        </ext>
      </extLst>
    </cfRule>
  </conditionalFormatting>
  <conditionalFormatting sqref="D55">
    <cfRule type="dataBar" priority="29">
      <dataBar>
        <cfvo type="num" val="0"/>
        <cfvo type="num" val="1"/>
        <color theme="0" tint="-0.249977111117893"/>
      </dataBar>
      <extLst>
        <ext xmlns:x14="http://schemas.microsoft.com/office/spreadsheetml/2009/9/main" uri="{B025F937-C7B1-47D3-B67F-A62EFF666E3E}">
          <x14:id>{165531A5-C2ED-9546-B5E7-C4386BF336F6}</x14:id>
        </ext>
      </extLst>
    </cfRule>
  </conditionalFormatting>
  <conditionalFormatting sqref="D64">
    <cfRule type="dataBar" priority="25">
      <dataBar>
        <cfvo type="num" val="0"/>
        <cfvo type="num" val="1"/>
        <color theme="0" tint="-0.249977111117893"/>
      </dataBar>
      <extLst>
        <ext xmlns:x14="http://schemas.microsoft.com/office/spreadsheetml/2009/9/main" uri="{B025F937-C7B1-47D3-B67F-A62EFF666E3E}">
          <x14:id>{01BC5A8C-D1ED-3D4E-A06C-49C16745AE5B}</x14:id>
        </ext>
      </extLst>
    </cfRule>
  </conditionalFormatting>
  <conditionalFormatting sqref="I61:BL64">
    <cfRule type="expression" dxfId="14" priority="28">
      <formula>AND(TODAY()&gt;=I$6,TODAY()&lt;J$6)</formula>
    </cfRule>
  </conditionalFormatting>
  <conditionalFormatting sqref="I61:BL64">
    <cfRule type="expression" dxfId="13" priority="26">
      <formula>AND(début_tâche&lt;=I$6,ROUNDDOWN((fin_tâche-début_tâche+1)*avancement_tâche,0)+début_tâche-1&gt;=I$6)</formula>
    </cfRule>
    <cfRule type="expression" dxfId="12" priority="27" stopIfTrue="1">
      <formula>AND(fin_tâche&gt;=I$6,début_tâche&lt;J$6)</formula>
    </cfRule>
  </conditionalFormatting>
  <conditionalFormatting sqref="I60:BL60">
    <cfRule type="expression" dxfId="11" priority="24">
      <formula>AND(TODAY()&gt;=I$6,TODAY()&lt;J$6)</formula>
    </cfRule>
  </conditionalFormatting>
  <conditionalFormatting sqref="I60:BL60">
    <cfRule type="expression" dxfId="10" priority="22">
      <formula>AND(début_tâche&lt;=I$6,ROUNDDOWN((fin_tâche-début_tâche+1)*avancement_tâche,0)+début_tâche-1&gt;=I$6)</formula>
    </cfRule>
    <cfRule type="expression" dxfId="9" priority="23" stopIfTrue="1">
      <formula>AND(fin_tâche&gt;=I$6,début_tâche&lt;J$6)</formula>
    </cfRule>
  </conditionalFormatting>
  <conditionalFormatting sqref="D61">
    <cfRule type="dataBar" priority="21">
      <dataBar>
        <cfvo type="num" val="0"/>
        <cfvo type="num" val="1"/>
        <color theme="0" tint="-0.249977111117893"/>
      </dataBar>
      <extLst>
        <ext xmlns:x14="http://schemas.microsoft.com/office/spreadsheetml/2009/9/main" uri="{B025F937-C7B1-47D3-B67F-A62EFF666E3E}">
          <x14:id>{A7115771-2ACC-D648-98B3-635DA27D5FB4}</x14:id>
        </ext>
      </extLst>
    </cfRule>
  </conditionalFormatting>
  <conditionalFormatting sqref="D62:D63">
    <cfRule type="dataBar" priority="20">
      <dataBar>
        <cfvo type="num" val="0"/>
        <cfvo type="num" val="1"/>
        <color theme="0" tint="-0.249977111117893"/>
      </dataBar>
      <extLst>
        <ext xmlns:x14="http://schemas.microsoft.com/office/spreadsheetml/2009/9/main" uri="{B025F937-C7B1-47D3-B67F-A62EFF666E3E}">
          <x14:id>{09550F3A-3C2A-D040-9039-DDFAE031CDCD}</x14:id>
        </ext>
      </extLst>
    </cfRule>
  </conditionalFormatting>
  <conditionalFormatting sqref="D60">
    <cfRule type="dataBar" priority="19">
      <dataBar>
        <cfvo type="num" val="0"/>
        <cfvo type="num" val="1"/>
        <color theme="0" tint="-0.249977111117893"/>
      </dataBar>
      <extLst>
        <ext xmlns:x14="http://schemas.microsoft.com/office/spreadsheetml/2009/9/main" uri="{B025F937-C7B1-47D3-B67F-A62EFF666E3E}">
          <x14:id>{AC05D890-89A5-074B-8AD8-FC3A9C9788E8}</x14:id>
        </ext>
      </extLst>
    </cfRule>
  </conditionalFormatting>
  <conditionalFormatting sqref="I65:BL65">
    <cfRule type="expression" dxfId="8" priority="14">
      <formula>AND(TODAY()&gt;=I$6,TODAY()&lt;J$6)</formula>
    </cfRule>
  </conditionalFormatting>
  <conditionalFormatting sqref="I65:BL65">
    <cfRule type="expression" dxfId="7" priority="12">
      <formula>AND(début_tâche&lt;=I$6,ROUNDDOWN((fin_tâche-début_tâche+1)*avancement_tâche,0)+début_tâche-1&gt;=I$6)</formula>
    </cfRule>
    <cfRule type="expression" dxfId="6" priority="13" stopIfTrue="1">
      <formula>AND(fin_tâche&gt;=I$6,début_tâche&lt;J$6)</formula>
    </cfRule>
  </conditionalFormatting>
  <conditionalFormatting sqref="D65">
    <cfRule type="dataBar" priority="9">
      <dataBar>
        <cfvo type="num" val="0"/>
        <cfvo type="num" val="1"/>
        <color theme="0" tint="-0.249977111117893"/>
      </dataBar>
      <extLst>
        <ext xmlns:x14="http://schemas.microsoft.com/office/spreadsheetml/2009/9/main" uri="{B025F937-C7B1-47D3-B67F-A62EFF666E3E}">
          <x14:id>{627E5414-EFBD-2C42-A412-3BA81AF60A4A}</x14:id>
        </ext>
      </extLst>
    </cfRule>
  </conditionalFormatting>
  <conditionalFormatting sqref="I32:BL32">
    <cfRule type="expression" dxfId="5" priority="8">
      <formula>AND(TODAY()&gt;=I$6,TODAY()&lt;J$6)</formula>
    </cfRule>
  </conditionalFormatting>
  <conditionalFormatting sqref="I32:BL32">
    <cfRule type="expression" dxfId="4" priority="6">
      <formula>AND(début_tâche&lt;=I$6,ROUNDDOWN((fin_tâche-début_tâche+1)*avancement_tâche,0)+début_tâche-1&gt;=I$6)</formula>
    </cfRule>
    <cfRule type="expression" dxfId="3" priority="7" stopIfTrue="1">
      <formula>AND(fin_tâche&gt;=I$6,début_tâche&lt;J$6)</formula>
    </cfRule>
  </conditionalFormatting>
  <conditionalFormatting sqref="D32">
    <cfRule type="dataBar" priority="5">
      <dataBar>
        <cfvo type="num" val="0"/>
        <cfvo type="num" val="1"/>
        <color theme="0" tint="-0.249977111117893"/>
      </dataBar>
      <extLst>
        <ext xmlns:x14="http://schemas.microsoft.com/office/spreadsheetml/2009/9/main" uri="{B025F937-C7B1-47D3-B67F-A62EFF666E3E}">
          <x14:id>{2F5C4985-1683-EE42-9D0D-BAF43CD41741}</x14:id>
        </ext>
      </extLst>
    </cfRule>
  </conditionalFormatting>
  <conditionalFormatting sqref="I33:BL33">
    <cfRule type="expression" dxfId="2" priority="4">
      <formula>AND(TODAY()&gt;=I$6,TODAY()&lt;J$6)</formula>
    </cfRule>
  </conditionalFormatting>
  <conditionalFormatting sqref="I33:BL33">
    <cfRule type="expression" dxfId="1" priority="2">
      <formula>AND(début_tâche&lt;=I$6,ROUNDDOWN((fin_tâche-début_tâche+1)*avancement_tâche,0)+début_tâche-1&gt;=I$6)</formula>
    </cfRule>
    <cfRule type="expression" dxfId="0" priority="3" stopIfTrue="1">
      <formula>AND(fin_tâche&gt;=I$6,début_tâche&lt;J$6)</formula>
    </cfRule>
  </conditionalFormatting>
  <conditionalFormatting sqref="D33">
    <cfRule type="dataBar" priority="1">
      <dataBar>
        <cfvo type="num" val="0"/>
        <cfvo type="num" val="1"/>
        <color theme="0" tint="-0.249977111117893"/>
      </dataBar>
      <extLst>
        <ext xmlns:x14="http://schemas.microsoft.com/office/spreadsheetml/2009/9/main" uri="{B025F937-C7B1-47D3-B67F-A62EFF666E3E}">
          <x14:id>{7CD6064B-B17C-3642-93C7-3FE042B15E7C}</x14:id>
        </ext>
      </extLst>
    </cfRule>
  </conditionalFormatting>
  <dataValidations count="1">
    <dataValidation type="whole" operator="greaterThanOrEqual" allowBlank="1" showInputMessage="1" promptTitle="Semaine d’affichage" prompt="La modification de ce nombre entraînera la défilement du diagramme de Gantt." sqref="E5"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D23:D28 D54 D66</xm:sqref>
        </x14:conditionalFormatting>
        <x14:conditionalFormatting xmlns:xm="http://schemas.microsoft.com/office/excel/2006/main">
          <x14:cfRule type="dataBar" id="{C6CDA553-F00B-9040-AE03-37F25434701D}">
            <x14:dataBar minLength="0" maxLength="100" gradient="0">
              <x14:cfvo type="num">
                <xm:f>0</xm:f>
              </x14:cfvo>
              <x14:cfvo type="num">
                <xm:f>1</xm:f>
              </x14:cfvo>
              <x14:negativeFillColor rgb="FFFF0000"/>
              <x14:axisColor rgb="FF000000"/>
            </x14:dataBar>
          </x14:cfRule>
          <xm:sqref>D29:D31 D34</xm:sqref>
        </x14:conditionalFormatting>
        <x14:conditionalFormatting xmlns:xm="http://schemas.microsoft.com/office/excel/2006/main">
          <x14:cfRule type="dataBar" id="{EA2270A7-BB26-9A40-B9F1-5C26EEBB949D}">
            <x14:dataBar minLength="0" maxLength="100" gradient="0">
              <x14:cfvo type="num">
                <xm:f>0</xm:f>
              </x14:cfvo>
              <x14:cfvo type="num">
                <xm:f>1</xm:f>
              </x14:cfvo>
              <x14:negativeFillColor rgb="FFFF0000"/>
              <x14:axisColor rgb="FF000000"/>
            </x14:dataBar>
          </x14:cfRule>
          <xm:sqref>D36 D39</xm:sqref>
        </x14:conditionalFormatting>
        <x14:conditionalFormatting xmlns:xm="http://schemas.microsoft.com/office/excel/2006/main">
          <x14:cfRule type="dataBar" id="{E4EE069E-C472-0944-A911-E48D9F42339F}">
            <x14:dataBar minLength="0" maxLength="100" gradient="0">
              <x14:cfvo type="num">
                <xm:f>0</xm:f>
              </x14:cfvo>
              <x14:cfvo type="num">
                <xm:f>1</xm:f>
              </x14:cfvo>
              <x14:negativeFillColor rgb="FFFF0000"/>
              <x14:axisColor rgb="FF000000"/>
            </x14:dataBar>
          </x14:cfRule>
          <xm:sqref>D37:D38</xm:sqref>
        </x14:conditionalFormatting>
        <x14:conditionalFormatting xmlns:xm="http://schemas.microsoft.com/office/excel/2006/main">
          <x14:cfRule type="dataBar" id="{C8FF7762-F345-FF40-A144-7AE3B89EFCF2}">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701C6075-BBFA-2041-BF31-AB7671F8D645}">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10E76EB4-A5D9-8B42-B2BB-1EBDB5A5BA3B}">
            <x14:dataBar minLength="0" maxLength="100" gradient="0">
              <x14:cfvo type="num">
                <xm:f>0</xm:f>
              </x14:cfvo>
              <x14:cfvo type="num">
                <xm:f>1</xm:f>
              </x14:cfvo>
              <x14:negativeFillColor rgb="FFFF0000"/>
              <x14:axisColor rgb="FF000000"/>
            </x14:dataBar>
          </x14:cfRule>
          <xm:sqref>D42:D44</xm:sqref>
        </x14:conditionalFormatting>
        <x14:conditionalFormatting xmlns:xm="http://schemas.microsoft.com/office/excel/2006/main">
          <x14:cfRule type="dataBar" id="{4846BB50-9C38-B546-942F-3725EC660D66}">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AB17F493-D7F0-324C-9ACF-0E3094A618A9}">
            <x14:dataBar minLength="0" maxLength="100" gradient="0">
              <x14:cfvo type="num">
                <xm:f>0</xm:f>
              </x14:cfvo>
              <x14:cfvo type="num">
                <xm:f>1</xm:f>
              </x14:cfvo>
              <x14:negativeFillColor rgb="FFFF0000"/>
              <x14:axisColor rgb="FF000000"/>
            </x14:dataBar>
          </x14:cfRule>
          <xm:sqref>D46 D49</xm:sqref>
        </x14:conditionalFormatting>
        <x14:conditionalFormatting xmlns:xm="http://schemas.microsoft.com/office/excel/2006/main">
          <x14:cfRule type="dataBar" id="{BAFA23E1-0287-9548-9649-D32F5548852F}">
            <x14:dataBar minLength="0" maxLength="100" gradient="0">
              <x14:cfvo type="num">
                <xm:f>0</xm:f>
              </x14:cfvo>
              <x14:cfvo type="num">
                <xm:f>1</xm:f>
              </x14:cfvo>
              <x14:negativeFillColor rgb="FFFF0000"/>
              <x14:axisColor rgb="FF000000"/>
            </x14:dataBar>
          </x14:cfRule>
          <xm:sqref>D47:D48</xm:sqref>
        </x14:conditionalFormatting>
        <x14:conditionalFormatting xmlns:xm="http://schemas.microsoft.com/office/excel/2006/main">
          <x14:cfRule type="dataBar" id="{896E2E65-6068-2F47-9A75-C55D7249861B}">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C6A06403-670F-534E-8F21-DC42DB09F967}">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49BCE480-64E7-FB45-BE4B-CA0DD84C9037}">
            <x14:dataBar minLength="0" maxLength="100" gradient="0">
              <x14:cfvo type="num">
                <xm:f>0</xm:f>
              </x14:cfvo>
              <x14:cfvo type="num">
                <xm:f>1</xm:f>
              </x14:cfvo>
              <x14:negativeFillColor rgb="FFFF0000"/>
              <x14:axisColor rgb="FF000000"/>
            </x14:dataBar>
          </x14:cfRule>
          <xm:sqref>D52:D53</xm:sqref>
        </x14:conditionalFormatting>
        <x14:conditionalFormatting xmlns:xm="http://schemas.microsoft.com/office/excel/2006/main">
          <x14:cfRule type="dataBar" id="{9B8BE527-1549-6A4B-AC6C-9418AA24E56A}">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BA965817-9865-AA4D-8FEB-DBA7CEB1546C}">
            <x14:dataBar minLength="0" maxLength="100" gradient="0">
              <x14:cfvo type="num">
                <xm:f>0</xm:f>
              </x14:cfvo>
              <x14:cfvo type="num">
                <xm:f>1</xm:f>
              </x14:cfvo>
              <x14:negativeFillColor rgb="FFFF0000"/>
              <x14:axisColor rgb="FF000000"/>
            </x14:dataBar>
          </x14:cfRule>
          <xm:sqref>D16:D21</xm:sqref>
        </x14:conditionalFormatting>
        <x14:conditionalFormatting xmlns:xm="http://schemas.microsoft.com/office/excel/2006/main">
          <x14:cfRule type="dataBar" id="{F917CB76-479A-8347-8D4E-6676C710F8E7}">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FCF4B6D9-C24C-A640-B154-6F63C29D459E}">
            <x14:dataBar minLength="0" maxLength="100" gradient="0">
              <x14:cfvo type="num">
                <xm:f>0</xm:f>
              </x14:cfvo>
              <x14:cfvo type="num">
                <xm:f>1</xm:f>
              </x14:cfvo>
              <x14:negativeFillColor rgb="FFFF0000"/>
              <x14:axisColor rgb="FF000000"/>
            </x14:dataBar>
          </x14:cfRule>
          <xm:sqref>D13:D15</xm:sqref>
        </x14:conditionalFormatting>
        <x14:conditionalFormatting xmlns:xm="http://schemas.microsoft.com/office/excel/2006/main">
          <x14:cfRule type="dataBar" id="{95D96661-AB5D-124C-93FB-08AE33ED3AD4}">
            <x14:dataBar minLength="0" maxLength="100" gradient="0">
              <x14:cfvo type="num">
                <xm:f>0</xm:f>
              </x14:cfvo>
              <x14:cfvo type="num">
                <xm:f>1</xm:f>
              </x14:cfvo>
              <x14:negativeFillColor rgb="FFFF0000"/>
              <x14:axisColor rgb="FF000000"/>
            </x14:dataBar>
          </x14:cfRule>
          <xm:sqref>D9:D11</xm:sqref>
        </x14:conditionalFormatting>
        <x14:conditionalFormatting xmlns:xm="http://schemas.microsoft.com/office/excel/2006/main">
          <x14:cfRule type="dataBar" id="{8B7F3048-35F8-524D-BAF6-822C93C45F56}">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9990E131-927B-424C-A2BC-354951B61110}">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77FDC99A-7D33-8D4B-AEF7-84767490AA0D}">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75140910-7661-7F4D-A3E6-D6286731FED3}">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49707186-E25F-794E-9B85-F885402851F1}">
            <x14:dataBar minLength="0" maxLength="100" gradient="0">
              <x14:cfvo type="num">
                <xm:f>0</xm:f>
              </x14:cfvo>
              <x14:cfvo type="num">
                <xm:f>1</xm:f>
              </x14:cfvo>
              <x14:negativeFillColor rgb="FFFF0000"/>
              <x14:axisColor rgb="FF000000"/>
            </x14:dataBar>
          </x14:cfRule>
          <xm:sqref>D57:D58</xm:sqref>
        </x14:conditionalFormatting>
        <x14:conditionalFormatting xmlns:xm="http://schemas.microsoft.com/office/excel/2006/main">
          <x14:cfRule type="dataBar" id="{165531A5-C2ED-9546-B5E7-C4386BF336F6}">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01BC5A8C-D1ED-3D4E-A06C-49C16745AE5B}">
            <x14:dataBar minLength="0" maxLength="100" gradient="0">
              <x14:cfvo type="num">
                <xm:f>0</xm:f>
              </x14:cfvo>
              <x14:cfvo type="num">
                <xm:f>1</xm:f>
              </x14:cfvo>
              <x14:negativeFillColor rgb="FFFF0000"/>
              <x14:axisColor rgb="FF000000"/>
            </x14:dataBar>
          </x14:cfRule>
          <xm:sqref>D64</xm:sqref>
        </x14:conditionalFormatting>
        <x14:conditionalFormatting xmlns:xm="http://schemas.microsoft.com/office/excel/2006/main">
          <x14:cfRule type="dataBar" id="{A7115771-2ACC-D648-98B3-635DA27D5FB4}">
            <x14:dataBar minLength="0" maxLength="100" gradient="0">
              <x14:cfvo type="num">
                <xm:f>0</xm:f>
              </x14:cfvo>
              <x14:cfvo type="num">
                <xm:f>1</xm:f>
              </x14:cfvo>
              <x14:negativeFillColor rgb="FFFF0000"/>
              <x14:axisColor rgb="FF000000"/>
            </x14:dataBar>
          </x14:cfRule>
          <xm:sqref>D61</xm:sqref>
        </x14:conditionalFormatting>
        <x14:conditionalFormatting xmlns:xm="http://schemas.microsoft.com/office/excel/2006/main">
          <x14:cfRule type="dataBar" id="{09550F3A-3C2A-D040-9039-DDFAE031CDCD}">
            <x14:dataBar minLength="0" maxLength="100" gradient="0">
              <x14:cfvo type="num">
                <xm:f>0</xm:f>
              </x14:cfvo>
              <x14:cfvo type="num">
                <xm:f>1</xm:f>
              </x14:cfvo>
              <x14:negativeFillColor rgb="FFFF0000"/>
              <x14:axisColor rgb="FF000000"/>
            </x14:dataBar>
          </x14:cfRule>
          <xm:sqref>D62:D63</xm:sqref>
        </x14:conditionalFormatting>
        <x14:conditionalFormatting xmlns:xm="http://schemas.microsoft.com/office/excel/2006/main">
          <x14:cfRule type="dataBar" id="{AC05D890-89A5-074B-8AD8-FC3A9C9788E8}">
            <x14:dataBar minLength="0" maxLength="100" gradient="0">
              <x14:cfvo type="num">
                <xm:f>0</xm:f>
              </x14:cfvo>
              <x14:cfvo type="num">
                <xm:f>1</xm:f>
              </x14:cfvo>
              <x14:negativeFillColor rgb="FFFF0000"/>
              <x14:axisColor rgb="FF000000"/>
            </x14:dataBar>
          </x14:cfRule>
          <xm:sqref>D60</xm:sqref>
        </x14:conditionalFormatting>
        <x14:conditionalFormatting xmlns:xm="http://schemas.microsoft.com/office/excel/2006/main">
          <x14:cfRule type="dataBar" id="{627E5414-EFBD-2C42-A412-3BA81AF60A4A}">
            <x14:dataBar minLength="0" maxLength="100" gradient="0">
              <x14:cfvo type="num">
                <xm:f>0</xm:f>
              </x14:cfvo>
              <x14:cfvo type="num">
                <xm:f>1</xm:f>
              </x14:cfvo>
              <x14:negativeFillColor rgb="FFFF0000"/>
              <x14:axisColor rgb="FF000000"/>
            </x14:dataBar>
          </x14:cfRule>
          <xm:sqref>D65</xm:sqref>
        </x14:conditionalFormatting>
        <x14:conditionalFormatting xmlns:xm="http://schemas.microsoft.com/office/excel/2006/main">
          <x14:cfRule type="dataBar" id="{2F5C4985-1683-EE42-9D0D-BAF43CD41741}">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7CD6064B-B17C-3642-93C7-3FE042B15E7C}">
            <x14:dataBar minLength="0" maxLength="100" gradient="0">
              <x14:cfvo type="num">
                <xm:f>0</xm:f>
              </x14:cfvo>
              <x14:cfvo type="num">
                <xm:f>1</xm:f>
              </x14:cfvo>
              <x14:negativeFillColor rgb="FFFF0000"/>
              <x14:axisColor rgb="FF000000"/>
            </x14:dataBar>
          </x14:cfRule>
          <xm:sqref>D33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2021-11-19T09:18:51Z</dcterms:modified>
</cp:coreProperties>
</file>