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317FF508-B78B-D946-91EB-24811003EE97}" xr6:coauthVersionLast="47" xr6:coauthVersionMax="47" xr10:uidLastSave="{00000000-0000-0000-0000-000000000000}"/>
  <bookViews>
    <workbookView xWindow="0" yWindow="500" windowWidth="28800" windowHeight="15840" activeTab="9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9" i="19" l="1"/>
  <c r="D216" i="19"/>
  <c r="D217" i="19" s="1"/>
  <c r="D218" i="19" s="1"/>
  <c r="H219" i="18"/>
  <c r="N157" i="21" s="1"/>
  <c r="D216" i="18"/>
  <c r="D216" i="5"/>
  <c r="D217" i="5" s="1"/>
  <c r="D218" i="5" s="1"/>
  <c r="H219" i="17"/>
  <c r="N156" i="21" s="1"/>
  <c r="D214" i="17"/>
  <c r="D215" i="17" s="1"/>
  <c r="D216" i="17" s="1"/>
  <c r="D214" i="5"/>
  <c r="D215" i="5" s="1"/>
  <c r="H219" i="20"/>
  <c r="N159" i="21" s="1"/>
  <c r="D200" i="20"/>
  <c r="N158" i="21"/>
  <c r="D210" i="19"/>
  <c r="D211" i="19" s="1"/>
  <c r="D210" i="18"/>
  <c r="D211" i="18" s="1"/>
  <c r="D200" i="5"/>
  <c r="N160" i="21"/>
  <c r="N135" i="21"/>
  <c r="N154" i="21"/>
  <c r="N129" i="21"/>
  <c r="N163" i="21"/>
  <c r="J219" i="20"/>
  <c r="J219" i="19"/>
  <c r="C194" i="20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D192" i="20"/>
  <c r="D193" i="20" s="1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3" i="19"/>
  <c r="D194" i="19" s="1"/>
  <c r="D192" i="19"/>
  <c r="D197" i="18"/>
  <c r="D198" i="18" s="1"/>
  <c r="D195" i="18"/>
  <c r="D194" i="18"/>
  <c r="D193" i="18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4" i="5"/>
  <c r="D195" i="5"/>
  <c r="D193" i="5"/>
  <c r="D192" i="5"/>
  <c r="J219" i="18"/>
  <c r="J187" i="18"/>
  <c r="H187" i="18"/>
  <c r="H187" i="17"/>
  <c r="J187" i="17"/>
  <c r="J219" i="17"/>
  <c r="E192" i="5"/>
  <c r="C192" i="5"/>
  <c r="N161" i="21" l="1"/>
  <c r="E192" i="20"/>
  <c r="E192" i="19"/>
  <c r="D193" i="17"/>
  <c r="D194" i="17" s="1"/>
  <c r="D195" i="17" s="1"/>
  <c r="E192" i="17"/>
  <c r="D196" i="5"/>
  <c r="D197" i="5" s="1"/>
  <c r="D198" i="5" s="1"/>
  <c r="D199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N132" i="21"/>
  <c r="D185" i="18"/>
  <c r="D185" i="17"/>
  <c r="H187" i="20"/>
  <c r="D183" i="20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3" i="20" l="1"/>
  <c r="D194" i="20"/>
  <c r="D195" i="20" s="1"/>
  <c r="D196" i="20" s="1"/>
  <c r="D197" i="20" s="1"/>
  <c r="D198" i="20" s="1"/>
  <c r="D199" i="20" s="1"/>
  <c r="D201" i="20" s="1"/>
  <c r="D202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204" i="5" l="1"/>
  <c r="D205" i="5" s="1"/>
  <c r="D206" i="5" s="1"/>
  <c r="D207" i="5" s="1"/>
  <c r="D208" i="5" s="1"/>
  <c r="D209" i="5" s="1"/>
  <c r="D210" i="5" s="1"/>
  <c r="D211" i="5" s="1"/>
  <c r="D212" i="5" s="1"/>
  <c r="D213" i="5" s="1"/>
  <c r="D203" i="5"/>
  <c r="D203" i="20"/>
  <c r="D204" i="20" s="1"/>
  <c r="D205" i="20" s="1"/>
  <c r="D206" i="20" s="1"/>
  <c r="D207" i="20" s="1"/>
  <c r="D208" i="20" s="1"/>
  <c r="D209" i="20" s="1"/>
  <c r="D210" i="20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2" i="20" l="1"/>
  <c r="D213" i="20" s="1"/>
  <c r="D214" i="20" s="1"/>
  <c r="D215" i="20" s="1"/>
  <c r="D216" i="20" s="1"/>
  <c r="D217" i="20" s="1"/>
  <c r="D218" i="20" s="1"/>
  <c r="D219" i="20" s="1"/>
  <c r="D211" i="20"/>
  <c r="E195" i="20"/>
  <c r="E195" i="19"/>
  <c r="D196" i="19"/>
  <c r="D197" i="19" s="1"/>
  <c r="E195" i="18"/>
  <c r="D196" i="18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D219" i="5" l="1"/>
  <c r="E196" i="20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E208" i="19"/>
  <c r="E208" i="18"/>
  <c r="D209" i="18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D214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D214" i="19"/>
  <c r="E213" i="18"/>
  <c r="E213" i="17"/>
  <c r="E214" i="5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4" i="20" l="1"/>
  <c r="E214" i="19"/>
  <c r="D215" i="19"/>
  <c r="E214" i="18"/>
  <c r="D215" i="18"/>
  <c r="E214" i="17"/>
  <c r="E215" i="5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215" i="20" l="1"/>
  <c r="E215" i="19"/>
  <c r="E215" i="18"/>
  <c r="E215" i="17"/>
  <c r="E216" i="5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6" i="20" l="1"/>
  <c r="E216" i="19"/>
  <c r="D217" i="18"/>
  <c r="D218" i="18" s="1"/>
  <c r="E216" i="18"/>
  <c r="D217" i="17"/>
  <c r="E216" i="17"/>
  <c r="E217" i="5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217" i="20" l="1"/>
  <c r="E217" i="19"/>
  <c r="E217" i="18"/>
  <c r="E217" i="17"/>
  <c r="D218" i="17"/>
  <c r="E218" i="5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9" i="20" l="1"/>
  <c r="E218" i="20"/>
  <c r="D219" i="19"/>
  <c r="E219" i="19" s="1"/>
  <c r="E218" i="19"/>
  <c r="D219" i="18"/>
  <c r="E219" i="18" s="1"/>
  <c r="E218" i="18"/>
  <c r="D219" i="17"/>
  <c r="E219" i="17" s="1"/>
  <c r="E218" i="17"/>
  <c r="E219" i="5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<sst xmlns="http://schemas.openxmlformats.org/spreadsheetml/2006/main" count="506" uniqueCount="298">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</sst>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7" fontId="10" fillId="2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0" fillId="4" borderId="4" xfId="2" applyNumberFormat="1" applyFont="1" applyFill="1" applyBorder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6" fillId="0" borderId="12" xfId="2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0.53124999999999978</c:v>
                </c:pt>
                <c:pt idx="25">
                  <c:v>0.53124999999999978</c:v>
                </c:pt>
                <c:pt idx="26">
                  <c:v>0.48958333333333309</c:v>
                </c:pt>
                <c:pt idx="27">
                  <c:v>0.48958333333333309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0.65624999999999967</c:v>
                </c:pt>
                <c:pt idx="25">
                  <c:v>0.34374999999999967</c:v>
                </c:pt>
                <c:pt idx="26">
                  <c:v>0.21874999999999967</c:v>
                </c:pt>
                <c:pt idx="27">
                  <c:v>0.21874999999999967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1.2499999999999998</c:v>
                </c:pt>
                <c:pt idx="2">
                  <c:v>1.2499999999999998</c:v>
                </c:pt>
                <c:pt idx="3">
                  <c:v>1.2499999999999998</c:v>
                </c:pt>
                <c:pt idx="4">
                  <c:v>1.2499999999999998</c:v>
                </c:pt>
                <c:pt idx="5">
                  <c:v>1.239583333333333</c:v>
                </c:pt>
                <c:pt idx="6">
                  <c:v>1.239583333333333</c:v>
                </c:pt>
                <c:pt idx="7">
                  <c:v>1.239583333333333</c:v>
                </c:pt>
                <c:pt idx="8">
                  <c:v>1.239583333333333</c:v>
                </c:pt>
                <c:pt idx="9">
                  <c:v>1.1979166666666663</c:v>
                </c:pt>
                <c:pt idx="10">
                  <c:v>1.0868055555555551</c:v>
                </c:pt>
                <c:pt idx="11">
                  <c:v>1.0868055555555551</c:v>
                </c:pt>
                <c:pt idx="12">
                  <c:v>1.0868055555555551</c:v>
                </c:pt>
                <c:pt idx="13">
                  <c:v>1.0868055555555551</c:v>
                </c:pt>
                <c:pt idx="14">
                  <c:v>1.0868055555555551</c:v>
                </c:pt>
                <c:pt idx="15">
                  <c:v>1.0868055555555551</c:v>
                </c:pt>
                <c:pt idx="16">
                  <c:v>1.0868055555555551</c:v>
                </c:pt>
                <c:pt idx="17">
                  <c:v>1.0868055555555551</c:v>
                </c:pt>
                <c:pt idx="18">
                  <c:v>0.80555555555555514</c:v>
                </c:pt>
                <c:pt idx="19">
                  <c:v>0.80555555555555514</c:v>
                </c:pt>
                <c:pt idx="20">
                  <c:v>0.80555555555555514</c:v>
                </c:pt>
                <c:pt idx="21">
                  <c:v>0.80555555555555514</c:v>
                </c:pt>
                <c:pt idx="22">
                  <c:v>0.74305555555555514</c:v>
                </c:pt>
                <c:pt idx="23">
                  <c:v>0.68055555555555514</c:v>
                </c:pt>
                <c:pt idx="24">
                  <c:v>0.65972222222222177</c:v>
                </c:pt>
                <c:pt idx="25">
                  <c:v>0.65972222222222177</c:v>
                </c:pt>
                <c:pt idx="26">
                  <c:v>0.65972222222222177</c:v>
                </c:pt>
                <c:pt idx="27">
                  <c:v>0.65972222222222177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1.2291666666666665</c:v>
                </c:pt>
                <c:pt idx="6">
                  <c:v>1.2291666666666665</c:v>
                </c:pt>
                <c:pt idx="7">
                  <c:v>1.2291666666666665</c:v>
                </c:pt>
                <c:pt idx="8">
                  <c:v>1.2291666666666665</c:v>
                </c:pt>
                <c:pt idx="9">
                  <c:v>1.2291666666666665</c:v>
                </c:pt>
                <c:pt idx="10">
                  <c:v>1.2291666666666665</c:v>
                </c:pt>
                <c:pt idx="11">
                  <c:v>1.2291666666666665</c:v>
                </c:pt>
                <c:pt idx="12">
                  <c:v>1.2291666666666665</c:v>
                </c:pt>
                <c:pt idx="13">
                  <c:v>1.2291666666666665</c:v>
                </c:pt>
                <c:pt idx="14">
                  <c:v>1.2291666666666665</c:v>
                </c:pt>
                <c:pt idx="15">
                  <c:v>1.1874999999999998</c:v>
                </c:pt>
                <c:pt idx="16">
                  <c:v>1.1874999999999998</c:v>
                </c:pt>
                <c:pt idx="17">
                  <c:v>1.1874999999999998</c:v>
                </c:pt>
                <c:pt idx="18">
                  <c:v>1.0729166666666665</c:v>
                </c:pt>
                <c:pt idx="19">
                  <c:v>0.94791666666666652</c:v>
                </c:pt>
                <c:pt idx="20">
                  <c:v>0.94791666666666652</c:v>
                </c:pt>
                <c:pt idx="21">
                  <c:v>0.94791666666666652</c:v>
                </c:pt>
                <c:pt idx="22">
                  <c:v>0.76041666666666652</c:v>
                </c:pt>
                <c:pt idx="23">
                  <c:v>0.76041666666666652</c:v>
                </c:pt>
                <c:pt idx="24">
                  <c:v>0.53124999999999978</c:v>
                </c:pt>
                <c:pt idx="25">
                  <c:v>0.53124999999999978</c:v>
                </c:pt>
                <c:pt idx="26">
                  <c:v>0.48958333333333309</c:v>
                </c:pt>
                <c:pt idx="27">
                  <c:v>0.48958333333333309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1.2812499999999998</c:v>
                </c:pt>
                <c:pt idx="7">
                  <c:v>1.2812499999999998</c:v>
                </c:pt>
                <c:pt idx="8">
                  <c:v>1.2812499999999998</c:v>
                </c:pt>
                <c:pt idx="9">
                  <c:v>1.208333333333333</c:v>
                </c:pt>
                <c:pt idx="10">
                  <c:v>1.208333333333333</c:v>
                </c:pt>
                <c:pt idx="11">
                  <c:v>1.208333333333333</c:v>
                </c:pt>
                <c:pt idx="12">
                  <c:v>1.208333333333333</c:v>
                </c:pt>
                <c:pt idx="13">
                  <c:v>1.208333333333333</c:v>
                </c:pt>
                <c:pt idx="14">
                  <c:v>1.208333333333333</c:v>
                </c:pt>
                <c:pt idx="15">
                  <c:v>1.177083333333333</c:v>
                </c:pt>
                <c:pt idx="16">
                  <c:v>1.177083333333333</c:v>
                </c:pt>
                <c:pt idx="17">
                  <c:v>1.177083333333333</c:v>
                </c:pt>
                <c:pt idx="18">
                  <c:v>0.98958333333333304</c:v>
                </c:pt>
                <c:pt idx="19">
                  <c:v>0.90624999999999967</c:v>
                </c:pt>
                <c:pt idx="20">
                  <c:v>0.90624999999999967</c:v>
                </c:pt>
                <c:pt idx="21">
                  <c:v>0.90624999999999967</c:v>
                </c:pt>
                <c:pt idx="22">
                  <c:v>0.90624999999999967</c:v>
                </c:pt>
                <c:pt idx="23">
                  <c:v>0.90624999999999967</c:v>
                </c:pt>
                <c:pt idx="24">
                  <c:v>0.65624999999999967</c:v>
                </c:pt>
                <c:pt idx="25">
                  <c:v>0.34374999999999967</c:v>
                </c:pt>
                <c:pt idx="26">
                  <c:v>0.21874999999999967</c:v>
                </c:pt>
                <c:pt idx="27">
                  <c:v>0.21874999999999967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1.0208333333333333</c:v>
                </c:pt>
                <c:pt idx="12">
                  <c:v>1.0208333333333333</c:v>
                </c:pt>
                <c:pt idx="13">
                  <c:v>1.0208333333333333</c:v>
                </c:pt>
                <c:pt idx="14">
                  <c:v>1.0208333333333333</c:v>
                </c:pt>
                <c:pt idx="15">
                  <c:v>1.0208333333333333</c:v>
                </c:pt>
                <c:pt idx="16">
                  <c:v>1.0208333333333333</c:v>
                </c:pt>
                <c:pt idx="17">
                  <c:v>1.0208333333333333</c:v>
                </c:pt>
                <c:pt idx="18">
                  <c:v>1.0208333333333333</c:v>
                </c:pt>
                <c:pt idx="19">
                  <c:v>0.93749999999999989</c:v>
                </c:pt>
                <c:pt idx="20">
                  <c:v>0.93749999999999989</c:v>
                </c:pt>
                <c:pt idx="21">
                  <c:v>0.93749999999999989</c:v>
                </c:pt>
                <c:pt idx="22">
                  <c:v>0.93749999999999989</c:v>
                </c:pt>
                <c:pt idx="23">
                  <c:v>0.93749999999999989</c:v>
                </c:pt>
                <c:pt idx="24">
                  <c:v>0.93749999999999989</c:v>
                </c:pt>
                <c:pt idx="25">
                  <c:v>0.93749999999999989</c:v>
                </c:pt>
                <c:pt idx="26">
                  <c:v>0.93749999999999989</c:v>
                </c:pt>
                <c:pt idx="27">
                  <c:v>0.93749999999999989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5.1249999999999991</c:v>
                </c:pt>
                <c:pt idx="2">
                  <c:v>5.0416666666666661</c:v>
                </c:pt>
                <c:pt idx="3">
                  <c:v>5.0381944444444438</c:v>
                </c:pt>
                <c:pt idx="4">
                  <c:v>5.0381944444444438</c:v>
                </c:pt>
                <c:pt idx="5">
                  <c:v>4.9652777777777768</c:v>
                </c:pt>
                <c:pt idx="6">
                  <c:v>4.9583333333333321</c:v>
                </c:pt>
                <c:pt idx="7">
                  <c:v>4.9583333333333321</c:v>
                </c:pt>
                <c:pt idx="8">
                  <c:v>4.8333333333333321</c:v>
                </c:pt>
                <c:pt idx="9">
                  <c:v>4.7187499999999991</c:v>
                </c:pt>
                <c:pt idx="10">
                  <c:v>4.6076388888888884</c:v>
                </c:pt>
                <c:pt idx="11">
                  <c:v>4.5451388888888884</c:v>
                </c:pt>
                <c:pt idx="12">
                  <c:v>4.5451388888888884</c:v>
                </c:pt>
                <c:pt idx="13">
                  <c:v>4.5451388888888884</c:v>
                </c:pt>
                <c:pt idx="14">
                  <c:v>4.5451388888888884</c:v>
                </c:pt>
                <c:pt idx="15">
                  <c:v>4.4722222222222214</c:v>
                </c:pt>
                <c:pt idx="16">
                  <c:v>4.4722222222222214</c:v>
                </c:pt>
                <c:pt idx="17">
                  <c:v>4.4722222222222214</c:v>
                </c:pt>
                <c:pt idx="18">
                  <c:v>3.8888888888888884</c:v>
                </c:pt>
                <c:pt idx="19">
                  <c:v>3.7638888888888884</c:v>
                </c:pt>
                <c:pt idx="20">
                  <c:v>3.7638888888888884</c:v>
                </c:pt>
                <c:pt idx="21">
                  <c:v>3.7638888888888884</c:v>
                </c:pt>
                <c:pt idx="22">
                  <c:v>3.5138888888888884</c:v>
                </c:pt>
                <c:pt idx="23">
                  <c:v>3.4513888888888884</c:v>
                </c:pt>
                <c:pt idx="24">
                  <c:v>2.9513888888888884</c:v>
                </c:pt>
                <c:pt idx="25">
                  <c:v>2.6388888888888884</c:v>
                </c:pt>
                <c:pt idx="26">
                  <c:v>2.4722222222222219</c:v>
                </c:pt>
                <c:pt idx="27">
                  <c:v>2.4722222222222219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20" totalsRowDxfId="19" totalsRowCellStyle="Normal 2"/>
    <tableColumn id="2" xr3:uid="{35B558AF-A00C-8A47-8F22-48D29FAC35F3}" name="DURÉE" dataDxfId="18" totalsRowDxfId="17" totalsRowCellStyle="Normal 2"/>
    <tableColumn id="3" xr3:uid="{4C1F4176-4430-7541-BDFD-529187E4605B}" name="ÉVÉNEMENT" dataDxfId="16" totalsRowDxfId="15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82">
  <autoFilter ref="B2:D82" xr:uid="{00000000-0009-0000-0100-000002000000}"/>
  <tableColumns count="3">
    <tableColumn id="1" xr3:uid="{CDE0AF44-FE6E-3C47-B119-1998B4D9E114}" name="DATE" dataDxfId="14"/>
    <tableColumn id="2" xr3:uid="{D292EB81-5877-8644-8624-4C0F28230A2B}" name="DURÉE" dataDxfId="13"/>
    <tableColumn id="3" xr3:uid="{D47DACAE-3BB1-8340-8894-D5C1F5EFFB6E}" name="ÉVÉNEMENT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8">
  <autoFilter ref="B2:D6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11"/>
    <tableColumn id="2" xr3:uid="{08988867-3A46-0144-9445-31F4CD0B6F90}" name="DURÉE" dataDxfId="10"/>
    <tableColumn id="3" xr3:uid="{D0892573-CF5F-0E43-814C-9FD5C8DF0820}" name="ÉVÉNEMENT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12" totalsRowShown="0">
  <autoFilter ref="B2:D112" xr:uid="{00000000-0009-0000-0100-000004000000}"/>
  <tableColumns count="3">
    <tableColumn id="1" xr3:uid="{3114C9ED-3FB9-2A40-9DE4-7568BBC63CDB}" name="DATE" dataDxfId="8" totalsRowDxfId="7"/>
    <tableColumn id="2" xr3:uid="{C871BA2B-C157-5D44-850A-7FEF93E4BD8D}" name="DURÉE" dataDxfId="6" totalsRowDxfId="5"/>
    <tableColumn id="3" xr3:uid="{2ADBC9E4-6C96-824B-A44A-72B25B626F32}" name="ÉVÉNEMENT" dataDxfId="4" totalsRowDxfId="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6">
  <autoFilter ref="B2:D36" xr:uid="{00000000-0009-0000-0100-000005000000}"/>
  <tableColumns count="3">
    <tableColumn id="1" xr3:uid="{9FE55AA8-CF43-1C41-8784-7FAF54236565}" name="DATE" dataDxfId="2"/>
    <tableColumn id="2" xr3:uid="{9A7F008B-1AE2-7142-B36B-9D012D8F6998}" name="DURÉE" dataDxfId="1"/>
    <tableColumn id="3" xr3:uid="{EF439370-94AD-674F-8F3E-FA50F341BBA9}" name="ÉVÉNE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zoomScaleNormal="100" workbookViewId="0">
      <pane ySplit="1" topLeftCell="A190" activePane="bottomLeft" state="frozen"/>
      <selection pane="bottomLeft" activeCell="D219" sqref="D21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7" t="s">
        <v>8</v>
      </c>
      <c r="C2" s="128"/>
      <c r="D2" s="128"/>
      <c r="E2" s="128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7" t="s">
        <v>3</v>
      </c>
      <c r="C25" s="128"/>
      <c r="D25" s="128"/>
      <c r="E25" s="128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7" t="s">
        <v>4</v>
      </c>
      <c r="C57" s="128"/>
      <c r="D57" s="128"/>
      <c r="E57" s="128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7" t="s">
        <v>5</v>
      </c>
      <c r="C82" s="128"/>
      <c r="D82" s="128"/>
      <c r="E82" s="128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7" t="s">
        <v>6</v>
      </c>
      <c r="C107" s="128"/>
      <c r="D107" s="128"/>
      <c r="E107" s="128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7" t="s">
        <v>9</v>
      </c>
      <c r="C150" s="128"/>
      <c r="D150" s="128"/>
      <c r="E150" s="128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7" t="s">
        <v>253</v>
      </c>
      <c r="C191" s="128"/>
      <c r="D191" s="128"/>
      <c r="E191" s="128"/>
    </row>
    <row r="192" spans="1:5" x14ac:dyDescent="0.2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D192-(JDB_Angela!C65)</f>
        <v>5.1249999999999991</v>
      </c>
      <c r="E193" s="9">
        <f t="shared" ref="E193:E219" si="21">D193/$C$192</f>
        <v>0.96093749999999989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5.0416666666666661</v>
      </c>
      <c r="E194" s="9">
        <f t="shared" si="21"/>
        <v>0.94531249999999989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D194-(JDB_Coralie!C92)</f>
        <v>5.0381944444444438</v>
      </c>
      <c r="E195" s="9">
        <f t="shared" si="21"/>
        <v>0.94466145833333326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6:D219" si="24">D195</f>
        <v>5.0381944444444438</v>
      </c>
      <c r="E196" s="9">
        <f t="shared" si="21"/>
        <v>0.94466145833333326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D196-(JDB_Angela!C66+JDB_Aurelie!C55+JDB_Aurelie!C56)</f>
        <v>4.9652777777777768</v>
      </c>
      <c r="E197" s="9">
        <f t="shared" si="21"/>
        <v>0.93098958333333315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4.1904761904761889</v>
      </c>
      <c r="D198" s="5">
        <f>D197-(JDB_Coralie!C93)</f>
        <v>4.9583333333333321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4.9583333333333321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3.8095238095238075</v>
      </c>
      <c r="D200" s="5">
        <f>D199-(JDB_Constantin!C34)</f>
        <v>4.8333333333333321</v>
      </c>
      <c r="E200" s="9">
        <f t="shared" si="21"/>
        <v>0.90624999999999978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3.6190476190476168</v>
      </c>
      <c r="D201" s="5">
        <f>D200-(JDB_Angela!C67+JDB_Angela!C68+JDB_Angela!C69+JDB_Angela!C70+JDB_Coralie!C94+JDB_Coralie!C95+JDB_Coralie!C96+JDB_Coralie!C97+JDB_Coralie!C98)</f>
        <v>4.7187499999999991</v>
      </c>
      <c r="E201" s="9">
        <f t="shared" si="21"/>
        <v>0.88476562499999989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3.4285714285714262</v>
      </c>
      <c r="D202" s="5">
        <f>D201-(JDB_Angela!C71+JDB_Angela!C72)</f>
        <v>4.6076388888888884</v>
      </c>
      <c r="E202" s="9">
        <f t="shared" si="21"/>
        <v>0.86393229166666663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3.2380952380952355</v>
      </c>
      <c r="D203" s="5">
        <f>D202-(JDB_Constantin!C35)</f>
        <v>4.5451388888888884</v>
      </c>
      <c r="E203" s="9">
        <f t="shared" si="21"/>
        <v>0.85221354166666663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4.5451388888888884</v>
      </c>
      <c r="E204" s="9">
        <f t="shared" si="21"/>
        <v>0.85221354166666663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2.8571428571428541</v>
      </c>
      <c r="D205" s="5">
        <f t="shared" si="24"/>
        <v>4.5451388888888884</v>
      </c>
      <c r="E205" s="9">
        <f t="shared" si="21"/>
        <v>0.85221354166666663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4.5451388888888884</v>
      </c>
      <c r="E206" s="9">
        <f t="shared" si="21"/>
        <v>0.85221354166666663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D206-(JDB_Aurelie!C57+JDB_Coralie!C99+JDB_Coralie!C100+JDB_Coralie!C101+JDB_Coralie!C102+JDB_Coralie!C103+JDB_Coralie!C104)</f>
        <v>4.4722222222222214</v>
      </c>
      <c r="E207" s="9">
        <f t="shared" si="21"/>
        <v>0.83854166666666652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2.285714285714282</v>
      </c>
      <c r="D208" s="5">
        <f t="shared" si="24"/>
        <v>4.4722222222222214</v>
      </c>
      <c r="E208" s="9">
        <f t="shared" si="21"/>
        <v>0.83854166666666652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4.4722222222222214</v>
      </c>
      <c r="E209" s="9">
        <f t="shared" si="21"/>
        <v>0.83854166666666652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1.9047619047619009</v>
      </c>
      <c r="D210" s="5">
        <f>D209-(JDB_Angela!C73+JDB_Angela!C74+JDB_Angela!C75+JDB_Angela!C76+JDB_Angela!C77+JDB_Angela!C78+JDB_Angela!C79+JDB_Aurelie!C58+JDB_Aurelie!C59+JDB_Coralie!C105+JDB_Coralie!C106+JDB_Coralie!C107+JDB_Coralie!C108)</f>
        <v>3.8888888888888884</v>
      </c>
      <c r="E210" s="9">
        <f t="shared" si="21"/>
        <v>0.72916666666666663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1.7142857142857104</v>
      </c>
      <c r="D211" s="5">
        <f>D210-(JDB_Aurelie!C60+JDB_Coralie!C109-JDB_Constantin!C36)</f>
        <v>3.7638888888888884</v>
      </c>
      <c r="E211" s="9">
        <f t="shared" si="21"/>
        <v>0.70572916666666663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1.52380952380952</v>
      </c>
      <c r="D212" s="5">
        <f t="shared" si="24"/>
        <v>3.7638888888888884</v>
      </c>
      <c r="E212" s="9">
        <f t="shared" si="21"/>
        <v>0.70572916666666663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3.7638888888888884</v>
      </c>
      <c r="E213" s="9">
        <f t="shared" si="21"/>
        <v>0.70572916666666663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1.142857142857139</v>
      </c>
      <c r="D214" s="5">
        <f>D213-(JDB_Angela!C80+JDB_Aurelie!C61)</f>
        <v>3.5138888888888884</v>
      </c>
      <c r="E214" s="9">
        <f t="shared" si="21"/>
        <v>0.65885416666666663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0.95238095238094855</v>
      </c>
      <c r="D215" s="5">
        <f>D214-(JDB_Angela!C81)</f>
        <v>3.4513888888888884</v>
      </c>
      <c r="E215" s="9">
        <f t="shared" si="21"/>
        <v>0.64713541666666663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0.76190476190475809</v>
      </c>
      <c r="D216" s="5">
        <f>D215-(JDB_Angela!C82+JDB_Aurelie!C62+JDB_Aurelie!C63+JDB_Coralie!C110)</f>
        <v>2.9513888888888884</v>
      </c>
      <c r="E216" s="9">
        <f t="shared" si="21"/>
        <v>0.55338541666666663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0.57142857142856762</v>
      </c>
      <c r="D217" s="5">
        <f>D216-(JDB_Coralie!C111)</f>
        <v>2.6388888888888884</v>
      </c>
      <c r="E217" s="9">
        <f t="shared" si="21"/>
        <v>0.49479166666666657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0.38095238095237716</v>
      </c>
      <c r="D218" s="5">
        <f>D217-(JDB_Aurelie!C64+JDB_Aurelie!C65+JDB_Coralie!C112)</f>
        <v>2.4722222222222219</v>
      </c>
      <c r="E218" s="9">
        <f t="shared" si="21"/>
        <v>0.46354166666666663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0.19047619047618669</v>
      </c>
      <c r="D219" s="5">
        <f t="shared" si="24"/>
        <v>2.4722222222222219</v>
      </c>
      <c r="E219" s="9">
        <f t="shared" si="21"/>
        <v>0.46354166666666663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59" priority="8" timePeriod="today">
      <formula>FLOOR(B1,1)=TODAY()</formula>
    </cfRule>
  </conditionalFormatting>
  <conditionalFormatting sqref="B150:E187">
    <cfRule type="timePeriod" dxfId="58" priority="6" timePeriod="today">
      <formula>FLOOR(B150,1)=TODAY()</formula>
    </cfRule>
  </conditionalFormatting>
  <conditionalFormatting sqref="B25:E25">
    <cfRule type="timePeriod" dxfId="57" priority="5" timePeriod="today">
      <formula>FLOOR(B25,1)=TODAY()</formula>
    </cfRule>
  </conditionalFormatting>
  <conditionalFormatting sqref="B22:E24">
    <cfRule type="timePeriod" dxfId="56" priority="4" timePeriod="today">
      <formula>FLOOR(B22,1)=TODAY()</formula>
    </cfRule>
  </conditionalFormatting>
  <conditionalFormatting sqref="B54:E57">
    <cfRule type="timePeriod" dxfId="55" priority="3" timePeriod="today">
      <formula>FLOOR(B54,1)=TODAY()</formula>
    </cfRule>
  </conditionalFormatting>
  <conditionalFormatting sqref="B107:E107">
    <cfRule type="timePeriod" dxfId="54" priority="2" timePeriod="today">
      <formula>FLOOR(B107,1)=TODAY()</formula>
    </cfRule>
  </conditionalFormatting>
  <conditionalFormatting sqref="B191:E219">
    <cfRule type="timePeriod" dxfId="53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abSelected="1" topLeftCell="A100" zoomScale="113" zoomScaleNormal="115" workbookViewId="0">
      <selection activeCell="B110" sqref="B110:D11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9" t="s">
        <v>123</v>
      </c>
      <c r="C1" s="130"/>
      <c r="D1" s="1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9">
        <v>44627</v>
      </c>
      <c r="C92" s="120">
        <v>3.472222222222222E-3</v>
      </c>
      <c r="D92" s="121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x14ac:dyDescent="0.2">
      <c r="B109" s="77">
        <v>44643</v>
      </c>
      <c r="C109" s="66">
        <v>8.3333333333333329E-2</v>
      </c>
      <c r="D109" s="63" t="s">
        <v>289</v>
      </c>
    </row>
    <row r="110" spans="2:4" ht="30.75" customHeight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3" zoomScaleNormal="100" workbookViewId="0">
      <selection activeCell="D41" sqref="D4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9" t="s">
        <v>184</v>
      </c>
      <c r="C1" s="130"/>
      <c r="D1" s="1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x14ac:dyDescent="0.2">
      <c r="B36" s="86">
        <v>44643</v>
      </c>
      <c r="C36" s="84">
        <v>8.3333333333333329E-2</v>
      </c>
      <c r="D36" s="85" t="s">
        <v>291</v>
      </c>
    </row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zoomScale="110" zoomScaleNormal="70" workbookViewId="0">
      <pane ySplit="1" topLeftCell="A192" activePane="bottomLeft" state="frozen"/>
      <selection pane="bottomLeft" activeCell="G208" sqref="G20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7" t="s">
        <v>8</v>
      </c>
      <c r="C2" s="128"/>
      <c r="D2" s="128"/>
      <c r="E2" s="12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7" t="s">
        <v>3</v>
      </c>
      <c r="C25" s="128"/>
      <c r="D25" s="128"/>
      <c r="E25" s="12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7" t="s">
        <v>4</v>
      </c>
      <c r="C57" s="128"/>
      <c r="D57" s="128"/>
      <c r="E57" s="12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7" t="s">
        <v>5</v>
      </c>
      <c r="C82" s="128"/>
      <c r="D82" s="128"/>
      <c r="E82" s="12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7" t="s">
        <v>6</v>
      </c>
      <c r="C107" s="128"/>
      <c r="D107" s="128"/>
      <c r="E107" s="12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7" t="s">
        <v>9</v>
      </c>
      <c r="C150" s="128"/>
      <c r="D150" s="128"/>
      <c r="E150" s="12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7" t="s">
        <v>253</v>
      </c>
      <c r="C191" s="128"/>
      <c r="D191" s="128"/>
      <c r="E191" s="128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D192-(JDB_Angela!C65)</f>
        <v>1.2499999999999998</v>
      </c>
      <c r="E193" s="9">
        <f t="shared" ref="E193:E219" si="21">D193/$C$192</f>
        <v>0.93749999999999989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1.2499999999999998</v>
      </c>
      <c r="E194" s="9">
        <f t="shared" si="21"/>
        <v>0.93749999999999989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1.2499999999999998</v>
      </c>
      <c r="E195" s="9">
        <f t="shared" si="21"/>
        <v>0.93749999999999989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1.2499999999999998</v>
      </c>
      <c r="E196" s="9">
        <f t="shared" si="21"/>
        <v>0.93749999999999989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D196-(JDB_Angela!C66)</f>
        <v>1.239583333333333</v>
      </c>
      <c r="E197" s="9">
        <f t="shared" si="21"/>
        <v>0.92968749999999978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1.239583333333333</v>
      </c>
      <c r="E198" s="9">
        <f t="shared" si="21"/>
        <v>0.92968749999999978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</v>
      </c>
      <c r="E199" s="9">
        <f t="shared" si="21"/>
        <v>0.92968749999999978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</v>
      </c>
      <c r="E200" s="9">
        <f t="shared" si="21"/>
        <v>0.92968749999999978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D200-(JDB_Angela!C67+JDB_Angela!C68+JDB_Angela!C69+JDB_Angela!C70)</f>
        <v>1.1979166666666663</v>
      </c>
      <c r="E201" s="9">
        <f t="shared" si="21"/>
        <v>0.89843749999999978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D201-(JDB_Angela!C71+JDB_Angela!C72)</f>
        <v>1.0868055555555551</v>
      </c>
      <c r="E202" s="9">
        <f t="shared" si="21"/>
        <v>0.81510416666666641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1.0868055555555551</v>
      </c>
      <c r="E203" s="9">
        <f t="shared" si="21"/>
        <v>0.81510416666666641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1.0868055555555551</v>
      </c>
      <c r="E204" s="9">
        <f t="shared" si="21"/>
        <v>0.81510416666666641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1.0868055555555551</v>
      </c>
      <c r="E205" s="9">
        <f t="shared" si="21"/>
        <v>0.81510416666666641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1.0868055555555551</v>
      </c>
      <c r="E206" s="9">
        <f t="shared" si="21"/>
        <v>0.81510416666666641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</f>
        <v>1.0868055555555551</v>
      </c>
      <c r="E207" s="9">
        <f t="shared" si="21"/>
        <v>0.81510416666666641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1.0868055555555551</v>
      </c>
      <c r="E208" s="9">
        <f t="shared" si="21"/>
        <v>0.81510416666666641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1.0868055555555551</v>
      </c>
      <c r="E209" s="9">
        <f t="shared" si="21"/>
        <v>0.81510416666666641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D209-(JDB_Angela!C73+JDB_Angela!C74+JDB_Angela!C75+JDB_Angela!C76+JDB_Angela!C77+JDB_Angela!C78+JDB_Angela!C79)</f>
        <v>0.80555555555555514</v>
      </c>
      <c r="E210" s="9">
        <f t="shared" si="21"/>
        <v>0.60416666666666641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0.80555555555555514</v>
      </c>
      <c r="E211" s="9">
        <f t="shared" si="21"/>
        <v>0.60416666666666641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0.80555555555555514</v>
      </c>
      <c r="E212" s="9">
        <f t="shared" si="21"/>
        <v>0.60416666666666641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0.80555555555555514</v>
      </c>
      <c r="E213" s="9">
        <f t="shared" si="21"/>
        <v>0.60416666666666641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D213-(JDB_Angela!C80)</f>
        <v>0.74305555555555514</v>
      </c>
      <c r="E214" s="9">
        <f t="shared" si="21"/>
        <v>0.55729166666666641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>D214-(JDB_Angela!C81)</f>
        <v>0.68055555555555514</v>
      </c>
      <c r="E215" s="9">
        <f t="shared" si="21"/>
        <v>0.51041666666666641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D215-(JDB_Angela!C82)</f>
        <v>0.65972222222222177</v>
      </c>
      <c r="E216" s="9">
        <f t="shared" si="21"/>
        <v>0.49479166666666635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0.65972222222222177</v>
      </c>
      <c r="E217" s="9">
        <f t="shared" si="21"/>
        <v>0.49479166666666635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0.65972222222222177</v>
      </c>
      <c r="E218" s="9">
        <f t="shared" si="21"/>
        <v>0.49479166666666635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0.65972222222222177</v>
      </c>
      <c r="E219" s="9">
        <f t="shared" si="21"/>
        <v>0.49479166666666635</v>
      </c>
      <c r="G219" t="s">
        <v>221</v>
      </c>
      <c r="H219" s="97">
        <f>SUM(JDB_Angela!C65:C82)</f>
        <v>0.63194444444444453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52" priority="9" timePeriod="today">
      <formula>FLOOR(B1,1)=TODAY()</formula>
    </cfRule>
  </conditionalFormatting>
  <conditionalFormatting sqref="B150:E190">
    <cfRule type="timePeriod" dxfId="51" priority="8" timePeriod="today">
      <formula>FLOOR(B150,1)=TODAY()</formula>
    </cfRule>
  </conditionalFormatting>
  <conditionalFormatting sqref="B25:E25">
    <cfRule type="timePeriod" dxfId="50" priority="7" timePeriod="today">
      <formula>FLOOR(B25,1)=TODAY()</formula>
    </cfRule>
  </conditionalFormatting>
  <conditionalFormatting sqref="B22:E24">
    <cfRule type="timePeriod" dxfId="49" priority="6" timePeriod="today">
      <formula>FLOOR(B22,1)=TODAY()</formula>
    </cfRule>
  </conditionalFormatting>
  <conditionalFormatting sqref="B54:E57">
    <cfRule type="timePeriod" dxfId="48" priority="5" timePeriod="today">
      <formula>FLOOR(B54,1)=TODAY()</formula>
    </cfRule>
  </conditionalFormatting>
  <conditionalFormatting sqref="B107:E107">
    <cfRule type="timePeriod" dxfId="47" priority="4" timePeriod="today">
      <formula>FLOOR(B107,1)=TODAY()</formula>
    </cfRule>
  </conditionalFormatting>
  <conditionalFormatting sqref="B191:E191">
    <cfRule type="timePeriod" dxfId="46" priority="2" timePeriod="today">
      <formula>FLOOR(B191,1)=TODAY()</formula>
    </cfRule>
  </conditionalFormatting>
  <conditionalFormatting sqref="B192:E219">
    <cfRule type="timePeriod" dxfId="45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Normal="85" workbookViewId="0">
      <pane ySplit="1" topLeftCell="A188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7" t="s">
        <v>8</v>
      </c>
      <c r="C2" s="128"/>
      <c r="D2" s="128"/>
      <c r="E2" s="12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7" t="s">
        <v>3</v>
      </c>
      <c r="C25" s="128"/>
      <c r="D25" s="128"/>
      <c r="E25" s="12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7" t="s">
        <v>4</v>
      </c>
      <c r="C57" s="128"/>
      <c r="D57" s="128"/>
      <c r="E57" s="12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7" t="s">
        <v>5</v>
      </c>
      <c r="C82" s="128"/>
      <c r="D82" s="128"/>
      <c r="E82" s="12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7" t="s">
        <v>6</v>
      </c>
      <c r="C107" s="128"/>
      <c r="D107" s="128"/>
      <c r="E107" s="12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7" t="s">
        <v>9</v>
      </c>
      <c r="C150" s="128"/>
      <c r="D150" s="128"/>
      <c r="E150" s="12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7" t="s">
        <v>253</v>
      </c>
      <c r="C191" s="128"/>
      <c r="D191" s="128"/>
      <c r="E191" s="128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1.2916666666666665</v>
      </c>
      <c r="E195" s="9">
        <f t="shared" si="21"/>
        <v>0.96874999999999989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1.2916666666666665</v>
      </c>
      <c r="E196" s="9">
        <f t="shared" si="21"/>
        <v>0.96874999999999989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D196-(JDB_Aurelie!C55+JDB_Aurelie!C56)</f>
        <v>1.2291666666666665</v>
      </c>
      <c r="E197" s="9">
        <f t="shared" si="21"/>
        <v>0.92187499999999989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</f>
        <v>1.2291666666666665</v>
      </c>
      <c r="E198" s="9">
        <f t="shared" si="21"/>
        <v>0.92187499999999989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1.2291666666666665</v>
      </c>
      <c r="E199" s="9">
        <f t="shared" si="21"/>
        <v>0.92187499999999989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1.2291666666666665</v>
      </c>
      <c r="E200" s="9">
        <f t="shared" si="21"/>
        <v>0.92187499999999989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</f>
        <v>1.2291666666666665</v>
      </c>
      <c r="E201" s="9">
        <f t="shared" si="21"/>
        <v>0.92187499999999989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1.2291666666666665</v>
      </c>
      <c r="E202" s="9">
        <f t="shared" si="21"/>
        <v>0.92187499999999989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1.2291666666666665</v>
      </c>
      <c r="E203" s="9">
        <f t="shared" si="21"/>
        <v>0.92187499999999989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1.2291666666666665</v>
      </c>
      <c r="E204" s="9">
        <f t="shared" si="21"/>
        <v>0.92187499999999989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1.2291666666666665</v>
      </c>
      <c r="E205" s="9">
        <f t="shared" si="21"/>
        <v>0.92187499999999989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1.2291666666666665</v>
      </c>
      <c r="E206" s="9">
        <f t="shared" si="21"/>
        <v>0.92187499999999989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D206-(JDB_Aurelie!C57)</f>
        <v>1.1874999999999998</v>
      </c>
      <c r="E207" s="9">
        <f t="shared" si="21"/>
        <v>0.89062499999999989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1.1874999999999998</v>
      </c>
      <c r="E208" s="9">
        <f t="shared" si="21"/>
        <v>0.89062499999999989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1.1874999999999998</v>
      </c>
      <c r="E209" s="9">
        <f t="shared" si="21"/>
        <v>0.89062499999999989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D209-(JDB_Aurelie!C58+JDB_Aurelie!C59)</f>
        <v>1.0729166666666665</v>
      </c>
      <c r="E210" s="9">
        <f t="shared" si="21"/>
        <v>0.80468749999999989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D210-(JDB_Aurelie!C60)</f>
        <v>0.94791666666666652</v>
      </c>
      <c r="E211" s="9">
        <f t="shared" si="21"/>
        <v>0.71093749999999989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0.94791666666666652</v>
      </c>
      <c r="E212" s="9">
        <f t="shared" si="21"/>
        <v>0.71093749999999989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0.94791666666666652</v>
      </c>
      <c r="E213" s="9">
        <f t="shared" si="21"/>
        <v>0.71093749999999989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D213-(JDB_Aurelie!C61)</f>
        <v>0.76041666666666652</v>
      </c>
      <c r="E214" s="9">
        <f t="shared" si="21"/>
        <v>0.57031249999999989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0.76041666666666652</v>
      </c>
      <c r="E215" s="9">
        <f t="shared" si="21"/>
        <v>0.57031249999999989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D215-(JDB_Aurelie!C62+JDB_Aurelie!C63)</f>
        <v>0.53124999999999978</v>
      </c>
      <c r="E216" s="9">
        <f t="shared" si="21"/>
        <v>0.39843749999999983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0.53124999999999978</v>
      </c>
      <c r="E217" s="9">
        <f t="shared" si="21"/>
        <v>0.39843749999999983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D217-(JDB_Aurelie!C64+JDB_Aurelie!C65)</f>
        <v>0.48958333333333309</v>
      </c>
      <c r="E218" s="9">
        <f t="shared" si="21"/>
        <v>0.36718749999999983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0.48958333333333309</v>
      </c>
      <c r="E219" s="9">
        <f t="shared" si="21"/>
        <v>0.36718749999999983</v>
      </c>
      <c r="G219" t="s">
        <v>221</v>
      </c>
      <c r="H219" s="97">
        <f>SUM(JDB_Aurelie!C55:C65)</f>
        <v>0.80208333333333337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44" priority="9" timePeriod="today">
      <formula>FLOOR(B1,1)=TODAY()</formula>
    </cfRule>
  </conditionalFormatting>
  <conditionalFormatting sqref="B150:E187">
    <cfRule type="timePeriod" dxfId="43" priority="8" timePeriod="today">
      <formula>FLOOR(B150,1)=TODAY()</formula>
    </cfRule>
  </conditionalFormatting>
  <conditionalFormatting sqref="B25:E25">
    <cfRule type="timePeriod" dxfId="42" priority="7" timePeriod="today">
      <formula>FLOOR(B25,1)=TODAY()</formula>
    </cfRule>
  </conditionalFormatting>
  <conditionalFormatting sqref="B22:E24">
    <cfRule type="timePeriod" dxfId="41" priority="6" timePeriod="today">
      <formula>FLOOR(B22,1)=TODAY()</formula>
    </cfRule>
  </conditionalFormatting>
  <conditionalFormatting sqref="B54:E57">
    <cfRule type="timePeriod" dxfId="40" priority="5" timePeriod="today">
      <formula>FLOOR(B54,1)=TODAY()</formula>
    </cfRule>
  </conditionalFormatting>
  <conditionalFormatting sqref="B107:E107">
    <cfRule type="timePeriod" dxfId="39" priority="4" timePeriod="today">
      <formula>FLOOR(B107,1)=TODAY()</formula>
    </cfRule>
  </conditionalFormatting>
  <conditionalFormatting sqref="B191:E191">
    <cfRule type="timePeriod" dxfId="38" priority="2" timePeriod="today">
      <formula>FLOOR(B191,1)=TODAY()</formula>
    </cfRule>
  </conditionalFormatting>
  <conditionalFormatting sqref="B192:E219">
    <cfRule type="timePeriod" dxfId="37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topLeftCell="B1" zoomScale="125" zoomScaleNormal="70" workbookViewId="0">
      <pane ySplit="1" topLeftCell="A194" activePane="bottomLeft" state="frozen"/>
      <selection pane="bottomLeft" activeCell="H220" sqref="H22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7" t="s">
        <v>8</v>
      </c>
      <c r="C2" s="128"/>
      <c r="D2" s="128"/>
      <c r="E2" s="12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7" t="s">
        <v>3</v>
      </c>
      <c r="C25" s="128"/>
      <c r="D25" s="128"/>
      <c r="E25" s="12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7" t="s">
        <v>4</v>
      </c>
      <c r="C57" s="128"/>
      <c r="D57" s="128"/>
      <c r="E57" s="12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7" t="s">
        <v>5</v>
      </c>
      <c r="C82" s="128"/>
      <c r="D82" s="128"/>
      <c r="E82" s="12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7" t="s">
        <v>6</v>
      </c>
      <c r="C107" s="128"/>
      <c r="D107" s="128"/>
      <c r="E107" s="12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7" t="s">
        <v>9</v>
      </c>
      <c r="C150" s="128"/>
      <c r="D150" s="128"/>
      <c r="E150" s="12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7" t="s">
        <v>253</v>
      </c>
      <c r="C191" s="128"/>
      <c r="D191" s="128"/>
      <c r="E191" s="128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1.2881944444444442</v>
      </c>
      <c r="E196" s="9">
        <f t="shared" si="21"/>
        <v>0.96614583333333315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</f>
        <v>1.2881944444444442</v>
      </c>
      <c r="E197" s="9">
        <f t="shared" si="21"/>
        <v>0.96614583333333315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>D197-(JDB_Coralie!C93)</f>
        <v>1.2812499999999998</v>
      </c>
      <c r="E198" s="9">
        <f t="shared" si="21"/>
        <v>0.96093749999999989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1.2812499999999998</v>
      </c>
      <c r="E199" s="9">
        <f t="shared" si="21"/>
        <v>0.96093749999999989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1.2812499999999998</v>
      </c>
      <c r="E200" s="9">
        <f t="shared" si="21"/>
        <v>0.96093749999999989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>D200-(JDB_Coralie!C94+JDB_Coralie!C95+JDB_Coralie!C96+JDB_Coralie!C97+JDB_Coralie!C98)</f>
        <v>1.208333333333333</v>
      </c>
      <c r="E201" s="9">
        <f t="shared" si="21"/>
        <v>0.90624999999999978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>D201</f>
        <v>1.208333333333333</v>
      </c>
      <c r="E202" s="9">
        <f t="shared" si="21"/>
        <v>0.90624999999999978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</v>
      </c>
      <c r="E203" s="9">
        <f t="shared" si="21"/>
        <v>0.90624999999999978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</v>
      </c>
      <c r="E204" s="9">
        <f t="shared" si="21"/>
        <v>0.90624999999999978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1.208333333333333</v>
      </c>
      <c r="E205" s="9">
        <f t="shared" si="21"/>
        <v>0.90624999999999978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</v>
      </c>
      <c r="E206" s="9">
        <f t="shared" si="21"/>
        <v>0.90624999999999978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D206-(JDB_Coralie!C99+JDB_Coralie!C100+JDB_Coralie!C101+JDB_Coralie!C102+JDB_Coralie!C103+JDB_Coralie!C104)</f>
        <v>1.177083333333333</v>
      </c>
      <c r="E207" s="9">
        <f t="shared" si="21"/>
        <v>0.88281249999999978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1.177083333333333</v>
      </c>
      <c r="E208" s="9">
        <f t="shared" si="21"/>
        <v>0.88281249999999978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1.177083333333333</v>
      </c>
      <c r="E209" s="9">
        <f t="shared" si="21"/>
        <v>0.88281249999999978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>D209-(JDB_Coralie!C105+JDB_Coralie!C106+JDB_Coralie!C107+JDB_Coralie!C108)</f>
        <v>0.98958333333333304</v>
      </c>
      <c r="E210" s="9">
        <f t="shared" si="21"/>
        <v>0.74218749999999978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D210-(JDB_Coralie!C109)</f>
        <v>0.90624999999999967</v>
      </c>
      <c r="E211" s="9">
        <f t="shared" si="21"/>
        <v>0.67968749999999978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0.90624999999999967</v>
      </c>
      <c r="E212" s="9">
        <f t="shared" si="21"/>
        <v>0.67968749999999978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0.90624999999999967</v>
      </c>
      <c r="E213" s="9">
        <f t="shared" si="21"/>
        <v>0.67968749999999978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0.90624999999999967</v>
      </c>
      <c r="E214" s="9">
        <f t="shared" si="21"/>
        <v>0.67968749999999978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0.90624999999999967</v>
      </c>
      <c r="E215" s="9">
        <f t="shared" si="21"/>
        <v>0.67968749999999978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D215-(JDB_Coralie!C110)</f>
        <v>0.65624999999999967</v>
      </c>
      <c r="E216" s="9">
        <f t="shared" si="21"/>
        <v>0.49218749999999978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>D216-(JDB_Coralie!C111)</f>
        <v>0.34374999999999967</v>
      </c>
      <c r="E217" s="9">
        <f t="shared" si="21"/>
        <v>0.25781249999999978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D217-(JDB_Coralie!C112)</f>
        <v>0.21874999999999967</v>
      </c>
      <c r="E218" s="9">
        <f t="shared" si="21"/>
        <v>0.16406249999999975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0.21874999999999967</v>
      </c>
      <c r="E219" s="9">
        <f t="shared" si="21"/>
        <v>0.16406249999999975</v>
      </c>
      <c r="G219" t="s">
        <v>221</v>
      </c>
      <c r="H219" s="97">
        <f>SUM(JDB_Coralie!C92:C112)</f>
        <v>1.0729166666666667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6" priority="9" timePeriod="today">
      <formula>FLOOR(B1,1)=TODAY()</formula>
    </cfRule>
  </conditionalFormatting>
  <conditionalFormatting sqref="B150:E187">
    <cfRule type="timePeriod" dxfId="35" priority="8" timePeriod="today">
      <formula>FLOOR(B150,1)=TODAY()</formula>
    </cfRule>
  </conditionalFormatting>
  <conditionalFormatting sqref="B25:E25">
    <cfRule type="timePeriod" dxfId="34" priority="7" timePeriod="today">
      <formula>FLOOR(B25,1)=TODAY()</formula>
    </cfRule>
  </conditionalFormatting>
  <conditionalFormatting sqref="B22:E24">
    <cfRule type="timePeriod" dxfId="33" priority="6" timePeriod="today">
      <formula>FLOOR(B22,1)=TODAY()</formula>
    </cfRule>
  </conditionalFormatting>
  <conditionalFormatting sqref="B54:E57">
    <cfRule type="timePeriod" dxfId="32" priority="5" timePeriod="today">
      <formula>FLOOR(B54,1)=TODAY()</formula>
    </cfRule>
  </conditionalFormatting>
  <conditionalFormatting sqref="B107:E107">
    <cfRule type="timePeriod" dxfId="31" priority="4" timePeriod="today">
      <formula>FLOOR(B107,1)=TODAY()</formula>
    </cfRule>
  </conditionalFormatting>
  <conditionalFormatting sqref="B191:E191">
    <cfRule type="timePeriod" dxfId="30" priority="2" timePeriod="today">
      <formula>FLOOR(B191,1)=TODAY()</formula>
    </cfRule>
  </conditionalFormatting>
  <conditionalFormatting sqref="B192:E219">
    <cfRule type="timePeriod" dxfId="29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topLeftCell="B1" zoomScale="125" zoomScaleNormal="70" workbookViewId="0">
      <pane ySplit="1" topLeftCell="A197" activePane="bottomLeft" state="frozen"/>
      <selection pane="bottomLeft" activeCell="K210" sqref="K21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7" t="s">
        <v>8</v>
      </c>
      <c r="C2" s="128"/>
      <c r="D2" s="128"/>
      <c r="E2" s="128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7" t="s">
        <v>3</v>
      </c>
      <c r="C25" s="128"/>
      <c r="D25" s="128"/>
      <c r="E25" s="128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7" t="s">
        <v>4</v>
      </c>
      <c r="C57" s="128"/>
      <c r="D57" s="128"/>
      <c r="E57" s="128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7" t="s">
        <v>5</v>
      </c>
      <c r="C82" s="128"/>
      <c r="D82" s="128"/>
      <c r="E82" s="128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7" t="s">
        <v>6</v>
      </c>
      <c r="C107" s="128"/>
      <c r="D107" s="128"/>
      <c r="E107" s="128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7" t="s">
        <v>9</v>
      </c>
      <c r="C150" s="128"/>
      <c r="D150" s="128"/>
      <c r="E150" s="128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7" t="s">
        <v>253</v>
      </c>
      <c r="C191" s="128"/>
      <c r="D191" s="128"/>
      <c r="E191" s="128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9" si="24">D195</f>
        <v>1.2083333333333333</v>
      </c>
      <c r="E196" s="9">
        <f t="shared" si="21"/>
        <v>0.90625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>D199-(JDB_Constantin!C34)</f>
        <v>1.0833333333333333</v>
      </c>
      <c r="E200" s="9">
        <f t="shared" si="21"/>
        <v>0.8125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1.0833333333333333</v>
      </c>
      <c r="E201" s="9">
        <f t="shared" si="21"/>
        <v>0.8125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1.0833333333333333</v>
      </c>
      <c r="E202" s="9">
        <f t="shared" si="21"/>
        <v>0.8125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>D202-(JDB_Constantin!C35)</f>
        <v>1.0208333333333333</v>
      </c>
      <c r="E203" s="9">
        <f t="shared" si="21"/>
        <v>0.765625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1.0208333333333333</v>
      </c>
      <c r="E204" s="9">
        <f t="shared" si="21"/>
        <v>0.765625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1.0208333333333333</v>
      </c>
      <c r="E205" s="9">
        <f t="shared" si="21"/>
        <v>0.765625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1.0208333333333333</v>
      </c>
      <c r="E206" s="9">
        <f t="shared" si="21"/>
        <v>0.765625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1.0208333333333333</v>
      </c>
      <c r="E207" s="9">
        <f t="shared" si="21"/>
        <v>0.765625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1.0208333333333333</v>
      </c>
      <c r="E208" s="9">
        <f t="shared" si="21"/>
        <v>0.765625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1.0208333333333333</v>
      </c>
      <c r="E209" s="9">
        <f t="shared" si="21"/>
        <v>0.765625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1.0208333333333333</v>
      </c>
      <c r="E210" s="9">
        <f t="shared" si="21"/>
        <v>0.765625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>D210-(JDB_Constantin!C36)</f>
        <v>0.93749999999999989</v>
      </c>
      <c r="E211" s="9">
        <f t="shared" si="21"/>
        <v>0.703125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0.93749999999999989</v>
      </c>
      <c r="E212" s="9">
        <f t="shared" si="21"/>
        <v>0.703125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0.93749999999999989</v>
      </c>
      <c r="E213" s="9">
        <f t="shared" si="21"/>
        <v>0.703125</v>
      </c>
    </row>
    <row r="214" spans="1:10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0.93749999999999989</v>
      </c>
      <c r="E214" s="9">
        <f t="shared" si="21"/>
        <v>0.703125</v>
      </c>
    </row>
    <row r="215" spans="1:10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0.93749999999999989</v>
      </c>
      <c r="E215" s="9">
        <f t="shared" si="21"/>
        <v>0.703125</v>
      </c>
    </row>
    <row r="216" spans="1:10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0.93749999999999989</v>
      </c>
      <c r="E216" s="9">
        <f t="shared" si="21"/>
        <v>0.703125</v>
      </c>
    </row>
    <row r="217" spans="1:10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0.93749999999999989</v>
      </c>
      <c r="E217" s="9">
        <f t="shared" si="21"/>
        <v>0.703125</v>
      </c>
    </row>
    <row r="218" spans="1:10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0.93749999999999989</v>
      </c>
      <c r="E218" s="9">
        <f t="shared" si="21"/>
        <v>0.703125</v>
      </c>
    </row>
    <row r="219" spans="1:10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0.93749999999999989</v>
      </c>
      <c r="E219" s="9">
        <f t="shared" si="21"/>
        <v>0.703125</v>
      </c>
      <c r="G219" t="s">
        <v>221</v>
      </c>
      <c r="H219" s="97">
        <f>SUM(JDB_Constantin!C33:C36)</f>
        <v>0.35416666666666663</v>
      </c>
      <c r="I219" t="s">
        <v>222</v>
      </c>
      <c r="J219" s="97">
        <f>$F$1/7*A219</f>
        <v>1.3333333333333333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8" priority="9" timePeriod="today">
      <formula>FLOOR(B1,1)=TODAY()</formula>
    </cfRule>
  </conditionalFormatting>
  <conditionalFormatting sqref="B150:E190">
    <cfRule type="timePeriod" dxfId="27" priority="8" timePeriod="today">
      <formula>FLOOR(B150,1)=TODAY()</formula>
    </cfRule>
  </conditionalFormatting>
  <conditionalFormatting sqref="B25:E25">
    <cfRule type="timePeriod" dxfId="26" priority="7" timePeriod="today">
      <formula>FLOOR(B25,1)=TODAY()</formula>
    </cfRule>
  </conditionalFormatting>
  <conditionalFormatting sqref="B22:E24">
    <cfRule type="timePeriod" dxfId="25" priority="6" timePeriod="today">
      <formula>FLOOR(B22,1)=TODAY()</formula>
    </cfRule>
  </conditionalFormatting>
  <conditionalFormatting sqref="B54:E57">
    <cfRule type="timePeriod" dxfId="24" priority="5" timePeriod="today">
      <formula>FLOOR(B54,1)=TODAY()</formula>
    </cfRule>
  </conditionalFormatting>
  <conditionalFormatting sqref="B107:E107">
    <cfRule type="timePeriod" dxfId="23" priority="4" timePeriod="today">
      <formula>FLOOR(B107,1)=TODAY()</formula>
    </cfRule>
  </conditionalFormatting>
  <conditionalFormatting sqref="B191:E191">
    <cfRule type="timePeriod" dxfId="22" priority="2" timePeriod="today">
      <formula>FLOOR(B191,1)=TODAY()</formula>
    </cfRule>
  </conditionalFormatting>
  <conditionalFormatting sqref="B192:E219">
    <cfRule type="timePeriod" dxfId="21" priority="1" timePeriod="today">
      <formula>FLOOR(B192,1)=TODAY()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63"/>
  <sheetViews>
    <sheetView showGridLines="0" zoomScale="125" zoomScaleNormal="70" workbookViewId="0">
      <pane ySplit="1" topLeftCell="A150" activePane="bottomLeft" state="frozen"/>
      <selection pane="bottomLeft" activeCell="N164" sqref="N16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Angela!J219</f>
        <v>1.3333333333333333</v>
      </c>
      <c r="O154" s="97" t="s">
        <v>230</v>
      </c>
    </row>
    <row r="156" spans="13:15" x14ac:dyDescent="0.2">
      <c r="M156" t="s">
        <v>223</v>
      </c>
      <c r="N156" s="97">
        <f>Angela!H219</f>
        <v>0.63194444444444453</v>
      </c>
    </row>
    <row r="157" spans="13:15" x14ac:dyDescent="0.2">
      <c r="M157" t="s">
        <v>224</v>
      </c>
      <c r="N157" s="97">
        <f>Aurelie!$H$219</f>
        <v>0.80208333333333337</v>
      </c>
    </row>
    <row r="158" spans="13:15" x14ac:dyDescent="0.2">
      <c r="M158" t="s">
        <v>225</v>
      </c>
      <c r="N158" s="97">
        <f>Coralie!H219</f>
        <v>1.0729166666666667</v>
      </c>
    </row>
    <row r="159" spans="13:15" x14ac:dyDescent="0.2">
      <c r="M159" t="s">
        <v>226</v>
      </c>
      <c r="N159" s="104">
        <f>Constantin!H219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3.0277777777777777</v>
      </c>
      <c r="O161" s="97" t="s">
        <v>228</v>
      </c>
    </row>
    <row r="163" spans="14:15" x14ac:dyDescent="0.2">
      <c r="N163" s="97">
        <f>N154*4</f>
        <v>5.333333333333333</v>
      </c>
      <c r="O163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6" zoomScaleNormal="100" workbookViewId="0">
      <selection activeCell="D32" sqref="D32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9" t="s">
        <v>10</v>
      </c>
      <c r="C1" s="130"/>
      <c r="D1" s="1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7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x14ac:dyDescent="0.2">
      <c r="B27" s="34">
        <v>44624</v>
      </c>
      <c r="C27" s="33">
        <v>4.1666666666666664E-2</v>
      </c>
      <c r="D27" s="35" t="s">
        <v>254</v>
      </c>
    </row>
    <row r="28" spans="2:4" ht="30.75" customHeight="1" x14ac:dyDescent="0.2">
      <c r="B28" s="114"/>
      <c r="C28" s="115"/>
      <c r="D28" s="116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67" workbookViewId="0">
      <selection activeCell="B80" sqref="B80:D82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9" t="s">
        <v>33</v>
      </c>
      <c r="C1" s="130"/>
      <c r="D1" s="1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x14ac:dyDescent="0.2">
      <c r="B79" s="49">
        <v>44642</v>
      </c>
      <c r="C79" s="41">
        <v>2.0833333333333332E-2</v>
      </c>
      <c r="D79" s="50" t="s">
        <v>270</v>
      </c>
    </row>
    <row r="80" spans="2:4" ht="30.75" customHeight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/>
    <row r="84" spans="2:4" ht="30.75" customHeight="1" x14ac:dyDescent="0.2"/>
    <row r="85" spans="2:4" ht="30.75" customHeight="1" x14ac:dyDescent="0.2"/>
    <row r="86" spans="2:4" ht="30.75" customHeight="1" x14ac:dyDescent="0.2"/>
    <row r="87" spans="2:4" ht="30.75" customHeight="1" x14ac:dyDescent="0.2"/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56" workbookViewId="0">
      <selection activeCell="B63" sqref="B63:D65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9" t="s">
        <v>84</v>
      </c>
      <c r="C1" s="130"/>
      <c r="D1" s="1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8">
        <v>2.0833333333333332E-2</v>
      </c>
      <c r="D55" s="122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x14ac:dyDescent="0.2">
      <c r="B60" s="59">
        <v>44643</v>
      </c>
      <c r="C60" s="55">
        <v>0.125</v>
      </c>
      <c r="D60" s="63" t="s">
        <v>287</v>
      </c>
    </row>
    <row r="61" spans="2:4" ht="30.75" customHeight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123"/>
      <c r="C66" s="124"/>
      <c r="D66" s="103"/>
    </row>
    <row r="67" spans="2:4" ht="30.75" customHeight="1" x14ac:dyDescent="0.2">
      <c r="B67" s="123"/>
      <c r="C67" s="124"/>
      <c r="D67" s="103"/>
    </row>
    <row r="68" spans="2:4" ht="30.75" customHeight="1" x14ac:dyDescent="0.2">
      <c r="B68" s="123"/>
      <c r="C68" s="125"/>
      <c r="D68" s="126"/>
    </row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2022-03-30T09:38:59Z</dcterms:modified>
</cp:coreProperties>
</file>