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4565CCF8-576F-4542-8EA8-E4E7B647843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0" i="21" l="1"/>
  <c r="N135" i="21"/>
  <c r="N159" i="21"/>
  <c r="N154" i="21"/>
  <c r="N129" i="21"/>
  <c r="N163" i="21"/>
  <c r="H219" i="20"/>
  <c r="J219" i="20"/>
  <c r="H219" i="19"/>
  <c r="N158" i="21" s="1"/>
  <c r="J219" i="19"/>
  <c r="C194" i="20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193" i="20"/>
  <c r="C192" i="20"/>
  <c r="D192" i="20"/>
  <c r="D193" i="20" s="1"/>
  <c r="C194" i="19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193" i="19"/>
  <c r="C192" i="19"/>
  <c r="D193" i="19"/>
  <c r="D194" i="19" s="1"/>
  <c r="D192" i="19"/>
  <c r="D197" i="18"/>
  <c r="D198" i="18" s="1"/>
  <c r="D195" i="18"/>
  <c r="D194" i="18"/>
  <c r="D193" i="18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193" i="18"/>
  <c r="C192" i="18"/>
  <c r="C194" i="17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193" i="17"/>
  <c r="C192" i="17"/>
  <c r="D192" i="17"/>
  <c r="B192" i="20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192" i="19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192" i="18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192" i="17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D194" i="5"/>
  <c r="D195" i="5"/>
  <c r="D193" i="5"/>
  <c r="D192" i="5"/>
  <c r="H219" i="18"/>
  <c r="N157" i="21" s="1"/>
  <c r="J219" i="18"/>
  <c r="J187" i="18"/>
  <c r="H187" i="18"/>
  <c r="H219" i="17"/>
  <c r="N156" i="21" s="1"/>
  <c r="H187" i="17"/>
  <c r="J187" i="17"/>
  <c r="J219" i="17"/>
  <c r="E192" i="5"/>
  <c r="C192" i="5"/>
  <c r="N161" i="21" l="1"/>
  <c r="E192" i="20"/>
  <c r="E192" i="19"/>
  <c r="D193" i="17"/>
  <c r="D194" i="17" s="1"/>
  <c r="D195" i="17" s="1"/>
  <c r="E192" i="17"/>
  <c r="D196" i="5"/>
  <c r="D197" i="5" s="1"/>
  <c r="D198" i="5" s="1"/>
  <c r="D199" i="5" s="1"/>
  <c r="D200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H187" i="19"/>
  <c r="N132" i="21"/>
  <c r="D185" i="18"/>
  <c r="D185" i="17"/>
  <c r="H187" i="20"/>
  <c r="D183" i="20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E193" i="20" l="1"/>
  <c r="D194" i="20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E193" i="19"/>
  <c r="E193" i="18"/>
  <c r="E193" i="17"/>
  <c r="D201" i="5"/>
  <c r="D202" i="5" s="1"/>
  <c r="D203" i="5" s="1"/>
  <c r="D204" i="5" s="1"/>
  <c r="D205" i="5" s="1"/>
  <c r="D206" i="5" s="1"/>
  <c r="D207" i="5" s="1"/>
  <c r="D208" i="5" s="1"/>
  <c r="D209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E194" i="20" l="1"/>
  <c r="E194" i="19"/>
  <c r="D195" i="19"/>
  <c r="E194" i="18"/>
  <c r="E194" i="17"/>
  <c r="D210" i="5"/>
  <c r="D211" i="5" s="1"/>
  <c r="D212" i="5" s="1"/>
  <c r="D213" i="5" s="1"/>
  <c r="D214" i="5" s="1"/>
  <c r="D215" i="5" s="1"/>
  <c r="D216" i="5" s="1"/>
  <c r="D217" i="5" s="1"/>
  <c r="D218" i="5" s="1"/>
  <c r="D219" i="5" s="1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195" i="20" l="1"/>
  <c r="E195" i="19"/>
  <c r="D196" i="19"/>
  <c r="D197" i="19" s="1"/>
  <c r="E195" i="18"/>
  <c r="D196" i="18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196" i="20" l="1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D210" i="19" s="1"/>
  <c r="E208" i="19"/>
  <c r="E208" i="18"/>
  <c r="D209" i="18"/>
  <c r="D210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D211" i="19"/>
  <c r="D211" i="18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D214" i="19"/>
  <c r="E213" i="18"/>
  <c r="D214" i="18"/>
  <c r="E213" i="17"/>
  <c r="D214" i="17"/>
  <c r="E214" i="5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E214" i="20" l="1"/>
  <c r="E214" i="19"/>
  <c r="D215" i="19"/>
  <c r="E214" i="18"/>
  <c r="D215" i="18"/>
  <c r="D215" i="17"/>
  <c r="E214" i="17"/>
  <c r="E215" i="5"/>
  <c r="D47" i="5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215" i="20" l="1"/>
  <c r="E215" i="19"/>
  <c r="D216" i="19"/>
  <c r="E215" i="18"/>
  <c r="D216" i="18"/>
  <c r="E215" i="17"/>
  <c r="D216" i="17"/>
  <c r="E216" i="5"/>
  <c r="E47" i="5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E216" i="20" l="1"/>
  <c r="D217" i="19"/>
  <c r="E216" i="19"/>
  <c r="D217" i="18"/>
  <c r="E216" i="18"/>
  <c r="D217" i="17"/>
  <c r="E216" i="17"/>
  <c r="E217" i="5"/>
  <c r="D49" i="5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217" i="20" l="1"/>
  <c r="E217" i="19"/>
  <c r="D218" i="19"/>
  <c r="E217" i="18"/>
  <c r="D218" i="18"/>
  <c r="E217" i="17"/>
  <c r="D218" i="17"/>
  <c r="E218" i="5"/>
  <c r="E177" i="19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219" i="20" l="1"/>
  <c r="E218" i="20"/>
  <c r="D219" i="19"/>
  <c r="E219" i="19" s="1"/>
  <c r="E218" i="19"/>
  <c r="D219" i="18"/>
  <c r="E219" i="18" s="1"/>
  <c r="E218" i="18"/>
  <c r="D219" i="17"/>
  <c r="E219" i="17" s="1"/>
  <c r="E218" i="17"/>
  <c r="E219" i="5"/>
  <c r="E178" i="19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<sst xmlns="http://schemas.openxmlformats.org/spreadsheetml/2006/main" count="488" uniqueCount="287">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</sst>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7" fontId="10" fillId="2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0.80555555555555514</c:v>
                </c:pt>
                <c:pt idx="23">
                  <c:v>0.80555555555555514</c:v>
                </c:pt>
                <c:pt idx="24">
                  <c:v>0.80555555555555514</c:v>
                </c:pt>
                <c:pt idx="25">
                  <c:v>0.80555555555555514</c:v>
                </c:pt>
                <c:pt idx="26">
                  <c:v>0.80555555555555514</c:v>
                </c:pt>
                <c:pt idx="27">
                  <c:v>0.80555555555555514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1.1041666666666665</c:v>
                </c:pt>
                <c:pt idx="19">
                  <c:v>1.1041666666666665</c:v>
                </c:pt>
                <c:pt idx="20">
                  <c:v>1.1041666666666665</c:v>
                </c:pt>
                <c:pt idx="21">
                  <c:v>1.1041666666666665</c:v>
                </c:pt>
                <c:pt idx="22">
                  <c:v>1.1041666666666665</c:v>
                </c:pt>
                <c:pt idx="23">
                  <c:v>1.1041666666666665</c:v>
                </c:pt>
                <c:pt idx="24">
                  <c:v>1.1041666666666665</c:v>
                </c:pt>
                <c:pt idx="25">
                  <c:v>1.1041666666666665</c:v>
                </c:pt>
                <c:pt idx="26">
                  <c:v>1.1041666666666665</c:v>
                </c:pt>
                <c:pt idx="27">
                  <c:v>1.1041666666666665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1.0729166666666663</c:v>
                </c:pt>
                <c:pt idx="19">
                  <c:v>1.0729166666666663</c:v>
                </c:pt>
                <c:pt idx="20">
                  <c:v>1.0729166666666663</c:v>
                </c:pt>
                <c:pt idx="21">
                  <c:v>1.0729166666666663</c:v>
                </c:pt>
                <c:pt idx="22">
                  <c:v>1.0729166666666663</c:v>
                </c:pt>
                <c:pt idx="23">
                  <c:v>1.0729166666666663</c:v>
                </c:pt>
                <c:pt idx="24">
                  <c:v>1.0729166666666663</c:v>
                </c:pt>
                <c:pt idx="25">
                  <c:v>1.0729166666666663</c:v>
                </c:pt>
                <c:pt idx="26">
                  <c:v>1.0729166666666663</c:v>
                </c:pt>
                <c:pt idx="27">
                  <c:v>1.0729166666666663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1.2083333333333333</c:v>
                </c:pt>
                <c:pt idx="9">
                  <c:v>1.2083333333333333</c:v>
                </c:pt>
                <c:pt idx="10">
                  <c:v>1.2083333333333333</c:v>
                </c:pt>
                <c:pt idx="11">
                  <c:v>1.2083333333333333</c:v>
                </c:pt>
                <c:pt idx="12">
                  <c:v>1.2083333333333333</c:v>
                </c:pt>
                <c:pt idx="13">
                  <c:v>1.2083333333333333</c:v>
                </c:pt>
                <c:pt idx="14">
                  <c:v>1.2083333333333333</c:v>
                </c:pt>
                <c:pt idx="15">
                  <c:v>1.2083333333333333</c:v>
                </c:pt>
                <c:pt idx="16">
                  <c:v>1.2083333333333333</c:v>
                </c:pt>
                <c:pt idx="17">
                  <c:v>1.2083333333333333</c:v>
                </c:pt>
                <c:pt idx="18">
                  <c:v>1.2083333333333333</c:v>
                </c:pt>
                <c:pt idx="19">
                  <c:v>1.2083333333333333</c:v>
                </c:pt>
                <c:pt idx="20">
                  <c:v>1.2083333333333333</c:v>
                </c:pt>
                <c:pt idx="21">
                  <c:v>1.2083333333333333</c:v>
                </c:pt>
                <c:pt idx="22">
                  <c:v>1.2083333333333333</c:v>
                </c:pt>
                <c:pt idx="23">
                  <c:v>1.2083333333333333</c:v>
                </c:pt>
                <c:pt idx="24">
                  <c:v>1.2083333333333333</c:v>
                </c:pt>
                <c:pt idx="25">
                  <c:v>1.2083333333333333</c:v>
                </c:pt>
                <c:pt idx="26">
                  <c:v>1.2083333333333333</c:v>
                </c:pt>
                <c:pt idx="27">
                  <c:v>1.2083333333333333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0.80555555555555514</c:v>
                </c:pt>
                <c:pt idx="23">
                  <c:v>0.80555555555555514</c:v>
                </c:pt>
                <c:pt idx="24">
                  <c:v>0.80555555555555514</c:v>
                </c:pt>
                <c:pt idx="25">
                  <c:v>0.80555555555555514</c:v>
                </c:pt>
                <c:pt idx="26">
                  <c:v>0.80555555555555514</c:v>
                </c:pt>
                <c:pt idx="27">
                  <c:v>0.80555555555555514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1.1041666666666665</c:v>
                </c:pt>
                <c:pt idx="19">
                  <c:v>1.1041666666666665</c:v>
                </c:pt>
                <c:pt idx="20">
                  <c:v>1.1041666666666665</c:v>
                </c:pt>
                <c:pt idx="21">
                  <c:v>1.1041666666666665</c:v>
                </c:pt>
                <c:pt idx="22">
                  <c:v>1.1041666666666665</c:v>
                </c:pt>
                <c:pt idx="23">
                  <c:v>1.1041666666666665</c:v>
                </c:pt>
                <c:pt idx="24">
                  <c:v>1.1041666666666665</c:v>
                </c:pt>
                <c:pt idx="25">
                  <c:v>1.1041666666666665</c:v>
                </c:pt>
                <c:pt idx="26">
                  <c:v>1.1041666666666665</c:v>
                </c:pt>
                <c:pt idx="27">
                  <c:v>1.1041666666666665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1.0729166666666663</c:v>
                </c:pt>
                <c:pt idx="19">
                  <c:v>1.0729166666666663</c:v>
                </c:pt>
                <c:pt idx="20">
                  <c:v>1.0729166666666663</c:v>
                </c:pt>
                <c:pt idx="21">
                  <c:v>1.0729166666666663</c:v>
                </c:pt>
                <c:pt idx="22">
                  <c:v>1.0729166666666663</c:v>
                </c:pt>
                <c:pt idx="23">
                  <c:v>1.0729166666666663</c:v>
                </c:pt>
                <c:pt idx="24">
                  <c:v>1.0729166666666663</c:v>
                </c:pt>
                <c:pt idx="25">
                  <c:v>1.0729166666666663</c:v>
                </c:pt>
                <c:pt idx="26">
                  <c:v>1.0729166666666663</c:v>
                </c:pt>
                <c:pt idx="27">
                  <c:v>1.0729166666666663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0\.0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1.2083333333333333</c:v>
                </c:pt>
                <c:pt idx="9">
                  <c:v>1.2083333333333333</c:v>
                </c:pt>
                <c:pt idx="10">
                  <c:v>1.2083333333333333</c:v>
                </c:pt>
                <c:pt idx="11">
                  <c:v>1.2083333333333333</c:v>
                </c:pt>
                <c:pt idx="12">
                  <c:v>1.2083333333333333</c:v>
                </c:pt>
                <c:pt idx="13">
                  <c:v>1.2083333333333333</c:v>
                </c:pt>
                <c:pt idx="14">
                  <c:v>1.2083333333333333</c:v>
                </c:pt>
                <c:pt idx="15">
                  <c:v>1.2083333333333333</c:v>
                </c:pt>
                <c:pt idx="16">
                  <c:v>1.2083333333333333</c:v>
                </c:pt>
                <c:pt idx="17">
                  <c:v>1.2083333333333333</c:v>
                </c:pt>
                <c:pt idx="18">
                  <c:v>1.2083333333333333</c:v>
                </c:pt>
                <c:pt idx="19">
                  <c:v>1.2083333333333333</c:v>
                </c:pt>
                <c:pt idx="20">
                  <c:v>1.2083333333333333</c:v>
                </c:pt>
                <c:pt idx="21">
                  <c:v>1.2083333333333333</c:v>
                </c:pt>
                <c:pt idx="22">
                  <c:v>1.2083333333333333</c:v>
                </c:pt>
                <c:pt idx="23">
                  <c:v>1.2083333333333333</c:v>
                </c:pt>
                <c:pt idx="24">
                  <c:v>1.2083333333333333</c:v>
                </c:pt>
                <c:pt idx="25">
                  <c:v>1.2083333333333333</c:v>
                </c:pt>
                <c:pt idx="26">
                  <c:v>1.2083333333333333</c:v>
                </c:pt>
                <c:pt idx="27">
                  <c:v>1.2083333333333333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Commun!$C$192:$C$219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Commun!$D$192:$D$219</c:f>
              <c:numCache>
                <c:formatCode>0.0</c:formatCode>
                <c:ptCount val="28"/>
                <c:pt idx="0">
                  <c:v>5.1666666666666661</c:v>
                </c:pt>
                <c:pt idx="1">
                  <c:v>5.1249999999999991</c:v>
                </c:pt>
                <c:pt idx="2">
                  <c:v>5.0416666666666661</c:v>
                </c:pt>
                <c:pt idx="3">
                  <c:v>5.0381944444444438</c:v>
                </c:pt>
                <c:pt idx="4">
                  <c:v>5.0381944444444438</c:v>
                </c:pt>
                <c:pt idx="5">
                  <c:v>4.9652777777777768</c:v>
                </c:pt>
                <c:pt idx="6">
                  <c:v>4.9583333333333321</c:v>
                </c:pt>
                <c:pt idx="7">
                  <c:v>4.9583333333333321</c:v>
                </c:pt>
                <c:pt idx="8">
                  <c:v>4.9583333333333321</c:v>
                </c:pt>
                <c:pt idx="9">
                  <c:v>4.8437499999999991</c:v>
                </c:pt>
                <c:pt idx="10">
                  <c:v>4.7326388888888884</c:v>
                </c:pt>
                <c:pt idx="11">
                  <c:v>4.7326388888888884</c:v>
                </c:pt>
                <c:pt idx="12">
                  <c:v>4.7326388888888884</c:v>
                </c:pt>
                <c:pt idx="13">
                  <c:v>4.7326388888888884</c:v>
                </c:pt>
                <c:pt idx="14">
                  <c:v>4.7326388888888884</c:v>
                </c:pt>
                <c:pt idx="15">
                  <c:v>4.6597222222222214</c:v>
                </c:pt>
                <c:pt idx="16">
                  <c:v>4.6597222222222214</c:v>
                </c:pt>
                <c:pt idx="17">
                  <c:v>4.6597222222222214</c:v>
                </c:pt>
                <c:pt idx="18">
                  <c:v>4.1909722222222214</c:v>
                </c:pt>
                <c:pt idx="19">
                  <c:v>4.1909722222222214</c:v>
                </c:pt>
                <c:pt idx="20">
                  <c:v>4.1909722222222214</c:v>
                </c:pt>
                <c:pt idx="21">
                  <c:v>4.1909722222222214</c:v>
                </c:pt>
                <c:pt idx="22">
                  <c:v>4.1909722222222214</c:v>
                </c:pt>
                <c:pt idx="23">
                  <c:v>4.1909722222222214</c:v>
                </c:pt>
                <c:pt idx="24">
                  <c:v>4.1909722222222214</c:v>
                </c:pt>
                <c:pt idx="25">
                  <c:v>4.1909722222222214</c:v>
                </c:pt>
                <c:pt idx="26">
                  <c:v>4.1909722222222214</c:v>
                </c:pt>
                <c:pt idx="27">
                  <c:v>4.1909722222222214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59" totalsRowDxfId="58" totalsRowCellStyle="Normal 2"/>
    <tableColumn id="2" xr3:uid="{35B558AF-A00C-8A47-8F22-48D29FAC35F3}" name="DURÉE" dataDxfId="57" totalsRowDxfId="56" totalsRowCellStyle="Normal 2"/>
    <tableColumn id="3" xr3:uid="{4C1F4176-4430-7541-BDFD-529187E4605B}" name="ÉVÉNEMENT" dataDxfId="55" totalsRowDxfId="54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79">
  <autoFilter ref="B2:D79" xr:uid="{00000000-0009-0000-0100-000002000000}"/>
  <tableColumns count="3">
    <tableColumn id="1" xr3:uid="{CDE0AF44-FE6E-3C47-B119-1998B4D9E114}" name="DATE" dataDxfId="53"/>
    <tableColumn id="2" xr3:uid="{D292EB81-5877-8644-8624-4C0F28230A2B}" name="DURÉE" dataDxfId="52"/>
    <tableColumn id="3" xr3:uid="{D47DACAE-3BB1-8340-8894-D5C1F5EFFB6E}" name="ÉVÉNEMENT" dataDxfId="5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8">
  <autoFilter ref="B2:D5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50"/>
    <tableColumn id="2" xr3:uid="{08988867-3A46-0144-9445-31F4CD0B6F90}" name="DURÉE" dataDxfId="49"/>
    <tableColumn id="3" xr3:uid="{D0892573-CF5F-0E43-814C-9FD5C8DF0820}" name="ÉVÉNEMENT" dataDxfId="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07" totalsRowShown="0">
  <autoFilter ref="B2:D107" xr:uid="{00000000-0009-0000-0100-000004000000}"/>
  <tableColumns count="3">
    <tableColumn id="1" xr3:uid="{3114C9ED-3FB9-2A40-9DE4-7568BBC63CDB}" name="DATE" dataDxfId="47" totalsRowDxfId="46"/>
    <tableColumn id="2" xr3:uid="{C871BA2B-C157-5D44-850A-7FEF93E4BD8D}" name="DURÉE" dataDxfId="45" totalsRowDxfId="44"/>
    <tableColumn id="3" xr3:uid="{2ADBC9E4-6C96-824B-A44A-72B25B626F32}" name="ÉVÉNEMENT" dataDxfId="43" totalsRowDxfId="4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41"/>
    <tableColumn id="2" xr3:uid="{9A7F008B-1AE2-7142-B36B-9D012D8F6998}" name="DURÉE" dataDxfId="40"/>
    <tableColumn id="3" xr3:uid="{EF439370-94AD-674F-8F3E-FA50F341BBA9}" name="ÉVÉNEMENT" dataDxfId="3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19"/>
  <sheetViews>
    <sheetView showGridLines="0" tabSelected="1" zoomScale="125" zoomScaleNormal="70" workbookViewId="0">
      <pane ySplit="1" topLeftCell="A191" activePane="bottomLeft" state="frozen"/>
      <selection pane="bottomLeft" activeCell="C213" sqref="C21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3" t="s">
        <v>8</v>
      </c>
      <c r="C2" s="124"/>
      <c r="D2" s="124"/>
      <c r="E2" s="12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3" t="s">
        <v>3</v>
      </c>
      <c r="C25" s="124"/>
      <c r="D25" s="124"/>
      <c r="E25" s="12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3" t="s">
        <v>4</v>
      </c>
      <c r="C57" s="124"/>
      <c r="D57" s="124"/>
      <c r="E57" s="12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3" t="s">
        <v>6</v>
      </c>
      <c r="C107" s="124"/>
      <c r="D107" s="124"/>
      <c r="E107" s="12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3" t="s">
        <v>9</v>
      </c>
      <c r="C150" s="124"/>
      <c r="D150" s="124"/>
      <c r="E150" s="124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3" t="s">
        <v>253</v>
      </c>
      <c r="C191" s="124"/>
      <c r="D191" s="124"/>
      <c r="E191" s="124"/>
    </row>
    <row r="192" spans="1:5" x14ac:dyDescent="0.2">
      <c r="A192">
        <v>1</v>
      </c>
      <c r="B192" s="4">
        <f>B187+1</f>
        <v>44624</v>
      </c>
      <c r="C192" s="5">
        <f>($F$1*4/7)*A219</f>
        <v>5.333333333333333</v>
      </c>
      <c r="D192" s="5">
        <f>C192-(JDB_Commun!C27*4)</f>
        <v>5.1666666666666661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C192-(($F$1/7)*4)</f>
        <v>5.1428571428571423</v>
      </c>
      <c r="D193" s="5">
        <f>D192-(JDB_Angela!C65)</f>
        <v>5.1249999999999991</v>
      </c>
      <c r="E193" s="9">
        <f t="shared" ref="E193:E219" si="21">D193/$C$192</f>
        <v>0.96093749999999989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C193-(($F$1/7)*4)</f>
        <v>4.9523809523809517</v>
      </c>
      <c r="D194" s="5">
        <f>D193-(JDB_Constantin!C33)</f>
        <v>5.0416666666666661</v>
      </c>
      <c r="E194" s="9">
        <f t="shared" si="21"/>
        <v>0.94531249999999989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4.761904761904761</v>
      </c>
      <c r="D195" s="5">
        <f>D194-(JDB_Coralie!C92)</f>
        <v>5.0381944444444438</v>
      </c>
      <c r="E195" s="9">
        <f t="shared" si="21"/>
        <v>0.94466145833333326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4.5714285714285703</v>
      </c>
      <c r="D196" s="5">
        <f t="shared" ref="D194:D219" si="24">D195</f>
        <v>5.0381944444444438</v>
      </c>
      <c r="E196" s="9">
        <f t="shared" si="21"/>
        <v>0.94466145833333326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4.3809523809523796</v>
      </c>
      <c r="D197" s="5">
        <f>D196-(JDB_Angela!C66+JDB_Aurelie!C55+JDB_Aurelie!C56)</f>
        <v>4.9652777777777768</v>
      </c>
      <c r="E197" s="9">
        <f t="shared" si="21"/>
        <v>0.93098958333333315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4.1904761904761889</v>
      </c>
      <c r="D198" s="5">
        <f>D197-(JDB_Coralie!C93)</f>
        <v>4.9583333333333321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3.9999999999999982</v>
      </c>
      <c r="D199" s="5">
        <f t="shared" si="24"/>
        <v>4.9583333333333321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3.8095238095238075</v>
      </c>
      <c r="D200" s="5">
        <f t="shared" si="24"/>
        <v>4.9583333333333321</v>
      </c>
      <c r="E200" s="9">
        <f t="shared" si="21"/>
        <v>0.92968749999999978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3.6190476190476168</v>
      </c>
      <c r="D201" s="5">
        <f>D200-(JDB_Angela!C67+JDB_Angela!C68+JDB_Angela!C69+JDB_Angela!C70+JDB_Coralie!C94+JDB_Coralie!C95+JDB_Coralie!C96+JDB_Coralie!C97+JDB_Coralie!C98)</f>
        <v>4.8437499999999991</v>
      </c>
      <c r="E201" s="9">
        <f t="shared" si="21"/>
        <v>0.90820312499999989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3.4285714285714262</v>
      </c>
      <c r="D202" s="5">
        <f>D201-(JDB_Angela!C71+JDB_Angela!C72)</f>
        <v>4.7326388888888884</v>
      </c>
      <c r="E202" s="9">
        <f t="shared" si="21"/>
        <v>0.88736979166666663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3.2380952380952355</v>
      </c>
      <c r="D203" s="5">
        <f t="shared" si="24"/>
        <v>4.7326388888888884</v>
      </c>
      <c r="E203" s="9">
        <f t="shared" si="21"/>
        <v>0.88736979166666663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3.0476190476190448</v>
      </c>
      <c r="D204" s="5">
        <f t="shared" si="24"/>
        <v>4.7326388888888884</v>
      </c>
      <c r="E204" s="9">
        <f t="shared" si="21"/>
        <v>0.88736979166666663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2.8571428571428541</v>
      </c>
      <c r="D205" s="5">
        <f t="shared" si="24"/>
        <v>4.7326388888888884</v>
      </c>
      <c r="E205" s="9">
        <f t="shared" si="21"/>
        <v>0.88736979166666663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2.6666666666666634</v>
      </c>
      <c r="D206" s="5">
        <f t="shared" si="24"/>
        <v>4.7326388888888884</v>
      </c>
      <c r="E206" s="9">
        <f t="shared" si="21"/>
        <v>0.88736979166666663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2.4761904761904727</v>
      </c>
      <c r="D207" s="5">
        <f>D206-(JDB_Aurelie!C57+JDB_Coralie!C99+JDB_Coralie!C100+JDB_Coralie!C101+JDB_Coralie!C102+JDB_Coralie!C103+JDB_Coralie!C104)</f>
        <v>4.6597222222222214</v>
      </c>
      <c r="E207" s="9">
        <f t="shared" si="21"/>
        <v>0.87369791666666652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2.285714285714282</v>
      </c>
      <c r="D208" s="5">
        <f t="shared" si="24"/>
        <v>4.6597222222222214</v>
      </c>
      <c r="E208" s="9">
        <f t="shared" si="21"/>
        <v>0.87369791666666652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2.0952380952380913</v>
      </c>
      <c r="D209" s="5">
        <f t="shared" si="24"/>
        <v>4.6597222222222214</v>
      </c>
      <c r="E209" s="9">
        <f t="shared" si="21"/>
        <v>0.87369791666666652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1.9047619047619009</v>
      </c>
      <c r="D210" s="5">
        <f>D209-(JDB_Angela!C73+JDB_Angela!C74+JDB_Angela!C75+JDB_Angela!C76+JDB_Angela!C77+JDB_Angela!C78+JDB_Angela!C79+JDB_Aurelie!C58+JDB_Coralie!C105+JDB_Coralie!C106+JDB_Coralie!C107)</f>
        <v>4.1909722222222214</v>
      </c>
      <c r="E210" s="9">
        <f t="shared" si="21"/>
        <v>0.78580729166666652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1.7142857142857104</v>
      </c>
      <c r="D211" s="5">
        <f t="shared" si="24"/>
        <v>4.1909722222222214</v>
      </c>
      <c r="E211" s="9">
        <f t="shared" si="21"/>
        <v>0.78580729166666652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1.52380952380952</v>
      </c>
      <c r="D212" s="5">
        <f t="shared" si="24"/>
        <v>4.1909722222222214</v>
      </c>
      <c r="E212" s="9">
        <f t="shared" si="21"/>
        <v>0.78580729166666652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1.3333333333333295</v>
      </c>
      <c r="D213" s="5">
        <f t="shared" si="24"/>
        <v>4.1909722222222214</v>
      </c>
      <c r="E213" s="9">
        <f t="shared" si="21"/>
        <v>0.78580729166666652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1.142857142857139</v>
      </c>
      <c r="D214" s="5">
        <f t="shared" si="24"/>
        <v>4.1909722222222214</v>
      </c>
      <c r="E214" s="9">
        <f t="shared" si="21"/>
        <v>0.78580729166666652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0.95238095238094855</v>
      </c>
      <c r="D215" s="5">
        <f t="shared" si="24"/>
        <v>4.1909722222222214</v>
      </c>
      <c r="E215" s="9">
        <f t="shared" si="21"/>
        <v>0.78580729166666652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0.76190476190475809</v>
      </c>
      <c r="D216" s="5">
        <f t="shared" si="24"/>
        <v>4.1909722222222214</v>
      </c>
      <c r="E216" s="9">
        <f t="shared" si="21"/>
        <v>0.78580729166666652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0.57142857142856762</v>
      </c>
      <c r="D217" s="5">
        <f t="shared" si="24"/>
        <v>4.1909722222222214</v>
      </c>
      <c r="E217" s="9">
        <f t="shared" si="21"/>
        <v>0.78580729166666652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0.38095238095237716</v>
      </c>
      <c r="D218" s="5">
        <f t="shared" si="24"/>
        <v>4.1909722222222214</v>
      </c>
      <c r="E218" s="9">
        <f t="shared" si="21"/>
        <v>0.78580729166666652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0.19047619047618669</v>
      </c>
      <c r="D219" s="5">
        <f t="shared" si="24"/>
        <v>4.1909722222222214</v>
      </c>
      <c r="E219" s="9">
        <f t="shared" si="21"/>
        <v>0.78580729166666652</v>
      </c>
    </row>
  </sheetData>
  <mergeCells count="7"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38" priority="8" timePeriod="today">
      <formula>FLOOR(B1,1)=TODAY()</formula>
    </cfRule>
  </conditionalFormatting>
  <conditionalFormatting sqref="B150:E187">
    <cfRule type="timePeriod" dxfId="37" priority="6" timePeriod="today">
      <formula>FLOOR(B150,1)=TODAY()</formula>
    </cfRule>
  </conditionalFormatting>
  <conditionalFormatting sqref="B25:E25">
    <cfRule type="timePeriod" dxfId="36" priority="5" timePeriod="today">
      <formula>FLOOR(B25,1)=TODAY()</formula>
    </cfRule>
  </conditionalFormatting>
  <conditionalFormatting sqref="B22:E24">
    <cfRule type="timePeriod" dxfId="35" priority="4" timePeriod="today">
      <formula>FLOOR(B22,1)=TODAY()</formula>
    </cfRule>
  </conditionalFormatting>
  <conditionalFormatting sqref="B54:E57">
    <cfRule type="timePeriod" dxfId="34" priority="3" timePeriod="today">
      <formula>FLOOR(B54,1)=TODAY()</formula>
    </cfRule>
  </conditionalFormatting>
  <conditionalFormatting sqref="B107:E107">
    <cfRule type="timePeriod" dxfId="33" priority="2" timePeriod="today">
      <formula>FLOOR(B107,1)=TODAY()</formula>
    </cfRule>
  </conditionalFormatting>
  <conditionalFormatting sqref="B191:E219">
    <cfRule type="timePeriod" dxfId="32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opLeftCell="A90" zoomScale="113" zoomScaleNormal="115" workbookViewId="0">
      <selection activeCell="D103" sqref="D10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123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9">
        <v>44627</v>
      </c>
      <c r="C92" s="120">
        <v>3.472222222222222E-3</v>
      </c>
      <c r="D92" s="121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6" zoomScaleNormal="100" workbookViewId="0">
      <selection activeCell="D34" sqref="D3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19"/>
  <sheetViews>
    <sheetView showGridLines="0" zoomScale="110" zoomScaleNormal="70" workbookViewId="0">
      <pane ySplit="1" topLeftCell="A201" activePane="bottomLeft" state="frozen"/>
      <selection pane="bottomLeft" activeCell="K184" sqref="K184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D192-(JDB_Angela!C65)</f>
        <v>1.2499999999999998</v>
      </c>
      <c r="E193" s="9">
        <f t="shared" ref="E193:E219" si="21">D193/$C$192</f>
        <v>0.93749999999999989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1.2499999999999998</v>
      </c>
      <c r="E194" s="9">
        <f t="shared" si="21"/>
        <v>0.93749999999999989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1.2499999999999998</v>
      </c>
      <c r="E195" s="9">
        <f t="shared" si="21"/>
        <v>0.93749999999999989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1.2499999999999998</v>
      </c>
      <c r="E196" s="9">
        <f t="shared" si="21"/>
        <v>0.93749999999999989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D196-(JDB_Angela!C66)</f>
        <v>1.239583333333333</v>
      </c>
      <c r="E197" s="9">
        <f t="shared" si="21"/>
        <v>0.92968749999999978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1.239583333333333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1.239583333333333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1.239583333333333</v>
      </c>
      <c r="E200" s="9">
        <f t="shared" si="21"/>
        <v>0.92968749999999978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D200-(JDB_Angela!C67+JDB_Angela!C68+JDB_Angela!C69+JDB_Angela!C70)</f>
        <v>1.1979166666666663</v>
      </c>
      <c r="E201" s="9">
        <f t="shared" si="21"/>
        <v>0.89843749999999978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D201-(JDB_Angela!C71+JDB_Angela!C72)</f>
        <v>1.0868055555555551</v>
      </c>
      <c r="E202" s="9">
        <f t="shared" si="21"/>
        <v>0.81510416666666641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1.0868055555555551</v>
      </c>
      <c r="E203" s="9">
        <f t="shared" si="21"/>
        <v>0.81510416666666641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1.0868055555555551</v>
      </c>
      <c r="E204" s="9">
        <f t="shared" si="21"/>
        <v>0.81510416666666641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1.0868055555555551</v>
      </c>
      <c r="E205" s="9">
        <f t="shared" si="21"/>
        <v>0.81510416666666641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1.0868055555555551</v>
      </c>
      <c r="E206" s="9">
        <f t="shared" si="21"/>
        <v>0.81510416666666641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</f>
        <v>1.0868055555555551</v>
      </c>
      <c r="E207" s="9">
        <f t="shared" si="21"/>
        <v>0.81510416666666641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1.0868055555555551</v>
      </c>
      <c r="E208" s="9">
        <f t="shared" si="21"/>
        <v>0.81510416666666641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1.0868055555555551</v>
      </c>
      <c r="E209" s="9">
        <f t="shared" si="21"/>
        <v>0.81510416666666641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D209-(JDB_Angela!C73+JDB_Angela!C74+JDB_Angela!C75+JDB_Angela!C76+JDB_Angela!C77+JDB_Angela!C78+JDB_Angela!C79)</f>
        <v>0.80555555555555514</v>
      </c>
      <c r="E210" s="9">
        <f t="shared" si="21"/>
        <v>0.60416666666666641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0.80555555555555514</v>
      </c>
      <c r="E211" s="9">
        <f t="shared" si="21"/>
        <v>0.60416666666666641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0.80555555555555514</v>
      </c>
      <c r="E212" s="9">
        <f t="shared" si="21"/>
        <v>0.60416666666666641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0.80555555555555514</v>
      </c>
      <c r="E213" s="9">
        <f t="shared" si="21"/>
        <v>0.60416666666666641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0.80555555555555514</v>
      </c>
      <c r="E214" s="9">
        <f t="shared" si="21"/>
        <v>0.60416666666666641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0.80555555555555514</v>
      </c>
      <c r="E215" s="9">
        <f t="shared" si="21"/>
        <v>0.60416666666666641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0.80555555555555514</v>
      </c>
      <c r="E216" s="9">
        <f t="shared" si="21"/>
        <v>0.60416666666666641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0.80555555555555514</v>
      </c>
      <c r="E217" s="9">
        <f t="shared" si="21"/>
        <v>0.60416666666666641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0.80555555555555514</v>
      </c>
      <c r="E218" s="9">
        <f t="shared" si="21"/>
        <v>0.60416666666666641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0.80555555555555514</v>
      </c>
      <c r="E219" s="9">
        <f t="shared" si="21"/>
        <v>0.60416666666666641</v>
      </c>
      <c r="G219" t="s">
        <v>221</v>
      </c>
      <c r="H219" s="97">
        <f>SUM(JDB_Angela!C65:C79)</f>
        <v>0.4861111111111111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1" priority="9" timePeriod="today">
      <formula>FLOOR(B1,1)=TODAY()</formula>
    </cfRule>
  </conditionalFormatting>
  <conditionalFormatting sqref="B150:E190">
    <cfRule type="timePeriod" dxfId="30" priority="8" timePeriod="today">
      <formula>FLOOR(B150,1)=TODAY()</formula>
    </cfRule>
  </conditionalFormatting>
  <conditionalFormatting sqref="B25:E25">
    <cfRule type="timePeriod" dxfId="29" priority="7" timePeriod="today">
      <formula>FLOOR(B25,1)=TODAY()</formula>
    </cfRule>
  </conditionalFormatting>
  <conditionalFormatting sqref="B22:E24">
    <cfRule type="timePeriod" dxfId="28" priority="6" timePeriod="today">
      <formula>FLOOR(B22,1)=TODAY()</formula>
    </cfRule>
  </conditionalFormatting>
  <conditionalFormatting sqref="B54:E57">
    <cfRule type="timePeriod" dxfId="27" priority="5" timePeriod="today">
      <formula>FLOOR(B54,1)=TODAY()</formula>
    </cfRule>
  </conditionalFormatting>
  <conditionalFormatting sqref="B107:E107">
    <cfRule type="timePeriod" dxfId="26" priority="4" timePeriod="today">
      <formula>FLOOR(B107,1)=TODAY()</formula>
    </cfRule>
  </conditionalFormatting>
  <conditionalFormatting sqref="B191:E191">
    <cfRule type="timePeriod" dxfId="25" priority="2" timePeriod="today">
      <formula>FLOOR(B191,1)=TODAY()</formula>
    </cfRule>
  </conditionalFormatting>
  <conditionalFormatting sqref="B192:E219">
    <cfRule type="timePeriod" dxfId="3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19"/>
  <sheetViews>
    <sheetView showGridLines="0" zoomScale="125" zoomScaleNormal="70" workbookViewId="0">
      <pane ySplit="1" topLeftCell="A196" activePane="bottomLeft" state="frozen"/>
      <selection pane="bottomLeft" activeCell="K210" sqref="K21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1.2916666666666665</v>
      </c>
      <c r="E195" s="9">
        <f t="shared" si="21"/>
        <v>0.96874999999999989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1.2916666666666665</v>
      </c>
      <c r="E196" s="9">
        <f t="shared" si="21"/>
        <v>0.96874999999999989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D196-(JDB_Aurelie!C55+JDB_Aurelie!C56)</f>
        <v>1.2291666666666665</v>
      </c>
      <c r="E197" s="9">
        <f t="shared" si="21"/>
        <v>0.92187499999999989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1.2291666666666665</v>
      </c>
      <c r="E198" s="9">
        <f t="shared" si="21"/>
        <v>0.92187499999999989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1.2291666666666665</v>
      </c>
      <c r="E199" s="9">
        <f t="shared" si="21"/>
        <v>0.92187499999999989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1.2291666666666665</v>
      </c>
      <c r="E200" s="9">
        <f t="shared" si="21"/>
        <v>0.92187499999999989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</f>
        <v>1.2291666666666665</v>
      </c>
      <c r="E201" s="9">
        <f t="shared" si="21"/>
        <v>0.92187499999999989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1.2291666666666665</v>
      </c>
      <c r="E202" s="9">
        <f t="shared" si="21"/>
        <v>0.92187499999999989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1.2291666666666665</v>
      </c>
      <c r="E203" s="9">
        <f t="shared" si="21"/>
        <v>0.92187499999999989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1.2291666666666665</v>
      </c>
      <c r="E204" s="9">
        <f t="shared" si="21"/>
        <v>0.92187499999999989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1.2291666666666665</v>
      </c>
      <c r="E205" s="9">
        <f t="shared" si="21"/>
        <v>0.92187499999999989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1.2291666666666665</v>
      </c>
      <c r="E206" s="9">
        <f t="shared" si="21"/>
        <v>0.92187499999999989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D206-(JDB_Aurelie!C57)</f>
        <v>1.1874999999999998</v>
      </c>
      <c r="E207" s="9">
        <f t="shared" si="21"/>
        <v>0.89062499999999989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1.1874999999999998</v>
      </c>
      <c r="E208" s="9">
        <f t="shared" si="21"/>
        <v>0.89062499999999989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1.1874999999999998</v>
      </c>
      <c r="E209" s="9">
        <f t="shared" si="21"/>
        <v>0.89062499999999989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D209-(JDB_Aurelie!C58)</f>
        <v>1.1041666666666665</v>
      </c>
      <c r="E210" s="9">
        <f t="shared" si="21"/>
        <v>0.82812499999999989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1.1041666666666665</v>
      </c>
      <c r="E211" s="9">
        <f t="shared" si="21"/>
        <v>0.82812499999999989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1.1041666666666665</v>
      </c>
      <c r="E212" s="9">
        <f t="shared" si="21"/>
        <v>0.82812499999999989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1.1041666666666665</v>
      </c>
      <c r="E213" s="9">
        <f t="shared" si="21"/>
        <v>0.82812499999999989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1.1041666666666665</v>
      </c>
      <c r="E214" s="9">
        <f t="shared" si="21"/>
        <v>0.82812499999999989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1.1041666666666665</v>
      </c>
      <c r="E215" s="9">
        <f t="shared" si="21"/>
        <v>0.82812499999999989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1.1041666666666665</v>
      </c>
      <c r="E216" s="9">
        <f t="shared" si="21"/>
        <v>0.82812499999999989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1.1041666666666665</v>
      </c>
      <c r="E217" s="9">
        <f t="shared" si="21"/>
        <v>0.82812499999999989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1.1041666666666665</v>
      </c>
      <c r="E218" s="9">
        <f t="shared" si="21"/>
        <v>0.82812499999999989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1.1041666666666665</v>
      </c>
      <c r="E219" s="9">
        <f t="shared" si="21"/>
        <v>0.82812499999999989</v>
      </c>
      <c r="G219" t="s">
        <v>221</v>
      </c>
      <c r="H219" s="97">
        <f>SUM(JDB_Aurelie!C55:C58)</f>
        <v>0.1875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4" priority="9" timePeriod="today">
      <formula>FLOOR(B1,1)=TODAY()</formula>
    </cfRule>
  </conditionalFormatting>
  <conditionalFormatting sqref="B150:E187">
    <cfRule type="timePeriod" dxfId="23" priority="8" timePeriod="today">
      <formula>FLOOR(B150,1)=TODAY()</formula>
    </cfRule>
  </conditionalFormatting>
  <conditionalFormatting sqref="B25:E25">
    <cfRule type="timePeriod" dxfId="22" priority="7" timePeriod="today">
      <formula>FLOOR(B25,1)=TODAY()</formula>
    </cfRule>
  </conditionalFormatting>
  <conditionalFormatting sqref="B22:E24">
    <cfRule type="timePeriod" dxfId="21" priority="6" timePeriod="today">
      <formula>FLOOR(B22,1)=TODAY()</formula>
    </cfRule>
  </conditionalFormatting>
  <conditionalFormatting sqref="B54:E57">
    <cfRule type="timePeriod" dxfId="20" priority="5" timePeriod="today">
      <formula>FLOOR(B54,1)=TODAY()</formula>
    </cfRule>
  </conditionalFormatting>
  <conditionalFormatting sqref="B107:E107">
    <cfRule type="timePeriod" dxfId="19" priority="4" timePeriod="today">
      <formula>FLOOR(B107,1)=TODAY()</formula>
    </cfRule>
  </conditionalFormatting>
  <conditionalFormatting sqref="B191:E191">
    <cfRule type="timePeriod" dxfId="18" priority="2" timePeriod="today">
      <formula>FLOOR(B191,1)=TODAY()</formula>
    </cfRule>
  </conditionalFormatting>
  <conditionalFormatting sqref="B192:E219">
    <cfRule type="timePeriod" dxfId="2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19"/>
  <sheetViews>
    <sheetView showGridLines="0" zoomScale="125" zoomScaleNormal="70" workbookViewId="0">
      <pane ySplit="1" topLeftCell="A191" activePane="bottomLeft" state="frozen"/>
      <selection pane="bottomLeft" activeCell="H220" sqref="H22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D194-(JDB_Coralie!C92)</f>
        <v>1.2881944444444442</v>
      </c>
      <c r="E195" s="9">
        <f t="shared" si="21"/>
        <v>0.96614583333333315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1.2881944444444442</v>
      </c>
      <c r="E196" s="9">
        <f t="shared" si="21"/>
        <v>0.96614583333333315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</f>
        <v>1.2881944444444442</v>
      </c>
      <c r="E197" s="9">
        <f t="shared" si="21"/>
        <v>0.96614583333333315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D197-(JDB_Coralie!C93)</f>
        <v>1.2812499999999998</v>
      </c>
      <c r="E198" s="9">
        <f t="shared" si="21"/>
        <v>0.96093749999999989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1.2812499999999998</v>
      </c>
      <c r="E199" s="9">
        <f t="shared" si="21"/>
        <v>0.96093749999999989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1.2812499999999998</v>
      </c>
      <c r="E200" s="9">
        <f t="shared" si="21"/>
        <v>0.96093749999999989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D200-(JDB_Coralie!C94+JDB_Coralie!C95+JDB_Coralie!C96+JDB_Coralie!C97+JDB_Coralie!C98)</f>
        <v>1.208333333333333</v>
      </c>
      <c r="E201" s="9">
        <f t="shared" si="21"/>
        <v>0.90624999999999978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1.208333333333333</v>
      </c>
      <c r="E202" s="9">
        <f t="shared" si="21"/>
        <v>0.90624999999999978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</v>
      </c>
      <c r="E203" s="9">
        <f t="shared" si="21"/>
        <v>0.90624999999999978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</v>
      </c>
      <c r="E204" s="9">
        <f t="shared" si="21"/>
        <v>0.90624999999999978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1.208333333333333</v>
      </c>
      <c r="E205" s="9">
        <f t="shared" si="21"/>
        <v>0.90624999999999978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</v>
      </c>
      <c r="E206" s="9">
        <f t="shared" si="21"/>
        <v>0.90624999999999978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D206-(JDB_Coralie!C99+JDB_Coralie!C100+JDB_Coralie!C101+JDB_Coralie!C102+JDB_Coralie!C103+JDB_Coralie!C104)</f>
        <v>1.177083333333333</v>
      </c>
      <c r="E207" s="9">
        <f t="shared" si="21"/>
        <v>0.88281249999999978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1.177083333333333</v>
      </c>
      <c r="E208" s="9">
        <f t="shared" si="21"/>
        <v>0.88281249999999978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1.177083333333333</v>
      </c>
      <c r="E209" s="9">
        <f t="shared" si="21"/>
        <v>0.88281249999999978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D209-(JDB_Coralie!C105+JDB_Coralie!C106+JDB_Coralie!C107)</f>
        <v>1.0729166666666663</v>
      </c>
      <c r="E210" s="9">
        <f t="shared" si="21"/>
        <v>0.80468749999999978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1.0729166666666663</v>
      </c>
      <c r="E211" s="9">
        <f t="shared" si="21"/>
        <v>0.80468749999999978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1.0729166666666663</v>
      </c>
      <c r="E212" s="9">
        <f t="shared" si="21"/>
        <v>0.80468749999999978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1.0729166666666663</v>
      </c>
      <c r="E213" s="9">
        <f t="shared" si="21"/>
        <v>0.80468749999999978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1.0729166666666663</v>
      </c>
      <c r="E214" s="9">
        <f t="shared" si="21"/>
        <v>0.80468749999999978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1.0729166666666663</v>
      </c>
      <c r="E215" s="9">
        <f t="shared" si="21"/>
        <v>0.80468749999999978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1.0729166666666663</v>
      </c>
      <c r="E216" s="9">
        <f t="shared" si="21"/>
        <v>0.80468749999999978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1.0729166666666663</v>
      </c>
      <c r="E217" s="9">
        <f t="shared" si="21"/>
        <v>0.80468749999999978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1.0729166666666663</v>
      </c>
      <c r="E218" s="9">
        <f t="shared" si="21"/>
        <v>0.80468749999999978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1.0729166666666663</v>
      </c>
      <c r="E219" s="9">
        <f t="shared" si="21"/>
        <v>0.80468749999999978</v>
      </c>
      <c r="G219" t="s">
        <v>221</v>
      </c>
      <c r="H219" s="97">
        <f>SUM(JDB_Coralie!C92:C107)</f>
        <v>0.21875000000000003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7" priority="9" timePeriod="today">
      <formula>FLOOR(B1,1)=TODAY()</formula>
    </cfRule>
  </conditionalFormatting>
  <conditionalFormatting sqref="B150:E187">
    <cfRule type="timePeriod" dxfId="16" priority="8" timePeriod="today">
      <formula>FLOOR(B150,1)=TODAY()</formula>
    </cfRule>
  </conditionalFormatting>
  <conditionalFormatting sqref="B25:E25">
    <cfRule type="timePeriod" dxfId="15" priority="7" timePeriod="today">
      <formula>FLOOR(B25,1)=TODAY()</formula>
    </cfRule>
  </conditionalFormatting>
  <conditionalFormatting sqref="B22:E24">
    <cfRule type="timePeriod" dxfId="14" priority="6" timePeriod="today">
      <formula>FLOOR(B22,1)=TODAY()</formula>
    </cfRule>
  </conditionalFormatting>
  <conditionalFormatting sqref="B54:E57">
    <cfRule type="timePeriod" dxfId="13" priority="5" timePeriod="today">
      <formula>FLOOR(B54,1)=TODAY()</formula>
    </cfRule>
  </conditionalFormatting>
  <conditionalFormatting sqref="B107:E107">
    <cfRule type="timePeriod" dxfId="12" priority="4" timePeriod="today">
      <formula>FLOOR(B107,1)=TODAY()</formula>
    </cfRule>
  </conditionalFormatting>
  <conditionalFormatting sqref="B191:E191">
    <cfRule type="timePeriod" dxfId="11" priority="2" timePeriod="today">
      <formula>FLOOR(B191,1)=TODAY()</formula>
    </cfRule>
  </conditionalFormatting>
  <conditionalFormatting sqref="B192:E219">
    <cfRule type="timePeriod" dxfId="1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19"/>
  <sheetViews>
    <sheetView showGridLines="0" zoomScale="125" zoomScaleNormal="70" workbookViewId="0">
      <pane ySplit="1" topLeftCell="A194" activePane="bottomLeft" state="frozen"/>
      <selection pane="bottomLeft" activeCell="G211" sqref="G21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D193-(JDB_Constantin!C33)</f>
        <v>1.2083333333333333</v>
      </c>
      <c r="E194" s="9">
        <f t="shared" si="21"/>
        <v>0.90625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1.2083333333333333</v>
      </c>
      <c r="E195" s="9">
        <f t="shared" si="21"/>
        <v>0.90625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1.2083333333333333</v>
      </c>
      <c r="E196" s="9">
        <f t="shared" si="21"/>
        <v>0.90625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1.2083333333333333</v>
      </c>
      <c r="E197" s="9">
        <f t="shared" si="21"/>
        <v>0.90625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1.2083333333333333</v>
      </c>
      <c r="E198" s="9">
        <f t="shared" si="21"/>
        <v>0.90625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1.2083333333333333</v>
      </c>
      <c r="E199" s="9">
        <f t="shared" si="21"/>
        <v>0.90625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1.2083333333333333</v>
      </c>
      <c r="E200" s="9">
        <f t="shared" si="21"/>
        <v>0.90625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1.2083333333333333</v>
      </c>
      <c r="E201" s="9">
        <f t="shared" si="21"/>
        <v>0.90625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1.2083333333333333</v>
      </c>
      <c r="E202" s="9">
        <f t="shared" si="21"/>
        <v>0.90625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1.2083333333333333</v>
      </c>
      <c r="E203" s="9">
        <f t="shared" si="21"/>
        <v>0.90625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1.2083333333333333</v>
      </c>
      <c r="E204" s="9">
        <f t="shared" si="21"/>
        <v>0.90625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1.2083333333333333</v>
      </c>
      <c r="E205" s="9">
        <f t="shared" si="21"/>
        <v>0.90625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1.2083333333333333</v>
      </c>
      <c r="E206" s="9">
        <f t="shared" si="21"/>
        <v>0.90625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 t="shared" si="24"/>
        <v>1.2083333333333333</v>
      </c>
      <c r="E207" s="9">
        <f t="shared" si="21"/>
        <v>0.90625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1.2083333333333333</v>
      </c>
      <c r="E208" s="9">
        <f t="shared" si="21"/>
        <v>0.90625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1.2083333333333333</v>
      </c>
      <c r="E209" s="9">
        <f t="shared" si="21"/>
        <v>0.90625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1.2083333333333333</v>
      </c>
      <c r="E210" s="9">
        <f t="shared" si="21"/>
        <v>0.90625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1.2083333333333333</v>
      </c>
      <c r="E211" s="9">
        <f t="shared" si="21"/>
        <v>0.90625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1.2083333333333333</v>
      </c>
      <c r="E212" s="9">
        <f t="shared" si="21"/>
        <v>0.90625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1.2083333333333333</v>
      </c>
      <c r="E213" s="9">
        <f t="shared" si="21"/>
        <v>0.90625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1.2083333333333333</v>
      </c>
      <c r="E214" s="9">
        <f t="shared" si="21"/>
        <v>0.90625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1.2083333333333333</v>
      </c>
      <c r="E215" s="9">
        <f t="shared" si="21"/>
        <v>0.90625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1.2083333333333333</v>
      </c>
      <c r="E216" s="9">
        <f t="shared" si="21"/>
        <v>0.90625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1.2083333333333333</v>
      </c>
      <c r="E217" s="9">
        <f t="shared" si="21"/>
        <v>0.90625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1.2083333333333333</v>
      </c>
      <c r="E218" s="9">
        <f t="shared" si="21"/>
        <v>0.90625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1.2083333333333333</v>
      </c>
      <c r="E219" s="9">
        <f t="shared" si="21"/>
        <v>0.90625</v>
      </c>
      <c r="G219" t="s">
        <v>221</v>
      </c>
      <c r="H219" s="97">
        <f>SUM(JDB_Constantin!C33:C33)</f>
        <v>8.3333333333333329E-2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0" priority="9" timePeriod="today">
      <formula>FLOOR(B1,1)=TODAY()</formula>
    </cfRule>
  </conditionalFormatting>
  <conditionalFormatting sqref="B150:E190">
    <cfRule type="timePeriod" dxfId="9" priority="8" timePeriod="today">
      <formula>FLOOR(B150,1)=TODAY()</formula>
    </cfRule>
  </conditionalFormatting>
  <conditionalFormatting sqref="B25:E25">
    <cfRule type="timePeriod" dxfId="8" priority="7" timePeriod="today">
      <formula>FLOOR(B25,1)=TODAY()</formula>
    </cfRule>
  </conditionalFormatting>
  <conditionalFormatting sqref="B22:E24">
    <cfRule type="timePeriod" dxfId="7" priority="6" timePeriod="today">
      <formula>FLOOR(B22,1)=TODAY()</formula>
    </cfRule>
  </conditionalFormatting>
  <conditionalFormatting sqref="B54:E57">
    <cfRule type="timePeriod" dxfId="6" priority="5" timePeriod="today">
      <formula>FLOOR(B54,1)=TODAY()</formula>
    </cfRule>
  </conditionalFormatting>
  <conditionalFormatting sqref="B107:E107">
    <cfRule type="timePeriod" dxfId="5" priority="4" timePeriod="today">
      <formula>FLOOR(B107,1)=TODAY()</formula>
    </cfRule>
  </conditionalFormatting>
  <conditionalFormatting sqref="B191:E191">
    <cfRule type="timePeriod" dxfId="4" priority="2" timePeriod="today">
      <formula>FLOOR(B191,1)=TODAY()</formula>
    </cfRule>
  </conditionalFormatting>
  <conditionalFormatting sqref="B192:E219">
    <cfRule type="timePeriod" dxfId="0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63"/>
  <sheetViews>
    <sheetView showGridLines="0" zoomScale="125" zoomScaleNormal="70" workbookViewId="0">
      <pane ySplit="1" topLeftCell="A148" activePane="bottomLeft" state="frozen"/>
      <selection pane="bottomLeft" activeCell="N156" sqref="N156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Angela!J219</f>
        <v>1.3333333333333333</v>
      </c>
      <c r="O154" s="97" t="s">
        <v>230</v>
      </c>
    </row>
    <row r="156" spans="13:15" x14ac:dyDescent="0.2">
      <c r="M156" t="s">
        <v>223</v>
      </c>
      <c r="N156" s="97">
        <f>Angela!H219</f>
        <v>0.4861111111111111</v>
      </c>
    </row>
    <row r="157" spans="13:15" x14ac:dyDescent="0.2">
      <c r="M157" t="s">
        <v>224</v>
      </c>
      <c r="N157" s="97">
        <f>Aurelie!$H$219</f>
        <v>0.1875</v>
      </c>
    </row>
    <row r="158" spans="13:15" x14ac:dyDescent="0.2">
      <c r="M158" t="s">
        <v>225</v>
      </c>
      <c r="N158" s="97">
        <f>Coralie!H219</f>
        <v>0.21875000000000003</v>
      </c>
    </row>
    <row r="159" spans="13:15" x14ac:dyDescent="0.2">
      <c r="M159" t="s">
        <v>226</v>
      </c>
      <c r="N159" s="104">
        <f>Constantin!H219</f>
        <v>8.3333333333333329E-2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1.1423611111111112</v>
      </c>
      <c r="O161" s="97" t="s">
        <v>228</v>
      </c>
    </row>
    <row r="163" spans="14:15" x14ac:dyDescent="0.2">
      <c r="N163" s="97">
        <f>N154*4</f>
        <v>5.333333333333333</v>
      </c>
      <c r="O163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0" zoomScaleNormal="100" workbookViewId="0">
      <selection activeCell="D28" sqref="D28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10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7">
        <v>3.125E-2</v>
      </c>
      <c r="D24" s="64" t="s">
        <v>32</v>
      </c>
    </row>
    <row r="25" spans="2:4" ht="30.75" customHeight="1" x14ac:dyDescent="0.2">
      <c r="B25" s="34">
        <v>44586</v>
      </c>
      <c r="C25" s="33">
        <v>5.2083333333333336E-2</v>
      </c>
      <c r="D25" s="35" t="s">
        <v>23</v>
      </c>
    </row>
    <row r="26" spans="2:4" ht="30.75" customHeight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x14ac:dyDescent="0.2">
      <c r="B27" s="34">
        <v>44624</v>
      </c>
      <c r="C27" s="33">
        <v>4.1666666666666664E-2</v>
      </c>
      <c r="D27" s="35" t="s">
        <v>254</v>
      </c>
    </row>
    <row r="28" spans="2:4" ht="30.75" customHeight="1" x14ac:dyDescent="0.2">
      <c r="B28" s="114"/>
      <c r="C28" s="115"/>
      <c r="D28" s="116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60" workbookViewId="0">
      <selection activeCell="B67" sqref="B67:D79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33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x14ac:dyDescent="0.2">
      <c r="B79" s="49">
        <v>44642</v>
      </c>
      <c r="C79" s="41">
        <v>2.0833333333333332E-2</v>
      </c>
      <c r="D79" s="50" t="s">
        <v>270</v>
      </c>
    </row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40" workbookViewId="0">
      <selection activeCell="B56" sqref="B56:D5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8">
        <v>2.0833333333333332E-2</v>
      </c>
      <c r="D55" s="122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2022-03-22T17:31:46Z</dcterms:modified>
</cp:coreProperties>
</file>