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ython\DSE_AEMS\Emission_Drone\"/>
    </mc:Choice>
  </mc:AlternateContent>
  <xr:revisionPtr revIDLastSave="0" documentId="13_ncr:1_{9825524A-63F5-4CAB-B9F4-8A4E8AD992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itial Selection" sheetId="2" r:id="rId1"/>
    <sheet name="Viable Props" sheetId="1" r:id="rId2"/>
    <sheet name="6-inch Viable" sheetId="3" r:id="rId3"/>
    <sheet name="7-inch Viable" sheetId="4" r:id="rId4"/>
    <sheet name="8-inch Viable" sheetId="5" r:id="rId5"/>
    <sheet name="9-inch Viable" sheetId="6" r:id="rId6"/>
    <sheet name="10-inch Viable" sheetId="7" r:id="rId7"/>
    <sheet name="11-inch Viable" sheetId="8" r:id="rId8"/>
    <sheet name="Iteration 1 Result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jEzYM4DZZWNA7mtrglFkrIRvomlQ=="/>
    </ext>
  </extLst>
</workbook>
</file>

<file path=xl/calcChain.xml><?xml version="1.0" encoding="utf-8"?>
<calcChain xmlns="http://schemas.openxmlformats.org/spreadsheetml/2006/main">
  <c r="D127" i="2" l="1"/>
  <c r="G67" i="2"/>
  <c r="E67" i="2"/>
  <c r="D67" i="2"/>
  <c r="C67" i="2"/>
  <c r="G66" i="2"/>
  <c r="E66" i="2"/>
  <c r="D66" i="2"/>
  <c r="C66" i="2"/>
  <c r="G65" i="2"/>
  <c r="E65" i="2"/>
  <c r="D65" i="2"/>
  <c r="C65" i="2"/>
  <c r="G64" i="2"/>
  <c r="E64" i="2"/>
  <c r="D64" i="2"/>
  <c r="C64" i="2"/>
  <c r="G63" i="2"/>
  <c r="E63" i="2"/>
  <c r="D63" i="2"/>
  <c r="C63" i="2"/>
  <c r="G62" i="2"/>
  <c r="E62" i="2"/>
  <c r="D62" i="2"/>
  <c r="C62" i="2"/>
  <c r="G61" i="2"/>
  <c r="E61" i="2"/>
  <c r="D61" i="2"/>
  <c r="C61" i="2"/>
  <c r="G60" i="2"/>
  <c r="E60" i="2"/>
  <c r="D60" i="2"/>
  <c r="C60" i="2"/>
  <c r="G59" i="2"/>
  <c r="E59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G31" i="2"/>
  <c r="E31" i="2"/>
  <c r="D31" i="2"/>
  <c r="C31" i="2"/>
  <c r="G30" i="2"/>
  <c r="E30" i="2"/>
  <c r="D30" i="2"/>
  <c r="C30" i="2"/>
  <c r="G29" i="2"/>
  <c r="E29" i="2"/>
  <c r="D29" i="2"/>
  <c r="C29" i="2"/>
  <c r="G28" i="2"/>
  <c r="E28" i="2"/>
  <c r="D28" i="2"/>
  <c r="C28" i="2"/>
  <c r="E27" i="2"/>
  <c r="D27" i="2"/>
  <c r="C27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G15" i="2"/>
  <c r="E15" i="2"/>
  <c r="D15" i="2"/>
  <c r="C15" i="2"/>
  <c r="G14" i="2"/>
  <c r="E14" i="2"/>
  <c r="D14" i="2"/>
  <c r="C14" i="2"/>
  <c r="G13" i="2"/>
  <c r="E13" i="2"/>
  <c r="D13" i="2"/>
  <c r="C13" i="2"/>
  <c r="G12" i="2"/>
  <c r="E12" i="2"/>
  <c r="D12" i="2"/>
  <c r="C12" i="2"/>
  <c r="G11" i="2"/>
  <c r="E11" i="2"/>
  <c r="D11" i="2"/>
  <c r="C11" i="2"/>
  <c r="G10" i="2"/>
  <c r="E10" i="2"/>
  <c r="D10" i="2"/>
  <c r="C10" i="2"/>
  <c r="G9" i="2"/>
  <c r="E9" i="2"/>
  <c r="D9" i="2"/>
  <c r="C9" i="2"/>
  <c r="G8" i="2"/>
  <c r="E8" i="2"/>
  <c r="D8" i="2"/>
  <c r="C8" i="2"/>
  <c r="G7" i="2"/>
  <c r="E7" i="2"/>
  <c r="D7" i="2"/>
  <c r="C7" i="2"/>
  <c r="G6" i="2"/>
  <c r="E6" i="2"/>
  <c r="D6" i="2"/>
  <c r="C6" i="2"/>
  <c r="G5" i="2"/>
  <c r="E5" i="2"/>
  <c r="D5" i="2"/>
  <c r="C5" i="2"/>
  <c r="M4" i="2"/>
  <c r="G4" i="2"/>
  <c r="E4" i="2"/>
  <c r="D4" i="2"/>
  <c r="C4" i="2"/>
  <c r="M3" i="2"/>
  <c r="G3" i="2"/>
  <c r="E3" i="2"/>
  <c r="D3" i="2"/>
  <c r="C3" i="2"/>
</calcChain>
</file>

<file path=xl/sharedStrings.xml><?xml version="1.0" encoding="utf-8"?>
<sst xmlns="http://schemas.openxmlformats.org/spreadsheetml/2006/main" count="225" uniqueCount="152">
  <si>
    <t>Name</t>
  </si>
  <si>
    <t>Diameter</t>
  </si>
  <si>
    <t>Pitch</t>
  </si>
  <si>
    <t>Maximum RPM</t>
  </si>
  <si>
    <t>APC 6x6E</t>
  </si>
  <si>
    <t>APC 6×5.5E</t>
  </si>
  <si>
    <t>APC 6x4E</t>
  </si>
  <si>
    <t>APC 7x6E</t>
  </si>
  <si>
    <t>APC 7x4E</t>
  </si>
  <si>
    <t>APC B7x5E</t>
  </si>
  <si>
    <t>APC B8x4E</t>
  </si>
  <si>
    <t>APC B8x6E</t>
  </si>
  <si>
    <t>APC B9x6E</t>
  </si>
  <si>
    <t>APC 9x4.5E</t>
  </si>
  <si>
    <t>APC B10x5E</t>
  </si>
  <si>
    <t>APC  B10x6E</t>
  </si>
  <si>
    <t>APC B11x5.5E</t>
  </si>
  <si>
    <t>Diameter (m)</t>
  </si>
  <si>
    <t>Pitch (m)</t>
  </si>
  <si>
    <t>Maximum rpm</t>
  </si>
  <si>
    <t>Blades (n)</t>
  </si>
  <si>
    <t>Aspect Ratio</t>
  </si>
  <si>
    <t>Source</t>
  </si>
  <si>
    <t>d (inch)</t>
  </si>
  <si>
    <t>pitch (inch)</t>
  </si>
  <si>
    <t>chord length</t>
  </si>
  <si>
    <t>diameter</t>
  </si>
  <si>
    <t>radius</t>
  </si>
  <si>
    <t>2 blade props</t>
  </si>
  <si>
    <t>APC 6×4.1SF</t>
  </si>
  <si>
    <t>https://www.apcprop.com/product/6x4-1sf/</t>
  </si>
  <si>
    <t>https://www.apcprop.com/product/6x6e/</t>
  </si>
  <si>
    <t>APC 6x3F</t>
  </si>
  <si>
    <t>https://www.apcprop.com/product/6x3f/</t>
  </si>
  <si>
    <t>https://www.apcprop.com/product/6x5-5e/</t>
  </si>
  <si>
    <t>https://www.apcprop.com/product/6x4e/</t>
  </si>
  <si>
    <t>https://www.apcprop.com/product/7x6e/</t>
  </si>
  <si>
    <t>https://www.apcprop.com/product/7x4e/</t>
  </si>
  <si>
    <t>https://www.apcprop.com/product/b7x5e/</t>
  </si>
  <si>
    <t>APC 7×4.1SF</t>
  </si>
  <si>
    <t>https://www.apcprop.com/product/7x4-1sf/</t>
  </si>
  <si>
    <t>APC 7×3.8WSF</t>
  </si>
  <si>
    <t>https://www.apcprop.com/product/7x3-8wsf/</t>
  </si>
  <si>
    <t>https://www.apcprop.com/product/b8x4e/</t>
  </si>
  <si>
    <t>https://www.apcprop.com/product/b8x6e/</t>
  </si>
  <si>
    <t>APC B8x4.7SF</t>
  </si>
  <si>
    <t>https://www.apcprop.com/product/b8x4-7sf/</t>
  </si>
  <si>
    <t>APC B8x3.8SF</t>
  </si>
  <si>
    <t>https://www.apcprop.com/product/b8x3-8sf/</t>
  </si>
  <si>
    <t>APC 8×4.1SF</t>
  </si>
  <si>
    <t>https://www.apcprop.com/product/8x4-1sf/</t>
  </si>
  <si>
    <t>APC B9x6SF</t>
  </si>
  <si>
    <t>https://www.apcprop.com/product/b9x6sf/</t>
  </si>
  <si>
    <t>APC 9x4.5MRF</t>
  </si>
  <si>
    <t>https://www.apcprop.com/product/9x4-5mrf-rh/</t>
  </si>
  <si>
    <t>APC 9x4.7SF</t>
  </si>
  <si>
    <t>https://www.apcprop.com/product/b9x4-7sf/</t>
  </si>
  <si>
    <t>https://www.apcprop.com/product/b9x6e/</t>
  </si>
  <si>
    <t>https://www.apcprop.com/product/9x4-5e/</t>
  </si>
  <si>
    <t>APC 10×4.6SF</t>
  </si>
  <si>
    <t>https://www.apcprop.com/product/10x4-6sf/</t>
  </si>
  <si>
    <t>https://www.apcprop.com/product/b10x5e/</t>
  </si>
  <si>
    <t>https://www.apcprop.com/product/b10x6e/</t>
  </si>
  <si>
    <t>T-Motor SW 11x4.2</t>
  </si>
  <si>
    <t>https://store.tmotor.com/goods.php?id=824</t>
  </si>
  <si>
    <t>APC 11×4.6SF</t>
  </si>
  <si>
    <t>https://www.apcprop.com/product/11x4-6sf/</t>
  </si>
  <si>
    <t>https://www.apcprop.com/product/b11x5-5e/</t>
  </si>
  <si>
    <t>APC 11×3.8SF</t>
  </si>
  <si>
    <t>https://www.apcprop.com/product/11x3-8sf/</t>
  </si>
  <si>
    <t>APC 12 x 4.5MR</t>
  </si>
  <si>
    <t>https://www.apcprop.com/product/12x4-5mr/</t>
  </si>
  <si>
    <t>APC 12 x 5.5 MR</t>
  </si>
  <si>
    <t>https://www.apcprop.com/product/12x5-5mr/</t>
  </si>
  <si>
    <t>3-Blatt-Luftsch.11x6</t>
  </si>
  <si>
    <t>https://aero-naut.de/produkt/3-blatt-luftsch-11x-6/</t>
  </si>
  <si>
    <t>3-Blatt-Luftsch.12x6</t>
  </si>
  <si>
    <t>https://aero-naut.de/produkt/3-blatt-luftsch-12x-6/</t>
  </si>
  <si>
    <t>3-Blatt-Luftsch.12x6li</t>
  </si>
  <si>
    <t>https://aero-naut.de/produkt/3-blatt-luftsch-12x-6li/</t>
  </si>
  <si>
    <t>3-Blatt-Luftsch.13x6</t>
  </si>
  <si>
    <t>https://aero-naut.de/produkt/3-blatt-luftsch-13x-6/</t>
  </si>
  <si>
    <t>3-Blatt-Luftsch.13x6li</t>
  </si>
  <si>
    <t>https://aero-naut.de/produkt/3-blatt-luftsch-13x-6li/</t>
  </si>
  <si>
    <t>fCAM-Carb-Bl.11.0x4.0"</t>
  </si>
  <si>
    <t>https://aero-naut.de/produkt/cam-carb-bl-110x-40/</t>
  </si>
  <si>
    <t>fCAM-Carb-Bl.11.0x5.0"</t>
  </si>
  <si>
    <t>https://aero-naut.de/produkt/cam-carb-bl-110x-50/</t>
  </si>
  <si>
    <t>fCAM-Carb-Bl.11.0x6.0"</t>
  </si>
  <si>
    <t>https://aero-naut.de/produkt/cam-carb-bl-110x-60/</t>
  </si>
  <si>
    <t>fCAM-Carb-Bl.12.0x5.0"</t>
  </si>
  <si>
    <t>https://aero-naut.de/produkt/cam-carb-bl-120x-50/</t>
  </si>
  <si>
    <t>fCAM-Carb-Bl.12.0x6.0"</t>
  </si>
  <si>
    <t>https://aero-naut.de/produkt/cam-carb-bl-120x-60/</t>
  </si>
  <si>
    <t>fCAM-Carb-Bl.12.5x6.0"</t>
  </si>
  <si>
    <t>https://aero-naut.de/produkt/cam-carb-bl-125x-60/</t>
  </si>
  <si>
    <t>fCAM-Carb-Bl.13.0x5.0"</t>
  </si>
  <si>
    <t>https://aero-naut.de/produkt/cam-carb-bl-130x-50/</t>
  </si>
  <si>
    <t>fCAM-Carb-Bl.14.0x6.0"</t>
  </si>
  <si>
    <t>https://aero-naut.de/produkt/cam-carb-bl-140x-60/</t>
  </si>
  <si>
    <t>fCAM-Carb-Bl.15.0x6.0"</t>
  </si>
  <si>
    <t>https://aero-naut.de/produkt/cam-carb-bl-150x-60/</t>
  </si>
  <si>
    <t>CAM-Carb-Bl.13x5</t>
  </si>
  <si>
    <t>https://aero-naut.de/produkt/cam-carb-light-s-13x-5-m8-re/</t>
  </si>
  <si>
    <t>CAM-Carb-Bl.13x6</t>
  </si>
  <si>
    <t>https://aero-naut.de/produkt/power-prop-lufts-13x-6/</t>
  </si>
  <si>
    <t>CAM-Carb-Bl.14x5</t>
  </si>
  <si>
    <t>https://aero-naut.de/produkt/cam-carb-light-14-x-5r/</t>
  </si>
  <si>
    <t>CAM-Carb-Bl.14x6</t>
  </si>
  <si>
    <t>https://aero-naut.de/produkt/cam-carb-light-14x-6r/</t>
  </si>
  <si>
    <t>CAM-Carb-Bl.15x6</t>
  </si>
  <si>
    <t>https://aero-naut.de/produkt/cam-carb-light-15x55li/</t>
  </si>
  <si>
    <t>CAM-Carb-Bl.15x5</t>
  </si>
  <si>
    <t>https://aero-naut.de/produkt/power-prop-lufts-15x-5/</t>
  </si>
  <si>
    <t>NS14x4.8</t>
  </si>
  <si>
    <t>T-motor</t>
  </si>
  <si>
    <t>NS 15x5</t>
  </si>
  <si>
    <t>FA 15.2x5</t>
  </si>
  <si>
    <t>P12x4</t>
  </si>
  <si>
    <t>P13x4.4</t>
  </si>
  <si>
    <t>P14x4.8</t>
  </si>
  <si>
    <t>P15x5</t>
  </si>
  <si>
    <t>APC B12x6E</t>
  </si>
  <si>
    <t>https://www.apcprop.com/product/b12x6e/</t>
  </si>
  <si>
    <t>APC 12×4.7SF</t>
  </si>
  <si>
    <t>https://www.apcprop.com/product/12x4-7sf/</t>
  </si>
  <si>
    <t>APC B13x4E</t>
  </si>
  <si>
    <t>https://www.apcprop.com/product/b13x4e/</t>
  </si>
  <si>
    <t>APC 13×5.5E</t>
  </si>
  <si>
    <t>https://www.apcprop.com/product/13x5-5e/</t>
  </si>
  <si>
    <t>APC 13×4.7SF</t>
  </si>
  <si>
    <t>https://www.apcprop.com/product/13x4-7sf/</t>
  </si>
  <si>
    <t>APC 14x6E</t>
  </si>
  <si>
    <t>https://www.apcprop.com/product/14x6e/</t>
  </si>
  <si>
    <t>APC 14×4.7SF</t>
  </si>
  <si>
    <t>https://www.apcprop.com/product/14x4-7sf/</t>
  </si>
  <si>
    <t>APC 15x4E</t>
  </si>
  <si>
    <t>https://www.apcprop.com/product/15x4e/</t>
  </si>
  <si>
    <t>APC 15x6E</t>
  </si>
  <si>
    <t>https://www.apcprop.com/product/15x6e/</t>
  </si>
  <si>
    <t>3 blade props</t>
  </si>
  <si>
    <t>BD5x3.7E-3-B4</t>
  </si>
  <si>
    <t>https://www.apcprop.com/product/bd5x3-7e-3-b4/</t>
  </si>
  <si>
    <t>B4x4E-3-B4</t>
  </si>
  <si>
    <t>https://www.apcprop.com/product/b4x4e-3-b4/</t>
  </si>
  <si>
    <t>Hobbyking3blad</t>
  </si>
  <si>
    <t>https://hobbyking.com/en_us/hobbykingtm-3-blade-propeller-9x4-5-black-std-reverse-rotation-2pcs.html?___store=en_us</t>
  </si>
  <si>
    <t>4 blade props</t>
  </si>
  <si>
    <t>RPM for Nominal Thrust</t>
  </si>
  <si>
    <t>RPM for Max Thrust</t>
  </si>
  <si>
    <t>Nominal Torque</t>
  </si>
  <si>
    <t>Max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</si>
</sst>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000"/>
  </numFmts>
  <fonts count="19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rgb="FF333333"/>
      <name val="Lato"/>
    </font>
    <font>
      <sz val="10"/>
      <color rgb="FF000000"/>
      <name val="Roboto"/>
    </font>
    <font>
      <sz val="10"/>
      <color rgb="FF000000"/>
      <name val="Arial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2" borderId="1" xfId="0" applyFont="1" applyFill="1" applyBorder="1"/>
    <xf numFmtId="0" fontId="5" fillId="0" borderId="1" xfId="0" applyFont="1" applyBorder="1" applyAlignment="1"/>
    <xf numFmtId="0" fontId="3" fillId="0" borderId="0" xfId="0" applyFont="1" applyAlignment="1">
      <alignment horizontal="right"/>
    </xf>
    <xf numFmtId="0" fontId="7" fillId="0" borderId="1" xfId="0" applyFont="1" applyBorder="1"/>
    <xf numFmtId="0" fontId="3" fillId="0" borderId="1" xfId="0" applyFont="1" applyBorder="1" applyAlignment="1"/>
    <xf numFmtId="0" fontId="8" fillId="0" borderId="1" xfId="0" applyFont="1" applyBorder="1"/>
    <xf numFmtId="0" fontId="2" fillId="2" borderId="1" xfId="0" applyFont="1" applyFill="1" applyBorder="1" applyAlignment="1"/>
    <xf numFmtId="3" fontId="9" fillId="3" borderId="5" xfId="0" applyNumberFormat="1" applyFont="1" applyFill="1" applyBorder="1" applyAlignment="1">
      <alignment horizontal="right"/>
    </xf>
    <xf numFmtId="3" fontId="9" fillId="3" borderId="1" xfId="0" applyNumberFormat="1" applyFont="1" applyFill="1" applyBorder="1" applyAlignment="1">
      <alignment horizontal="right"/>
    </xf>
    <xf numFmtId="0" fontId="10" fillId="3" borderId="1" xfId="0" applyFont="1" applyFill="1" applyBorder="1"/>
    <xf numFmtId="0" fontId="2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3" fillId="0" borderId="6" xfId="0" applyFont="1" applyBorder="1" applyAlignment="1"/>
    <xf numFmtId="0" fontId="3" fillId="2" borderId="6" xfId="0" applyFont="1" applyFill="1" applyBorder="1" applyAlignment="1">
      <alignment horizontal="right"/>
    </xf>
    <xf numFmtId="0" fontId="13" fillId="0" borderId="7" xfId="0" applyFont="1" applyBorder="1" applyAlignment="1"/>
    <xf numFmtId="164" fontId="3" fillId="2" borderId="1" xfId="0" applyNumberFormat="1" applyFont="1" applyFill="1" applyBorder="1" applyAlignment="1"/>
    <xf numFmtId="0" fontId="14" fillId="0" borderId="1" xfId="0" applyFont="1" applyBorder="1" applyAlignment="1"/>
    <xf numFmtId="0" fontId="2" fillId="0" borderId="1" xfId="0" applyFont="1" applyBorder="1"/>
    <xf numFmtId="0" fontId="15" fillId="0" borderId="1" xfId="0" applyFont="1" applyBorder="1" applyAlignment="1">
      <alignment wrapText="1"/>
    </xf>
    <xf numFmtId="165" fontId="3" fillId="0" borderId="1" xfId="0" applyNumberFormat="1" applyFont="1" applyBorder="1"/>
    <xf numFmtId="166" fontId="3" fillId="0" borderId="1" xfId="0" applyNumberFormat="1" applyFont="1" applyBorder="1"/>
    <xf numFmtId="0" fontId="15" fillId="0" borderId="0" xfId="0" applyFont="1" applyAlignment="1">
      <alignment wrapText="1"/>
    </xf>
    <xf numFmtId="0" fontId="16" fillId="3" borderId="8" xfId="0" applyFont="1" applyFill="1" applyBorder="1" applyAlignment="1">
      <alignment horizontal="left"/>
    </xf>
    <xf numFmtId="0" fontId="16" fillId="0" borderId="0" xfId="0" applyFont="1"/>
    <xf numFmtId="0" fontId="1" fillId="0" borderId="1" xfId="0" applyFont="1" applyBorder="1"/>
    <xf numFmtId="0" fontId="17" fillId="0" borderId="1" xfId="0" applyFont="1" applyBorder="1"/>
    <xf numFmtId="0" fontId="4" fillId="0" borderId="2" xfId="0" applyFont="1" applyBorder="1" applyAlignment="1">
      <alignment vertical="center" wrapText="1"/>
    </xf>
    <xf numFmtId="0" fontId="6" fillId="0" borderId="3" xfId="0" applyFont="1" applyBorder="1"/>
    <xf numFmtId="0" fontId="6" fillId="0" borderId="4" xfId="0" applyFont="1" applyBorder="1"/>
    <xf numFmtId="0" fontId="4" fillId="0" borderId="2" xfId="0" applyFont="1" applyBorder="1" applyAlignment="1">
      <alignment vertical="center"/>
    </xf>
    <xf numFmtId="0" fontId="18" fillId="4" borderId="9" xfId="0" applyFont="1" applyFill="1" applyBorder="1" applyAlignment="1">
      <alignment horizontal="right" wrapText="1"/>
    </xf>
    <xf numFmtId="0" fontId="18" fillId="4" borderId="1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pcprop.com/product/b8x4-7sf/" TargetMode="External"/><Relationship Id="rId18" Type="http://schemas.openxmlformats.org/officeDocument/2006/relationships/hyperlink" Target="https://www.apcprop.com/product/b9x4-7sf/" TargetMode="External"/><Relationship Id="rId26" Type="http://schemas.openxmlformats.org/officeDocument/2006/relationships/hyperlink" Target="https://www.apcprop.com/product/b11x5-5e/" TargetMode="External"/><Relationship Id="rId39" Type="http://schemas.openxmlformats.org/officeDocument/2006/relationships/hyperlink" Target="https://aero-naut.de/produkt/cam-carb-bl-120x-60/" TargetMode="External"/><Relationship Id="rId21" Type="http://schemas.openxmlformats.org/officeDocument/2006/relationships/hyperlink" Target="https://www.apcprop.com/product/10x4-6sf/" TargetMode="External"/><Relationship Id="rId34" Type="http://schemas.openxmlformats.org/officeDocument/2006/relationships/hyperlink" Target="https://aero-naut.de/produkt/3-blatt-luftsch-13x-6li/" TargetMode="External"/><Relationship Id="rId42" Type="http://schemas.openxmlformats.org/officeDocument/2006/relationships/hyperlink" Target="https://aero-naut.de/produkt/cam-carb-bl-140x-60/" TargetMode="External"/><Relationship Id="rId47" Type="http://schemas.openxmlformats.org/officeDocument/2006/relationships/hyperlink" Target="https://aero-naut.de/produkt/cam-carb-light-14x-6r/" TargetMode="External"/><Relationship Id="rId50" Type="http://schemas.openxmlformats.org/officeDocument/2006/relationships/hyperlink" Target="https://www.apcprop.com/product/b12x6e/" TargetMode="External"/><Relationship Id="rId55" Type="http://schemas.openxmlformats.org/officeDocument/2006/relationships/hyperlink" Target="https://www.apcprop.com/product/14x6e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apcprop.com/product/7x4e/" TargetMode="External"/><Relationship Id="rId2" Type="http://schemas.openxmlformats.org/officeDocument/2006/relationships/hyperlink" Target="https://www.apcprop.com/product/6x6e/" TargetMode="External"/><Relationship Id="rId16" Type="http://schemas.openxmlformats.org/officeDocument/2006/relationships/hyperlink" Target="https://www.apcprop.com/product/b9x6sf/" TargetMode="External"/><Relationship Id="rId29" Type="http://schemas.openxmlformats.org/officeDocument/2006/relationships/hyperlink" Target="https://www.apcprop.com/product/12x5-5mr/" TargetMode="External"/><Relationship Id="rId11" Type="http://schemas.openxmlformats.org/officeDocument/2006/relationships/hyperlink" Target="https://www.apcprop.com/product/b8x4e/" TargetMode="External"/><Relationship Id="rId24" Type="http://schemas.openxmlformats.org/officeDocument/2006/relationships/hyperlink" Target="https://store.tmotor.com/goods.php?id=824" TargetMode="External"/><Relationship Id="rId32" Type="http://schemas.openxmlformats.org/officeDocument/2006/relationships/hyperlink" Target="https://aero-naut.de/produkt/3-blatt-luftsch-12x-6li/" TargetMode="External"/><Relationship Id="rId37" Type="http://schemas.openxmlformats.org/officeDocument/2006/relationships/hyperlink" Target="https://aero-naut.de/produkt/cam-carb-bl-110x-60/" TargetMode="External"/><Relationship Id="rId40" Type="http://schemas.openxmlformats.org/officeDocument/2006/relationships/hyperlink" Target="https://aero-naut.de/produkt/cam-carb-bl-125x-60/" TargetMode="External"/><Relationship Id="rId45" Type="http://schemas.openxmlformats.org/officeDocument/2006/relationships/hyperlink" Target="https://aero-naut.de/produkt/power-prop-lufts-13x-6/" TargetMode="External"/><Relationship Id="rId53" Type="http://schemas.openxmlformats.org/officeDocument/2006/relationships/hyperlink" Target="https://www.apcprop.com/product/13x5-5e/" TargetMode="External"/><Relationship Id="rId58" Type="http://schemas.openxmlformats.org/officeDocument/2006/relationships/hyperlink" Target="https://www.apcprop.com/product/15x6e/" TargetMode="External"/><Relationship Id="rId5" Type="http://schemas.openxmlformats.org/officeDocument/2006/relationships/hyperlink" Target="https://www.apcprop.com/product/6x4e/" TargetMode="External"/><Relationship Id="rId61" Type="http://schemas.openxmlformats.org/officeDocument/2006/relationships/hyperlink" Target="https://www.apcprop.com/product/bd5x3-7e-3-b4/" TargetMode="External"/><Relationship Id="rId19" Type="http://schemas.openxmlformats.org/officeDocument/2006/relationships/hyperlink" Target="https://www.apcprop.com/product/b9x6e/" TargetMode="External"/><Relationship Id="rId14" Type="http://schemas.openxmlformats.org/officeDocument/2006/relationships/hyperlink" Target="https://www.apcprop.com/product/b8x3-8sf/" TargetMode="External"/><Relationship Id="rId22" Type="http://schemas.openxmlformats.org/officeDocument/2006/relationships/hyperlink" Target="https://www.apcprop.com/product/b10x5e/" TargetMode="External"/><Relationship Id="rId27" Type="http://schemas.openxmlformats.org/officeDocument/2006/relationships/hyperlink" Target="https://www.apcprop.com/product/11x3-8sf/" TargetMode="External"/><Relationship Id="rId30" Type="http://schemas.openxmlformats.org/officeDocument/2006/relationships/hyperlink" Target="https://aero-naut.de/produkt/3-blatt-luftsch-11x-6/" TargetMode="External"/><Relationship Id="rId35" Type="http://schemas.openxmlformats.org/officeDocument/2006/relationships/hyperlink" Target="https://aero-naut.de/produkt/cam-carb-bl-110x-40/" TargetMode="External"/><Relationship Id="rId43" Type="http://schemas.openxmlformats.org/officeDocument/2006/relationships/hyperlink" Target="https://aero-naut.de/produkt/cam-carb-bl-150x-60/" TargetMode="External"/><Relationship Id="rId48" Type="http://schemas.openxmlformats.org/officeDocument/2006/relationships/hyperlink" Target="https://aero-naut.de/produkt/cam-carb-light-15x55li/" TargetMode="External"/><Relationship Id="rId56" Type="http://schemas.openxmlformats.org/officeDocument/2006/relationships/hyperlink" Target="https://www.apcprop.com/product/14x4-7sf/" TargetMode="External"/><Relationship Id="rId8" Type="http://schemas.openxmlformats.org/officeDocument/2006/relationships/hyperlink" Target="https://www.apcprop.com/product/b7x5e/" TargetMode="External"/><Relationship Id="rId51" Type="http://schemas.openxmlformats.org/officeDocument/2006/relationships/hyperlink" Target="https://www.apcprop.com/product/12x4-7sf/" TargetMode="External"/><Relationship Id="rId3" Type="http://schemas.openxmlformats.org/officeDocument/2006/relationships/hyperlink" Target="https://www.apcprop.com/product/6x3f/" TargetMode="External"/><Relationship Id="rId12" Type="http://schemas.openxmlformats.org/officeDocument/2006/relationships/hyperlink" Target="https://www.apcprop.com/product/b8x6e/" TargetMode="External"/><Relationship Id="rId17" Type="http://schemas.openxmlformats.org/officeDocument/2006/relationships/hyperlink" Target="https://www.apcprop.com/product/9x4-5mrf-rh/" TargetMode="External"/><Relationship Id="rId25" Type="http://schemas.openxmlformats.org/officeDocument/2006/relationships/hyperlink" Target="https://www.apcprop.com/product/11x4-6sf/" TargetMode="External"/><Relationship Id="rId33" Type="http://schemas.openxmlformats.org/officeDocument/2006/relationships/hyperlink" Target="https://aero-naut.de/produkt/3-blatt-luftsch-13x-6/" TargetMode="External"/><Relationship Id="rId38" Type="http://schemas.openxmlformats.org/officeDocument/2006/relationships/hyperlink" Target="https://aero-naut.de/produkt/cam-carb-bl-120x-50/" TargetMode="External"/><Relationship Id="rId46" Type="http://schemas.openxmlformats.org/officeDocument/2006/relationships/hyperlink" Target="https://aero-naut.de/produkt/cam-carb-light-14-x-5r/" TargetMode="External"/><Relationship Id="rId59" Type="http://schemas.openxmlformats.org/officeDocument/2006/relationships/hyperlink" Target="https://www.apcprop.com/product/bd5x3-7e-3-b4/" TargetMode="External"/><Relationship Id="rId20" Type="http://schemas.openxmlformats.org/officeDocument/2006/relationships/hyperlink" Target="https://www.apcprop.com/product/9x4-5e/" TargetMode="External"/><Relationship Id="rId41" Type="http://schemas.openxmlformats.org/officeDocument/2006/relationships/hyperlink" Target="https://aero-naut.de/produkt/cam-carb-bl-130x-50/" TargetMode="External"/><Relationship Id="rId54" Type="http://schemas.openxmlformats.org/officeDocument/2006/relationships/hyperlink" Target="https://www.apcprop.com/product/13x4-7sf/" TargetMode="External"/><Relationship Id="rId62" Type="http://schemas.openxmlformats.org/officeDocument/2006/relationships/hyperlink" Target="https://hobbyking.com/en_us/hobbykingtm-3-blade-propeller-9x4-5-black-std-reverse-rotation-2pcs.html?___store=en_us" TargetMode="External"/><Relationship Id="rId1" Type="http://schemas.openxmlformats.org/officeDocument/2006/relationships/hyperlink" Target="https://www.apcprop.com/product/6x4-1sf/" TargetMode="External"/><Relationship Id="rId6" Type="http://schemas.openxmlformats.org/officeDocument/2006/relationships/hyperlink" Target="https://www.apcprop.com/product/7x6e/" TargetMode="External"/><Relationship Id="rId15" Type="http://schemas.openxmlformats.org/officeDocument/2006/relationships/hyperlink" Target="https://www.apcprop.com/product/8x4-1sf/" TargetMode="External"/><Relationship Id="rId23" Type="http://schemas.openxmlformats.org/officeDocument/2006/relationships/hyperlink" Target="https://www.apcprop.com/product/b10x6e/" TargetMode="External"/><Relationship Id="rId28" Type="http://schemas.openxmlformats.org/officeDocument/2006/relationships/hyperlink" Target="https://www.apcprop.com/product/12x4-5mr/" TargetMode="External"/><Relationship Id="rId36" Type="http://schemas.openxmlformats.org/officeDocument/2006/relationships/hyperlink" Target="https://aero-naut.de/produkt/cam-carb-bl-110x-50/" TargetMode="External"/><Relationship Id="rId49" Type="http://schemas.openxmlformats.org/officeDocument/2006/relationships/hyperlink" Target="https://aero-naut.de/produkt/power-prop-lufts-15x-5/" TargetMode="External"/><Relationship Id="rId57" Type="http://schemas.openxmlformats.org/officeDocument/2006/relationships/hyperlink" Target="https://www.apcprop.com/product/15x4e/" TargetMode="External"/><Relationship Id="rId10" Type="http://schemas.openxmlformats.org/officeDocument/2006/relationships/hyperlink" Target="https://www.apcprop.com/product/7x3-8wsf/" TargetMode="External"/><Relationship Id="rId31" Type="http://schemas.openxmlformats.org/officeDocument/2006/relationships/hyperlink" Target="https://aero-naut.de/produkt/3-blatt-luftsch-12x-6/" TargetMode="External"/><Relationship Id="rId44" Type="http://schemas.openxmlformats.org/officeDocument/2006/relationships/hyperlink" Target="https://aero-naut.de/produkt/cam-carb-light-s-13x-5-m8-re/" TargetMode="External"/><Relationship Id="rId52" Type="http://schemas.openxmlformats.org/officeDocument/2006/relationships/hyperlink" Target="https://www.apcprop.com/product/b13x4e/" TargetMode="External"/><Relationship Id="rId60" Type="http://schemas.openxmlformats.org/officeDocument/2006/relationships/hyperlink" Target="https://www.apcprop.com/product/b4x4e-3-b4/" TargetMode="External"/><Relationship Id="rId4" Type="http://schemas.openxmlformats.org/officeDocument/2006/relationships/hyperlink" Target="https://www.apcprop.com/product/6x5-5e/" TargetMode="External"/><Relationship Id="rId9" Type="http://schemas.openxmlformats.org/officeDocument/2006/relationships/hyperlink" Target="https://www.apcprop.com/product/7x4-1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abSelected="1" topLeftCell="A31" workbookViewId="0">
      <selection activeCell="G59" sqref="G59"/>
    </sheetView>
  </sheetViews>
  <sheetFormatPr defaultColWidth="12.6640625" defaultRowHeight="15" customHeight="1" x14ac:dyDescent="0.25"/>
  <cols>
    <col min="1" max="1" width="12.6640625" customWidth="1"/>
    <col min="2" max="2" width="17.6640625" customWidth="1"/>
    <col min="3" max="7" width="12.6640625" customWidth="1"/>
    <col min="8" max="8" width="36.6640625" customWidth="1"/>
    <col min="9" max="9" width="2.44140625" customWidth="1"/>
  </cols>
  <sheetData>
    <row r="1" spans="1:14" ht="15.75" customHeight="1" x14ac:dyDescent="0.25"/>
    <row r="2" spans="1:14" ht="15.75" customHeight="1" x14ac:dyDescent="0.25">
      <c r="A2" s="3"/>
      <c r="B2" s="4" t="s">
        <v>0</v>
      </c>
      <c r="C2" s="4" t="s">
        <v>17</v>
      </c>
      <c r="D2" s="4" t="s">
        <v>18</v>
      </c>
      <c r="E2" s="4" t="s">
        <v>19</v>
      </c>
      <c r="F2" s="5" t="s">
        <v>20</v>
      </c>
      <c r="G2" s="5" t="s">
        <v>21</v>
      </c>
      <c r="H2" s="4" t="s">
        <v>22</v>
      </c>
      <c r="J2" s="6" t="s">
        <v>23</v>
      </c>
      <c r="K2" s="6" t="s">
        <v>24</v>
      </c>
      <c r="L2" s="7" t="s">
        <v>25</v>
      </c>
      <c r="M2" s="7" t="s">
        <v>26</v>
      </c>
      <c r="N2" s="7" t="s">
        <v>27</v>
      </c>
    </row>
    <row r="3" spans="1:14" ht="15.75" customHeight="1" x14ac:dyDescent="0.25">
      <c r="A3" s="37" t="s">
        <v>28</v>
      </c>
      <c r="B3" s="3" t="s">
        <v>29</v>
      </c>
      <c r="C3" s="8">
        <f t="shared" ref="C3:D3" si="0">J3*2.54/100</f>
        <v>0.15240000000000001</v>
      </c>
      <c r="D3" s="8">
        <f t="shared" si="0"/>
        <v>0.10414</v>
      </c>
      <c r="E3" s="8">
        <f>120000/J3</f>
        <v>20000</v>
      </c>
      <c r="F3" s="9">
        <v>2</v>
      </c>
      <c r="G3" s="10">
        <f t="shared" ref="G3:G15" si="1">M3/L3</f>
        <v>6.9285714285714288</v>
      </c>
      <c r="H3" s="11" t="s">
        <v>30</v>
      </c>
      <c r="I3" s="6"/>
      <c r="J3" s="12">
        <v>6</v>
      </c>
      <c r="K3" s="12">
        <v>4.0999999999999996</v>
      </c>
      <c r="L3" s="7">
        <v>0.7</v>
      </c>
      <c r="M3" s="7">
        <f>9.7/2</f>
        <v>4.8499999999999996</v>
      </c>
    </row>
    <row r="4" spans="1:14" ht="15.75" customHeight="1" x14ac:dyDescent="0.25">
      <c r="A4" s="38"/>
      <c r="B4" s="3" t="s">
        <v>4</v>
      </c>
      <c r="C4" s="8">
        <f t="shared" ref="C4:D4" si="2">J4*2.54/100</f>
        <v>0.15240000000000001</v>
      </c>
      <c r="D4" s="8">
        <f t="shared" si="2"/>
        <v>0.15240000000000001</v>
      </c>
      <c r="E4" s="8">
        <f>150000/J4</f>
        <v>25000</v>
      </c>
      <c r="F4" s="9">
        <v>2</v>
      </c>
      <c r="G4" s="10">
        <f t="shared" si="1"/>
        <v>7.583333333333333</v>
      </c>
      <c r="H4" s="11" t="s">
        <v>31</v>
      </c>
      <c r="I4" s="6"/>
      <c r="J4" s="12">
        <v>6</v>
      </c>
      <c r="K4" s="12">
        <v>6</v>
      </c>
      <c r="L4" s="7">
        <v>0.6</v>
      </c>
      <c r="M4" s="2">
        <f>9.1/2</f>
        <v>4.55</v>
      </c>
    </row>
    <row r="5" spans="1:14" ht="15.75" customHeight="1" x14ac:dyDescent="0.25">
      <c r="A5" s="38"/>
      <c r="B5" s="3" t="s">
        <v>32</v>
      </c>
      <c r="C5" s="8">
        <f t="shared" ref="C5:D5" si="3">J5*2.54/100</f>
        <v>0.15240000000000001</v>
      </c>
      <c r="D5" s="8">
        <f t="shared" si="3"/>
        <v>7.6200000000000004E-2</v>
      </c>
      <c r="E5" s="8">
        <f>120000/J5</f>
        <v>20000</v>
      </c>
      <c r="F5" s="9">
        <v>2</v>
      </c>
      <c r="G5" s="10">
        <f t="shared" si="1"/>
        <v>6.5</v>
      </c>
      <c r="H5" s="13" t="s">
        <v>33</v>
      </c>
      <c r="I5" s="6"/>
      <c r="J5" s="12">
        <v>6</v>
      </c>
      <c r="K5" s="12">
        <v>3</v>
      </c>
      <c r="L5" s="7">
        <v>0.8</v>
      </c>
      <c r="M5" s="7">
        <v>5.2</v>
      </c>
    </row>
    <row r="6" spans="1:14" ht="15.75" customHeight="1" x14ac:dyDescent="0.25">
      <c r="A6" s="38"/>
      <c r="B6" s="3" t="s">
        <v>5</v>
      </c>
      <c r="C6" s="8">
        <f t="shared" ref="C6:D6" si="4">J6*2.54/100</f>
        <v>0.15240000000000001</v>
      </c>
      <c r="D6" s="8">
        <f t="shared" si="4"/>
        <v>0.13970000000000002</v>
      </c>
      <c r="E6" s="3">
        <f t="shared" ref="E6:E10" si="5">150000/J6</f>
        <v>25000</v>
      </c>
      <c r="F6" s="14">
        <v>2</v>
      </c>
      <c r="G6" s="10">
        <f t="shared" si="1"/>
        <v>6.1</v>
      </c>
      <c r="H6" s="11" t="s">
        <v>34</v>
      </c>
      <c r="J6" s="6">
        <v>6</v>
      </c>
      <c r="K6" s="6">
        <v>5.5</v>
      </c>
      <c r="L6" s="7">
        <v>1</v>
      </c>
      <c r="M6" s="7">
        <v>6.1</v>
      </c>
    </row>
    <row r="7" spans="1:14" ht="15.75" customHeight="1" x14ac:dyDescent="0.25">
      <c r="A7" s="38"/>
      <c r="B7" s="3" t="s">
        <v>6</v>
      </c>
      <c r="C7" s="8">
        <f t="shared" ref="C7:D7" si="6">J7*2.54/100</f>
        <v>0.15240000000000001</v>
      </c>
      <c r="D7" s="8">
        <f t="shared" si="6"/>
        <v>0.1016</v>
      </c>
      <c r="E7" s="3">
        <f t="shared" si="5"/>
        <v>25000</v>
      </c>
      <c r="F7" s="14">
        <v>2</v>
      </c>
      <c r="G7" s="10">
        <f t="shared" si="1"/>
        <v>6.2</v>
      </c>
      <c r="H7" s="11" t="s">
        <v>35</v>
      </c>
      <c r="J7" s="6">
        <v>6</v>
      </c>
      <c r="K7" s="6">
        <v>4</v>
      </c>
      <c r="L7" s="7">
        <v>1</v>
      </c>
      <c r="M7" s="7">
        <v>6.2</v>
      </c>
    </row>
    <row r="8" spans="1:14" ht="15.75" customHeight="1" x14ac:dyDescent="0.25">
      <c r="A8" s="38"/>
      <c r="B8" s="3" t="s">
        <v>7</v>
      </c>
      <c r="C8" s="8">
        <f t="shared" ref="C8:D8" si="7">J8*2.54/100</f>
        <v>0.17780000000000001</v>
      </c>
      <c r="D8" s="8">
        <f t="shared" si="7"/>
        <v>0.15240000000000001</v>
      </c>
      <c r="E8" s="3">
        <f t="shared" si="5"/>
        <v>21428.571428571428</v>
      </c>
      <c r="F8" s="14">
        <v>2</v>
      </c>
      <c r="G8" s="10">
        <f t="shared" si="1"/>
        <v>5.1250000000000009</v>
      </c>
      <c r="H8" s="15" t="s">
        <v>36</v>
      </c>
      <c r="J8" s="6">
        <v>7</v>
      </c>
      <c r="K8" s="6">
        <v>6</v>
      </c>
      <c r="L8" s="7">
        <v>1.2</v>
      </c>
      <c r="M8" s="7">
        <v>6.15</v>
      </c>
    </row>
    <row r="9" spans="1:14" ht="15.75" customHeight="1" x14ac:dyDescent="0.25">
      <c r="A9" s="38"/>
      <c r="B9" s="3" t="s">
        <v>8</v>
      </c>
      <c r="C9" s="8">
        <f t="shared" ref="C9:D9" si="8">J9*2.54/100</f>
        <v>0.17780000000000001</v>
      </c>
      <c r="D9" s="8">
        <f t="shared" si="8"/>
        <v>0.1016</v>
      </c>
      <c r="E9" s="3">
        <f t="shared" si="5"/>
        <v>21428.571428571428</v>
      </c>
      <c r="F9" s="14">
        <v>2</v>
      </c>
      <c r="G9" s="10">
        <f t="shared" si="1"/>
        <v>5.3478260869565224</v>
      </c>
      <c r="H9" s="15" t="s">
        <v>37</v>
      </c>
      <c r="J9" s="6">
        <v>7</v>
      </c>
      <c r="K9" s="6">
        <v>4</v>
      </c>
      <c r="L9" s="7">
        <v>1.1499999999999999</v>
      </c>
      <c r="M9" s="7">
        <v>6.15</v>
      </c>
    </row>
    <row r="10" spans="1:14" ht="15.75" customHeight="1" x14ac:dyDescent="0.25">
      <c r="A10" s="38"/>
      <c r="B10" s="3" t="s">
        <v>9</v>
      </c>
      <c r="C10" s="8">
        <f t="shared" ref="C10:D10" si="9">J10*2.54/100</f>
        <v>0.17780000000000001</v>
      </c>
      <c r="D10" s="8">
        <f t="shared" si="9"/>
        <v>0.127</v>
      </c>
      <c r="E10" s="3">
        <f t="shared" si="5"/>
        <v>21428.571428571428</v>
      </c>
      <c r="F10" s="14">
        <v>2</v>
      </c>
      <c r="G10" s="10">
        <f t="shared" si="1"/>
        <v>6</v>
      </c>
      <c r="H10" s="15" t="s">
        <v>38</v>
      </c>
      <c r="J10" s="6">
        <v>7</v>
      </c>
      <c r="K10" s="6">
        <v>5</v>
      </c>
      <c r="L10" s="7">
        <v>1</v>
      </c>
      <c r="M10" s="7">
        <v>6</v>
      </c>
    </row>
    <row r="11" spans="1:14" ht="15.75" customHeight="1" x14ac:dyDescent="0.25">
      <c r="A11" s="38"/>
      <c r="B11" s="3" t="s">
        <v>39</v>
      </c>
      <c r="C11" s="8">
        <f t="shared" ref="C11:D11" si="10">J11*2.54/100</f>
        <v>0.17780000000000001</v>
      </c>
      <c r="D11" s="8">
        <f t="shared" si="10"/>
        <v>0.10414</v>
      </c>
      <c r="E11" s="3">
        <f t="shared" ref="E11:E12" si="11">65000/J11</f>
        <v>9285.7142857142862</v>
      </c>
      <c r="F11" s="14">
        <v>2</v>
      </c>
      <c r="G11" s="10">
        <f t="shared" si="1"/>
        <v>6.3076923076923066</v>
      </c>
      <c r="H11" s="15" t="s">
        <v>40</v>
      </c>
      <c r="J11" s="6">
        <v>7</v>
      </c>
      <c r="K11" s="6">
        <v>4.0999999999999996</v>
      </c>
      <c r="L11" s="7">
        <v>0.65</v>
      </c>
      <c r="M11" s="7">
        <v>4.0999999999999996</v>
      </c>
    </row>
    <row r="12" spans="1:14" ht="15.75" customHeight="1" x14ac:dyDescent="0.25">
      <c r="A12" s="38"/>
      <c r="B12" s="3" t="s">
        <v>41</v>
      </c>
      <c r="C12" s="8">
        <f t="shared" ref="C12:D12" si="12">J12*2.54/100</f>
        <v>0.17780000000000001</v>
      </c>
      <c r="D12" s="8">
        <f t="shared" si="12"/>
        <v>9.6519999999999995E-2</v>
      </c>
      <c r="E12" s="3">
        <f t="shared" si="11"/>
        <v>9285.7142857142862</v>
      </c>
      <c r="F12" s="14">
        <v>2</v>
      </c>
      <c r="G12" s="10">
        <f t="shared" si="1"/>
        <v>3.875</v>
      </c>
      <c r="H12" s="15" t="s">
        <v>42</v>
      </c>
      <c r="J12" s="6">
        <v>7</v>
      </c>
      <c r="K12" s="6">
        <v>3.8</v>
      </c>
      <c r="L12" s="7">
        <v>1.6</v>
      </c>
      <c r="M12" s="7">
        <v>6.2</v>
      </c>
    </row>
    <row r="13" spans="1:14" ht="15.75" customHeight="1" x14ac:dyDescent="0.25">
      <c r="A13" s="38"/>
      <c r="B13" s="3" t="s">
        <v>10</v>
      </c>
      <c r="C13" s="8">
        <f t="shared" ref="C13:D13" si="13">J13*2.54/100</f>
        <v>0.20319999999999999</v>
      </c>
      <c r="D13" s="8">
        <f t="shared" si="13"/>
        <v>0.1016</v>
      </c>
      <c r="E13" s="3">
        <f t="shared" ref="E13:E14" si="14">150000/J13</f>
        <v>18750</v>
      </c>
      <c r="F13" s="14">
        <v>2</v>
      </c>
      <c r="G13" s="10">
        <f t="shared" si="1"/>
        <v>5.3</v>
      </c>
      <c r="H13" s="15" t="s">
        <v>43</v>
      </c>
      <c r="J13" s="6">
        <v>8</v>
      </c>
      <c r="K13" s="6">
        <v>4</v>
      </c>
      <c r="L13" s="7">
        <v>1</v>
      </c>
      <c r="M13" s="7">
        <v>5.3</v>
      </c>
    </row>
    <row r="14" spans="1:14" ht="15.75" customHeight="1" x14ac:dyDescent="0.25">
      <c r="A14" s="38"/>
      <c r="B14" s="3" t="s">
        <v>11</v>
      </c>
      <c r="C14" s="8">
        <f t="shared" ref="C14:D14" si="15">J14*2.54/100</f>
        <v>0.20319999999999999</v>
      </c>
      <c r="D14" s="8">
        <f t="shared" si="15"/>
        <v>0.15240000000000001</v>
      </c>
      <c r="E14" s="3">
        <f t="shared" si="14"/>
        <v>18750</v>
      </c>
      <c r="F14" s="14">
        <v>2</v>
      </c>
      <c r="G14" s="10">
        <f t="shared" si="1"/>
        <v>5.3</v>
      </c>
      <c r="H14" s="15" t="s">
        <v>44</v>
      </c>
      <c r="J14" s="6">
        <v>8</v>
      </c>
      <c r="K14" s="6">
        <v>6</v>
      </c>
      <c r="L14" s="7">
        <v>1</v>
      </c>
      <c r="M14" s="7">
        <v>5.3</v>
      </c>
    </row>
    <row r="15" spans="1:14" ht="15.75" customHeight="1" x14ac:dyDescent="0.25">
      <c r="A15" s="38"/>
      <c r="B15" s="3" t="s">
        <v>45</v>
      </c>
      <c r="C15" s="8">
        <f t="shared" ref="C15:D15" si="16">J15*2.54/100</f>
        <v>0.20319999999999999</v>
      </c>
      <c r="D15" s="8">
        <f t="shared" si="16"/>
        <v>0.11938</v>
      </c>
      <c r="E15" s="3">
        <f t="shared" ref="E15:E18" si="17">65000/J15</f>
        <v>8125</v>
      </c>
      <c r="F15" s="14">
        <v>2</v>
      </c>
      <c r="G15" s="10">
        <f t="shared" si="1"/>
        <v>4.833333333333333</v>
      </c>
      <c r="H15" s="15" t="s">
        <v>46</v>
      </c>
      <c r="J15" s="6">
        <v>8</v>
      </c>
      <c r="K15" s="6">
        <v>4.7</v>
      </c>
      <c r="L15" s="7">
        <v>1.2</v>
      </c>
      <c r="M15" s="7">
        <v>5.8</v>
      </c>
    </row>
    <row r="16" spans="1:14" ht="15.75" customHeight="1" x14ac:dyDescent="0.25">
      <c r="A16" s="39"/>
      <c r="B16" s="3" t="s">
        <v>47</v>
      </c>
      <c r="C16" s="8">
        <f t="shared" ref="C16:D16" si="18">J16*2.54/100</f>
        <v>0.20319999999999999</v>
      </c>
      <c r="D16" s="8">
        <f t="shared" si="18"/>
        <v>9.6519999999999995E-2</v>
      </c>
      <c r="E16" s="3">
        <f t="shared" si="17"/>
        <v>8125</v>
      </c>
      <c r="F16" s="14">
        <v>2</v>
      </c>
      <c r="G16" s="16">
        <v>5.157</v>
      </c>
      <c r="H16" s="15" t="s">
        <v>48</v>
      </c>
      <c r="J16" s="6">
        <v>8</v>
      </c>
      <c r="K16" s="6">
        <v>3.8</v>
      </c>
      <c r="L16" s="7">
        <v>1.3</v>
      </c>
      <c r="M16" s="7">
        <v>5</v>
      </c>
    </row>
    <row r="17" spans="2:13" ht="15.75" customHeight="1" x14ac:dyDescent="0.25">
      <c r="B17" s="3" t="s">
        <v>49</v>
      </c>
      <c r="C17" s="8">
        <f t="shared" ref="C17:D17" si="19">J17*2.54/100</f>
        <v>0.20319999999999999</v>
      </c>
      <c r="D17" s="8">
        <f t="shared" si="19"/>
        <v>0.10414</v>
      </c>
      <c r="E17" s="3">
        <f t="shared" si="17"/>
        <v>8125</v>
      </c>
      <c r="F17" s="14">
        <v>2</v>
      </c>
      <c r="G17" s="16">
        <v>5.1109999999999998</v>
      </c>
      <c r="H17" s="15" t="s">
        <v>50</v>
      </c>
      <c r="J17" s="6">
        <v>8</v>
      </c>
      <c r="K17" s="6">
        <v>4.0999999999999996</v>
      </c>
      <c r="L17" s="7">
        <v>0.9</v>
      </c>
      <c r="M17" s="7">
        <v>5.6</v>
      </c>
    </row>
    <row r="18" spans="2:13" ht="15.75" customHeight="1" x14ac:dyDescent="0.25">
      <c r="B18" s="3" t="s">
        <v>51</v>
      </c>
      <c r="C18" s="8">
        <f t="shared" ref="C18:D18" si="20">J18*2.54/100</f>
        <v>0.2286</v>
      </c>
      <c r="D18" s="8">
        <f t="shared" si="20"/>
        <v>0.15240000000000001</v>
      </c>
      <c r="E18" s="3">
        <f t="shared" si="17"/>
        <v>7222.2222222222226</v>
      </c>
      <c r="F18" s="14">
        <v>2</v>
      </c>
      <c r="G18" s="16">
        <v>4.5199999999999996</v>
      </c>
      <c r="H18" s="15" t="s">
        <v>52</v>
      </c>
      <c r="J18" s="6">
        <v>9</v>
      </c>
      <c r="K18" s="6">
        <v>6</v>
      </c>
    </row>
    <row r="19" spans="2:13" ht="15.75" customHeight="1" x14ac:dyDescent="0.25">
      <c r="B19" s="3" t="s">
        <v>53</v>
      </c>
      <c r="C19" s="8">
        <f t="shared" ref="C19:D19" si="21">J19*2.54/100</f>
        <v>0.2286</v>
      </c>
      <c r="D19" s="8">
        <f t="shared" si="21"/>
        <v>0.1143</v>
      </c>
      <c r="E19" s="17">
        <f>105000/J19</f>
        <v>11666.666666666666</v>
      </c>
      <c r="F19" s="18">
        <v>2</v>
      </c>
      <c r="G19" s="16">
        <v>5.92</v>
      </c>
      <c r="H19" s="15" t="s">
        <v>54</v>
      </c>
      <c r="J19" s="6">
        <v>9</v>
      </c>
      <c r="K19" s="6">
        <v>4.5</v>
      </c>
    </row>
    <row r="20" spans="2:13" ht="15.75" customHeight="1" x14ac:dyDescent="0.25">
      <c r="B20" s="3" t="s">
        <v>55</v>
      </c>
      <c r="C20" s="8">
        <f t="shared" ref="C20:D20" si="22">J20*2.54/100</f>
        <v>0.2286</v>
      </c>
      <c r="D20" s="8">
        <f t="shared" si="22"/>
        <v>0.11938</v>
      </c>
      <c r="E20" s="3">
        <f>65000/J20</f>
        <v>7222.2222222222226</v>
      </c>
      <c r="F20" s="14">
        <v>2</v>
      </c>
      <c r="G20" s="16">
        <v>4.5999999999999996</v>
      </c>
      <c r="H20" s="15" t="s">
        <v>56</v>
      </c>
      <c r="J20" s="6">
        <v>9</v>
      </c>
      <c r="K20" s="6">
        <v>4.7</v>
      </c>
    </row>
    <row r="21" spans="2:13" ht="15.75" customHeight="1" x14ac:dyDescent="0.25">
      <c r="B21" s="3" t="s">
        <v>12</v>
      </c>
      <c r="C21" s="8">
        <f t="shared" ref="C21:D21" si="23">J21*2.54/100</f>
        <v>0.2286</v>
      </c>
      <c r="D21" s="8">
        <f t="shared" si="23"/>
        <v>0.15240000000000001</v>
      </c>
      <c r="E21" s="3">
        <f t="shared" ref="E21:E22" si="24">150000/J21</f>
        <v>16666.666666666668</v>
      </c>
      <c r="F21" s="14">
        <v>2</v>
      </c>
      <c r="G21" s="16">
        <v>5.25</v>
      </c>
      <c r="H21" s="15" t="s">
        <v>57</v>
      </c>
      <c r="J21" s="6">
        <v>9</v>
      </c>
      <c r="K21" s="6">
        <v>6</v>
      </c>
    </row>
    <row r="22" spans="2:13" ht="15.75" customHeight="1" x14ac:dyDescent="0.25">
      <c r="B22" s="3" t="s">
        <v>13</v>
      </c>
      <c r="C22" s="8">
        <f t="shared" ref="C22:D22" si="25">J22*2.54/100</f>
        <v>0.2286</v>
      </c>
      <c r="D22" s="8">
        <f t="shared" si="25"/>
        <v>0.1143</v>
      </c>
      <c r="E22" s="3">
        <f t="shared" si="24"/>
        <v>16666.666666666668</v>
      </c>
      <c r="F22" s="14">
        <v>2</v>
      </c>
      <c r="G22" s="16">
        <v>5.9</v>
      </c>
      <c r="H22" s="15" t="s">
        <v>58</v>
      </c>
      <c r="J22" s="6">
        <v>9</v>
      </c>
      <c r="K22" s="6">
        <v>4.5</v>
      </c>
    </row>
    <row r="23" spans="2:13" ht="15.75" customHeight="1" x14ac:dyDescent="0.25">
      <c r="B23" s="3" t="s">
        <v>59</v>
      </c>
      <c r="C23" s="8">
        <f t="shared" ref="C23:D23" si="26">J23*2.54/100</f>
        <v>0.254</v>
      </c>
      <c r="D23" s="8">
        <f t="shared" si="26"/>
        <v>0.11684</v>
      </c>
      <c r="E23" s="3">
        <f>65000/J23</f>
        <v>6500</v>
      </c>
      <c r="F23" s="14">
        <v>2</v>
      </c>
      <c r="G23" s="16">
        <v>8.2140000000000004</v>
      </c>
      <c r="H23" s="15" t="s">
        <v>60</v>
      </c>
      <c r="J23" s="6">
        <v>10</v>
      </c>
      <c r="K23" s="6">
        <v>4.5999999999999996</v>
      </c>
    </row>
    <row r="24" spans="2:13" ht="15.75" customHeight="1" x14ac:dyDescent="0.25">
      <c r="B24" s="3" t="s">
        <v>14</v>
      </c>
      <c r="C24" s="8">
        <f t="shared" ref="C24:D24" si="27">J24*2.54/100</f>
        <v>0.254</v>
      </c>
      <c r="D24" s="8">
        <f t="shared" si="27"/>
        <v>0.127</v>
      </c>
      <c r="E24" s="3">
        <f t="shared" ref="E24:E25" si="28">150000/J24</f>
        <v>15000</v>
      </c>
      <c r="F24" s="14">
        <v>2</v>
      </c>
      <c r="G24" s="16">
        <v>6.17</v>
      </c>
      <c r="H24" s="15" t="s">
        <v>61</v>
      </c>
      <c r="J24" s="6">
        <v>10</v>
      </c>
      <c r="K24" s="6">
        <v>5</v>
      </c>
    </row>
    <row r="25" spans="2:13" ht="15.75" customHeight="1" x14ac:dyDescent="0.25">
      <c r="B25" s="19" t="s">
        <v>15</v>
      </c>
      <c r="C25" s="8">
        <f t="shared" ref="C25:D25" si="29">J25*2.54/100</f>
        <v>0.254</v>
      </c>
      <c r="D25" s="8">
        <f t="shared" si="29"/>
        <v>0.15240000000000001</v>
      </c>
      <c r="E25" s="3">
        <f t="shared" si="28"/>
        <v>15000</v>
      </c>
      <c r="F25" s="14">
        <v>2</v>
      </c>
      <c r="G25" s="16">
        <v>6.45</v>
      </c>
      <c r="H25" s="13" t="s">
        <v>62</v>
      </c>
      <c r="J25" s="6">
        <v>10</v>
      </c>
      <c r="K25" s="6">
        <v>6</v>
      </c>
    </row>
    <row r="26" spans="2:13" ht="15.75" customHeight="1" x14ac:dyDescent="0.25">
      <c r="B26" s="3" t="s">
        <v>63</v>
      </c>
      <c r="C26" s="8">
        <f t="shared" ref="C26:D26" si="30">J26*2.54/100</f>
        <v>0.27940000000000004</v>
      </c>
      <c r="D26" s="8">
        <f t="shared" si="30"/>
        <v>0.10668000000000001</v>
      </c>
      <c r="E26" s="3">
        <v>8400</v>
      </c>
      <c r="F26" s="14">
        <v>2</v>
      </c>
      <c r="G26" s="16">
        <v>7.9</v>
      </c>
      <c r="H26" s="15" t="s">
        <v>64</v>
      </c>
      <c r="J26" s="6">
        <v>11</v>
      </c>
      <c r="K26" s="6">
        <v>4.2</v>
      </c>
    </row>
    <row r="27" spans="2:13" ht="15.75" customHeight="1" x14ac:dyDescent="0.25">
      <c r="B27" s="3" t="s">
        <v>65</v>
      </c>
      <c r="C27" s="8">
        <f t="shared" ref="C27:D27" si="31">J27*2.54/100</f>
        <v>0.27940000000000004</v>
      </c>
      <c r="D27" s="8">
        <f t="shared" si="31"/>
        <v>0.11684</v>
      </c>
      <c r="E27" s="3">
        <f>65000/J27</f>
        <v>5909.090909090909</v>
      </c>
      <c r="F27" s="14">
        <v>2</v>
      </c>
      <c r="G27" s="16">
        <v>6.83</v>
      </c>
      <c r="H27" s="15" t="s">
        <v>66</v>
      </c>
      <c r="J27" s="6">
        <v>11</v>
      </c>
      <c r="K27" s="6">
        <v>4.5999999999999996</v>
      </c>
    </row>
    <row r="28" spans="2:13" ht="15.75" customHeight="1" x14ac:dyDescent="0.25">
      <c r="B28" s="3" t="s">
        <v>16</v>
      </c>
      <c r="C28" s="8">
        <f t="shared" ref="C28:D28" si="32">J28*2.54/100</f>
        <v>0.27940000000000004</v>
      </c>
      <c r="D28" s="8">
        <f t="shared" si="32"/>
        <v>0.13970000000000002</v>
      </c>
      <c r="E28" s="3">
        <f>150000/J28</f>
        <v>13636.363636363636</v>
      </c>
      <c r="F28" s="14">
        <v>2</v>
      </c>
      <c r="G28" s="10">
        <f t="shared" ref="G28:G31" si="33">M28/L28</f>
        <v>7.0666666666666664</v>
      </c>
      <c r="H28" s="15" t="s">
        <v>67</v>
      </c>
      <c r="J28" s="6">
        <v>11</v>
      </c>
      <c r="K28" s="6">
        <v>5.5</v>
      </c>
      <c r="L28" s="7">
        <v>1.5</v>
      </c>
      <c r="M28" s="7">
        <v>10.6</v>
      </c>
    </row>
    <row r="29" spans="2:13" ht="15.75" customHeight="1" x14ac:dyDescent="0.25">
      <c r="B29" s="3" t="s">
        <v>68</v>
      </c>
      <c r="C29" s="8">
        <f t="shared" ref="C29:D29" si="34">J29*2.54/100</f>
        <v>0.27940000000000004</v>
      </c>
      <c r="D29" s="8">
        <f t="shared" si="34"/>
        <v>9.6519999999999995E-2</v>
      </c>
      <c r="E29" s="3">
        <f>65000/J29</f>
        <v>5909.090909090909</v>
      </c>
      <c r="F29" s="14">
        <v>2</v>
      </c>
      <c r="G29" s="10">
        <f t="shared" si="33"/>
        <v>4.875</v>
      </c>
      <c r="H29" s="15" t="s">
        <v>69</v>
      </c>
      <c r="J29" s="6">
        <v>11</v>
      </c>
      <c r="K29" s="6">
        <v>3.8</v>
      </c>
      <c r="L29" s="7">
        <v>1.6</v>
      </c>
      <c r="M29" s="7">
        <v>7.8</v>
      </c>
    </row>
    <row r="30" spans="2:13" ht="15.75" customHeight="1" x14ac:dyDescent="0.25">
      <c r="B30" s="20" t="s">
        <v>70</v>
      </c>
      <c r="C30" s="8">
        <f t="shared" ref="C30:D30" si="35">J30*2.54/100</f>
        <v>0.30480000000000002</v>
      </c>
      <c r="D30" s="8">
        <f t="shared" si="35"/>
        <v>0.1143</v>
      </c>
      <c r="E30" s="20">
        <f t="shared" ref="E30:E31" si="36">105000/J29</f>
        <v>9545.454545454546</v>
      </c>
      <c r="F30" s="20">
        <v>2</v>
      </c>
      <c r="G30" s="10">
        <f t="shared" si="33"/>
        <v>6.5</v>
      </c>
      <c r="H30" s="21" t="s">
        <v>71</v>
      </c>
      <c r="J30" s="7">
        <v>12</v>
      </c>
      <c r="K30" s="7">
        <v>4.5</v>
      </c>
      <c r="L30" s="7">
        <v>1.2</v>
      </c>
      <c r="M30" s="7">
        <v>7.8</v>
      </c>
    </row>
    <row r="31" spans="2:13" ht="15.75" customHeight="1" x14ac:dyDescent="0.25">
      <c r="B31" s="14" t="s">
        <v>72</v>
      </c>
      <c r="C31" s="8">
        <f t="shared" ref="C31:D31" si="37">J31*2.54/100</f>
        <v>0.30480000000000002</v>
      </c>
      <c r="D31" s="8">
        <f t="shared" si="37"/>
        <v>0.13970000000000002</v>
      </c>
      <c r="E31" s="20">
        <f t="shared" si="36"/>
        <v>8750</v>
      </c>
      <c r="F31" s="20">
        <v>2</v>
      </c>
      <c r="G31" s="10">
        <f t="shared" si="33"/>
        <v>6.5</v>
      </c>
      <c r="H31" s="22" t="s">
        <v>73</v>
      </c>
      <c r="J31" s="7">
        <v>12</v>
      </c>
      <c r="K31" s="7">
        <v>5.5</v>
      </c>
      <c r="L31" s="7">
        <v>1.2</v>
      </c>
      <c r="M31" s="7">
        <v>7.8</v>
      </c>
    </row>
    <row r="32" spans="2:13" ht="15.75" customHeight="1" x14ac:dyDescent="0.25">
      <c r="B32" s="14" t="s">
        <v>74</v>
      </c>
      <c r="C32" s="8">
        <f t="shared" ref="C32:D32" si="38">J32*2.54/100</f>
        <v>0.27940000000000004</v>
      </c>
      <c r="D32" s="8">
        <f t="shared" si="38"/>
        <v>0.15240000000000001</v>
      </c>
      <c r="E32" s="23">
        <v>15000</v>
      </c>
      <c r="F32" s="23">
        <v>3</v>
      </c>
      <c r="G32" s="24">
        <v>6.6</v>
      </c>
      <c r="H32" s="25" t="s">
        <v>75</v>
      </c>
      <c r="J32" s="7">
        <v>11</v>
      </c>
      <c r="K32" s="7">
        <v>6</v>
      </c>
    </row>
    <row r="33" spans="2:11" ht="15.75" customHeight="1" x14ac:dyDescent="0.25">
      <c r="B33" s="14" t="s">
        <v>76</v>
      </c>
      <c r="C33" s="8">
        <f t="shared" ref="C33:D33" si="39">J33*2.54/100</f>
        <v>0.30480000000000002</v>
      </c>
      <c r="D33" s="8">
        <f t="shared" si="39"/>
        <v>0.15240000000000001</v>
      </c>
      <c r="E33" s="14">
        <v>13500</v>
      </c>
      <c r="F33" s="14">
        <v>3</v>
      </c>
      <c r="G33" s="24">
        <v>6.6</v>
      </c>
      <c r="H33" s="22" t="s">
        <v>77</v>
      </c>
      <c r="J33" s="7">
        <v>12</v>
      </c>
      <c r="K33" s="7">
        <v>6</v>
      </c>
    </row>
    <row r="34" spans="2:11" ht="15.75" customHeight="1" x14ac:dyDescent="0.25">
      <c r="B34" s="14" t="s">
        <v>78</v>
      </c>
      <c r="C34" s="8">
        <f t="shared" ref="C34:D34" si="40">J34*2.54/100</f>
        <v>0.30480000000000002</v>
      </c>
      <c r="D34" s="8">
        <f t="shared" si="40"/>
        <v>0.15240000000000001</v>
      </c>
      <c r="E34" s="14">
        <v>13500</v>
      </c>
      <c r="F34" s="14">
        <v>3</v>
      </c>
      <c r="G34" s="24">
        <v>6.6</v>
      </c>
      <c r="H34" s="22" t="s">
        <v>79</v>
      </c>
      <c r="J34" s="7">
        <v>12</v>
      </c>
      <c r="K34" s="7">
        <v>6</v>
      </c>
    </row>
    <row r="35" spans="2:11" ht="15.75" customHeight="1" x14ac:dyDescent="0.25">
      <c r="B35" s="14" t="s">
        <v>80</v>
      </c>
      <c r="C35" s="8">
        <f t="shared" ref="C35:D35" si="41">J35*2.54/100</f>
        <v>0.33020000000000005</v>
      </c>
      <c r="D35" s="8">
        <f t="shared" si="41"/>
        <v>0.15240000000000001</v>
      </c>
      <c r="E35" s="14">
        <v>12500</v>
      </c>
      <c r="F35" s="14">
        <v>3</v>
      </c>
      <c r="G35" s="24">
        <v>6.6</v>
      </c>
      <c r="H35" s="22" t="s">
        <v>81</v>
      </c>
      <c r="J35" s="7">
        <v>13</v>
      </c>
      <c r="K35" s="7">
        <v>6</v>
      </c>
    </row>
    <row r="36" spans="2:11" ht="15.75" customHeight="1" x14ac:dyDescent="0.25">
      <c r="B36" s="14" t="s">
        <v>82</v>
      </c>
      <c r="C36" s="8">
        <f t="shared" ref="C36:D36" si="42">J36*2.54/100</f>
        <v>0.33020000000000005</v>
      </c>
      <c r="D36" s="8">
        <f t="shared" si="42"/>
        <v>0.15240000000000001</v>
      </c>
      <c r="E36" s="14">
        <v>12500</v>
      </c>
      <c r="F36" s="14">
        <v>3</v>
      </c>
      <c r="G36" s="24">
        <v>6.6</v>
      </c>
      <c r="H36" s="22" t="s">
        <v>83</v>
      </c>
      <c r="J36" s="7">
        <v>13</v>
      </c>
      <c r="K36" s="7">
        <v>6</v>
      </c>
    </row>
    <row r="37" spans="2:11" ht="15.75" customHeight="1" x14ac:dyDescent="0.25">
      <c r="B37" s="20" t="s">
        <v>84</v>
      </c>
      <c r="C37" s="8">
        <f t="shared" ref="C37:D37" si="43">J37*2.54/100</f>
        <v>0.27940000000000004</v>
      </c>
      <c r="D37" s="8">
        <f t="shared" si="43"/>
        <v>0.1016</v>
      </c>
      <c r="E37" s="14">
        <v>13000</v>
      </c>
      <c r="F37" s="14">
        <v>2</v>
      </c>
      <c r="G37" s="26">
        <v>7.1</v>
      </c>
      <c r="H37" s="22" t="s">
        <v>85</v>
      </c>
      <c r="J37" s="7">
        <v>11</v>
      </c>
      <c r="K37" s="7">
        <v>4</v>
      </c>
    </row>
    <row r="38" spans="2:11" ht="15.75" customHeight="1" x14ac:dyDescent="0.25">
      <c r="B38" s="20" t="s">
        <v>86</v>
      </c>
      <c r="C38" s="8">
        <f t="shared" ref="C38:D38" si="44">J38*2.54/100</f>
        <v>0.27940000000000004</v>
      </c>
      <c r="D38" s="8">
        <f t="shared" si="44"/>
        <v>0.127</v>
      </c>
      <c r="E38" s="20">
        <v>13000</v>
      </c>
      <c r="F38" s="20">
        <v>2</v>
      </c>
      <c r="G38" s="16">
        <v>7.1</v>
      </c>
      <c r="H38" s="21" t="s">
        <v>87</v>
      </c>
      <c r="J38" s="7">
        <v>11</v>
      </c>
      <c r="K38" s="7">
        <v>5</v>
      </c>
    </row>
    <row r="39" spans="2:11" ht="15.75" customHeight="1" x14ac:dyDescent="0.25">
      <c r="B39" s="20" t="s">
        <v>88</v>
      </c>
      <c r="C39" s="8">
        <f t="shared" ref="C39:D39" si="45">J39*2.54/100</f>
        <v>0.27940000000000004</v>
      </c>
      <c r="D39" s="8">
        <f t="shared" si="45"/>
        <v>0.15240000000000001</v>
      </c>
      <c r="E39" s="20">
        <v>13000</v>
      </c>
      <c r="F39" s="20">
        <v>2</v>
      </c>
      <c r="G39" s="16">
        <v>7.1</v>
      </c>
      <c r="H39" s="21" t="s">
        <v>89</v>
      </c>
      <c r="J39" s="7">
        <v>11</v>
      </c>
      <c r="K39" s="7">
        <v>6</v>
      </c>
    </row>
    <row r="40" spans="2:11" ht="15.75" customHeight="1" x14ac:dyDescent="0.25">
      <c r="B40" s="20" t="s">
        <v>90</v>
      </c>
      <c r="C40" s="8">
        <f t="shared" ref="C40:D40" si="46">J40*2.54/100</f>
        <v>0.30480000000000002</v>
      </c>
      <c r="D40" s="8">
        <f t="shared" si="46"/>
        <v>0.127</v>
      </c>
      <c r="E40" s="20">
        <v>13000</v>
      </c>
      <c r="F40" s="20">
        <v>2</v>
      </c>
      <c r="G40" s="16">
        <v>7.1</v>
      </c>
      <c r="H40" s="21" t="s">
        <v>91</v>
      </c>
      <c r="J40" s="7">
        <v>12</v>
      </c>
      <c r="K40" s="7">
        <v>5</v>
      </c>
    </row>
    <row r="41" spans="2:11" ht="15.75" customHeight="1" x14ac:dyDescent="0.25">
      <c r="B41" s="20" t="s">
        <v>92</v>
      </c>
      <c r="C41" s="8">
        <f t="shared" ref="C41:D41" si="47">J41*2.54/100</f>
        <v>0.30480000000000002</v>
      </c>
      <c r="D41" s="8">
        <f t="shared" si="47"/>
        <v>0.15240000000000001</v>
      </c>
      <c r="E41" s="20">
        <v>13000</v>
      </c>
      <c r="F41" s="20">
        <v>2</v>
      </c>
      <c r="G41" s="16">
        <v>7.1</v>
      </c>
      <c r="H41" s="21" t="s">
        <v>93</v>
      </c>
      <c r="J41" s="7">
        <v>12</v>
      </c>
      <c r="K41" s="7">
        <v>6</v>
      </c>
    </row>
    <row r="42" spans="2:11" ht="15.75" customHeight="1" x14ac:dyDescent="0.25">
      <c r="B42" s="20" t="s">
        <v>94</v>
      </c>
      <c r="C42" s="8">
        <f t="shared" ref="C42:D42" si="48">J42*2.54/100</f>
        <v>0.3175</v>
      </c>
      <c r="D42" s="8">
        <f t="shared" si="48"/>
        <v>0.15240000000000001</v>
      </c>
      <c r="E42" s="20">
        <v>12000</v>
      </c>
      <c r="F42" s="20">
        <v>2</v>
      </c>
      <c r="G42" s="16">
        <v>7.1</v>
      </c>
      <c r="H42" s="21" t="s">
        <v>95</v>
      </c>
      <c r="J42" s="7">
        <v>12.5</v>
      </c>
      <c r="K42" s="7">
        <v>6</v>
      </c>
    </row>
    <row r="43" spans="2:11" ht="15.75" customHeight="1" x14ac:dyDescent="0.25">
      <c r="B43" s="20" t="s">
        <v>96</v>
      </c>
      <c r="C43" s="8">
        <f t="shared" ref="C43:D43" si="49">J43*2.54/100</f>
        <v>0.33020000000000005</v>
      </c>
      <c r="D43" s="8">
        <f t="shared" si="49"/>
        <v>0.127</v>
      </c>
      <c r="E43" s="20">
        <v>12000</v>
      </c>
      <c r="F43" s="20">
        <v>2</v>
      </c>
      <c r="G43" s="16">
        <v>7.1</v>
      </c>
      <c r="H43" s="21" t="s">
        <v>97</v>
      </c>
      <c r="J43" s="7">
        <v>13</v>
      </c>
      <c r="K43" s="7">
        <v>5</v>
      </c>
    </row>
    <row r="44" spans="2:11" ht="15.75" customHeight="1" x14ac:dyDescent="0.25">
      <c r="B44" s="20" t="s">
        <v>98</v>
      </c>
      <c r="C44" s="8">
        <f t="shared" ref="C44:D44" si="50">J44*2.54/100</f>
        <v>0.35560000000000003</v>
      </c>
      <c r="D44" s="8">
        <f t="shared" si="50"/>
        <v>0.15240000000000001</v>
      </c>
      <c r="E44" s="20">
        <v>11000</v>
      </c>
      <c r="F44" s="20">
        <v>2</v>
      </c>
      <c r="G44" s="16">
        <v>7.1</v>
      </c>
      <c r="H44" s="21" t="s">
        <v>99</v>
      </c>
      <c r="J44" s="7">
        <v>14</v>
      </c>
      <c r="K44" s="7">
        <v>6</v>
      </c>
    </row>
    <row r="45" spans="2:11" ht="15.75" customHeight="1" x14ac:dyDescent="0.25">
      <c r="B45" s="20" t="s">
        <v>100</v>
      </c>
      <c r="C45" s="8">
        <f t="shared" ref="C45:D45" si="51">J45*2.54/100</f>
        <v>0.38100000000000001</v>
      </c>
      <c r="D45" s="8">
        <f t="shared" si="51"/>
        <v>0.15240000000000001</v>
      </c>
      <c r="E45" s="20">
        <v>9000</v>
      </c>
      <c r="F45" s="20">
        <v>2</v>
      </c>
      <c r="G45" s="16">
        <v>7.1</v>
      </c>
      <c r="H45" s="21" t="s">
        <v>101</v>
      </c>
      <c r="J45" s="7">
        <v>15</v>
      </c>
      <c r="K45" s="7">
        <v>6</v>
      </c>
    </row>
    <row r="46" spans="2:11" ht="15.75" customHeight="1" x14ac:dyDescent="0.25">
      <c r="B46" s="27" t="s">
        <v>102</v>
      </c>
      <c r="C46" s="8">
        <f t="shared" ref="C46:D46" si="52">J46*2.54/100</f>
        <v>0.33020000000000005</v>
      </c>
      <c r="D46" s="8">
        <f t="shared" si="52"/>
        <v>0.127</v>
      </c>
      <c r="E46" s="20">
        <v>14000</v>
      </c>
      <c r="F46" s="20">
        <v>2</v>
      </c>
      <c r="G46" s="16">
        <v>6.6</v>
      </c>
      <c r="H46" s="21" t="s">
        <v>103</v>
      </c>
      <c r="J46" s="7">
        <v>13</v>
      </c>
      <c r="K46" s="7">
        <v>5</v>
      </c>
    </row>
    <row r="47" spans="2:11" ht="15.75" customHeight="1" x14ac:dyDescent="0.25">
      <c r="B47" s="27" t="s">
        <v>104</v>
      </c>
      <c r="C47" s="8">
        <f t="shared" ref="C47:D47" si="53">J47*2.54/100</f>
        <v>0.33020000000000005</v>
      </c>
      <c r="D47" s="8">
        <f t="shared" si="53"/>
        <v>0.15240000000000001</v>
      </c>
      <c r="E47" s="20">
        <v>14000</v>
      </c>
      <c r="F47" s="20">
        <v>2</v>
      </c>
      <c r="G47" s="16">
        <v>6.6</v>
      </c>
      <c r="H47" s="21" t="s">
        <v>105</v>
      </c>
      <c r="J47" s="7">
        <v>13</v>
      </c>
      <c r="K47" s="7">
        <v>6</v>
      </c>
    </row>
    <row r="48" spans="2:11" ht="15.75" customHeight="1" x14ac:dyDescent="0.25">
      <c r="B48" s="27" t="s">
        <v>106</v>
      </c>
      <c r="C48" s="8">
        <f t="shared" ref="C48:D48" si="54">J48*2.54/100</f>
        <v>0.35560000000000003</v>
      </c>
      <c r="D48" s="8">
        <f t="shared" si="54"/>
        <v>0.127</v>
      </c>
      <c r="E48" s="20">
        <v>13000</v>
      </c>
      <c r="F48" s="20">
        <v>2</v>
      </c>
      <c r="G48" s="16">
        <v>6.6</v>
      </c>
      <c r="H48" s="21" t="s">
        <v>107</v>
      </c>
      <c r="J48" s="7">
        <v>14</v>
      </c>
      <c r="K48" s="7">
        <v>5</v>
      </c>
    </row>
    <row r="49" spans="2:13" ht="15.75" customHeight="1" x14ac:dyDescent="0.25">
      <c r="B49" s="27" t="s">
        <v>108</v>
      </c>
      <c r="C49" s="8">
        <f t="shared" ref="C49:D49" si="55">J49*2.54/100</f>
        <v>0.35560000000000003</v>
      </c>
      <c r="D49" s="8">
        <f t="shared" si="55"/>
        <v>0.15240000000000001</v>
      </c>
      <c r="E49" s="20">
        <v>13000</v>
      </c>
      <c r="F49" s="20">
        <v>2</v>
      </c>
      <c r="G49" s="16">
        <v>6.6</v>
      </c>
      <c r="H49" s="21" t="s">
        <v>109</v>
      </c>
      <c r="J49" s="7">
        <v>14</v>
      </c>
      <c r="K49" s="7">
        <v>6</v>
      </c>
    </row>
    <row r="50" spans="2:13" ht="15.75" customHeight="1" x14ac:dyDescent="0.25">
      <c r="B50" s="27" t="s">
        <v>110</v>
      </c>
      <c r="C50" s="8">
        <f t="shared" ref="C50:D50" si="56">J50*2.54/100</f>
        <v>0.38100000000000001</v>
      </c>
      <c r="D50" s="8">
        <f t="shared" si="56"/>
        <v>0.15240000000000001</v>
      </c>
      <c r="E50" s="20">
        <v>11000</v>
      </c>
      <c r="F50" s="20">
        <v>2</v>
      </c>
      <c r="G50" s="16">
        <v>6.6</v>
      </c>
      <c r="H50" s="21" t="s">
        <v>111</v>
      </c>
      <c r="J50" s="7">
        <v>15</v>
      </c>
      <c r="K50" s="7">
        <v>6</v>
      </c>
    </row>
    <row r="51" spans="2:13" ht="15.75" customHeight="1" thickBot="1" x14ac:dyDescent="0.3">
      <c r="B51" s="27" t="s">
        <v>112</v>
      </c>
      <c r="C51" s="8">
        <f t="shared" ref="C51:D51" si="57">J51*2.54/100</f>
        <v>0.38100000000000001</v>
      </c>
      <c r="D51" s="8">
        <f t="shared" si="57"/>
        <v>0.127</v>
      </c>
      <c r="E51" s="20">
        <v>11000</v>
      </c>
      <c r="F51" s="20">
        <v>2</v>
      </c>
      <c r="G51" s="16">
        <v>6.6</v>
      </c>
      <c r="H51" s="21" t="s">
        <v>113</v>
      </c>
      <c r="J51" s="7">
        <v>15</v>
      </c>
      <c r="K51" s="7">
        <v>5</v>
      </c>
    </row>
    <row r="52" spans="2:13" ht="15.75" customHeight="1" thickBot="1" x14ac:dyDescent="0.3">
      <c r="B52" s="14" t="s">
        <v>114</v>
      </c>
      <c r="C52" s="8">
        <f t="shared" ref="C52:D52" si="58">J52*2.54/100</f>
        <v>0.35560000000000003</v>
      </c>
      <c r="D52" s="8">
        <f t="shared" si="58"/>
        <v>0.12192</v>
      </c>
      <c r="E52" s="14">
        <v>8900</v>
      </c>
      <c r="F52" s="14">
        <v>2</v>
      </c>
      <c r="G52" s="41">
        <v>7.5</v>
      </c>
      <c r="H52" s="14" t="s">
        <v>115</v>
      </c>
      <c r="J52" s="7">
        <v>14</v>
      </c>
      <c r="K52" s="7">
        <v>4.8</v>
      </c>
    </row>
    <row r="53" spans="2:13" ht="15.75" customHeight="1" thickBot="1" x14ac:dyDescent="0.3">
      <c r="B53" s="14" t="s">
        <v>116</v>
      </c>
      <c r="C53" s="8">
        <f t="shared" ref="C53:D53" si="59">J53*2.54/100</f>
        <v>0.38100000000000001</v>
      </c>
      <c r="D53" s="8">
        <f t="shared" si="59"/>
        <v>0.127</v>
      </c>
      <c r="E53" s="14">
        <v>8750</v>
      </c>
      <c r="F53" s="14">
        <v>2</v>
      </c>
      <c r="G53" s="42">
        <v>7.5</v>
      </c>
      <c r="H53" s="14" t="s">
        <v>115</v>
      </c>
      <c r="J53" s="7">
        <v>15</v>
      </c>
      <c r="K53" s="7">
        <v>5</v>
      </c>
    </row>
    <row r="54" spans="2:13" ht="15.75" customHeight="1" thickBot="1" x14ac:dyDescent="0.3">
      <c r="B54" s="14" t="s">
        <v>117</v>
      </c>
      <c r="C54" s="8">
        <f t="shared" ref="C54:D54" si="60">J54*2.54/100</f>
        <v>0.38607999999999998</v>
      </c>
      <c r="D54" s="8">
        <f t="shared" si="60"/>
        <v>0.127</v>
      </c>
      <c r="E54" s="14">
        <v>6500</v>
      </c>
      <c r="F54" s="14">
        <v>2</v>
      </c>
      <c r="G54" s="42">
        <v>8</v>
      </c>
      <c r="H54" s="14" t="s">
        <v>115</v>
      </c>
      <c r="J54" s="7">
        <v>15.2</v>
      </c>
      <c r="K54" s="7">
        <v>5</v>
      </c>
    </row>
    <row r="55" spans="2:13" ht="15.75" customHeight="1" thickBot="1" x14ac:dyDescent="0.3">
      <c r="B55" s="20" t="s">
        <v>118</v>
      </c>
      <c r="C55" s="8">
        <f t="shared" ref="C55:D55" si="61">J55*2.54/100</f>
        <v>0.30480000000000002</v>
      </c>
      <c r="D55" s="8">
        <f t="shared" si="61"/>
        <v>0.1016</v>
      </c>
      <c r="E55" s="20">
        <v>9000</v>
      </c>
      <c r="F55" s="14">
        <v>2</v>
      </c>
      <c r="G55" s="42">
        <v>7.2</v>
      </c>
      <c r="H55" s="14" t="s">
        <v>115</v>
      </c>
      <c r="J55" s="7">
        <v>12</v>
      </c>
      <c r="K55" s="7">
        <v>4</v>
      </c>
    </row>
    <row r="56" spans="2:13" ht="15.75" customHeight="1" thickBot="1" x14ac:dyDescent="0.3">
      <c r="B56" s="20" t="s">
        <v>119</v>
      </c>
      <c r="C56" s="8">
        <f t="shared" ref="C56:D56" si="62">J56*2.54/100</f>
        <v>0.33020000000000005</v>
      </c>
      <c r="D56" s="8">
        <f t="shared" si="62"/>
        <v>0.11176000000000003</v>
      </c>
      <c r="E56" s="20">
        <v>8000</v>
      </c>
      <c r="F56" s="14">
        <v>2</v>
      </c>
      <c r="G56" s="42">
        <v>7.2</v>
      </c>
      <c r="H56" s="14" t="s">
        <v>115</v>
      </c>
      <c r="J56" s="7">
        <v>13</v>
      </c>
      <c r="K56" s="7">
        <v>4.4000000000000004</v>
      </c>
    </row>
    <row r="57" spans="2:13" ht="15.75" customHeight="1" thickBot="1" x14ac:dyDescent="0.3">
      <c r="B57" s="20" t="s">
        <v>120</v>
      </c>
      <c r="C57" s="8">
        <f t="shared" ref="C57:D57" si="63">J57*2.54/100</f>
        <v>0.35560000000000003</v>
      </c>
      <c r="D57" s="8">
        <f t="shared" si="63"/>
        <v>0.12192</v>
      </c>
      <c r="E57" s="20">
        <v>7500</v>
      </c>
      <c r="F57" s="14">
        <v>2</v>
      </c>
      <c r="G57" s="42">
        <v>7.2</v>
      </c>
      <c r="H57" s="14" t="s">
        <v>115</v>
      </c>
      <c r="J57" s="7">
        <v>14</v>
      </c>
      <c r="K57" s="7">
        <v>4.8</v>
      </c>
    </row>
    <row r="58" spans="2:13" ht="15.75" customHeight="1" thickBot="1" x14ac:dyDescent="0.3">
      <c r="B58" s="20" t="s">
        <v>121</v>
      </c>
      <c r="C58" s="8">
        <f t="shared" ref="C58:D58" si="64">J58*2.54/100</f>
        <v>0.38100000000000001</v>
      </c>
      <c r="D58" s="8">
        <f t="shared" si="64"/>
        <v>0.127</v>
      </c>
      <c r="E58" s="20">
        <v>7000</v>
      </c>
      <c r="F58" s="14">
        <v>2</v>
      </c>
      <c r="G58" s="42">
        <v>7.2</v>
      </c>
      <c r="H58" s="14" t="s">
        <v>115</v>
      </c>
      <c r="J58" s="7">
        <v>15</v>
      </c>
      <c r="K58" s="7">
        <v>5</v>
      </c>
    </row>
    <row r="59" spans="2:13" ht="15.75" customHeight="1" x14ac:dyDescent="0.25">
      <c r="B59" s="20" t="s">
        <v>122</v>
      </c>
      <c r="C59" s="8">
        <f t="shared" ref="C59:D59" si="65">J59*2.54/100</f>
        <v>0.30480000000000002</v>
      </c>
      <c r="D59" s="8">
        <f t="shared" si="65"/>
        <v>0.15240000000000001</v>
      </c>
      <c r="E59" s="28">
        <f>150000/J59</f>
        <v>12500</v>
      </c>
      <c r="F59" s="14">
        <v>2</v>
      </c>
      <c r="G59" s="10">
        <f t="shared" ref="G59:G67" si="66">M59/L59</f>
        <v>7.5714285714285721</v>
      </c>
      <c r="H59" s="21" t="s">
        <v>123</v>
      </c>
      <c r="J59" s="7">
        <v>12</v>
      </c>
      <c r="K59" s="7">
        <v>6</v>
      </c>
      <c r="L59" s="7">
        <v>1.4</v>
      </c>
      <c r="M59" s="7">
        <v>10.6</v>
      </c>
    </row>
    <row r="60" spans="2:13" ht="15.75" customHeight="1" x14ac:dyDescent="0.25">
      <c r="B60" s="20" t="s">
        <v>124</v>
      </c>
      <c r="C60" s="8">
        <f t="shared" ref="C60:D60" si="67">J60*2.54/100</f>
        <v>0.30480000000000002</v>
      </c>
      <c r="D60" s="8">
        <f t="shared" si="67"/>
        <v>0.11938</v>
      </c>
      <c r="E60" s="28">
        <f>65000/J60</f>
        <v>5416.666666666667</v>
      </c>
      <c r="F60" s="14">
        <v>2</v>
      </c>
      <c r="G60" s="10">
        <f t="shared" si="66"/>
        <v>4.875</v>
      </c>
      <c r="H60" s="21" t="s">
        <v>125</v>
      </c>
      <c r="J60" s="7">
        <v>12</v>
      </c>
      <c r="K60" s="7">
        <v>4.7</v>
      </c>
      <c r="L60" s="7">
        <v>1.6</v>
      </c>
      <c r="M60" s="7">
        <v>7.8</v>
      </c>
    </row>
    <row r="61" spans="2:13" ht="15.75" customHeight="1" x14ac:dyDescent="0.25">
      <c r="B61" s="20" t="s">
        <v>126</v>
      </c>
      <c r="C61" s="8">
        <f t="shared" ref="C61:D61" si="68">J61*2.54/100</f>
        <v>0.33020000000000005</v>
      </c>
      <c r="D61" s="8">
        <f t="shared" si="68"/>
        <v>0.1016</v>
      </c>
      <c r="E61" s="28">
        <f t="shared" ref="E61:E62" si="69">150000/J61</f>
        <v>11538.461538461539</v>
      </c>
      <c r="F61" s="20">
        <v>2</v>
      </c>
      <c r="G61" s="10">
        <f t="shared" si="66"/>
        <v>7.5714285714285721</v>
      </c>
      <c r="H61" s="21" t="s">
        <v>127</v>
      </c>
      <c r="J61" s="7">
        <v>13</v>
      </c>
      <c r="K61" s="7">
        <v>4</v>
      </c>
      <c r="L61" s="7">
        <v>1.4</v>
      </c>
      <c r="M61" s="7">
        <v>10.6</v>
      </c>
    </row>
    <row r="62" spans="2:13" ht="15.75" customHeight="1" x14ac:dyDescent="0.25">
      <c r="B62" s="20" t="s">
        <v>128</v>
      </c>
      <c r="C62" s="8">
        <f t="shared" ref="C62:D62" si="70">J62*2.54/100</f>
        <v>0.33020000000000005</v>
      </c>
      <c r="D62" s="8">
        <f t="shared" si="70"/>
        <v>0.13970000000000002</v>
      </c>
      <c r="E62" s="28">
        <f t="shared" si="69"/>
        <v>11538.461538461539</v>
      </c>
      <c r="F62" s="14">
        <v>2</v>
      </c>
      <c r="G62" s="10">
        <f t="shared" si="66"/>
        <v>7.8</v>
      </c>
      <c r="H62" s="21" t="s">
        <v>129</v>
      </c>
      <c r="J62" s="7">
        <v>13</v>
      </c>
      <c r="K62" s="7">
        <v>5.5</v>
      </c>
      <c r="L62" s="7">
        <v>1</v>
      </c>
      <c r="M62" s="7">
        <v>7.8</v>
      </c>
    </row>
    <row r="63" spans="2:13" ht="15.75" customHeight="1" x14ac:dyDescent="0.25">
      <c r="B63" s="20" t="s">
        <v>130</v>
      </c>
      <c r="C63" s="8">
        <f t="shared" ref="C63:D63" si="71">J63*2.54/100</f>
        <v>0.33020000000000005</v>
      </c>
      <c r="D63" s="8">
        <f t="shared" si="71"/>
        <v>0.11938</v>
      </c>
      <c r="E63" s="28">
        <f>65000/J63</f>
        <v>5000</v>
      </c>
      <c r="F63" s="14">
        <v>2</v>
      </c>
      <c r="G63" s="10">
        <f t="shared" si="66"/>
        <v>4.5882352941176467</v>
      </c>
      <c r="H63" s="21" t="s">
        <v>131</v>
      </c>
      <c r="J63" s="7">
        <v>13</v>
      </c>
      <c r="K63" s="7">
        <v>4.7</v>
      </c>
      <c r="L63" s="7">
        <v>1.7</v>
      </c>
      <c r="M63" s="7">
        <v>7.8</v>
      </c>
    </row>
    <row r="64" spans="2:13" ht="15.75" customHeight="1" x14ac:dyDescent="0.25">
      <c r="B64" s="20" t="s">
        <v>132</v>
      </c>
      <c r="C64" s="8">
        <f t="shared" ref="C64:D64" si="72">J64*2.54/100</f>
        <v>0.35560000000000003</v>
      </c>
      <c r="D64" s="8">
        <f t="shared" si="72"/>
        <v>0.15240000000000001</v>
      </c>
      <c r="E64" s="28">
        <f>150000/J64</f>
        <v>10714.285714285714</v>
      </c>
      <c r="F64" s="14">
        <v>2</v>
      </c>
      <c r="G64" s="10">
        <f t="shared" si="66"/>
        <v>8.6666666666666661</v>
      </c>
      <c r="H64" s="21" t="s">
        <v>133</v>
      </c>
      <c r="J64" s="7">
        <v>14</v>
      </c>
      <c r="K64" s="7">
        <v>6</v>
      </c>
      <c r="L64" s="7">
        <v>0.9</v>
      </c>
      <c r="M64" s="7">
        <v>7.8</v>
      </c>
    </row>
    <row r="65" spans="2:13" ht="15.75" customHeight="1" x14ac:dyDescent="0.25">
      <c r="B65" s="20" t="s">
        <v>134</v>
      </c>
      <c r="C65" s="8">
        <f t="shared" ref="C65:D65" si="73">J65*2.54/100</f>
        <v>0.35560000000000003</v>
      </c>
      <c r="D65" s="8">
        <f t="shared" si="73"/>
        <v>0.11938</v>
      </c>
      <c r="E65" s="28">
        <f>65000/J65</f>
        <v>4642.8571428571431</v>
      </c>
      <c r="F65" s="14">
        <v>2</v>
      </c>
      <c r="G65" s="10">
        <f t="shared" si="66"/>
        <v>4.875</v>
      </c>
      <c r="H65" s="21" t="s">
        <v>135</v>
      </c>
      <c r="J65" s="7">
        <v>14</v>
      </c>
      <c r="K65" s="7">
        <v>4.7</v>
      </c>
      <c r="L65" s="7">
        <v>1.6</v>
      </c>
      <c r="M65" s="7">
        <v>7.8</v>
      </c>
    </row>
    <row r="66" spans="2:13" ht="15.75" customHeight="1" x14ac:dyDescent="0.25">
      <c r="B66" s="20" t="s">
        <v>136</v>
      </c>
      <c r="C66" s="8">
        <f t="shared" ref="C66:D66" si="74">J66*2.54/100</f>
        <v>0.38100000000000001</v>
      </c>
      <c r="D66" s="8">
        <f t="shared" si="74"/>
        <v>0.1016</v>
      </c>
      <c r="E66" s="28">
        <f t="shared" ref="E66:E67" si="75">150000/J66</f>
        <v>10000</v>
      </c>
      <c r="F66" s="14">
        <v>2</v>
      </c>
      <c r="G66" s="10">
        <f t="shared" si="66"/>
        <v>8.6666666666666661</v>
      </c>
      <c r="H66" s="21" t="s">
        <v>137</v>
      </c>
      <c r="J66" s="7">
        <v>15</v>
      </c>
      <c r="K66" s="7">
        <v>4</v>
      </c>
      <c r="L66" s="7">
        <v>0.9</v>
      </c>
      <c r="M66" s="7">
        <v>7.8</v>
      </c>
    </row>
    <row r="67" spans="2:13" ht="15.75" customHeight="1" x14ac:dyDescent="0.25">
      <c r="B67" s="20" t="s">
        <v>138</v>
      </c>
      <c r="C67" s="8">
        <f t="shared" ref="C67:D67" si="76">J67*2.54/100</f>
        <v>0.38100000000000001</v>
      </c>
      <c r="D67" s="8">
        <f t="shared" si="76"/>
        <v>0.15240000000000001</v>
      </c>
      <c r="E67" s="28">
        <f t="shared" si="75"/>
        <v>10000</v>
      </c>
      <c r="F67" s="14">
        <v>2</v>
      </c>
      <c r="G67" s="10">
        <f t="shared" si="66"/>
        <v>8.6666666666666661</v>
      </c>
      <c r="H67" s="21" t="s">
        <v>139</v>
      </c>
      <c r="J67" s="7">
        <v>15</v>
      </c>
      <c r="K67" s="7">
        <v>6</v>
      </c>
      <c r="L67" s="7">
        <v>0.9</v>
      </c>
      <c r="M67" s="7">
        <v>7.8</v>
      </c>
    </row>
    <row r="68" spans="2:13" ht="15.75" customHeight="1" x14ac:dyDescent="0.25"/>
    <row r="69" spans="2:13" ht="15.75" customHeight="1" x14ac:dyDescent="0.25"/>
    <row r="70" spans="2:13" ht="15.75" customHeight="1" x14ac:dyDescent="0.25"/>
    <row r="71" spans="2:13" ht="15.75" customHeight="1" x14ac:dyDescent="0.25"/>
    <row r="72" spans="2:13" ht="15.75" customHeight="1" x14ac:dyDescent="0.25"/>
    <row r="73" spans="2:13" ht="15.75" customHeight="1" x14ac:dyDescent="0.25"/>
    <row r="74" spans="2:13" ht="15.75" customHeight="1" x14ac:dyDescent="0.25"/>
    <row r="75" spans="2:13" ht="15.75" customHeight="1" x14ac:dyDescent="0.25"/>
    <row r="76" spans="2:13" ht="15.75" customHeight="1" x14ac:dyDescent="0.25"/>
    <row r="77" spans="2:13" ht="15.75" customHeight="1" x14ac:dyDescent="0.25"/>
    <row r="78" spans="2:13" ht="15.75" customHeight="1" x14ac:dyDescent="0.25"/>
    <row r="79" spans="2:13" ht="15.75" customHeight="1" x14ac:dyDescent="0.25"/>
    <row r="80" spans="2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spans="1:8" ht="15.75" customHeight="1" x14ac:dyDescent="0.25"/>
    <row r="114" spans="1:8" ht="15.75" customHeight="1" x14ac:dyDescent="0.25">
      <c r="B114" s="28"/>
      <c r="C114" s="28"/>
      <c r="D114" s="28"/>
      <c r="E114" s="28"/>
      <c r="F114" s="28"/>
      <c r="G114" s="28"/>
      <c r="H114" s="28"/>
    </row>
    <row r="115" spans="1:8" ht="15.75" customHeight="1" x14ac:dyDescent="0.25">
      <c r="B115" s="28"/>
      <c r="C115" s="28"/>
      <c r="D115" s="28"/>
      <c r="E115" s="28"/>
      <c r="F115" s="28"/>
      <c r="G115" s="28"/>
      <c r="H115" s="28"/>
    </row>
    <row r="116" spans="1:8" ht="15.75" customHeight="1" x14ac:dyDescent="0.25">
      <c r="B116" s="28"/>
      <c r="C116" s="28"/>
      <c r="D116" s="28"/>
      <c r="E116" s="28"/>
      <c r="F116" s="28"/>
      <c r="G116" s="28"/>
      <c r="H116" s="28"/>
    </row>
    <row r="117" spans="1:8" ht="15.75" customHeight="1" x14ac:dyDescent="0.25">
      <c r="B117" s="28"/>
      <c r="C117" s="28"/>
      <c r="D117" s="28"/>
      <c r="E117" s="28"/>
      <c r="F117" s="28"/>
      <c r="G117" s="28"/>
      <c r="H117" s="28"/>
    </row>
    <row r="118" spans="1:8" ht="15.75" customHeight="1" x14ac:dyDescent="0.25">
      <c r="B118" s="28"/>
      <c r="C118" s="28"/>
      <c r="D118" s="28"/>
      <c r="E118" s="28"/>
      <c r="F118" s="28"/>
      <c r="G118" s="28"/>
      <c r="H118" s="28"/>
    </row>
    <row r="119" spans="1:8" ht="15.75" customHeight="1" x14ac:dyDescent="0.25">
      <c r="B119" s="28"/>
      <c r="C119" s="28"/>
      <c r="D119" s="28"/>
      <c r="E119" s="28"/>
      <c r="F119" s="28"/>
      <c r="G119" s="28"/>
      <c r="H119" s="28"/>
    </row>
    <row r="120" spans="1:8" ht="15.75" customHeight="1" x14ac:dyDescent="0.25"/>
    <row r="121" spans="1:8" ht="15.75" customHeight="1" x14ac:dyDescent="0.25"/>
    <row r="122" spans="1:8" ht="15.75" customHeight="1" x14ac:dyDescent="0.25"/>
    <row r="123" spans="1:8" ht="15.75" customHeight="1" x14ac:dyDescent="0.25"/>
    <row r="124" spans="1:8" ht="15.75" customHeight="1" x14ac:dyDescent="0.25"/>
    <row r="125" spans="1:8" ht="15.75" customHeight="1" x14ac:dyDescent="0.25"/>
    <row r="126" spans="1:8" ht="15.75" customHeight="1" x14ac:dyDescent="0.25"/>
    <row r="127" spans="1:8" ht="15.75" customHeight="1" x14ac:dyDescent="0.4">
      <c r="A127" s="40" t="s">
        <v>140</v>
      </c>
      <c r="B127" s="29" t="s">
        <v>141</v>
      </c>
      <c r="C127" s="3">
        <v>12.7</v>
      </c>
      <c r="D127" s="30">
        <f>9.398</f>
        <v>9.3979999999999997</v>
      </c>
      <c r="E127" s="3"/>
      <c r="F127" s="3"/>
      <c r="G127" s="31">
        <v>3.9689329999999998</v>
      </c>
      <c r="H127" s="15" t="s">
        <v>142</v>
      </c>
    </row>
    <row r="128" spans="1:8" ht="15.75" customHeight="1" x14ac:dyDescent="0.4">
      <c r="A128" s="38"/>
      <c r="B128" s="32" t="s">
        <v>143</v>
      </c>
      <c r="C128" s="3">
        <v>10.16</v>
      </c>
      <c r="D128" s="3">
        <v>10.16</v>
      </c>
      <c r="E128" s="3"/>
      <c r="F128" s="3"/>
      <c r="G128" s="31">
        <v>3.9689329999999998</v>
      </c>
      <c r="H128" s="15" t="s">
        <v>144</v>
      </c>
    </row>
    <row r="129" spans="1:8" ht="15.75" customHeight="1" x14ac:dyDescent="0.4">
      <c r="A129" s="38"/>
      <c r="B129" s="29" t="s">
        <v>141</v>
      </c>
      <c r="C129" s="3">
        <v>12.7</v>
      </c>
      <c r="D129" s="30">
        <v>9.3979999999999997</v>
      </c>
      <c r="E129" s="3"/>
      <c r="F129" s="3"/>
      <c r="G129" s="31">
        <v>3.9689329999999998</v>
      </c>
      <c r="H129" s="15" t="s">
        <v>142</v>
      </c>
    </row>
    <row r="130" spans="1:8" ht="15.75" customHeight="1" x14ac:dyDescent="0.25">
      <c r="A130" s="38"/>
      <c r="B130" s="33" t="s">
        <v>145</v>
      </c>
      <c r="C130" s="3">
        <v>22.86</v>
      </c>
      <c r="D130" s="3">
        <v>11.43</v>
      </c>
      <c r="E130" s="3"/>
      <c r="F130" s="6"/>
      <c r="G130" s="34">
        <v>13.5</v>
      </c>
      <c r="H130" s="15" t="s">
        <v>146</v>
      </c>
    </row>
    <row r="131" spans="1:8" ht="15.75" customHeight="1" x14ac:dyDescent="0.25">
      <c r="A131" s="38"/>
      <c r="B131" s="3"/>
      <c r="C131" s="3"/>
      <c r="D131" s="3"/>
      <c r="E131" s="3"/>
      <c r="F131" s="3"/>
      <c r="G131" s="3"/>
      <c r="H131" s="3"/>
    </row>
    <row r="132" spans="1:8" ht="15.75" customHeight="1" x14ac:dyDescent="0.25">
      <c r="A132" s="39"/>
      <c r="B132" s="3"/>
      <c r="C132" s="3"/>
      <c r="D132" s="3"/>
      <c r="E132" s="3"/>
      <c r="F132" s="3"/>
      <c r="G132" s="3"/>
      <c r="H132" s="3"/>
    </row>
    <row r="133" spans="1:8" ht="15.75" customHeight="1" x14ac:dyDescent="0.25"/>
    <row r="134" spans="1:8" ht="15.75" customHeight="1" x14ac:dyDescent="0.25">
      <c r="A134" s="40" t="s">
        <v>147</v>
      </c>
      <c r="B134" s="3"/>
      <c r="C134" s="3"/>
      <c r="D134" s="3"/>
      <c r="E134" s="3"/>
      <c r="F134" s="3"/>
      <c r="G134" s="3"/>
      <c r="H134" s="3"/>
    </row>
    <row r="135" spans="1:8" ht="15.75" customHeight="1" x14ac:dyDescent="0.25">
      <c r="A135" s="38"/>
      <c r="B135" s="3"/>
      <c r="C135" s="3"/>
      <c r="D135" s="3"/>
      <c r="E135" s="3"/>
      <c r="F135" s="3"/>
      <c r="G135" s="3"/>
      <c r="H135" s="3"/>
    </row>
    <row r="136" spans="1:8" ht="15.75" customHeight="1" x14ac:dyDescent="0.25">
      <c r="A136" s="38"/>
      <c r="B136" s="3"/>
      <c r="C136" s="3"/>
      <c r="D136" s="3"/>
      <c r="E136" s="3"/>
      <c r="F136" s="3"/>
      <c r="G136" s="3"/>
      <c r="H136" s="3"/>
    </row>
    <row r="137" spans="1:8" ht="15.75" customHeight="1" x14ac:dyDescent="0.25">
      <c r="A137" s="38"/>
      <c r="B137" s="3"/>
      <c r="C137" s="3"/>
      <c r="D137" s="3"/>
      <c r="E137" s="3"/>
      <c r="F137" s="3"/>
      <c r="G137" s="3"/>
      <c r="H137" s="3"/>
    </row>
    <row r="138" spans="1:8" ht="15.75" customHeight="1" x14ac:dyDescent="0.25">
      <c r="A138" s="38"/>
      <c r="B138" s="3"/>
      <c r="C138" s="3"/>
      <c r="D138" s="3"/>
      <c r="E138" s="3"/>
      <c r="F138" s="3"/>
      <c r="G138" s="3"/>
      <c r="H138" s="3"/>
    </row>
    <row r="139" spans="1:8" ht="15.75" customHeight="1" x14ac:dyDescent="0.25">
      <c r="A139" s="39"/>
      <c r="B139" s="3"/>
      <c r="C139" s="3"/>
      <c r="D139" s="3"/>
      <c r="E139" s="3"/>
      <c r="F139" s="3"/>
      <c r="G139" s="3"/>
      <c r="H139" s="3"/>
    </row>
    <row r="140" spans="1:8" ht="15.75" customHeight="1" x14ac:dyDescent="0.25"/>
    <row r="141" spans="1:8" ht="15.75" customHeight="1" x14ac:dyDescent="0.25"/>
    <row r="142" spans="1:8" ht="15.75" customHeight="1" x14ac:dyDescent="0.25"/>
    <row r="143" spans="1:8" ht="15.75" customHeight="1" x14ac:dyDescent="0.25"/>
    <row r="144" spans="1:8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3:A16"/>
    <mergeCell ref="A127:A132"/>
    <mergeCell ref="A134:A139"/>
  </mergeCells>
  <hyperlinks>
    <hyperlink ref="H3" r:id="rId1" xr:uid="{00000000-0004-0000-0100-000000000000}"/>
    <hyperlink ref="H4" r:id="rId2" xr:uid="{00000000-0004-0000-0100-000001000000}"/>
    <hyperlink ref="H5" r:id="rId3" xr:uid="{00000000-0004-0000-0100-000002000000}"/>
    <hyperlink ref="H6" r:id="rId4" xr:uid="{00000000-0004-0000-0100-000003000000}"/>
    <hyperlink ref="H7" r:id="rId5" xr:uid="{00000000-0004-0000-0100-000004000000}"/>
    <hyperlink ref="H8" r:id="rId6" xr:uid="{00000000-0004-0000-0100-000005000000}"/>
    <hyperlink ref="H9" r:id="rId7" xr:uid="{00000000-0004-0000-0100-000006000000}"/>
    <hyperlink ref="H10" r:id="rId8" xr:uid="{00000000-0004-0000-0100-000007000000}"/>
    <hyperlink ref="H11" r:id="rId9" xr:uid="{00000000-0004-0000-0100-000008000000}"/>
    <hyperlink ref="H12" r:id="rId10" xr:uid="{00000000-0004-0000-0100-000009000000}"/>
    <hyperlink ref="H13" r:id="rId11" xr:uid="{00000000-0004-0000-0100-00000A000000}"/>
    <hyperlink ref="H14" r:id="rId12" xr:uid="{00000000-0004-0000-0100-00000B000000}"/>
    <hyperlink ref="H15" r:id="rId13" xr:uid="{00000000-0004-0000-0100-00000C000000}"/>
    <hyperlink ref="H16" r:id="rId14" xr:uid="{00000000-0004-0000-0100-00000D000000}"/>
    <hyperlink ref="H17" r:id="rId15" xr:uid="{00000000-0004-0000-0100-00000E000000}"/>
    <hyperlink ref="H18" r:id="rId16" xr:uid="{00000000-0004-0000-0100-00000F000000}"/>
    <hyperlink ref="H19" r:id="rId17" xr:uid="{00000000-0004-0000-0100-000010000000}"/>
    <hyperlink ref="H20" r:id="rId18" xr:uid="{00000000-0004-0000-0100-000011000000}"/>
    <hyperlink ref="H21" r:id="rId19" xr:uid="{00000000-0004-0000-0100-000012000000}"/>
    <hyperlink ref="H22" r:id="rId20" xr:uid="{00000000-0004-0000-0100-000013000000}"/>
    <hyperlink ref="H23" r:id="rId21" xr:uid="{00000000-0004-0000-0100-000014000000}"/>
    <hyperlink ref="H24" r:id="rId22" xr:uid="{00000000-0004-0000-0100-000015000000}"/>
    <hyperlink ref="H25" r:id="rId23" xr:uid="{00000000-0004-0000-0100-000016000000}"/>
    <hyperlink ref="H26" r:id="rId24" xr:uid="{00000000-0004-0000-0100-000017000000}"/>
    <hyperlink ref="H27" r:id="rId25" xr:uid="{00000000-0004-0000-0100-000018000000}"/>
    <hyperlink ref="H28" r:id="rId26" xr:uid="{00000000-0004-0000-0100-000019000000}"/>
    <hyperlink ref="H29" r:id="rId27" xr:uid="{00000000-0004-0000-0100-00001A000000}"/>
    <hyperlink ref="H30" r:id="rId28" xr:uid="{00000000-0004-0000-0100-00001B000000}"/>
    <hyperlink ref="H31" r:id="rId29" xr:uid="{00000000-0004-0000-0100-00001C000000}"/>
    <hyperlink ref="H32" r:id="rId30" xr:uid="{00000000-0004-0000-0100-00001D000000}"/>
    <hyperlink ref="H33" r:id="rId31" xr:uid="{00000000-0004-0000-0100-00001E000000}"/>
    <hyperlink ref="H34" r:id="rId32" xr:uid="{00000000-0004-0000-0100-00001F000000}"/>
    <hyperlink ref="H35" r:id="rId33" xr:uid="{00000000-0004-0000-0100-000020000000}"/>
    <hyperlink ref="H36" r:id="rId34" xr:uid="{00000000-0004-0000-0100-000021000000}"/>
    <hyperlink ref="H37" r:id="rId35" xr:uid="{00000000-0004-0000-0100-000022000000}"/>
    <hyperlink ref="H38" r:id="rId36" xr:uid="{00000000-0004-0000-0100-000023000000}"/>
    <hyperlink ref="H39" r:id="rId37" xr:uid="{00000000-0004-0000-0100-000024000000}"/>
    <hyperlink ref="H40" r:id="rId38" xr:uid="{00000000-0004-0000-0100-000025000000}"/>
    <hyperlink ref="H41" r:id="rId39" xr:uid="{00000000-0004-0000-0100-000026000000}"/>
    <hyperlink ref="H42" r:id="rId40" xr:uid="{00000000-0004-0000-0100-000027000000}"/>
    <hyperlink ref="H43" r:id="rId41" xr:uid="{00000000-0004-0000-0100-000028000000}"/>
    <hyperlink ref="H44" r:id="rId42" xr:uid="{00000000-0004-0000-0100-000029000000}"/>
    <hyperlink ref="H45" r:id="rId43" xr:uid="{00000000-0004-0000-0100-00002A000000}"/>
    <hyperlink ref="H46" r:id="rId44" xr:uid="{00000000-0004-0000-0100-00002B000000}"/>
    <hyperlink ref="H47" r:id="rId45" xr:uid="{00000000-0004-0000-0100-00002C000000}"/>
    <hyperlink ref="H48" r:id="rId46" xr:uid="{00000000-0004-0000-0100-00002D000000}"/>
    <hyperlink ref="H49" r:id="rId47" xr:uid="{00000000-0004-0000-0100-00002E000000}"/>
    <hyperlink ref="H50" r:id="rId48" xr:uid="{00000000-0004-0000-0100-00002F000000}"/>
    <hyperlink ref="H51" r:id="rId49" xr:uid="{00000000-0004-0000-0100-000030000000}"/>
    <hyperlink ref="H59" r:id="rId50" xr:uid="{00000000-0004-0000-0100-000031000000}"/>
    <hyperlink ref="H60" r:id="rId51" xr:uid="{00000000-0004-0000-0100-000032000000}"/>
    <hyperlink ref="H61" r:id="rId52" xr:uid="{00000000-0004-0000-0100-000033000000}"/>
    <hyperlink ref="H62" r:id="rId53" xr:uid="{00000000-0004-0000-0100-000034000000}"/>
    <hyperlink ref="H63" r:id="rId54" xr:uid="{00000000-0004-0000-0100-000035000000}"/>
    <hyperlink ref="H64" r:id="rId55" xr:uid="{00000000-0004-0000-0100-000036000000}"/>
    <hyperlink ref="H65" r:id="rId56" xr:uid="{00000000-0004-0000-0100-000037000000}"/>
    <hyperlink ref="H66" r:id="rId57" xr:uid="{00000000-0004-0000-0100-000038000000}"/>
    <hyperlink ref="H67" r:id="rId58" xr:uid="{00000000-0004-0000-0100-000039000000}"/>
    <hyperlink ref="H127" r:id="rId59" xr:uid="{00000000-0004-0000-0100-00003A000000}"/>
    <hyperlink ref="H128" r:id="rId60" xr:uid="{00000000-0004-0000-0100-00003B000000}"/>
    <hyperlink ref="H129" r:id="rId61" xr:uid="{00000000-0004-0000-0100-00003C000000}"/>
    <hyperlink ref="H130" r:id="rId62" xr:uid="{00000000-0004-0000-0100-00003D000000}"/>
  </hyperlinks>
  <pageMargins left="0.7" right="0.7" top="0.75" bottom="0.75" header="0" footer="0"/>
  <pageSetup orientation="landscape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defaultColWidth="12.6640625" defaultRowHeight="15" customHeight="1" x14ac:dyDescent="0.25"/>
  <cols>
    <col min="1" max="1" width="12.21875" customWidth="1"/>
    <col min="2" max="2" width="10.44140625" customWidth="1"/>
    <col min="3" max="3" width="11.77734375" customWidth="1"/>
    <col min="4" max="4" width="17" customWidth="1"/>
    <col min="5" max="26" width="8.664062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 t="s">
        <v>4</v>
      </c>
      <c r="B2" s="2">
        <v>0.15240000000000001</v>
      </c>
      <c r="C2" s="2">
        <v>0.15240000000000001</v>
      </c>
      <c r="D2" s="2">
        <v>25000</v>
      </c>
    </row>
    <row r="3" spans="1:4" ht="12.75" customHeight="1" x14ac:dyDescent="0.25">
      <c r="A3" s="2" t="s">
        <v>5</v>
      </c>
      <c r="B3" s="2">
        <v>0.15240000000000001</v>
      </c>
      <c r="C3" s="2">
        <v>0.13970000000000002</v>
      </c>
      <c r="D3" s="2">
        <v>25000</v>
      </c>
    </row>
    <row r="4" spans="1:4" ht="12.75" customHeight="1" x14ac:dyDescent="0.25">
      <c r="A4" s="2" t="s">
        <v>6</v>
      </c>
      <c r="B4" s="2">
        <v>0.15240000000000001</v>
      </c>
      <c r="C4" s="2">
        <v>0.1016</v>
      </c>
      <c r="D4" s="2">
        <v>25000</v>
      </c>
    </row>
    <row r="5" spans="1:4" ht="12.75" customHeight="1" x14ac:dyDescent="0.25">
      <c r="A5" s="2" t="s">
        <v>7</v>
      </c>
      <c r="B5" s="2">
        <v>0.17780000000000001</v>
      </c>
      <c r="C5" s="2">
        <v>0.15240000000000001</v>
      </c>
      <c r="D5" s="2">
        <v>21428.571428571428</v>
      </c>
    </row>
    <row r="6" spans="1:4" ht="12.75" customHeight="1" x14ac:dyDescent="0.25">
      <c r="A6" s="2" t="s">
        <v>8</v>
      </c>
      <c r="B6" s="2">
        <v>0.17780000000000001</v>
      </c>
      <c r="C6" s="2">
        <v>0.1016</v>
      </c>
      <c r="D6" s="2">
        <v>21428.571428571428</v>
      </c>
    </row>
    <row r="7" spans="1:4" ht="12.75" customHeight="1" x14ac:dyDescent="0.25">
      <c r="A7" s="2" t="s">
        <v>9</v>
      </c>
      <c r="B7" s="2">
        <v>0.17780000000000001</v>
      </c>
      <c r="C7" s="2">
        <v>0.127</v>
      </c>
      <c r="D7" s="2">
        <v>21428.571428571428</v>
      </c>
    </row>
    <row r="8" spans="1:4" ht="12.75" customHeight="1" x14ac:dyDescent="0.25">
      <c r="A8" s="2" t="s">
        <v>10</v>
      </c>
      <c r="B8" s="2">
        <v>0.20319999999999999</v>
      </c>
      <c r="C8" s="2">
        <v>0.1016</v>
      </c>
      <c r="D8" s="2">
        <v>18750</v>
      </c>
    </row>
    <row r="9" spans="1:4" ht="12.75" customHeight="1" x14ac:dyDescent="0.25">
      <c r="A9" s="2" t="s">
        <v>11</v>
      </c>
      <c r="B9" s="2">
        <v>0.20319999999999999</v>
      </c>
      <c r="C9" s="2">
        <v>0.15240000000000001</v>
      </c>
      <c r="D9" s="2">
        <v>18750</v>
      </c>
    </row>
    <row r="10" spans="1:4" ht="12.75" customHeight="1" x14ac:dyDescent="0.25">
      <c r="A10" s="2" t="s">
        <v>12</v>
      </c>
      <c r="B10" s="2">
        <v>0.2286</v>
      </c>
      <c r="C10" s="2">
        <v>0.15240000000000001</v>
      </c>
      <c r="D10" s="2">
        <v>16666.666666666668</v>
      </c>
    </row>
    <row r="11" spans="1:4" ht="12.75" customHeight="1" x14ac:dyDescent="0.25">
      <c r="A11" s="2" t="s">
        <v>13</v>
      </c>
      <c r="B11" s="2">
        <v>0.2286</v>
      </c>
      <c r="C11" s="2">
        <v>0.1143</v>
      </c>
      <c r="D11" s="2">
        <v>16666.666666666668</v>
      </c>
    </row>
    <row r="12" spans="1:4" ht="12.75" customHeight="1" x14ac:dyDescent="0.25">
      <c r="A12" s="2" t="s">
        <v>14</v>
      </c>
      <c r="B12" s="2">
        <v>0.254</v>
      </c>
      <c r="C12" s="2">
        <v>0.127</v>
      </c>
      <c r="D12" s="2">
        <v>15000</v>
      </c>
    </row>
    <row r="13" spans="1:4" ht="12.75" customHeight="1" x14ac:dyDescent="0.25">
      <c r="A13" s="2" t="s">
        <v>15</v>
      </c>
      <c r="B13" s="2">
        <v>0.254</v>
      </c>
      <c r="C13" s="2">
        <v>0.15240000000000001</v>
      </c>
      <c r="D13" s="2">
        <v>15000</v>
      </c>
    </row>
    <row r="14" spans="1:4" ht="12.75" customHeight="1" x14ac:dyDescent="0.25">
      <c r="A14" s="2" t="s">
        <v>16</v>
      </c>
      <c r="B14" s="2">
        <v>0.27940000000000004</v>
      </c>
      <c r="C14" s="2">
        <v>0.13970000000000002</v>
      </c>
      <c r="D14" s="2">
        <v>13636.363636363636</v>
      </c>
    </row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2.6640625" defaultRowHeight="15" customHeight="1" x14ac:dyDescent="0.25"/>
  <cols>
    <col min="1" max="26" width="8.664062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 t="s">
        <v>4</v>
      </c>
      <c r="B2" s="2">
        <v>0.15240000000000001</v>
      </c>
      <c r="C2" s="2">
        <v>0.15240000000000001</v>
      </c>
      <c r="D2" s="2">
        <v>25000</v>
      </c>
    </row>
    <row r="3" spans="1:4" ht="12.75" customHeight="1" x14ac:dyDescent="0.25">
      <c r="A3" s="2" t="s">
        <v>5</v>
      </c>
      <c r="B3" s="2">
        <v>0.15240000000000001</v>
      </c>
      <c r="C3" s="2">
        <v>0.13970000000000002</v>
      </c>
      <c r="D3" s="2">
        <v>25000</v>
      </c>
    </row>
    <row r="4" spans="1:4" ht="12.75" customHeight="1" x14ac:dyDescent="0.25">
      <c r="A4" s="2" t="s">
        <v>6</v>
      </c>
      <c r="B4" s="2">
        <v>0.15240000000000001</v>
      </c>
      <c r="C4" s="2">
        <v>0.1016</v>
      </c>
      <c r="D4" s="2">
        <v>25000</v>
      </c>
    </row>
    <row r="5" spans="1:4" ht="12.75" customHeight="1" x14ac:dyDescent="0.25"/>
    <row r="6" spans="1:4" ht="12.75" customHeight="1" x14ac:dyDescent="0.25"/>
    <row r="7" spans="1:4" ht="12.75" customHeight="1" x14ac:dyDescent="0.25"/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640625" defaultRowHeight="15" customHeight="1" x14ac:dyDescent="0.25"/>
  <cols>
    <col min="1" max="26" width="8.664062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 t="s">
        <v>7</v>
      </c>
      <c r="B2" s="2">
        <v>0.17780000000000001</v>
      </c>
      <c r="C2" s="2">
        <v>0.15240000000000001</v>
      </c>
      <c r="D2" s="2">
        <v>21428.571428571428</v>
      </c>
    </row>
    <row r="3" spans="1:4" ht="12.75" customHeight="1" x14ac:dyDescent="0.25">
      <c r="A3" s="2" t="s">
        <v>8</v>
      </c>
      <c r="B3" s="2">
        <v>0.17780000000000001</v>
      </c>
      <c r="C3" s="2">
        <v>0.1016</v>
      </c>
      <c r="D3" s="2">
        <v>21428.571428571428</v>
      </c>
    </row>
    <row r="4" spans="1:4" ht="12.75" customHeight="1" x14ac:dyDescent="0.25">
      <c r="A4" s="2" t="s">
        <v>9</v>
      </c>
      <c r="B4" s="2">
        <v>0.17780000000000001</v>
      </c>
      <c r="C4" s="2">
        <v>0.127</v>
      </c>
      <c r="D4" s="2">
        <v>21428.571428571428</v>
      </c>
    </row>
    <row r="5" spans="1:4" ht="12.75" customHeight="1" x14ac:dyDescent="0.25"/>
    <row r="6" spans="1:4" ht="12.75" customHeight="1" x14ac:dyDescent="0.25"/>
    <row r="7" spans="1:4" ht="12.75" customHeight="1" x14ac:dyDescent="0.25"/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6640625" defaultRowHeight="15" customHeight="1" x14ac:dyDescent="0.25"/>
  <cols>
    <col min="1" max="26" width="8.664062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 t="s">
        <v>10</v>
      </c>
      <c r="B2" s="2">
        <v>0.20319999999999999</v>
      </c>
      <c r="C2" s="2">
        <v>0.1016</v>
      </c>
      <c r="D2" s="2">
        <v>18750</v>
      </c>
    </row>
    <row r="3" spans="1:4" ht="12.75" customHeight="1" x14ac:dyDescent="0.25">
      <c r="A3" s="2" t="s">
        <v>11</v>
      </c>
      <c r="B3" s="2">
        <v>0.20319999999999999</v>
      </c>
      <c r="C3" s="2">
        <v>0.15240000000000001</v>
      </c>
      <c r="D3" s="2">
        <v>18750</v>
      </c>
    </row>
    <row r="4" spans="1:4" ht="12.75" customHeight="1" x14ac:dyDescent="0.25"/>
    <row r="5" spans="1:4" ht="12.75" customHeight="1" x14ac:dyDescent="0.25"/>
    <row r="6" spans="1:4" ht="12.75" customHeight="1" x14ac:dyDescent="0.25"/>
    <row r="7" spans="1:4" ht="12.75" customHeight="1" x14ac:dyDescent="0.25"/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2.6640625" defaultRowHeight="15" customHeight="1" x14ac:dyDescent="0.25"/>
  <cols>
    <col min="1" max="26" width="8.664062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 t="s">
        <v>12</v>
      </c>
      <c r="B2" s="2">
        <v>0.2286</v>
      </c>
      <c r="C2" s="2">
        <v>0.15240000000000001</v>
      </c>
      <c r="D2" s="2">
        <v>16666.666666666668</v>
      </c>
    </row>
    <row r="3" spans="1:4" ht="12.75" customHeight="1" x14ac:dyDescent="0.25">
      <c r="A3" s="2" t="s">
        <v>13</v>
      </c>
      <c r="B3" s="2">
        <v>0.2286</v>
      </c>
      <c r="C3" s="2">
        <v>0.1143</v>
      </c>
      <c r="D3" s="2">
        <v>16666.666666666668</v>
      </c>
    </row>
    <row r="4" spans="1:4" ht="12.75" customHeight="1" x14ac:dyDescent="0.25"/>
    <row r="5" spans="1:4" ht="12.75" customHeight="1" x14ac:dyDescent="0.25"/>
    <row r="6" spans="1:4" ht="12.75" customHeight="1" x14ac:dyDescent="0.25"/>
    <row r="7" spans="1:4" ht="12.75" customHeight="1" x14ac:dyDescent="0.25"/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2.6640625" defaultRowHeight="15" customHeight="1" x14ac:dyDescent="0.25"/>
  <cols>
    <col min="1" max="26" width="8.664062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 t="s">
        <v>14</v>
      </c>
      <c r="B2" s="2">
        <v>0.254</v>
      </c>
      <c r="C2" s="2">
        <v>0.127</v>
      </c>
      <c r="D2" s="2">
        <v>15000</v>
      </c>
    </row>
    <row r="3" spans="1:4" ht="12.75" customHeight="1" x14ac:dyDescent="0.25">
      <c r="A3" s="2" t="s">
        <v>15</v>
      </c>
      <c r="B3" s="2">
        <v>0.254</v>
      </c>
      <c r="C3" s="2">
        <v>0.15240000000000001</v>
      </c>
      <c r="D3" s="2">
        <v>15000</v>
      </c>
    </row>
    <row r="4" spans="1:4" ht="12.75" customHeight="1" x14ac:dyDescent="0.25"/>
    <row r="5" spans="1:4" ht="12.75" customHeight="1" x14ac:dyDescent="0.25"/>
    <row r="6" spans="1:4" ht="12.75" customHeight="1" x14ac:dyDescent="0.25"/>
    <row r="7" spans="1:4" ht="12.75" customHeight="1" x14ac:dyDescent="0.25"/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0"/>
  <sheetViews>
    <sheetView workbookViewId="0"/>
  </sheetViews>
  <sheetFormatPr defaultColWidth="12.6640625" defaultRowHeight="15" customHeight="1" x14ac:dyDescent="0.25"/>
  <cols>
    <col min="1" max="26" width="8.664062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 t="s">
        <v>16</v>
      </c>
      <c r="B2" s="2">
        <v>0.27940000000000004</v>
      </c>
      <c r="C2" s="2">
        <v>0.13970000000000002</v>
      </c>
      <c r="D2" s="2">
        <v>13636.363636363636</v>
      </c>
    </row>
    <row r="3" spans="1:4" ht="12.75" customHeight="1" x14ac:dyDescent="0.25"/>
    <row r="4" spans="1:4" ht="12.75" customHeight="1" x14ac:dyDescent="0.25"/>
    <row r="5" spans="1:4" ht="12.75" customHeight="1" x14ac:dyDescent="0.25"/>
    <row r="6" spans="1:4" ht="12.75" customHeight="1" x14ac:dyDescent="0.25"/>
    <row r="7" spans="1:4" ht="12.75" customHeight="1" x14ac:dyDescent="0.25"/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defaultColWidth="12.6640625" defaultRowHeight="15" customHeight="1" x14ac:dyDescent="0.25"/>
  <cols>
    <col min="1" max="1" width="12.44140625" customWidth="1"/>
    <col min="2" max="2" width="21.6640625" customWidth="1"/>
    <col min="3" max="3" width="18.6640625" customWidth="1"/>
    <col min="4" max="4" width="26.44140625" customWidth="1"/>
    <col min="5" max="5" width="12" customWidth="1"/>
    <col min="6" max="26" width="8.6640625" customWidth="1"/>
  </cols>
  <sheetData>
    <row r="1" spans="1:5" ht="12.75" customHeight="1" x14ac:dyDescent="0.25">
      <c r="A1" s="35" t="s">
        <v>0</v>
      </c>
      <c r="B1" s="35" t="s">
        <v>148</v>
      </c>
      <c r="C1" s="35" t="s">
        <v>149</v>
      </c>
      <c r="D1" s="35" t="s">
        <v>150</v>
      </c>
      <c r="E1" s="35" t="s">
        <v>151</v>
      </c>
    </row>
    <row r="2" spans="1:5" ht="12.75" customHeight="1" x14ac:dyDescent="0.25">
      <c r="A2" s="36" t="s">
        <v>4</v>
      </c>
      <c r="B2" s="36">
        <v>13800</v>
      </c>
      <c r="C2" s="36">
        <v>19500</v>
      </c>
      <c r="D2" s="36">
        <v>0.115</v>
      </c>
      <c r="E2" s="36">
        <v>0.22989999999999999</v>
      </c>
    </row>
    <row r="3" spans="1:5" ht="12.75" customHeight="1" x14ac:dyDescent="0.25">
      <c r="A3" s="36" t="s">
        <v>5</v>
      </c>
      <c r="B3" s="36">
        <v>14400</v>
      </c>
      <c r="C3" s="36">
        <v>20300</v>
      </c>
      <c r="D3" s="36">
        <v>0.10879999999999999</v>
      </c>
      <c r="E3" s="36">
        <v>0.21637999999999999</v>
      </c>
    </row>
    <row r="4" spans="1:5" ht="12.75" customHeight="1" x14ac:dyDescent="0.25">
      <c r="A4" s="36" t="s">
        <v>6</v>
      </c>
      <c r="B4" s="36">
        <v>16800</v>
      </c>
      <c r="C4" s="36">
        <v>23700</v>
      </c>
      <c r="D4" s="36">
        <v>9.0399999999999994E-2</v>
      </c>
      <c r="E4" s="36">
        <v>0.1799</v>
      </c>
    </row>
    <row r="5" spans="1:5" ht="12.75" customHeight="1" x14ac:dyDescent="0.25">
      <c r="A5" s="36" t="s">
        <v>7</v>
      </c>
      <c r="B5" s="36">
        <v>10900</v>
      </c>
      <c r="C5" s="36">
        <v>15400</v>
      </c>
      <c r="D5" s="36">
        <v>0.121</v>
      </c>
      <c r="E5" s="36">
        <v>0.24160000000000001</v>
      </c>
    </row>
    <row r="6" spans="1:5" ht="12.75" customHeight="1" x14ac:dyDescent="0.25">
      <c r="A6" s="36" t="s">
        <v>8</v>
      </c>
      <c r="B6" s="36">
        <v>13300</v>
      </c>
      <c r="C6" s="36">
        <v>18800</v>
      </c>
      <c r="D6" s="36">
        <v>9.8299999999999998E-2</v>
      </c>
      <c r="E6" s="36">
        <v>0.1966</v>
      </c>
    </row>
    <row r="7" spans="1:5" ht="12.75" customHeight="1" x14ac:dyDescent="0.25">
      <c r="A7" s="36" t="s">
        <v>9</v>
      </c>
      <c r="B7" s="36">
        <v>11900</v>
      </c>
      <c r="C7" s="36">
        <v>16900</v>
      </c>
      <c r="D7" s="36">
        <v>0.1086</v>
      </c>
      <c r="E7" s="36">
        <v>0.219</v>
      </c>
    </row>
    <row r="8" spans="1:5" ht="12.75" customHeight="1" x14ac:dyDescent="0.25">
      <c r="A8" s="36" t="s">
        <v>10</v>
      </c>
      <c r="B8" s="36">
        <v>10900</v>
      </c>
      <c r="C8" s="36">
        <v>15400</v>
      </c>
      <c r="D8" s="36">
        <v>0.108</v>
      </c>
      <c r="E8" s="36">
        <v>0.21579999999999999</v>
      </c>
    </row>
    <row r="9" spans="1:5" ht="12.75" customHeight="1" x14ac:dyDescent="0.25">
      <c r="A9" s="36" t="s">
        <v>11</v>
      </c>
      <c r="B9" s="36">
        <v>8900</v>
      </c>
      <c r="C9" s="36">
        <v>12600</v>
      </c>
      <c r="D9" s="36">
        <v>0.12759999999999999</v>
      </c>
      <c r="E9" s="36">
        <v>0.25590000000000002</v>
      </c>
    </row>
    <row r="10" spans="1:5" ht="12.75" customHeight="1" x14ac:dyDescent="0.25">
      <c r="A10" s="36" t="s">
        <v>12</v>
      </c>
      <c r="B10" s="36">
        <v>7500</v>
      </c>
      <c r="C10" s="36">
        <v>10600</v>
      </c>
      <c r="D10" s="36">
        <v>0.1368</v>
      </c>
      <c r="E10" s="36">
        <v>0.27329999999999999</v>
      </c>
    </row>
    <row r="11" spans="1:5" ht="12.75" customHeight="1" x14ac:dyDescent="0.25">
      <c r="A11" s="36" t="s">
        <v>13</v>
      </c>
      <c r="B11" s="36">
        <v>8600</v>
      </c>
      <c r="C11" s="36">
        <v>12100</v>
      </c>
      <c r="D11" s="36">
        <v>0.1212</v>
      </c>
      <c r="E11" s="36">
        <v>0.24</v>
      </c>
    </row>
    <row r="12" spans="1:5" ht="12.75" customHeight="1" x14ac:dyDescent="0.25">
      <c r="A12" s="36" t="s">
        <v>14</v>
      </c>
      <c r="B12" s="36">
        <v>7000</v>
      </c>
      <c r="C12" s="36">
        <v>9800</v>
      </c>
      <c r="D12" s="36">
        <v>0.13607</v>
      </c>
      <c r="E12" s="36">
        <v>0.26669999999999999</v>
      </c>
    </row>
    <row r="13" spans="1:5" ht="12.75" customHeight="1" x14ac:dyDescent="0.25">
      <c r="A13" s="36" t="s">
        <v>15</v>
      </c>
      <c r="B13" s="36">
        <v>6400</v>
      </c>
      <c r="C13" s="36">
        <v>9000</v>
      </c>
      <c r="D13" s="36">
        <v>0.14499999999999999</v>
      </c>
      <c r="E13" s="36">
        <v>0.2868</v>
      </c>
    </row>
    <row r="14" spans="1:5" ht="12.75" customHeight="1" x14ac:dyDescent="0.25">
      <c r="A14" s="36" t="s">
        <v>16</v>
      </c>
      <c r="B14" s="36">
        <v>5800</v>
      </c>
      <c r="C14" s="36">
        <v>8100</v>
      </c>
      <c r="D14" s="36">
        <v>0.15</v>
      </c>
      <c r="E14" s="36">
        <v>0.29299999999999998</v>
      </c>
    </row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Selection</vt:lpstr>
      <vt:lpstr>Viable Props</vt:lpstr>
      <vt:lpstr>6-inch Viable</vt:lpstr>
      <vt:lpstr>7-inch Viable</vt:lpstr>
      <vt:lpstr>8-inch Viable</vt:lpstr>
      <vt:lpstr>9-inch Viable</vt:lpstr>
      <vt:lpstr>10-inch Viable</vt:lpstr>
      <vt:lpstr>11-inch Viable</vt:lpstr>
      <vt:lpstr>Iteration 1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Bahier Khan</cp:lastModifiedBy>
  <dcterms:modified xsi:type="dcterms:W3CDTF">2022-06-06T14:36:34Z</dcterms:modified>
</cp:coreProperties>
</file>