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ia\Desktop\ETEC\QTS\"/>
    </mc:Choice>
  </mc:AlternateContent>
  <xr:revisionPtr revIDLastSave="0" documentId="13_ncr:1_{ED7812DA-75DC-4628-AFF1-5401F117B458}" xr6:coauthVersionLast="47" xr6:coauthVersionMax="47" xr10:uidLastSave="{00000000-0000-0000-0000-000000000000}"/>
  <bookViews>
    <workbookView xWindow="-110" yWindow="-110" windowWidth="19420" windowHeight="10420" activeTab="1" xr2:uid="{919167E0-7845-4797-892F-976004ED87E6}"/>
  </bookViews>
  <sheets>
    <sheet name="PFNA" sheetId="1" r:id="rId1"/>
    <sheet name="PFA" sheetId="2" r:id="rId2"/>
    <sheet name="NIG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E7" i="2" s="1"/>
  <c r="B17" i="3"/>
  <c r="G14" i="2"/>
  <c r="E3" i="1"/>
  <c r="E24" i="1"/>
  <c r="E23" i="1"/>
  <c r="B22" i="1"/>
  <c r="E22" i="1" s="1"/>
  <c r="E19" i="1"/>
  <c r="E18" i="1"/>
  <c r="E17" i="1"/>
  <c r="E14" i="1"/>
  <c r="E13" i="1"/>
  <c r="E12" i="1"/>
  <c r="B9" i="1"/>
  <c r="E9" i="1" s="1"/>
  <c r="E8" i="1"/>
  <c r="B7" i="1"/>
  <c r="E7" i="1" s="1"/>
  <c r="E4" i="1"/>
  <c r="B2" i="1"/>
  <c r="E2" i="1" s="1"/>
  <c r="F22" i="1" l="1"/>
  <c r="F17" i="1"/>
  <c r="F12" i="1"/>
  <c r="F7" i="1"/>
  <c r="F2" i="1"/>
  <c r="F27" i="1" l="1"/>
  <c r="G16" i="2"/>
</calcChain>
</file>

<file path=xl/sharedStrings.xml><?xml version="1.0" encoding="utf-8"?>
<sst xmlns="http://schemas.openxmlformats.org/spreadsheetml/2006/main" count="95" uniqueCount="66">
  <si>
    <t>Tipo de função</t>
  </si>
  <si>
    <t>Complexidade funcional</t>
  </si>
  <si>
    <t>Total da complexidade</t>
  </si>
  <si>
    <t>Total do tipo de função</t>
  </si>
  <si>
    <t>Arquivos lógicos internos</t>
  </si>
  <si>
    <t>Baixa</t>
  </si>
  <si>
    <t>Média</t>
  </si>
  <si>
    <t>Alta</t>
  </si>
  <si>
    <t>Arquivos de interface externa</t>
  </si>
  <si>
    <t>Entradas externas</t>
  </si>
  <si>
    <t>Saídas externas</t>
  </si>
  <si>
    <t>Consultas externas</t>
  </si>
  <si>
    <t xml:space="preserve">(PFNA) Total de pontos de função não ajustados = </t>
  </si>
  <si>
    <t>Fator de ajuste:</t>
  </si>
  <si>
    <t>Fator de Ajuste = (NIG * 0,01) + 0,65</t>
  </si>
  <si>
    <t xml:space="preserve">NIG = </t>
  </si>
  <si>
    <t xml:space="preserve">Fator de ajuste = </t>
  </si>
  <si>
    <t>Pontos de função ajustados = PFNA * FA</t>
  </si>
  <si>
    <t xml:space="preserve">Pontos de função não ajustados  =   </t>
  </si>
  <si>
    <t xml:space="preserve">Pontos de função ajustados =    </t>
  </si>
  <si>
    <t>Características gerais do sistema</t>
  </si>
  <si>
    <t>Nível de influência</t>
  </si>
  <si>
    <t>Comentários</t>
  </si>
  <si>
    <t>Explicação sobre o item</t>
  </si>
  <si>
    <t xml:space="preserve">1   - Comunicação de dados </t>
  </si>
  <si>
    <t>Dependência de dados oriundos de processos fora do sistema de forma on line. Ex.: Consultar operadora de cartão de crédito.</t>
  </si>
  <si>
    <t>2   - Processamento distribuído</t>
  </si>
  <si>
    <t xml:space="preserve">Existencia de processos que são executados em outros computadores para, posteriormente, serem incorporados.  </t>
  </si>
  <si>
    <t>3   - Desempenho</t>
  </si>
  <si>
    <t>Não avaliado</t>
  </si>
  <si>
    <t xml:space="preserve">Desempenho do sistema nas mais variadas situações, segundo a ótica do usuário. Pode-se também obter, través de ferramentas C.A.S.E. apropriadas, a medição da execução dos processos. </t>
  </si>
  <si>
    <t>4   - Utilização do equipamento</t>
  </si>
  <si>
    <t>Nível de necessidade do sistema em relação aos equipamentos de processamento de dados para entrada e saída.</t>
  </si>
  <si>
    <t>5   - Volume de transações</t>
  </si>
  <si>
    <t>Utilização do sistema em situações de grnde volume de dados para serem processados.</t>
  </si>
  <si>
    <t>6   - Entrada de dados on-line</t>
  </si>
  <si>
    <t xml:space="preserve">importância da incidência de dados de forma on-line no sistema. Alguns sistemas têm as entradas de dados por meio de digitação fora do horário normal do expediente. </t>
  </si>
  <si>
    <t>7   - Eficiência do usuário final</t>
  </si>
  <si>
    <t>Nível de conhecimento do usuário final em relação ao sistema e a conceitos sobre a informatização.</t>
  </si>
  <si>
    <t xml:space="preserve">8   - Atualização on-line </t>
  </si>
  <si>
    <t>As atualizações on-line tomam tempo excessivo de processamento. É conveniente que os processos de atualização sejam elaborados de forma Batch, que requer menos recursos. Entretanto, neste item, deve-se indicar qual o nível de influência das atualizações on-line no sistema.</t>
  </si>
  <si>
    <t xml:space="preserve">9   - Processamento complexo </t>
  </si>
  <si>
    <t>Item onde são evidenciados cálculos complexos ou processos que dependem de outros processos para a sua execução.</t>
  </si>
  <si>
    <t>10 - Reutilização de código</t>
  </si>
  <si>
    <t>Não foram verificados os códigos de programas</t>
  </si>
  <si>
    <t>Nível de reutilização de código dos processos do sistema, ou seja, quanto o sistema se apropriou de códigos já prontos.</t>
  </si>
  <si>
    <t>11 - Facilidade de implantação</t>
  </si>
  <si>
    <t xml:space="preserve">Nível de facilidade com que o sistema pode ser implantado. </t>
  </si>
  <si>
    <t>12 - Facilidade operacional</t>
  </si>
  <si>
    <t>Nível de facilidade com que o sistema pode ser utilizado pelo usuário final.</t>
  </si>
  <si>
    <t>13 - Múltiplos locais</t>
  </si>
  <si>
    <t>Nível de importância da utilização do sistema em vários locais simultâneamente.</t>
  </si>
  <si>
    <t>14 - Facilidade de mudanças</t>
  </si>
  <si>
    <t>Nível de manutenibilidade do sistema (Facilidade de alteração dos programas)</t>
  </si>
  <si>
    <t xml:space="preserve">(NIG)   Nível de influência geral =    </t>
  </si>
  <si>
    <t>O sistema envia notificações aos usuários (pacientes, médicos, responsáveis) e sincroniza dados entre a caixa de remédios e o aplicativo.</t>
  </si>
  <si>
    <t xml:space="preserve"> O sistema sincroniza dados entre a caixa de remédios e o aplicativo, o que caracteriza um processamento distribuído.</t>
  </si>
  <si>
    <t>O sistema deve garantir uma resposta rápida, especialmente para notificações de medicação e sincronização de dados.</t>
  </si>
  <si>
    <t xml:space="preserve"> O sistema envolve dispositivos e aplicativos usados por pacientes em casa</t>
  </si>
  <si>
    <t>Pacientes inserem dados online, como medicamentos, horários e ingestão.</t>
  </si>
  <si>
    <t xml:space="preserve"> O sistema deve ser fácil de usar, já que os pacientes precisam interagir com ele para adicionar medicamentos e consultar dados.</t>
  </si>
  <si>
    <t>Dados sobre o estoque de medicamentos e ingestões são atualizados online em tempo real.</t>
  </si>
  <si>
    <t>O sistema precisa processar dados de ingestão, gerenciar estoques e gerar relatórios detalhados.</t>
  </si>
  <si>
    <t>O sistema pode precisar de atualizações, por exemplo, para adicionar novas funcionalidades ou ajustar a integração com a caixa de remédios.</t>
  </si>
  <si>
    <t>O sistema pode ser acessado por médicos, pacientes e responsáveis de diferentes locais.</t>
  </si>
  <si>
    <t>A operação do sistema deve ser simples e intuitiva, especialmente considerando o público-alvo.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</si>
</sst>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10"/>
      <name val="Arial"/>
    </font>
    <font>
      <b/>
      <i/>
      <sz val="12"/>
      <color indexed="8"/>
      <name val="Serif"/>
    </font>
    <font>
      <sz val="12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2" fillId="3" borderId="1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0" fillId="0" borderId="13" xfId="0" applyFont="1" applyBorder="1" applyAlignment="1">
      <alignment horizontal="right"/>
    </xf>
    <xf numFmtId="0" fontId="10" fillId="0" borderId="14" xfId="0" applyFont="1" applyBorder="1" applyAlignment="1">
      <alignment horizontal="right"/>
    </xf>
    <xf numFmtId="0" fontId="5" fillId="0" borderId="15" xfId="0" applyFont="1" applyBorder="1"/>
    <xf numFmtId="0" fontId="10" fillId="3" borderId="12" xfId="0" applyFont="1" applyFill="1" applyBorder="1"/>
    <xf numFmtId="0" fontId="10" fillId="0" borderId="15" xfId="0" applyFont="1" applyBorder="1" applyAlignment="1">
      <alignment horizontal="right"/>
    </xf>
    <xf numFmtId="0" fontId="0" fillId="2" borderId="5" xfId="0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2" borderId="5" xfId="0" applyFill="1" applyBorder="1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dia\Downloads\Pontos%20de%20fun&#231;&#227;o%20(1).xls" TargetMode="External"/><Relationship Id="rId1" Type="http://schemas.openxmlformats.org/officeDocument/2006/relationships/externalLinkPath" Target="/Users/nadia/Downloads/Pontos%20de%20fun&#231;&#227;o%20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ntos%20de%20fun&#231;&#227;o%20PillTra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álculo PFA"/>
      <sheetName val="Arquivos"/>
      <sheetName val="Interfaces"/>
      <sheetName val="Entradas"/>
      <sheetName val="Saídas"/>
      <sheetName val="Consultas"/>
      <sheetName val="PFNA"/>
      <sheetName val="NIG"/>
    </sheetNames>
    <sheetDataSet>
      <sheetData sheetId="0" refreshError="1"/>
      <sheetData sheetId="1">
        <row r="30">
          <cell r="D30">
            <v>0</v>
          </cell>
        </row>
      </sheetData>
      <sheetData sheetId="2">
        <row r="30">
          <cell r="D30">
            <v>0</v>
          </cell>
          <cell r="F30">
            <v>0</v>
          </cell>
        </row>
      </sheetData>
      <sheetData sheetId="3"/>
      <sheetData sheetId="4"/>
      <sheetData sheetId="5">
        <row r="30">
          <cell r="F30">
            <v>0</v>
          </cell>
        </row>
      </sheetData>
      <sheetData sheetId="6"/>
      <sheetData sheetId="7">
        <row r="15">
          <cell r="B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FNA"/>
      <sheetName val="PFA"/>
      <sheetName val="NIG"/>
    </sheetNames>
    <sheetDataSet>
      <sheetData sheetId="0">
        <row r="27">
          <cell r="F27">
            <v>134</v>
          </cell>
        </row>
      </sheetData>
      <sheetData sheetId="1"/>
      <sheetData sheetId="2">
        <row r="17">
          <cell r="B17">
            <v>44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EC3B-CF5A-41C8-8C77-41247C5A67A3}">
  <dimension ref="A1:F28"/>
  <sheetViews>
    <sheetView topLeftCell="A6" workbookViewId="0">
      <selection activeCell="F27" sqref="F27"/>
    </sheetView>
  </sheetViews>
  <sheetFormatPr defaultRowHeight="14"/>
  <cols>
    <col min="1" max="1" width="21.33203125" customWidth="1"/>
    <col min="5" max="5" width="14.25" customWidth="1"/>
    <col min="6" max="6" width="14.58203125" customWidth="1"/>
  </cols>
  <sheetData>
    <row r="1" spans="1:6" ht="23.5">
      <c r="A1" s="1" t="s">
        <v>0</v>
      </c>
      <c r="B1" s="2" t="s">
        <v>1</v>
      </c>
      <c r="C1" s="2"/>
      <c r="D1" s="2"/>
      <c r="E1" s="3" t="s">
        <v>2</v>
      </c>
      <c r="F1" s="4" t="s">
        <v>3</v>
      </c>
    </row>
    <row r="2" spans="1:6">
      <c r="A2" s="5" t="s">
        <v>4</v>
      </c>
      <c r="B2" s="6">
        <f>[1]Arquivos!D30</f>
        <v>0</v>
      </c>
      <c r="C2" s="7" t="s">
        <v>5</v>
      </c>
      <c r="D2" s="8">
        <v>7</v>
      </c>
      <c r="E2" s="6">
        <f>B2 * D2</f>
        <v>0</v>
      </c>
      <c r="F2" s="9">
        <f>SUM(E2 + E3 + E4)</f>
        <v>50</v>
      </c>
    </row>
    <row r="3" spans="1:6">
      <c r="A3" s="10"/>
      <c r="B3" s="6">
        <v>2</v>
      </c>
      <c r="C3" s="7" t="s">
        <v>6</v>
      </c>
      <c r="D3" s="8">
        <v>10</v>
      </c>
      <c r="E3" s="6">
        <f>B3 * D3</f>
        <v>20</v>
      </c>
      <c r="F3" s="11"/>
    </row>
    <row r="4" spans="1:6" ht="14.5" thickBot="1">
      <c r="A4" s="12"/>
      <c r="B4" s="13">
        <v>2</v>
      </c>
      <c r="C4" s="14" t="s">
        <v>7</v>
      </c>
      <c r="D4" s="15">
        <v>15</v>
      </c>
      <c r="E4" s="6">
        <f>B4 * D4</f>
        <v>30</v>
      </c>
      <c r="F4" s="16"/>
    </row>
    <row r="5" spans="1:6" ht="14.5" thickBot="1">
      <c r="A5" s="17"/>
      <c r="B5" s="17"/>
      <c r="C5" s="17"/>
      <c r="D5" s="17"/>
      <c r="E5" s="17"/>
      <c r="F5" s="17"/>
    </row>
    <row r="6" spans="1:6" ht="23.5">
      <c r="A6" s="1" t="s">
        <v>0</v>
      </c>
      <c r="B6" s="2" t="s">
        <v>1</v>
      </c>
      <c r="C6" s="2"/>
      <c r="D6" s="2"/>
      <c r="E6" s="3" t="s">
        <v>2</v>
      </c>
      <c r="F6" s="4" t="s">
        <v>3</v>
      </c>
    </row>
    <row r="7" spans="1:6">
      <c r="A7" s="5" t="s">
        <v>8</v>
      </c>
      <c r="B7" s="6">
        <f>[1]Interfaces!D30</f>
        <v>0</v>
      </c>
      <c r="C7" s="7" t="s">
        <v>5</v>
      </c>
      <c r="D7" s="8">
        <v>5</v>
      </c>
      <c r="E7" s="6">
        <f>B7 * D7</f>
        <v>0</v>
      </c>
      <c r="F7" s="9">
        <f>SUM(E7 + E8 + E9)</f>
        <v>14</v>
      </c>
    </row>
    <row r="8" spans="1:6">
      <c r="A8" s="18"/>
      <c r="B8" s="6">
        <v>2</v>
      </c>
      <c r="C8" s="7" t="s">
        <v>6</v>
      </c>
      <c r="D8" s="8">
        <v>7</v>
      </c>
      <c r="E8" s="6">
        <f>B8 * D8</f>
        <v>14</v>
      </c>
      <c r="F8" s="11"/>
    </row>
    <row r="9" spans="1:6" ht="14.5" thickBot="1">
      <c r="A9" s="19"/>
      <c r="B9" s="6">
        <f>[1]Interfaces!F30</f>
        <v>0</v>
      </c>
      <c r="C9" s="14" t="s">
        <v>7</v>
      </c>
      <c r="D9" s="15">
        <v>10</v>
      </c>
      <c r="E9" s="6">
        <f>B9 * D9</f>
        <v>0</v>
      </c>
      <c r="F9" s="16"/>
    </row>
    <row r="10" spans="1:6" ht="14.5" thickBot="1">
      <c r="A10" s="17"/>
      <c r="B10" s="17"/>
      <c r="C10" s="17"/>
      <c r="D10" s="17"/>
      <c r="E10" s="17"/>
      <c r="F10" s="17"/>
    </row>
    <row r="11" spans="1:6" ht="35">
      <c r="A11" s="1" t="s">
        <v>0</v>
      </c>
      <c r="B11" s="2" t="s">
        <v>1</v>
      </c>
      <c r="C11" s="2"/>
      <c r="D11" s="2"/>
      <c r="E11" s="3" t="s">
        <v>2</v>
      </c>
      <c r="F11" s="4" t="s">
        <v>3</v>
      </c>
    </row>
    <row r="12" spans="1:6">
      <c r="A12" s="5" t="s">
        <v>9</v>
      </c>
      <c r="B12" s="6">
        <v>0</v>
      </c>
      <c r="C12" s="7" t="s">
        <v>5</v>
      </c>
      <c r="D12" s="8">
        <v>3</v>
      </c>
      <c r="E12" s="6">
        <f>B12 * D12</f>
        <v>0</v>
      </c>
      <c r="F12" s="9">
        <f>SUM(E12 + E13 + E14)</f>
        <v>32</v>
      </c>
    </row>
    <row r="13" spans="1:6">
      <c r="A13" s="18"/>
      <c r="B13" s="6">
        <v>2</v>
      </c>
      <c r="C13" s="7" t="s">
        <v>6</v>
      </c>
      <c r="D13" s="8">
        <v>4</v>
      </c>
      <c r="E13" s="6">
        <f>B13 * D13</f>
        <v>8</v>
      </c>
      <c r="F13" s="11"/>
    </row>
    <row r="14" spans="1:6" ht="14.5" thickBot="1">
      <c r="A14" s="19"/>
      <c r="B14" s="13">
        <v>4</v>
      </c>
      <c r="C14" s="14" t="s">
        <v>7</v>
      </c>
      <c r="D14" s="15">
        <v>6</v>
      </c>
      <c r="E14" s="6">
        <f>B14 * D14</f>
        <v>24</v>
      </c>
      <c r="F14" s="16"/>
    </row>
    <row r="15" spans="1:6" ht="14.5" thickBot="1">
      <c r="A15" s="17"/>
      <c r="B15" s="17"/>
      <c r="C15" s="17"/>
      <c r="D15" s="17"/>
      <c r="E15" s="17"/>
      <c r="F15" s="17"/>
    </row>
    <row r="16" spans="1:6" ht="35">
      <c r="A16" s="1" t="s">
        <v>0</v>
      </c>
      <c r="B16" s="2" t="s">
        <v>1</v>
      </c>
      <c r="C16" s="2"/>
      <c r="D16" s="2"/>
      <c r="E16" s="3" t="s">
        <v>2</v>
      </c>
      <c r="F16" s="4" t="s">
        <v>3</v>
      </c>
    </row>
    <row r="17" spans="1:6">
      <c r="A17" s="5" t="s">
        <v>10</v>
      </c>
      <c r="B17" s="6">
        <v>0</v>
      </c>
      <c r="C17" s="7" t="s">
        <v>5</v>
      </c>
      <c r="D17" s="8">
        <v>4</v>
      </c>
      <c r="E17" s="6">
        <f>B17 * D17</f>
        <v>0</v>
      </c>
      <c r="F17" s="9">
        <f>SUM(E17 + E18 + E19)</f>
        <v>24</v>
      </c>
    </row>
    <row r="18" spans="1:6">
      <c r="A18" s="18"/>
      <c r="B18" s="6">
        <v>2</v>
      </c>
      <c r="C18" s="7" t="s">
        <v>6</v>
      </c>
      <c r="D18" s="8">
        <v>5</v>
      </c>
      <c r="E18" s="6">
        <f>B18 * D18</f>
        <v>10</v>
      </c>
      <c r="F18" s="11"/>
    </row>
    <row r="19" spans="1:6" ht="14.5" thickBot="1">
      <c r="A19" s="19"/>
      <c r="B19" s="6">
        <v>2</v>
      </c>
      <c r="C19" s="14" t="s">
        <v>7</v>
      </c>
      <c r="D19" s="15">
        <v>7</v>
      </c>
      <c r="E19" s="6">
        <f>B19 * D19</f>
        <v>14</v>
      </c>
      <c r="F19" s="16"/>
    </row>
    <row r="20" spans="1:6" ht="14.5" thickBot="1">
      <c r="A20" s="17"/>
      <c r="B20" s="17"/>
      <c r="C20" s="17"/>
      <c r="D20" s="17"/>
      <c r="E20" s="17"/>
      <c r="F20" s="17"/>
    </row>
    <row r="21" spans="1:6" ht="35">
      <c r="A21" s="1" t="s">
        <v>0</v>
      </c>
      <c r="B21" s="2" t="s">
        <v>1</v>
      </c>
      <c r="C21" s="2"/>
      <c r="D21" s="2"/>
      <c r="E21" s="3" t="s">
        <v>2</v>
      </c>
      <c r="F21" s="4" t="s">
        <v>3</v>
      </c>
    </row>
    <row r="22" spans="1:6">
      <c r="A22" s="5" t="s">
        <v>11</v>
      </c>
      <c r="B22" s="6">
        <f>[1]Consultas!F30</f>
        <v>0</v>
      </c>
      <c r="C22" s="7" t="s">
        <v>5</v>
      </c>
      <c r="D22" s="8">
        <v>3</v>
      </c>
      <c r="E22" s="6">
        <f>B22 * D22</f>
        <v>0</v>
      </c>
      <c r="F22" s="9">
        <f>SUM(E22 + E23 + E24)</f>
        <v>14</v>
      </c>
    </row>
    <row r="23" spans="1:6">
      <c r="A23" s="18"/>
      <c r="B23" s="6">
        <v>2</v>
      </c>
      <c r="C23" s="7" t="s">
        <v>6</v>
      </c>
      <c r="D23" s="8">
        <v>4</v>
      </c>
      <c r="E23" s="6">
        <f>B23 * D23</f>
        <v>8</v>
      </c>
      <c r="F23" s="11"/>
    </row>
    <row r="24" spans="1:6" ht="14.5" thickBot="1">
      <c r="A24" s="19"/>
      <c r="B24" s="13">
        <v>1</v>
      </c>
      <c r="C24" s="14" t="s">
        <v>7</v>
      </c>
      <c r="D24" s="15">
        <v>6</v>
      </c>
      <c r="E24" s="6">
        <f>B24 * D24</f>
        <v>6</v>
      </c>
      <c r="F24" s="16"/>
    </row>
    <row r="25" spans="1:6">
      <c r="A25" s="17"/>
      <c r="B25" s="17"/>
      <c r="C25" s="17"/>
      <c r="D25" s="17"/>
      <c r="E25" s="17"/>
      <c r="F25" s="17"/>
    </row>
    <row r="26" spans="1:6" ht="14.5" thickBot="1">
      <c r="A26" s="17"/>
      <c r="B26" s="17"/>
      <c r="C26" s="17"/>
      <c r="D26" s="17"/>
      <c r="E26" s="17"/>
      <c r="F26" s="17"/>
    </row>
    <row r="27" spans="1:6" ht="14.5" thickBot="1">
      <c r="A27" s="20" t="s">
        <v>12</v>
      </c>
      <c r="B27" s="20"/>
      <c r="C27" s="20"/>
      <c r="D27" s="20"/>
      <c r="E27" s="20"/>
      <c r="F27" s="21">
        <f>SUM(F2 + F7 + F12 + F17 + F22)</f>
        <v>134</v>
      </c>
    </row>
    <row r="28" spans="1:6">
      <c r="A28" s="17"/>
      <c r="B28" s="17"/>
      <c r="C28" s="17"/>
      <c r="D28" s="17"/>
      <c r="E28" s="17"/>
      <c r="F28" s="17"/>
    </row>
  </sheetData>
  <mergeCells count="16">
    <mergeCell ref="B21:D21"/>
    <mergeCell ref="A22:A24"/>
    <mergeCell ref="F22:F24"/>
    <mergeCell ref="A27:E27"/>
    <mergeCell ref="B11:D11"/>
    <mergeCell ref="A12:A14"/>
    <mergeCell ref="F12:F14"/>
    <mergeCell ref="B16:D16"/>
    <mergeCell ref="A17:A19"/>
    <mergeCell ref="F17:F19"/>
    <mergeCell ref="B1:D1"/>
    <mergeCell ref="A2:A4"/>
    <mergeCell ref="F2:F4"/>
    <mergeCell ref="B6:D6"/>
    <mergeCell ref="A7:A9"/>
    <mergeCell ref="F7:F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968-2302-4AC9-96B5-6A1BEAE878C8}">
  <dimension ref="A1:K17"/>
  <sheetViews>
    <sheetView tabSelected="1" workbookViewId="0">
      <selection activeCell="J14" sqref="J14"/>
    </sheetView>
  </sheetViews>
  <sheetFormatPr defaultRowHeight="14"/>
  <sheetData>
    <row r="1" spans="1:11">
      <c r="A1" s="22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4.5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6" thickBot="1">
      <c r="A3" s="23"/>
      <c r="B3" s="24" t="s">
        <v>14</v>
      </c>
      <c r="C3" s="25"/>
      <c r="D3" s="25"/>
      <c r="E3" s="25"/>
      <c r="F3" s="25"/>
      <c r="G3" s="25"/>
      <c r="H3" s="25"/>
      <c r="I3" s="25"/>
      <c r="J3" s="25"/>
      <c r="K3" s="26"/>
    </row>
    <row r="4" spans="1:11" ht="16" thickBot="1">
      <c r="A4" s="23"/>
      <c r="B4" s="27"/>
      <c r="C4" s="28"/>
      <c r="D4" s="28"/>
      <c r="E4" s="28"/>
      <c r="F4" s="28"/>
      <c r="G4" s="28"/>
      <c r="H4" s="28"/>
      <c r="I4" s="28"/>
      <c r="J4" s="28"/>
      <c r="K4" s="28"/>
    </row>
    <row r="5" spans="1:11" ht="16" thickBot="1">
      <c r="A5" s="23"/>
      <c r="B5" s="29" t="s">
        <v>15</v>
      </c>
      <c r="C5" s="30">
        <f>[2]NIG!B17</f>
        <v>44</v>
      </c>
      <c r="D5" s="28"/>
      <c r="E5" s="28"/>
      <c r="F5" s="28"/>
      <c r="G5" s="28"/>
      <c r="H5" s="28"/>
      <c r="I5" s="28"/>
      <c r="J5" s="28"/>
      <c r="K5" s="28"/>
    </row>
    <row r="6" spans="1:11" ht="16" thickBot="1">
      <c r="A6" s="23"/>
      <c r="B6" s="27"/>
      <c r="C6" s="28"/>
      <c r="D6" s="28"/>
      <c r="E6" s="28"/>
      <c r="F6" s="28"/>
      <c r="G6" s="28"/>
      <c r="H6" s="28"/>
      <c r="I6" s="28"/>
      <c r="J6" s="28"/>
      <c r="K6" s="28"/>
    </row>
    <row r="7" spans="1:11" ht="16" thickBot="1">
      <c r="A7" s="23"/>
      <c r="B7" s="31" t="s">
        <v>16</v>
      </c>
      <c r="C7" s="32"/>
      <c r="D7" s="33"/>
      <c r="E7" s="34">
        <f>(C5 * 0.01) + 0.65</f>
        <v>1.0900000000000001</v>
      </c>
      <c r="F7" s="28"/>
      <c r="G7" s="28"/>
      <c r="H7" s="28"/>
      <c r="I7" s="28"/>
      <c r="J7" s="28"/>
      <c r="K7" s="28"/>
    </row>
    <row r="8" spans="1:11" ht="15.5">
      <c r="A8" s="23"/>
      <c r="B8" s="27"/>
      <c r="C8" s="28"/>
      <c r="D8" s="28"/>
      <c r="E8" s="28"/>
      <c r="F8" s="28"/>
      <c r="G8" s="28"/>
      <c r="H8" s="28"/>
      <c r="I8" s="28"/>
      <c r="J8" s="28"/>
      <c r="K8" s="28"/>
    </row>
    <row r="9" spans="1:11" ht="15.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</row>
    <row r="10" spans="1:11" ht="16" thickBot="1">
      <c r="A10" s="23"/>
      <c r="B10" s="27"/>
      <c r="C10" s="28"/>
      <c r="D10" s="28"/>
      <c r="E10" s="28"/>
      <c r="F10" s="28"/>
      <c r="G10" s="28"/>
      <c r="H10" s="28"/>
      <c r="I10" s="28"/>
      <c r="J10" s="28"/>
      <c r="K10" s="28"/>
    </row>
    <row r="11" spans="1:11" ht="16" thickBot="1">
      <c r="A11" s="23"/>
      <c r="B11" s="24" t="s">
        <v>17</v>
      </c>
      <c r="C11" s="35"/>
      <c r="D11" s="35"/>
      <c r="E11" s="35"/>
      <c r="F11" s="35"/>
      <c r="G11" s="35"/>
      <c r="H11" s="35"/>
      <c r="I11" s="35"/>
      <c r="J11" s="35"/>
      <c r="K11" s="36"/>
    </row>
    <row r="12" spans="1:11" ht="15.5">
      <c r="A12" s="23"/>
      <c r="B12" s="27"/>
      <c r="C12" s="28"/>
      <c r="D12" s="28"/>
      <c r="E12" s="28"/>
      <c r="F12" s="28"/>
      <c r="G12" s="28"/>
      <c r="H12" s="28"/>
      <c r="I12" s="28"/>
      <c r="J12" s="28"/>
      <c r="K12" s="28"/>
    </row>
    <row r="13" spans="1:11" ht="14.5" thickBo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6" thickBot="1">
      <c r="A14" s="23"/>
      <c r="B14" s="37" t="s">
        <v>18</v>
      </c>
      <c r="C14" s="38"/>
      <c r="D14" s="38"/>
      <c r="E14" s="38"/>
      <c r="F14" s="39"/>
      <c r="G14" s="40">
        <f>[2]PFNA!F27</f>
        <v>134</v>
      </c>
      <c r="H14" s="23"/>
      <c r="I14" s="23"/>
      <c r="J14" s="23"/>
      <c r="K14" s="23"/>
    </row>
    <row r="15" spans="1:11" ht="14.5" thickBo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ht="16" thickBot="1">
      <c r="A16" s="23"/>
      <c r="B16" s="37" t="s">
        <v>19</v>
      </c>
      <c r="C16" s="38"/>
      <c r="D16" s="38"/>
      <c r="E16" s="38"/>
      <c r="F16" s="41"/>
      <c r="G16" s="40">
        <f>(G14 * E7)</f>
        <v>146.06</v>
      </c>
      <c r="H16" s="23"/>
      <c r="I16" s="23"/>
      <c r="J16" s="23"/>
      <c r="K16" s="23"/>
    </row>
    <row r="17" spans="1:1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</row>
  </sheetData>
  <mergeCells count="5">
    <mergeCell ref="B3:K3"/>
    <mergeCell ref="B7:D7"/>
    <mergeCell ref="B11:K11"/>
    <mergeCell ref="B14:F14"/>
    <mergeCell ref="B16:F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8EC9-21F0-42FC-BD81-5923F3554549}">
  <dimension ref="A1:L17"/>
  <sheetViews>
    <sheetView topLeftCell="A17" workbookViewId="0">
      <selection activeCell="C31" sqref="C31"/>
    </sheetView>
  </sheetViews>
  <sheetFormatPr defaultRowHeight="14"/>
  <cols>
    <col min="1" max="1" width="22" customWidth="1"/>
    <col min="2" max="2" width="8.6640625" customWidth="1"/>
    <col min="3" max="3" width="33.1640625" customWidth="1"/>
  </cols>
  <sheetData>
    <row r="1" spans="1:12" ht="43.5" customHeight="1">
      <c r="A1" s="42" t="s">
        <v>20</v>
      </c>
      <c r="B1" s="42" t="s">
        <v>21</v>
      </c>
      <c r="C1" s="42" t="s">
        <v>22</v>
      </c>
      <c r="D1" s="43" t="s">
        <v>23</v>
      </c>
      <c r="E1" s="44"/>
      <c r="F1" s="44"/>
      <c r="G1" s="44"/>
      <c r="H1" s="44"/>
      <c r="I1" s="44"/>
      <c r="J1" s="44"/>
      <c r="K1" s="44"/>
      <c r="L1" s="44"/>
    </row>
    <row r="2" spans="1:12" ht="75.5" customHeight="1">
      <c r="A2" s="45" t="s">
        <v>24</v>
      </c>
      <c r="B2" s="46">
        <v>5</v>
      </c>
      <c r="C2" s="45" t="s">
        <v>55</v>
      </c>
      <c r="D2" s="47" t="s">
        <v>25</v>
      </c>
      <c r="E2" s="48"/>
      <c r="F2" s="48"/>
      <c r="G2" s="48"/>
      <c r="H2" s="48"/>
      <c r="I2" s="48"/>
      <c r="J2" s="48"/>
      <c r="K2" s="48"/>
      <c r="L2" s="48"/>
    </row>
    <row r="3" spans="1:12" ht="75.5" customHeight="1">
      <c r="A3" s="45" t="s">
        <v>26</v>
      </c>
      <c r="B3" s="46">
        <v>5</v>
      </c>
      <c r="C3" s="45" t="s">
        <v>56</v>
      </c>
      <c r="D3" s="47" t="s">
        <v>27</v>
      </c>
      <c r="E3" s="48"/>
      <c r="F3" s="48"/>
      <c r="G3" s="48"/>
      <c r="H3" s="48"/>
      <c r="I3" s="48"/>
      <c r="J3" s="48"/>
      <c r="K3" s="48"/>
      <c r="L3" s="48"/>
    </row>
    <row r="4" spans="1:12" ht="75.5" customHeight="1">
      <c r="A4" s="45" t="s">
        <v>28</v>
      </c>
      <c r="B4" s="46">
        <v>4</v>
      </c>
      <c r="C4" s="45" t="s">
        <v>57</v>
      </c>
      <c r="D4" s="47" t="s">
        <v>30</v>
      </c>
      <c r="E4" s="48"/>
      <c r="F4" s="48"/>
      <c r="G4" s="48"/>
      <c r="H4" s="48"/>
      <c r="I4" s="48"/>
      <c r="J4" s="48"/>
      <c r="K4" s="48"/>
      <c r="L4" s="48"/>
    </row>
    <row r="5" spans="1:12" ht="75.5" customHeight="1">
      <c r="A5" s="45" t="s">
        <v>31</v>
      </c>
      <c r="B5" s="46">
        <v>4</v>
      </c>
      <c r="C5" s="45" t="s">
        <v>58</v>
      </c>
      <c r="D5" s="47" t="s">
        <v>32</v>
      </c>
      <c r="E5" s="48"/>
      <c r="F5" s="48"/>
      <c r="G5" s="48"/>
      <c r="H5" s="48"/>
      <c r="I5" s="48"/>
      <c r="J5" s="48"/>
      <c r="K5" s="48"/>
      <c r="L5" s="48"/>
    </row>
    <row r="6" spans="1:12" ht="75.5" customHeight="1">
      <c r="A6" s="45" t="s">
        <v>33</v>
      </c>
      <c r="B6" s="46">
        <v>0</v>
      </c>
      <c r="C6" s="45" t="s">
        <v>29</v>
      </c>
      <c r="D6" s="47" t="s">
        <v>34</v>
      </c>
      <c r="E6" s="48"/>
      <c r="F6" s="48"/>
      <c r="G6" s="48"/>
      <c r="H6" s="48"/>
      <c r="I6" s="48"/>
      <c r="J6" s="48"/>
      <c r="K6" s="48"/>
      <c r="L6" s="48"/>
    </row>
    <row r="7" spans="1:12" ht="75.5" customHeight="1">
      <c r="A7" s="45" t="s">
        <v>35</v>
      </c>
      <c r="B7" s="46">
        <v>4</v>
      </c>
      <c r="C7" s="45" t="s">
        <v>59</v>
      </c>
      <c r="D7" s="47" t="s">
        <v>36</v>
      </c>
      <c r="E7" s="48"/>
      <c r="F7" s="48"/>
      <c r="G7" s="48"/>
      <c r="H7" s="48"/>
      <c r="I7" s="48"/>
      <c r="J7" s="48"/>
      <c r="K7" s="48"/>
      <c r="L7" s="48"/>
    </row>
    <row r="8" spans="1:12" ht="75.5" customHeight="1">
      <c r="A8" s="45" t="s">
        <v>37</v>
      </c>
      <c r="B8" s="46">
        <v>4</v>
      </c>
      <c r="C8" s="45" t="s">
        <v>60</v>
      </c>
      <c r="D8" s="47" t="s">
        <v>38</v>
      </c>
      <c r="E8" s="48"/>
      <c r="F8" s="48"/>
      <c r="G8" s="48"/>
      <c r="H8" s="48"/>
      <c r="I8" s="48"/>
      <c r="J8" s="48"/>
      <c r="K8" s="48"/>
      <c r="L8" s="48"/>
    </row>
    <row r="9" spans="1:12" ht="75.5" customHeight="1">
      <c r="A9" s="45" t="s">
        <v>39</v>
      </c>
      <c r="B9" s="46">
        <v>5</v>
      </c>
      <c r="C9" s="45" t="s">
        <v>61</v>
      </c>
      <c r="D9" s="47" t="s">
        <v>40</v>
      </c>
      <c r="E9" s="48"/>
      <c r="F9" s="48"/>
      <c r="G9" s="48"/>
      <c r="H9" s="48"/>
      <c r="I9" s="48"/>
      <c r="J9" s="48"/>
      <c r="K9" s="48"/>
      <c r="L9" s="48"/>
    </row>
    <row r="10" spans="1:12" ht="75.5" customHeight="1">
      <c r="A10" s="45" t="s">
        <v>41</v>
      </c>
      <c r="B10" s="46">
        <v>3</v>
      </c>
      <c r="C10" s="45" t="s">
        <v>62</v>
      </c>
      <c r="D10" s="47" t="s">
        <v>42</v>
      </c>
      <c r="E10" s="48"/>
      <c r="F10" s="48"/>
      <c r="G10" s="48"/>
      <c r="H10" s="48"/>
      <c r="I10" s="48"/>
      <c r="J10" s="48"/>
      <c r="K10" s="48"/>
      <c r="L10" s="48"/>
    </row>
    <row r="11" spans="1:12" ht="75.5" customHeight="1">
      <c r="A11" s="45" t="s">
        <v>43</v>
      </c>
      <c r="B11" s="46">
        <v>0</v>
      </c>
      <c r="C11" s="45" t="s">
        <v>44</v>
      </c>
      <c r="D11" s="47" t="s">
        <v>45</v>
      </c>
      <c r="E11" s="48"/>
      <c r="F11" s="48"/>
      <c r="G11" s="48"/>
      <c r="H11" s="48"/>
      <c r="I11" s="48"/>
      <c r="J11" s="48"/>
      <c r="K11" s="48"/>
      <c r="L11" s="48"/>
    </row>
    <row r="12" spans="1:12" ht="75.5" customHeight="1">
      <c r="A12" s="45" t="s">
        <v>46</v>
      </c>
      <c r="B12" s="46">
        <v>0</v>
      </c>
      <c r="C12" s="45" t="s">
        <v>29</v>
      </c>
      <c r="D12" s="47" t="s">
        <v>47</v>
      </c>
      <c r="E12" s="48"/>
      <c r="F12" s="48"/>
      <c r="G12" s="48"/>
      <c r="H12" s="48"/>
      <c r="I12" s="48"/>
      <c r="J12" s="48"/>
      <c r="K12" s="48"/>
      <c r="L12" s="48"/>
    </row>
    <row r="13" spans="1:12" ht="75.5" customHeight="1">
      <c r="A13" s="45" t="s">
        <v>48</v>
      </c>
      <c r="B13" s="46">
        <v>4</v>
      </c>
      <c r="C13" s="45" t="s">
        <v>65</v>
      </c>
      <c r="D13" s="47" t="s">
        <v>49</v>
      </c>
      <c r="E13" s="48"/>
      <c r="F13" s="48"/>
      <c r="G13" s="48"/>
      <c r="H13" s="48"/>
      <c r="I13" s="48"/>
      <c r="J13" s="48"/>
      <c r="K13" s="48"/>
      <c r="L13" s="48"/>
    </row>
    <row r="14" spans="1:12" ht="75.5" customHeight="1">
      <c r="A14" s="45" t="s">
        <v>50</v>
      </c>
      <c r="B14" s="46">
        <v>3</v>
      </c>
      <c r="C14" s="45" t="s">
        <v>64</v>
      </c>
      <c r="D14" s="47" t="s">
        <v>51</v>
      </c>
      <c r="E14" s="48"/>
      <c r="F14" s="48"/>
      <c r="G14" s="48"/>
      <c r="H14" s="48"/>
      <c r="I14" s="48"/>
      <c r="J14" s="48"/>
      <c r="K14" s="48"/>
      <c r="L14" s="48"/>
    </row>
    <row r="15" spans="1:12" ht="75.5" customHeight="1">
      <c r="A15" s="45" t="s">
        <v>52</v>
      </c>
      <c r="B15" s="46">
        <v>3</v>
      </c>
      <c r="C15" s="45" t="s">
        <v>63</v>
      </c>
      <c r="D15" s="47" t="s">
        <v>53</v>
      </c>
      <c r="E15" s="48"/>
      <c r="F15" s="48"/>
      <c r="G15" s="48"/>
      <c r="H15" s="48"/>
      <c r="I15" s="48"/>
      <c r="J15" s="48"/>
      <c r="K15" s="48"/>
      <c r="L15" s="48"/>
    </row>
    <row r="16" spans="1:12">
      <c r="A16" s="49"/>
      <c r="B16" s="49"/>
      <c r="C16" s="50"/>
      <c r="D16" s="51"/>
      <c r="E16" s="51"/>
      <c r="F16" s="51"/>
      <c r="G16" s="51"/>
      <c r="H16" s="51"/>
      <c r="I16" s="51"/>
      <c r="J16" s="51"/>
      <c r="K16" s="51"/>
      <c r="L16" s="51"/>
    </row>
    <row r="17" spans="1:12" ht="56">
      <c r="A17" s="52" t="s">
        <v>54</v>
      </c>
      <c r="B17" s="42">
        <f>SUM(B2:B15)</f>
        <v>44</v>
      </c>
      <c r="C17" s="42"/>
      <c r="D17" s="53"/>
      <c r="E17" s="53"/>
      <c r="F17" s="53"/>
      <c r="G17" s="53"/>
      <c r="H17" s="53"/>
      <c r="I17" s="53"/>
      <c r="J17" s="53"/>
      <c r="K17" s="53"/>
      <c r="L17" s="53"/>
    </row>
  </sheetData>
  <mergeCells count="16">
    <mergeCell ref="D13:L13"/>
    <mergeCell ref="D14:L14"/>
    <mergeCell ref="D15:L15"/>
    <mergeCell ref="D16:L16"/>
    <mergeCell ref="D7:L7"/>
    <mergeCell ref="D8:L8"/>
    <mergeCell ref="D9:L9"/>
    <mergeCell ref="D10:L10"/>
    <mergeCell ref="D11:L11"/>
    <mergeCell ref="D12:L12"/>
    <mergeCell ref="D1:L1"/>
    <mergeCell ref="D2:L2"/>
    <mergeCell ref="D3:L3"/>
    <mergeCell ref="D4:L4"/>
    <mergeCell ref="D5:L5"/>
    <mergeCell ref="D6:L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PFNA</vt:lpstr>
      <vt:lpstr>PFA</vt:lpstr>
      <vt:lpstr>NIG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GOMES DE SOUSA ANDRADE</dc:creator>
  <cp:lastModifiedBy>NADIA GOMES DE SOUSA ANDRADE</cp:lastModifiedBy>
  <dcterms:created xsi:type="dcterms:W3CDTF">2024-09-18T00:24:15Z</dcterms:created>
  <dcterms:modified xsi:type="dcterms:W3CDTF">2024-09-18T01:23:51Z</dcterms:modified>
</cp:coreProperties>
</file>