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Workspace\Conthereum\scheduler-greedy\src\main\resources\"/>
    </mc:Choice>
  </mc:AlternateContent>
  <xr:revisionPtr revIDLastSave="0" documentId="13_ncr:1_{47A0EA35-AA0A-4E6B-A5C1-7695DE176687}" xr6:coauthVersionLast="47" xr6:coauthVersionMax="47" xr10:uidLastSave="{00000000-0000-0000-0000-000000000000}"/>
  <bookViews>
    <workbookView xWindow="-108" yWindow="-108" windowWidth="23256" windowHeight="12456" activeTab="3" xr2:uid="{7FDBD933-F774-47BC-BB69-EF667300B484}"/>
  </bookViews>
  <sheets>
    <sheet name="32core-proposer" sheetId="1" r:id="rId1"/>
    <sheet name="32core-attestor" sheetId="2" r:id="rId2"/>
    <sheet name="32 core-200txn-proposer" sheetId="3" r:id="rId3"/>
    <sheet name="32 core-200txn-att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3" l="1"/>
  <c r="Y2" i="4"/>
  <c r="X2" i="4"/>
  <c r="V2" i="4"/>
  <c r="U2" i="4"/>
  <c r="W2" i="4" s="1"/>
  <c r="X2" i="3"/>
  <c r="W2" i="3"/>
  <c r="V2" i="3"/>
  <c r="U2" i="3"/>
  <c r="X47" i="2"/>
  <c r="V47" i="2"/>
  <c r="U47" i="2"/>
  <c r="W47" i="2" s="1"/>
  <c r="X44" i="2"/>
  <c r="V44" i="2"/>
  <c r="U44" i="2"/>
  <c r="W44" i="2" s="1"/>
  <c r="X41" i="2"/>
  <c r="V41" i="2"/>
  <c r="U41" i="2"/>
  <c r="W41" i="2" s="1"/>
  <c r="Y41" i="2" s="1"/>
  <c r="X38" i="2"/>
  <c r="V38" i="2"/>
  <c r="U38" i="2"/>
  <c r="X35" i="2"/>
  <c r="V35" i="2"/>
  <c r="U35" i="2"/>
  <c r="W35" i="2" s="1"/>
  <c r="X32" i="2"/>
  <c r="V32" i="2"/>
  <c r="U32" i="2"/>
  <c r="X29" i="2"/>
  <c r="V29" i="2"/>
  <c r="U29" i="2"/>
  <c r="X26" i="2"/>
  <c r="V26" i="2"/>
  <c r="U26" i="2"/>
  <c r="W26" i="2" s="1"/>
  <c r="X23" i="2"/>
  <c r="V23" i="2"/>
  <c r="W23" i="2" s="1"/>
  <c r="U23" i="2"/>
  <c r="X20" i="2"/>
  <c r="V20" i="2"/>
  <c r="U20" i="2"/>
  <c r="W20" i="2" s="1"/>
  <c r="Y20" i="2" s="1"/>
  <c r="X17" i="2"/>
  <c r="V17" i="2"/>
  <c r="U17" i="2"/>
  <c r="W17" i="2" s="1"/>
  <c r="X14" i="2"/>
  <c r="V14" i="2"/>
  <c r="U14" i="2"/>
  <c r="X11" i="2"/>
  <c r="V11" i="2"/>
  <c r="U11" i="2"/>
  <c r="W11" i="2" s="1"/>
  <c r="X8" i="2"/>
  <c r="V8" i="2"/>
  <c r="U8" i="2"/>
  <c r="W8" i="2" s="1"/>
  <c r="X5" i="2"/>
  <c r="V5" i="2"/>
  <c r="U5" i="2"/>
  <c r="W5" i="2" s="1"/>
  <c r="X2" i="2"/>
  <c r="V2" i="2"/>
  <c r="U2" i="2"/>
  <c r="AC2" i="1"/>
  <c r="X50" i="2" l="1"/>
  <c r="V50" i="2"/>
  <c r="Y47" i="2"/>
  <c r="Y11" i="2"/>
  <c r="Y26" i="2"/>
  <c r="Y44" i="2"/>
  <c r="W14" i="2"/>
  <c r="W29" i="2"/>
  <c r="Y29" i="2" s="1"/>
  <c r="Y17" i="2"/>
  <c r="W38" i="2"/>
  <c r="W2" i="2"/>
  <c r="Y23" i="2"/>
  <c r="W32" i="2"/>
  <c r="Y32" i="2" s="1"/>
  <c r="Y38" i="2"/>
  <c r="Y5" i="2"/>
  <c r="Y35" i="2"/>
  <c r="Y14" i="2"/>
  <c r="Y8" i="2"/>
  <c r="U50" i="2"/>
  <c r="X47" i="1"/>
  <c r="V47" i="1"/>
  <c r="U47" i="1"/>
  <c r="X44" i="1"/>
  <c r="V44" i="1"/>
  <c r="U44" i="1"/>
  <c r="W44" i="1" s="1"/>
  <c r="X41" i="1"/>
  <c r="V41" i="1"/>
  <c r="U41" i="1"/>
  <c r="X38" i="1"/>
  <c r="V38" i="1"/>
  <c r="U38" i="1"/>
  <c r="X35" i="1"/>
  <c r="V35" i="1"/>
  <c r="U35" i="1"/>
  <c r="X32" i="1"/>
  <c r="V32" i="1"/>
  <c r="U32" i="1"/>
  <c r="W32" i="1" s="1"/>
  <c r="X29" i="1"/>
  <c r="V29" i="1"/>
  <c r="U29" i="1"/>
  <c r="X26" i="1"/>
  <c r="V26" i="1"/>
  <c r="U26" i="1"/>
  <c r="W26" i="1" s="1"/>
  <c r="X23" i="1"/>
  <c r="V23" i="1"/>
  <c r="U23" i="1"/>
  <c r="X20" i="1"/>
  <c r="V20" i="1"/>
  <c r="U20" i="1"/>
  <c r="W20" i="1" s="1"/>
  <c r="X17" i="1"/>
  <c r="V17" i="1"/>
  <c r="U17" i="1"/>
  <c r="W17" i="1" s="1"/>
  <c r="X14" i="1"/>
  <c r="V14" i="1"/>
  <c r="U14" i="1"/>
  <c r="X11" i="1"/>
  <c r="V11" i="1"/>
  <c r="U11" i="1"/>
  <c r="X8" i="1"/>
  <c r="V8" i="1"/>
  <c r="U8" i="1"/>
  <c r="X5" i="1"/>
  <c r="V5" i="1"/>
  <c r="U5" i="1"/>
  <c r="W5" i="1" s="1"/>
  <c r="X2" i="1"/>
  <c r="V2" i="1"/>
  <c r="U2" i="1"/>
  <c r="W50" i="2" l="1"/>
  <c r="Y2" i="2"/>
  <c r="AC2" i="2" s="1"/>
  <c r="Y50" i="2"/>
  <c r="U50" i="1"/>
  <c r="V50" i="1"/>
  <c r="X50" i="1"/>
  <c r="W47" i="1"/>
  <c r="Y47" i="1" s="1"/>
  <c r="W11" i="1"/>
  <c r="Y11" i="1"/>
  <c r="W35" i="1"/>
  <c r="Y35" i="1" s="1"/>
  <c r="Y17" i="1"/>
  <c r="Y32" i="1"/>
  <c r="W14" i="1"/>
  <c r="Y14" i="1" s="1"/>
  <c r="W29" i="1"/>
  <c r="Y29" i="1" s="1"/>
  <c r="Y20" i="1"/>
  <c r="W38" i="1"/>
  <c r="Y38" i="1" s="1"/>
  <c r="W8" i="1"/>
  <c r="Y8" i="1" s="1"/>
  <c r="W23" i="1"/>
  <c r="Y23" i="1" s="1"/>
  <c r="Y44" i="1"/>
  <c r="W41" i="1"/>
  <c r="Y41" i="1" s="1"/>
  <c r="Y26" i="1"/>
  <c r="Y5" i="1"/>
  <c r="W2" i="1"/>
  <c r="W50" i="1" l="1"/>
  <c r="Y2" i="1"/>
  <c r="Y50" i="1" s="1"/>
</calcChain>
</file>

<file path=xl/sharedStrings.xml><?xml version="1.0" encoding="utf-8"?>
<sst xmlns="http://schemas.openxmlformats.org/spreadsheetml/2006/main" count="203" uniqueCount="26">
  <si>
    <t>no</t>
  </si>
  <si>
    <t xml:space="preserve"> groupNo</t>
  </si>
  <si>
    <t xml:space="preserve"> randomSeed</t>
  </si>
  <si>
    <t xml:space="preserve"> numberOfWorkers</t>
  </si>
  <si>
    <t>maxSolverExecutionTimeInSeconds</t>
  </si>
  <si>
    <t xml:space="preserve"> processCount</t>
  </si>
  <si>
    <t xml:space="preserve"> processExecutionTimeMin(ms)</t>
  </si>
  <si>
    <t xml:space="preserve"> processExecutionTimeMax(ms)</t>
  </si>
  <si>
    <t xml:space="preserve"> computerCount</t>
  </si>
  <si>
    <t xml:space="preserve"> conflictPercentage</t>
  </si>
  <si>
    <t xml:space="preserve"> timeWeight</t>
  </si>
  <si>
    <t>processSortType</t>
  </si>
  <si>
    <t xml:space="preserve"> looseReviewRound</t>
  </si>
  <si>
    <t xml:space="preserve"> solverWallTime(ms)</t>
  </si>
  <si>
    <t xml:space="preserve"> makespan(ms)</t>
  </si>
  <si>
    <t xml:space="preserve"> parallelTimeSum(ms)</t>
  </si>
  <si>
    <t xml:space="preserve"> serialTimeHorizon(ms)</t>
  </si>
  <si>
    <t xml:space="preserve"> solverStatus</t>
  </si>
  <si>
    <t xml:space="preserve"> speedupFactor</t>
  </si>
  <si>
    <t xml:space="preserve"> currentTimestamp</t>
  </si>
  <si>
    <t>walltime</t>
  </si>
  <si>
    <t>makespan</t>
  </si>
  <si>
    <t>parallel time</t>
  </si>
  <si>
    <t>serialTimeHorizon</t>
  </si>
  <si>
    <t>Speedup</t>
  </si>
  <si>
    <t>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</si>
</sst>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11CA-2B54-43A8-A5E1-9C9A12617AE2}">
  <dimension ref="A1:AC50"/>
  <sheetViews>
    <sheetView topLeftCell="J1" zoomScale="70" zoomScaleNormal="70" workbookViewId="0">
      <selection activeCell="N23" sqref="N23"/>
    </sheetView>
  </sheetViews>
  <sheetFormatPr defaultRowHeight="21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C1" s="3">
        <v>0.15</v>
      </c>
    </row>
    <row r="2" spans="1:29" x14ac:dyDescent="0.4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32</v>
      </c>
      <c r="J2">
        <v>15</v>
      </c>
      <c r="K2">
        <v>100</v>
      </c>
      <c r="L2">
        <v>3</v>
      </c>
      <c r="M2">
        <v>29</v>
      </c>
      <c r="N2">
        <v>1.6001000000000001</v>
      </c>
      <c r="O2">
        <v>37</v>
      </c>
      <c r="P2">
        <v>38.600099999999998</v>
      </c>
      <c r="Q2">
        <v>376</v>
      </c>
      <c r="R2" t="s">
        <v>25</v>
      </c>
      <c r="S2">
        <v>10.162162</v>
      </c>
      <c r="U2" s="1">
        <f>AVERAGE(N2:N3)</f>
        <v>1.2505999999999999</v>
      </c>
      <c r="V2" s="1">
        <f>AVERAGE(O2:O3)</f>
        <v>38.5</v>
      </c>
      <c r="W2" s="1">
        <f>U2+V2</f>
        <v>39.750599999999999</v>
      </c>
      <c r="X2" s="1">
        <f>AVERAGE(Q2:Q3)</f>
        <v>367</v>
      </c>
      <c r="Y2" s="1">
        <f>X2/W2</f>
        <v>9.2325650430433761</v>
      </c>
      <c r="AC2" s="2">
        <f>AVERAGE(Y2,Y14,Y26,Y38)</f>
        <v>9.0814098086388455</v>
      </c>
    </row>
    <row r="3" spans="1:29" x14ac:dyDescent="0.4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32</v>
      </c>
      <c r="J3">
        <v>15</v>
      </c>
      <c r="K3">
        <v>100</v>
      </c>
      <c r="L3">
        <v>3</v>
      </c>
      <c r="M3">
        <v>29</v>
      </c>
      <c r="N3">
        <v>0.90110000000000001</v>
      </c>
      <c r="O3">
        <v>40</v>
      </c>
      <c r="P3">
        <v>40.9011</v>
      </c>
      <c r="Q3">
        <v>358</v>
      </c>
      <c r="R3" t="s">
        <v>25</v>
      </c>
      <c r="S3">
        <v>8.9499999999999993</v>
      </c>
      <c r="U3" s="1"/>
      <c r="V3" s="1"/>
      <c r="W3" s="1"/>
      <c r="X3" s="1"/>
      <c r="Y3" s="1"/>
    </row>
    <row r="4" spans="1:29" x14ac:dyDescent="0.4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32</v>
      </c>
      <c r="J4">
        <v>15</v>
      </c>
      <c r="K4">
        <v>100</v>
      </c>
      <c r="L4">
        <v>3</v>
      </c>
      <c r="M4">
        <v>29</v>
      </c>
      <c r="N4">
        <v>0.4869</v>
      </c>
      <c r="O4">
        <v>41</v>
      </c>
      <c r="P4">
        <v>41.486899999999999</v>
      </c>
      <c r="Q4">
        <v>374</v>
      </c>
      <c r="R4" t="s">
        <v>25</v>
      </c>
      <c r="S4">
        <v>9.1219509999999993</v>
      </c>
      <c r="U4" s="1"/>
      <c r="V4" s="1"/>
      <c r="W4" s="1"/>
      <c r="X4" s="1"/>
      <c r="Y4" s="1"/>
    </row>
    <row r="5" spans="1:29" x14ac:dyDescent="0.4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32</v>
      </c>
      <c r="J5">
        <v>25</v>
      </c>
      <c r="K5">
        <v>100</v>
      </c>
      <c r="L5">
        <v>3</v>
      </c>
      <c r="M5">
        <v>29</v>
      </c>
      <c r="N5">
        <v>0.31690000000000002</v>
      </c>
      <c r="O5">
        <v>52</v>
      </c>
      <c r="P5">
        <v>52.316899999999997</v>
      </c>
      <c r="Q5">
        <v>376</v>
      </c>
      <c r="R5" t="s">
        <v>25</v>
      </c>
      <c r="S5">
        <v>7.2307689999999996</v>
      </c>
      <c r="U5" s="1">
        <f>AVERAGE(N4:N6)</f>
        <v>0.35363333333333341</v>
      </c>
      <c r="V5" s="1">
        <f>AVERAGE(O4:O6)</f>
        <v>48</v>
      </c>
      <c r="W5" s="1">
        <f t="shared" ref="W5" si="0">U5+V5</f>
        <v>48.353633333333335</v>
      </c>
      <c r="X5" s="1">
        <f>AVERAGE(Q4:Q6)</f>
        <v>369.33333333333331</v>
      </c>
      <c r="Y5" s="1">
        <f t="shared" ref="Y5" si="1">X5/W5</f>
        <v>7.6381712784078957</v>
      </c>
    </row>
    <row r="6" spans="1:29" x14ac:dyDescent="0.4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32</v>
      </c>
      <c r="J6">
        <v>25</v>
      </c>
      <c r="K6">
        <v>100</v>
      </c>
      <c r="L6">
        <v>3</v>
      </c>
      <c r="M6">
        <v>29</v>
      </c>
      <c r="N6">
        <v>0.2571</v>
      </c>
      <c r="O6">
        <v>51</v>
      </c>
      <c r="P6">
        <v>51.257100000000001</v>
      </c>
      <c r="Q6">
        <v>358</v>
      </c>
      <c r="R6" t="s">
        <v>25</v>
      </c>
      <c r="S6">
        <v>7.0196079999999998</v>
      </c>
      <c r="U6" s="1"/>
      <c r="V6" s="1"/>
      <c r="W6" s="1"/>
      <c r="X6" s="1"/>
      <c r="Y6" s="1"/>
    </row>
    <row r="7" spans="1:29" x14ac:dyDescent="0.4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32</v>
      </c>
      <c r="J7">
        <v>25</v>
      </c>
      <c r="K7">
        <v>100</v>
      </c>
      <c r="L7">
        <v>3</v>
      </c>
      <c r="M7">
        <v>29</v>
      </c>
      <c r="N7">
        <v>0.23830000000000001</v>
      </c>
      <c r="O7">
        <v>54</v>
      </c>
      <c r="P7">
        <v>54.238300000000002</v>
      </c>
      <c r="Q7">
        <v>374</v>
      </c>
      <c r="R7" t="s">
        <v>25</v>
      </c>
      <c r="S7">
        <v>6.9259259999999996</v>
      </c>
      <c r="U7" s="1"/>
      <c r="V7" s="1"/>
      <c r="W7" s="1"/>
      <c r="X7" s="1"/>
      <c r="Y7" s="1"/>
    </row>
    <row r="8" spans="1:29" x14ac:dyDescent="0.4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32</v>
      </c>
      <c r="J8">
        <v>35</v>
      </c>
      <c r="K8">
        <v>100</v>
      </c>
      <c r="L8">
        <v>3</v>
      </c>
      <c r="M8">
        <v>29</v>
      </c>
      <c r="N8">
        <v>0.34739999999999999</v>
      </c>
      <c r="O8">
        <v>60</v>
      </c>
      <c r="P8">
        <v>60.3474</v>
      </c>
      <c r="Q8">
        <v>376</v>
      </c>
      <c r="R8" t="s">
        <v>25</v>
      </c>
      <c r="S8">
        <v>6.266667</v>
      </c>
      <c r="U8" s="1">
        <f>AVERAGE(N7:N9)</f>
        <v>0.27650000000000002</v>
      </c>
      <c r="V8" s="1">
        <f>AVERAGE(O7:O9)</f>
        <v>58.333333333333336</v>
      </c>
      <c r="W8" s="1">
        <f t="shared" ref="W8" si="2">U8+V8</f>
        <v>58.609833333333334</v>
      </c>
      <c r="X8" s="1">
        <f>AVERAGE(Q7:Q9)</f>
        <v>369.33333333333331</v>
      </c>
      <c r="Y8" s="1">
        <f t="shared" ref="Y8" si="3">X8/W8</f>
        <v>6.3015591809110525</v>
      </c>
    </row>
    <row r="9" spans="1:29" x14ac:dyDescent="0.4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32</v>
      </c>
      <c r="J9">
        <v>35</v>
      </c>
      <c r="K9">
        <v>100</v>
      </c>
      <c r="L9">
        <v>3</v>
      </c>
      <c r="M9">
        <v>29</v>
      </c>
      <c r="N9">
        <v>0.24379999999999999</v>
      </c>
      <c r="O9">
        <v>61</v>
      </c>
      <c r="P9">
        <v>61.2438</v>
      </c>
      <c r="Q9">
        <v>358</v>
      </c>
      <c r="R9" t="s">
        <v>25</v>
      </c>
      <c r="S9">
        <v>5.8688520000000004</v>
      </c>
      <c r="U9" s="1"/>
      <c r="V9" s="1"/>
      <c r="W9" s="1"/>
      <c r="X9" s="1"/>
      <c r="Y9" s="1"/>
    </row>
    <row r="10" spans="1:29" x14ac:dyDescent="0.4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32</v>
      </c>
      <c r="J10">
        <v>35</v>
      </c>
      <c r="K10">
        <v>100</v>
      </c>
      <c r="L10">
        <v>3</v>
      </c>
      <c r="M10">
        <v>29</v>
      </c>
      <c r="N10">
        <v>0.2606</v>
      </c>
      <c r="O10">
        <v>59</v>
      </c>
      <c r="P10">
        <v>59.260599999999997</v>
      </c>
      <c r="Q10">
        <v>374</v>
      </c>
      <c r="R10" t="s">
        <v>25</v>
      </c>
      <c r="S10">
        <v>6.3389829999999998</v>
      </c>
      <c r="U10" s="1"/>
      <c r="V10" s="1"/>
      <c r="W10" s="1"/>
      <c r="X10" s="1"/>
      <c r="Y10" s="1"/>
    </row>
    <row r="11" spans="1:29" x14ac:dyDescent="0.4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32</v>
      </c>
      <c r="J11">
        <v>45</v>
      </c>
      <c r="K11">
        <v>100</v>
      </c>
      <c r="L11">
        <v>3</v>
      </c>
      <c r="M11">
        <v>29</v>
      </c>
      <c r="N11">
        <v>0.32950000000000002</v>
      </c>
      <c r="O11">
        <v>67</v>
      </c>
      <c r="P11">
        <v>67.329499999999996</v>
      </c>
      <c r="Q11">
        <v>376</v>
      </c>
      <c r="R11" t="s">
        <v>25</v>
      </c>
      <c r="S11">
        <v>5.6119399999999997</v>
      </c>
      <c r="U11" s="1">
        <f>AVERAGE(N10:N12)</f>
        <v>0.34489999999999998</v>
      </c>
      <c r="V11" s="1">
        <f>AVERAGE(O10:O12)</f>
        <v>66</v>
      </c>
      <c r="W11" s="1">
        <f t="shared" ref="W11" si="4">U11+V11</f>
        <v>66.344899999999996</v>
      </c>
      <c r="X11" s="1">
        <f>AVERAGE(Q10:Q12)</f>
        <v>369.33333333333331</v>
      </c>
      <c r="Y11" s="1">
        <f t="shared" ref="Y11" si="5">X11/W11</f>
        <v>5.5668684907707053</v>
      </c>
    </row>
    <row r="12" spans="1:29" x14ac:dyDescent="0.4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32</v>
      </c>
      <c r="J12">
        <v>45</v>
      </c>
      <c r="K12">
        <v>100</v>
      </c>
      <c r="L12">
        <v>3</v>
      </c>
      <c r="M12">
        <v>29</v>
      </c>
      <c r="N12">
        <v>0.4446</v>
      </c>
      <c r="O12">
        <v>72</v>
      </c>
      <c r="P12">
        <v>72.444599999999994</v>
      </c>
      <c r="Q12">
        <v>358</v>
      </c>
      <c r="R12" t="s">
        <v>25</v>
      </c>
      <c r="S12">
        <v>4.9722220000000004</v>
      </c>
      <c r="U12" s="1"/>
      <c r="V12" s="1"/>
      <c r="W12" s="1"/>
      <c r="X12" s="1"/>
      <c r="Y12" s="1"/>
    </row>
    <row r="13" spans="1:29" x14ac:dyDescent="0.4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32</v>
      </c>
      <c r="J13">
        <v>45</v>
      </c>
      <c r="K13">
        <v>100</v>
      </c>
      <c r="L13">
        <v>3</v>
      </c>
      <c r="M13">
        <v>29</v>
      </c>
      <c r="N13">
        <v>0.38300000000000001</v>
      </c>
      <c r="O13">
        <v>64</v>
      </c>
      <c r="P13">
        <v>64.382999999999996</v>
      </c>
      <c r="Q13">
        <v>374</v>
      </c>
      <c r="R13" t="s">
        <v>25</v>
      </c>
      <c r="S13">
        <v>5.84375</v>
      </c>
      <c r="U13" s="1"/>
      <c r="V13" s="1"/>
      <c r="W13" s="1"/>
      <c r="X13" s="1"/>
      <c r="Y13" s="1"/>
    </row>
    <row r="14" spans="1:29" x14ac:dyDescent="0.4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32</v>
      </c>
      <c r="J14">
        <v>15</v>
      </c>
      <c r="K14">
        <v>100</v>
      </c>
      <c r="L14">
        <v>3</v>
      </c>
      <c r="M14">
        <v>29</v>
      </c>
      <c r="N14">
        <v>0.78710000000000002</v>
      </c>
      <c r="O14">
        <v>71</v>
      </c>
      <c r="P14">
        <v>71.787099999999995</v>
      </c>
      <c r="Q14">
        <v>742</v>
      </c>
      <c r="R14" t="s">
        <v>25</v>
      </c>
      <c r="S14">
        <v>10.450704</v>
      </c>
      <c r="U14" s="1">
        <f>AVERAGE(N13:N15)</f>
        <v>0.5989000000000001</v>
      </c>
      <c r="V14" s="1">
        <f>AVERAGE(O13:O15)</f>
        <v>72.666666666666671</v>
      </c>
      <c r="W14" s="1">
        <f t="shared" ref="W14" si="6">U14+V14</f>
        <v>73.265566666666672</v>
      </c>
      <c r="X14" s="1">
        <f>AVERAGE(Q13:Q15)</f>
        <v>622.66666666666663</v>
      </c>
      <c r="Y14" s="1">
        <f t="shared" ref="Y14" si="7">X14/W14</f>
        <v>8.4987627202774192</v>
      </c>
    </row>
    <row r="15" spans="1:29" x14ac:dyDescent="0.4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32</v>
      </c>
      <c r="J15">
        <v>15</v>
      </c>
      <c r="K15">
        <v>100</v>
      </c>
      <c r="L15">
        <v>3</v>
      </c>
      <c r="M15">
        <v>29</v>
      </c>
      <c r="N15">
        <v>0.62660000000000005</v>
      </c>
      <c r="O15">
        <v>83</v>
      </c>
      <c r="P15">
        <v>83.626599999999996</v>
      </c>
      <c r="Q15">
        <v>752</v>
      </c>
      <c r="R15" t="s">
        <v>25</v>
      </c>
      <c r="S15">
        <v>9.0602409999999995</v>
      </c>
      <c r="U15" s="1"/>
      <c r="V15" s="1"/>
      <c r="W15" s="1"/>
      <c r="X15" s="1"/>
      <c r="Y15" s="1"/>
    </row>
    <row r="16" spans="1:29" x14ac:dyDescent="0.4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32</v>
      </c>
      <c r="J16">
        <v>15</v>
      </c>
      <c r="K16">
        <v>100</v>
      </c>
      <c r="L16">
        <v>3</v>
      </c>
      <c r="M16">
        <v>29</v>
      </c>
      <c r="N16">
        <v>0.72899999999999998</v>
      </c>
      <c r="O16">
        <v>73</v>
      </c>
      <c r="P16">
        <v>73.728999999999999</v>
      </c>
      <c r="Q16">
        <v>764</v>
      </c>
      <c r="R16" t="s">
        <v>25</v>
      </c>
      <c r="S16">
        <v>10.465752999999999</v>
      </c>
      <c r="U16" s="1"/>
      <c r="V16" s="1"/>
      <c r="W16" s="1"/>
      <c r="X16" s="1"/>
      <c r="Y16" s="1"/>
    </row>
    <row r="17" spans="1:25" x14ac:dyDescent="0.4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32</v>
      </c>
      <c r="J17">
        <v>25</v>
      </c>
      <c r="K17">
        <v>100</v>
      </c>
      <c r="L17">
        <v>3</v>
      </c>
      <c r="M17">
        <v>29</v>
      </c>
      <c r="N17">
        <v>0.57640000000000002</v>
      </c>
      <c r="O17">
        <v>93</v>
      </c>
      <c r="P17">
        <v>93.576400000000007</v>
      </c>
      <c r="Q17">
        <v>742</v>
      </c>
      <c r="R17" t="s">
        <v>25</v>
      </c>
      <c r="S17">
        <v>7.9784949999999997</v>
      </c>
      <c r="U17" s="1">
        <f>AVERAGE(N16:N18)</f>
        <v>0.80560000000000009</v>
      </c>
      <c r="V17" s="1">
        <f>AVERAGE(O16:O18)</f>
        <v>86</v>
      </c>
      <c r="W17" s="1">
        <f t="shared" ref="W17" si="8">U17+V17</f>
        <v>86.805599999999998</v>
      </c>
      <c r="X17" s="1">
        <f>AVERAGE(Q16:Q18)</f>
        <v>752.66666666666663</v>
      </c>
      <c r="Y17" s="1">
        <f t="shared" ref="Y17" si="9">X17/W17</f>
        <v>8.6707155605936332</v>
      </c>
    </row>
    <row r="18" spans="1:25" x14ac:dyDescent="0.4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32</v>
      </c>
      <c r="J18">
        <v>25</v>
      </c>
      <c r="K18">
        <v>100</v>
      </c>
      <c r="L18">
        <v>3</v>
      </c>
      <c r="M18">
        <v>29</v>
      </c>
      <c r="N18">
        <v>1.1113999999999999</v>
      </c>
      <c r="O18">
        <v>92</v>
      </c>
      <c r="P18">
        <v>93.111400000000003</v>
      </c>
      <c r="Q18">
        <v>752</v>
      </c>
      <c r="R18" t="s">
        <v>25</v>
      </c>
      <c r="S18">
        <v>8.1739130000000007</v>
      </c>
      <c r="U18" s="1"/>
      <c r="V18" s="1"/>
      <c r="W18" s="1"/>
      <c r="X18" s="1"/>
      <c r="Y18" s="1"/>
    </row>
    <row r="19" spans="1:25" x14ac:dyDescent="0.4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32</v>
      </c>
      <c r="J19">
        <v>25</v>
      </c>
      <c r="K19">
        <v>100</v>
      </c>
      <c r="L19">
        <v>3</v>
      </c>
      <c r="M19">
        <v>29</v>
      </c>
      <c r="N19">
        <v>0.49590000000000001</v>
      </c>
      <c r="O19">
        <v>92</v>
      </c>
      <c r="P19">
        <v>92.495900000000006</v>
      </c>
      <c r="Q19">
        <v>764</v>
      </c>
      <c r="R19" t="s">
        <v>25</v>
      </c>
      <c r="S19">
        <v>8.3043479999999992</v>
      </c>
      <c r="U19" s="1"/>
      <c r="V19" s="1"/>
      <c r="W19" s="1"/>
      <c r="X19" s="1"/>
      <c r="Y19" s="1"/>
    </row>
    <row r="20" spans="1:25" x14ac:dyDescent="0.4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32</v>
      </c>
      <c r="J20">
        <v>35</v>
      </c>
      <c r="K20">
        <v>100</v>
      </c>
      <c r="L20">
        <v>3</v>
      </c>
      <c r="M20">
        <v>29</v>
      </c>
      <c r="N20">
        <v>0.4375</v>
      </c>
      <c r="O20">
        <v>113</v>
      </c>
      <c r="P20">
        <v>113.4375</v>
      </c>
      <c r="Q20">
        <v>742</v>
      </c>
      <c r="R20" t="s">
        <v>25</v>
      </c>
      <c r="S20">
        <v>6.5663720000000003</v>
      </c>
      <c r="U20" s="1">
        <f>AVERAGE(N19:N21)</f>
        <v>0.49173333333333336</v>
      </c>
      <c r="V20" s="1">
        <f>AVERAGE(O19:O21)</f>
        <v>106</v>
      </c>
      <c r="W20" s="1">
        <f t="shared" ref="W20" si="10">U20+V20</f>
        <v>106.49173333333333</v>
      </c>
      <c r="X20" s="1">
        <f>AVERAGE(Q19:Q21)</f>
        <v>752.66666666666663</v>
      </c>
      <c r="Y20" s="1">
        <f t="shared" ref="Y20" si="11">X20/W20</f>
        <v>7.067841259665852</v>
      </c>
    </row>
    <row r="21" spans="1:25" x14ac:dyDescent="0.4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32</v>
      </c>
      <c r="J21">
        <v>35</v>
      </c>
      <c r="K21">
        <v>100</v>
      </c>
      <c r="L21">
        <v>3</v>
      </c>
      <c r="M21">
        <v>29</v>
      </c>
      <c r="N21">
        <v>0.54179999999999995</v>
      </c>
      <c r="O21">
        <v>113</v>
      </c>
      <c r="P21">
        <v>113.54179999999999</v>
      </c>
      <c r="Q21">
        <v>752</v>
      </c>
      <c r="R21" t="s">
        <v>25</v>
      </c>
      <c r="S21">
        <v>6.6548670000000003</v>
      </c>
      <c r="U21" s="1"/>
      <c r="V21" s="1"/>
      <c r="W21" s="1"/>
      <c r="X21" s="1"/>
      <c r="Y21" s="1"/>
    </row>
    <row r="22" spans="1:25" x14ac:dyDescent="0.4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32</v>
      </c>
      <c r="J22">
        <v>35</v>
      </c>
      <c r="K22">
        <v>100</v>
      </c>
      <c r="L22">
        <v>3</v>
      </c>
      <c r="M22">
        <v>29</v>
      </c>
      <c r="N22">
        <v>0.45839999999999997</v>
      </c>
      <c r="O22">
        <v>105</v>
      </c>
      <c r="P22">
        <v>105.4584</v>
      </c>
      <c r="Q22">
        <v>764</v>
      </c>
      <c r="R22" t="s">
        <v>25</v>
      </c>
      <c r="S22">
        <v>7.2761899999999997</v>
      </c>
      <c r="U22" s="1"/>
      <c r="V22" s="1"/>
      <c r="W22" s="1"/>
      <c r="X22" s="1"/>
      <c r="Y22" s="1"/>
    </row>
    <row r="23" spans="1:25" x14ac:dyDescent="0.4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32</v>
      </c>
      <c r="J23">
        <v>45</v>
      </c>
      <c r="K23">
        <v>100</v>
      </c>
      <c r="L23">
        <v>3</v>
      </c>
      <c r="M23">
        <v>29</v>
      </c>
      <c r="N23">
        <v>0.46050000000000002</v>
      </c>
      <c r="O23">
        <v>115</v>
      </c>
      <c r="P23">
        <v>115.4605</v>
      </c>
      <c r="Q23">
        <v>742</v>
      </c>
      <c r="R23" t="s">
        <v>25</v>
      </c>
      <c r="S23">
        <v>6.4521740000000003</v>
      </c>
      <c r="U23" s="1">
        <f>AVERAGE(N22:N24)</f>
        <v>0.46010000000000001</v>
      </c>
      <c r="V23" s="1">
        <f>AVERAGE(O22:O24)</f>
        <v>111.33333333333333</v>
      </c>
      <c r="W23" s="1">
        <f t="shared" ref="W23" si="12">U23+V23</f>
        <v>111.79343333333333</v>
      </c>
      <c r="X23" s="1">
        <f>AVERAGE(Q22:Q24)</f>
        <v>752.66666666666663</v>
      </c>
      <c r="Y23" s="1">
        <f t="shared" ref="Y23" si="13">X23/W23</f>
        <v>6.7326554362316449</v>
      </c>
    </row>
    <row r="24" spans="1:25" x14ac:dyDescent="0.4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32</v>
      </c>
      <c r="J24">
        <v>45</v>
      </c>
      <c r="K24">
        <v>100</v>
      </c>
      <c r="L24">
        <v>3</v>
      </c>
      <c r="M24">
        <v>29</v>
      </c>
      <c r="N24">
        <v>0.46139999999999998</v>
      </c>
      <c r="O24">
        <v>114</v>
      </c>
      <c r="P24">
        <v>114.4614</v>
      </c>
      <c r="Q24">
        <v>752</v>
      </c>
      <c r="R24" t="s">
        <v>25</v>
      </c>
      <c r="S24">
        <v>6.5964910000000003</v>
      </c>
      <c r="U24" s="1"/>
      <c r="V24" s="1"/>
      <c r="W24" s="1"/>
      <c r="X24" s="1"/>
      <c r="Y24" s="1"/>
    </row>
    <row r="25" spans="1:25" x14ac:dyDescent="0.4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32</v>
      </c>
      <c r="J25">
        <v>45</v>
      </c>
      <c r="K25">
        <v>100</v>
      </c>
      <c r="L25">
        <v>3</v>
      </c>
      <c r="M25">
        <v>29</v>
      </c>
      <c r="N25">
        <v>0.4929</v>
      </c>
      <c r="O25">
        <v>107</v>
      </c>
      <c r="P25">
        <v>107.49290000000001</v>
      </c>
      <c r="Q25">
        <v>764</v>
      </c>
      <c r="R25" t="s">
        <v>25</v>
      </c>
      <c r="S25">
        <v>7.1401870000000001</v>
      </c>
      <c r="U25" s="1"/>
      <c r="V25" s="1"/>
      <c r="W25" s="1"/>
      <c r="X25" s="1"/>
      <c r="Y25" s="1"/>
    </row>
    <row r="26" spans="1:25" x14ac:dyDescent="0.4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32</v>
      </c>
      <c r="J26">
        <v>15</v>
      </c>
      <c r="K26">
        <v>100</v>
      </c>
      <c r="L26">
        <v>3</v>
      </c>
      <c r="M26">
        <v>29</v>
      </c>
      <c r="N26">
        <v>0.61970000000000003</v>
      </c>
      <c r="O26">
        <v>103</v>
      </c>
      <c r="P26">
        <v>103.61969999999999</v>
      </c>
      <c r="Q26">
        <v>1124</v>
      </c>
      <c r="R26" t="s">
        <v>25</v>
      </c>
      <c r="S26">
        <v>10.912621</v>
      </c>
      <c r="U26" s="1">
        <f>AVERAGE(N25:N27)</f>
        <v>0.53273333333333339</v>
      </c>
      <c r="V26" s="1">
        <f>AVERAGE(O25:O27)</f>
        <v>105.33333333333333</v>
      </c>
      <c r="W26" s="1">
        <f t="shared" ref="W26" si="14">U26+V26</f>
        <v>105.86606666666667</v>
      </c>
      <c r="X26" s="1">
        <f>AVERAGE(Q25:Q27)</f>
        <v>1005.3333333333334</v>
      </c>
      <c r="Y26" s="1">
        <f t="shared" ref="Y26" si="15">X26/W26</f>
        <v>9.4962754826696116</v>
      </c>
    </row>
    <row r="27" spans="1:25" x14ac:dyDescent="0.4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32</v>
      </c>
      <c r="J27">
        <v>15</v>
      </c>
      <c r="K27">
        <v>100</v>
      </c>
      <c r="L27">
        <v>3</v>
      </c>
      <c r="M27">
        <v>29</v>
      </c>
      <c r="N27">
        <v>0.48559999999999998</v>
      </c>
      <c r="O27">
        <v>106</v>
      </c>
      <c r="P27">
        <v>106.48560000000001</v>
      </c>
      <c r="Q27">
        <v>1128</v>
      </c>
      <c r="R27" t="s">
        <v>25</v>
      </c>
      <c r="S27">
        <v>10.641508999999999</v>
      </c>
      <c r="U27" s="1"/>
      <c r="V27" s="1"/>
      <c r="W27" s="1"/>
      <c r="X27" s="1"/>
      <c r="Y27" s="1"/>
    </row>
    <row r="28" spans="1:25" x14ac:dyDescent="0.4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32</v>
      </c>
      <c r="J28">
        <v>15</v>
      </c>
      <c r="K28">
        <v>100</v>
      </c>
      <c r="L28">
        <v>3</v>
      </c>
      <c r="M28">
        <v>29</v>
      </c>
      <c r="N28">
        <v>0.49220000000000003</v>
      </c>
      <c r="O28">
        <v>98</v>
      </c>
      <c r="P28">
        <v>98.492199999999997</v>
      </c>
      <c r="Q28">
        <v>1139</v>
      </c>
      <c r="R28" t="s">
        <v>25</v>
      </c>
      <c r="S28">
        <v>11.622449</v>
      </c>
      <c r="U28" s="1"/>
      <c r="V28" s="1"/>
      <c r="W28" s="1"/>
      <c r="X28" s="1"/>
      <c r="Y28" s="1"/>
    </row>
    <row r="29" spans="1:25" x14ac:dyDescent="0.4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32</v>
      </c>
      <c r="J29">
        <v>25</v>
      </c>
      <c r="K29">
        <v>100</v>
      </c>
      <c r="L29">
        <v>3</v>
      </c>
      <c r="M29">
        <v>29</v>
      </c>
      <c r="N29">
        <v>0.63490000000000002</v>
      </c>
      <c r="O29">
        <v>128</v>
      </c>
      <c r="P29">
        <v>128.63489999999999</v>
      </c>
      <c r="Q29">
        <v>1124</v>
      </c>
      <c r="R29" t="s">
        <v>25</v>
      </c>
      <c r="S29">
        <v>8.78125</v>
      </c>
      <c r="U29" s="1">
        <f>AVERAGE(N28:N30)</f>
        <v>0.52339999999999998</v>
      </c>
      <c r="V29" s="1">
        <f>AVERAGE(O28:O30)</f>
        <v>119.33333333333333</v>
      </c>
      <c r="W29" s="1">
        <f t="shared" ref="W29" si="16">U29+V29</f>
        <v>119.85673333333332</v>
      </c>
      <c r="X29" s="1">
        <f>AVERAGE(Q28:Q30)</f>
        <v>1130.3333333333333</v>
      </c>
      <c r="Y29" s="1">
        <f t="shared" ref="Y29" si="17">X29/W29</f>
        <v>9.4307036567546483</v>
      </c>
    </row>
    <row r="30" spans="1:25" x14ac:dyDescent="0.4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32</v>
      </c>
      <c r="J30">
        <v>25</v>
      </c>
      <c r="K30">
        <v>100</v>
      </c>
      <c r="L30">
        <v>3</v>
      </c>
      <c r="M30">
        <v>29</v>
      </c>
      <c r="N30">
        <v>0.44309999999999999</v>
      </c>
      <c r="O30">
        <v>132</v>
      </c>
      <c r="P30">
        <v>132.44309999999999</v>
      </c>
      <c r="Q30">
        <v>1128</v>
      </c>
      <c r="R30" t="s">
        <v>25</v>
      </c>
      <c r="S30">
        <v>8.5454550000000005</v>
      </c>
      <c r="U30" s="1"/>
      <c r="V30" s="1"/>
      <c r="W30" s="1"/>
      <c r="X30" s="1"/>
      <c r="Y30" s="1"/>
    </row>
    <row r="31" spans="1:25" x14ac:dyDescent="0.4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32</v>
      </c>
      <c r="J31">
        <v>25</v>
      </c>
      <c r="K31">
        <v>100</v>
      </c>
      <c r="L31">
        <v>3</v>
      </c>
      <c r="M31">
        <v>29</v>
      </c>
      <c r="N31">
        <v>0.37319999999999998</v>
      </c>
      <c r="O31">
        <v>137</v>
      </c>
      <c r="P31">
        <v>137.3732</v>
      </c>
      <c r="Q31">
        <v>1139</v>
      </c>
      <c r="R31" t="s">
        <v>25</v>
      </c>
      <c r="S31">
        <v>8.3138690000000004</v>
      </c>
      <c r="U31" s="1"/>
      <c r="V31" s="1"/>
      <c r="W31" s="1"/>
      <c r="X31" s="1"/>
      <c r="Y31" s="1"/>
    </row>
    <row r="32" spans="1:25" x14ac:dyDescent="0.4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32</v>
      </c>
      <c r="J32">
        <v>35</v>
      </c>
      <c r="K32">
        <v>100</v>
      </c>
      <c r="L32">
        <v>3</v>
      </c>
      <c r="M32">
        <v>29</v>
      </c>
      <c r="N32">
        <v>0.5806</v>
      </c>
      <c r="O32">
        <v>156</v>
      </c>
      <c r="P32">
        <v>156.5806</v>
      </c>
      <c r="Q32">
        <v>1124</v>
      </c>
      <c r="R32" t="s">
        <v>25</v>
      </c>
      <c r="S32">
        <v>7.2051280000000002</v>
      </c>
      <c r="U32" s="1">
        <f>AVERAGE(N31:N33)</f>
        <v>0.55946666666666667</v>
      </c>
      <c r="V32" s="1">
        <f>AVERAGE(O31:O33)</f>
        <v>146.66666666666666</v>
      </c>
      <c r="W32" s="1">
        <f t="shared" ref="W32" si="18">U32+V32</f>
        <v>147.22613333333334</v>
      </c>
      <c r="X32" s="1">
        <f>AVERAGE(Q31:Q33)</f>
        <v>1130.3333333333333</v>
      </c>
      <c r="Y32" s="1">
        <f t="shared" ref="Y32" si="19">X32/W32</f>
        <v>7.6775318874547631</v>
      </c>
    </row>
    <row r="33" spans="1:25" x14ac:dyDescent="0.4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32</v>
      </c>
      <c r="J33">
        <v>35</v>
      </c>
      <c r="K33">
        <v>100</v>
      </c>
      <c r="L33">
        <v>3</v>
      </c>
      <c r="M33">
        <v>29</v>
      </c>
      <c r="N33">
        <v>0.72460000000000002</v>
      </c>
      <c r="O33">
        <v>147</v>
      </c>
      <c r="P33">
        <v>147.72460000000001</v>
      </c>
      <c r="Q33">
        <v>1128</v>
      </c>
      <c r="R33" t="s">
        <v>25</v>
      </c>
      <c r="S33">
        <v>7.6734689999999999</v>
      </c>
      <c r="U33" s="1"/>
      <c r="V33" s="1"/>
      <c r="W33" s="1"/>
      <c r="X33" s="1"/>
      <c r="Y33" s="1"/>
    </row>
    <row r="34" spans="1:25" x14ac:dyDescent="0.4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32</v>
      </c>
      <c r="J34">
        <v>35</v>
      </c>
      <c r="K34">
        <v>100</v>
      </c>
      <c r="L34">
        <v>3</v>
      </c>
      <c r="M34">
        <v>29</v>
      </c>
      <c r="N34">
        <v>0.4178</v>
      </c>
      <c r="O34">
        <v>153</v>
      </c>
      <c r="P34">
        <v>153.4178</v>
      </c>
      <c r="Q34">
        <v>1139</v>
      </c>
      <c r="R34" t="s">
        <v>25</v>
      </c>
      <c r="S34">
        <v>7.4444439999999998</v>
      </c>
      <c r="U34" s="1"/>
      <c r="V34" s="1"/>
      <c r="W34" s="1"/>
      <c r="X34" s="1"/>
      <c r="Y34" s="1"/>
    </row>
    <row r="35" spans="1:25" x14ac:dyDescent="0.4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32</v>
      </c>
      <c r="J35">
        <v>45</v>
      </c>
      <c r="K35">
        <v>100</v>
      </c>
      <c r="L35">
        <v>3</v>
      </c>
      <c r="M35">
        <v>29</v>
      </c>
      <c r="N35">
        <v>0.64639999999999997</v>
      </c>
      <c r="O35">
        <v>164</v>
      </c>
      <c r="P35">
        <v>164.6464</v>
      </c>
      <c r="Q35">
        <v>1124</v>
      </c>
      <c r="R35" t="s">
        <v>25</v>
      </c>
      <c r="S35">
        <v>6.8536590000000004</v>
      </c>
      <c r="U35" s="1">
        <f>AVERAGE(N34:N36)</f>
        <v>0.52683333333333338</v>
      </c>
      <c r="V35" s="1">
        <f>AVERAGE(O34:O36)</f>
        <v>162.33333333333334</v>
      </c>
      <c r="W35" s="1">
        <f t="shared" ref="W35" si="20">U35+V35</f>
        <v>162.86016666666669</v>
      </c>
      <c r="X35" s="1">
        <f>AVERAGE(Q34:Q36)</f>
        <v>1130.3333333333333</v>
      </c>
      <c r="Y35" s="1">
        <f t="shared" ref="Y35" si="21">X35/W35</f>
        <v>6.9405144085775001</v>
      </c>
    </row>
    <row r="36" spans="1:25" x14ac:dyDescent="0.4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32</v>
      </c>
      <c r="J36">
        <v>45</v>
      </c>
      <c r="K36">
        <v>100</v>
      </c>
      <c r="L36">
        <v>3</v>
      </c>
      <c r="M36">
        <v>29</v>
      </c>
      <c r="N36">
        <v>0.51629999999999998</v>
      </c>
      <c r="O36">
        <v>170</v>
      </c>
      <c r="P36">
        <v>170.5163</v>
      </c>
      <c r="Q36">
        <v>1128</v>
      </c>
      <c r="R36" t="s">
        <v>25</v>
      </c>
      <c r="S36">
        <v>6.635294</v>
      </c>
      <c r="U36" s="1"/>
      <c r="V36" s="1"/>
      <c r="W36" s="1"/>
      <c r="X36" s="1"/>
      <c r="Y36" s="1"/>
    </row>
    <row r="37" spans="1:25" x14ac:dyDescent="0.4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32</v>
      </c>
      <c r="J37">
        <v>45</v>
      </c>
      <c r="K37">
        <v>100</v>
      </c>
      <c r="L37">
        <v>3</v>
      </c>
      <c r="M37">
        <v>29</v>
      </c>
      <c r="N37">
        <v>0.54469999999999996</v>
      </c>
      <c r="O37">
        <v>180</v>
      </c>
      <c r="P37">
        <v>180.54470000000001</v>
      </c>
      <c r="Q37">
        <v>1139</v>
      </c>
      <c r="R37" t="s">
        <v>25</v>
      </c>
      <c r="S37">
        <v>6.3277780000000003</v>
      </c>
      <c r="U37" s="1"/>
      <c r="V37" s="1"/>
      <c r="W37" s="1"/>
      <c r="X37" s="1"/>
      <c r="Y37" s="1"/>
    </row>
    <row r="38" spans="1:25" x14ac:dyDescent="0.4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32</v>
      </c>
      <c r="J38">
        <v>15</v>
      </c>
      <c r="K38">
        <v>100</v>
      </c>
      <c r="L38">
        <v>3</v>
      </c>
      <c r="M38">
        <v>29</v>
      </c>
      <c r="N38">
        <v>0.7631</v>
      </c>
      <c r="O38">
        <v>133</v>
      </c>
      <c r="P38">
        <v>133.76310000000001</v>
      </c>
      <c r="Q38">
        <v>1511</v>
      </c>
      <c r="R38" t="s">
        <v>25</v>
      </c>
      <c r="S38">
        <v>11.360901999999999</v>
      </c>
      <c r="U38" s="1">
        <f>AVERAGE(N37:N39)</f>
        <v>0.63726666666666665</v>
      </c>
      <c r="V38" s="1">
        <f>AVERAGE(O37:O39)</f>
        <v>151.66666666666666</v>
      </c>
      <c r="W38" s="1">
        <f t="shared" ref="W38" si="22">U38+V38</f>
        <v>152.30393333333333</v>
      </c>
      <c r="X38" s="1">
        <f>AVERAGE(Q37:Q39)</f>
        <v>1385.6666666666667</v>
      </c>
      <c r="Y38" s="1">
        <f t="shared" ref="Y38" si="23">X38/W38</f>
        <v>9.0980359885649715</v>
      </c>
    </row>
    <row r="39" spans="1:25" x14ac:dyDescent="0.4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32</v>
      </c>
      <c r="J39">
        <v>15</v>
      </c>
      <c r="K39">
        <v>100</v>
      </c>
      <c r="L39">
        <v>3</v>
      </c>
      <c r="M39">
        <v>29</v>
      </c>
      <c r="N39">
        <v>0.60399999999999998</v>
      </c>
      <c r="O39">
        <v>142</v>
      </c>
      <c r="P39">
        <v>142.60400000000001</v>
      </c>
      <c r="Q39">
        <v>1507</v>
      </c>
      <c r="R39" t="s">
        <v>25</v>
      </c>
      <c r="S39">
        <v>10.612676</v>
      </c>
      <c r="U39" s="1"/>
      <c r="V39" s="1"/>
      <c r="W39" s="1"/>
      <c r="X39" s="1"/>
      <c r="Y39" s="1"/>
    </row>
    <row r="40" spans="1:25" x14ac:dyDescent="0.4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32</v>
      </c>
      <c r="J40">
        <v>15</v>
      </c>
      <c r="K40">
        <v>100</v>
      </c>
      <c r="L40">
        <v>3</v>
      </c>
      <c r="M40">
        <v>29</v>
      </c>
      <c r="N40">
        <v>0.53059999999999996</v>
      </c>
      <c r="O40">
        <v>139</v>
      </c>
      <c r="P40">
        <v>139.53059999999999</v>
      </c>
      <c r="Q40">
        <v>1498</v>
      </c>
      <c r="R40" t="s">
        <v>25</v>
      </c>
      <c r="S40">
        <v>10.776978</v>
      </c>
      <c r="U40" s="1"/>
      <c r="V40" s="1"/>
      <c r="W40" s="1"/>
      <c r="X40" s="1"/>
      <c r="Y40" s="1"/>
    </row>
    <row r="41" spans="1:25" x14ac:dyDescent="0.4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32</v>
      </c>
      <c r="J41">
        <v>25</v>
      </c>
      <c r="K41">
        <v>100</v>
      </c>
      <c r="L41">
        <v>3</v>
      </c>
      <c r="M41">
        <v>29</v>
      </c>
      <c r="N41">
        <v>0.61880000000000002</v>
      </c>
      <c r="O41">
        <v>167</v>
      </c>
      <c r="P41">
        <v>167.61879999999999</v>
      </c>
      <c r="Q41">
        <v>1511</v>
      </c>
      <c r="R41" t="s">
        <v>25</v>
      </c>
      <c r="S41">
        <v>9.0479040000000008</v>
      </c>
      <c r="U41" s="1">
        <f>AVERAGE(N40:N42)</f>
        <v>0.66539999999999999</v>
      </c>
      <c r="V41" s="1">
        <f>AVERAGE(O40:O42)</f>
        <v>159</v>
      </c>
      <c r="W41" s="1">
        <f t="shared" ref="W41" si="24">U41+V41</f>
        <v>159.66540000000001</v>
      </c>
      <c r="X41" s="1">
        <f>AVERAGE(Q40:Q42)</f>
        <v>1505.3333333333333</v>
      </c>
      <c r="Y41" s="1">
        <f t="shared" ref="Y41" si="25">X41/W41</f>
        <v>9.428049742357036</v>
      </c>
    </row>
    <row r="42" spans="1:25" x14ac:dyDescent="0.4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32</v>
      </c>
      <c r="J42">
        <v>25</v>
      </c>
      <c r="K42">
        <v>100</v>
      </c>
      <c r="L42">
        <v>3</v>
      </c>
      <c r="M42">
        <v>29</v>
      </c>
      <c r="N42">
        <v>0.8468</v>
      </c>
      <c r="O42">
        <v>171</v>
      </c>
      <c r="P42">
        <v>171.8468</v>
      </c>
      <c r="Q42">
        <v>1507</v>
      </c>
      <c r="R42" t="s">
        <v>25</v>
      </c>
      <c r="S42">
        <v>8.8128650000000004</v>
      </c>
      <c r="U42" s="1"/>
      <c r="V42" s="1"/>
      <c r="W42" s="1"/>
      <c r="X42" s="1"/>
      <c r="Y42" s="1"/>
    </row>
    <row r="43" spans="1:25" x14ac:dyDescent="0.4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32</v>
      </c>
      <c r="J43">
        <v>25</v>
      </c>
      <c r="K43">
        <v>100</v>
      </c>
      <c r="L43">
        <v>3</v>
      </c>
      <c r="M43">
        <v>29</v>
      </c>
      <c r="N43">
        <v>0.50600000000000001</v>
      </c>
      <c r="O43">
        <v>181</v>
      </c>
      <c r="P43">
        <v>181.506</v>
      </c>
      <c r="Q43">
        <v>1498</v>
      </c>
      <c r="R43" t="s">
        <v>25</v>
      </c>
      <c r="S43">
        <v>8.2762429999999991</v>
      </c>
      <c r="U43" s="1"/>
      <c r="V43" s="1"/>
      <c r="W43" s="1"/>
      <c r="X43" s="1"/>
      <c r="Y43" s="1"/>
    </row>
    <row r="44" spans="1:25" x14ac:dyDescent="0.4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32</v>
      </c>
      <c r="J44">
        <v>35</v>
      </c>
      <c r="K44">
        <v>100</v>
      </c>
      <c r="L44">
        <v>3</v>
      </c>
      <c r="M44">
        <v>29</v>
      </c>
      <c r="N44">
        <v>0.78449999999999998</v>
      </c>
      <c r="O44">
        <v>200</v>
      </c>
      <c r="P44">
        <v>200.78450000000001</v>
      </c>
      <c r="Q44">
        <v>1511</v>
      </c>
      <c r="R44" t="s">
        <v>25</v>
      </c>
      <c r="S44">
        <v>7.5549999999999997</v>
      </c>
      <c r="U44" s="1">
        <f>AVERAGE(N43:N45)</f>
        <v>0.59713333333333329</v>
      </c>
      <c r="V44" s="1">
        <f>AVERAGE(O43:O45)</f>
        <v>190.33333333333334</v>
      </c>
      <c r="W44" s="1">
        <f t="shared" ref="W44" si="26">U44+V44</f>
        <v>190.93046666666669</v>
      </c>
      <c r="X44" s="1">
        <f>AVERAGE(Q43:Q45)</f>
        <v>1505.3333333333333</v>
      </c>
      <c r="Y44" s="1">
        <f t="shared" ref="Y44" si="27">X44/W44</f>
        <v>7.8841965853537594</v>
      </c>
    </row>
    <row r="45" spans="1:25" x14ac:dyDescent="0.4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32</v>
      </c>
      <c r="J45">
        <v>35</v>
      </c>
      <c r="K45">
        <v>100</v>
      </c>
      <c r="L45">
        <v>3</v>
      </c>
      <c r="M45">
        <v>29</v>
      </c>
      <c r="N45">
        <v>0.50090000000000001</v>
      </c>
      <c r="O45">
        <v>190</v>
      </c>
      <c r="P45">
        <v>190.5009</v>
      </c>
      <c r="Q45">
        <v>1507</v>
      </c>
      <c r="R45" t="s">
        <v>25</v>
      </c>
      <c r="S45">
        <v>7.9315790000000002</v>
      </c>
      <c r="U45" s="1"/>
      <c r="V45" s="1"/>
      <c r="W45" s="1"/>
      <c r="X45" s="1"/>
      <c r="Y45" s="1"/>
    </row>
    <row r="46" spans="1:25" x14ac:dyDescent="0.4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32</v>
      </c>
      <c r="J46">
        <v>35</v>
      </c>
      <c r="K46">
        <v>100</v>
      </c>
      <c r="L46">
        <v>3</v>
      </c>
      <c r="M46">
        <v>29</v>
      </c>
      <c r="N46">
        <v>0.84389999999999998</v>
      </c>
      <c r="O46">
        <v>200</v>
      </c>
      <c r="P46">
        <v>200.84389999999999</v>
      </c>
      <c r="Q46">
        <v>1498</v>
      </c>
      <c r="R46" t="s">
        <v>25</v>
      </c>
      <c r="S46">
        <v>7.49</v>
      </c>
      <c r="U46" s="1"/>
      <c r="V46" s="1"/>
      <c r="W46" s="1"/>
      <c r="X46" s="1"/>
      <c r="Y46" s="1"/>
    </row>
    <row r="47" spans="1:25" x14ac:dyDescent="0.4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32</v>
      </c>
      <c r="J47">
        <v>45</v>
      </c>
      <c r="K47">
        <v>100</v>
      </c>
      <c r="L47">
        <v>3</v>
      </c>
      <c r="M47">
        <v>29</v>
      </c>
      <c r="N47">
        <v>0.96579999999999999</v>
      </c>
      <c r="O47">
        <v>218</v>
      </c>
      <c r="P47">
        <v>218.9658</v>
      </c>
      <c r="Q47">
        <v>1511</v>
      </c>
      <c r="R47" t="s">
        <v>25</v>
      </c>
      <c r="S47">
        <v>6.9311930000000004</v>
      </c>
      <c r="U47" s="1">
        <f>AVERAGE(N46:N48)</f>
        <v>0.88903333333333334</v>
      </c>
      <c r="V47" s="1">
        <f>AVERAGE(O46:O48)</f>
        <v>215.33333333333334</v>
      </c>
      <c r="W47" s="1">
        <f t="shared" ref="W47" si="28">U47+V47</f>
        <v>216.22236666666669</v>
      </c>
      <c r="X47" s="1">
        <f>AVERAGE(Q46:Q48)</f>
        <v>1505.3333333333333</v>
      </c>
      <c r="Y47" s="1">
        <f t="shared" ref="Y47" si="29">X47/W47</f>
        <v>6.9619686276674111</v>
      </c>
    </row>
    <row r="48" spans="1:25" x14ac:dyDescent="0.4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32</v>
      </c>
      <c r="J48">
        <v>45</v>
      </c>
      <c r="K48">
        <v>100</v>
      </c>
      <c r="L48">
        <v>3</v>
      </c>
      <c r="M48">
        <v>29</v>
      </c>
      <c r="N48">
        <v>0.85740000000000005</v>
      </c>
      <c r="O48">
        <v>228</v>
      </c>
      <c r="P48">
        <v>228.85740000000001</v>
      </c>
      <c r="Q48">
        <v>1507</v>
      </c>
      <c r="R48" t="s">
        <v>25</v>
      </c>
      <c r="S48">
        <v>6.6096490000000001</v>
      </c>
      <c r="U48" s="1"/>
      <c r="V48" s="1"/>
      <c r="W48" s="1"/>
      <c r="X48" s="1"/>
      <c r="Y48" s="1"/>
    </row>
    <row r="49" spans="1:25" x14ac:dyDescent="0.4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32</v>
      </c>
      <c r="J49">
        <v>45</v>
      </c>
      <c r="K49">
        <v>100</v>
      </c>
      <c r="L49">
        <v>3</v>
      </c>
      <c r="M49">
        <v>29</v>
      </c>
      <c r="N49">
        <v>0.82430000000000003</v>
      </c>
      <c r="O49">
        <v>212</v>
      </c>
      <c r="P49">
        <v>212.82429999999999</v>
      </c>
      <c r="Q49">
        <v>1498</v>
      </c>
      <c r="R49" t="s">
        <v>25</v>
      </c>
      <c r="S49">
        <v>7.0660379999999998</v>
      </c>
      <c r="U49" s="1"/>
      <c r="V49" s="1"/>
      <c r="W49" s="1"/>
      <c r="X49" s="1"/>
      <c r="Y49" s="1"/>
    </row>
    <row r="50" spans="1:25" x14ac:dyDescent="0.4">
      <c r="U50" s="2">
        <f>AVERAGE(U2:U47)</f>
        <v>0.59457708333333337</v>
      </c>
      <c r="V50" s="2">
        <f>AVERAGE(V2:V47)</f>
        <v>114.80208333333333</v>
      </c>
      <c r="W50" s="2">
        <f>AVERAGE(W2:W47)</f>
        <v>115.39666041666668</v>
      </c>
      <c r="X50" s="2">
        <f>AVERAGE(X2:X47)</f>
        <v>915.85416666666663</v>
      </c>
      <c r="Y50" s="2">
        <f>AVERAGE(Y2:Y47)</f>
        <v>7.9141509593313302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7E69-14E5-42E5-AD4D-AE02938E74C8}">
  <dimension ref="A1:AC50"/>
  <sheetViews>
    <sheetView topLeftCell="J1" zoomScale="70" zoomScaleNormal="70" workbookViewId="0">
      <selection activeCell="U1" sqref="U1:Y7"/>
    </sheetView>
  </sheetViews>
  <sheetFormatPr defaultRowHeight="21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C1" s="3">
        <v>0.15</v>
      </c>
    </row>
    <row r="2" spans="1:29" x14ac:dyDescent="0.4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32</v>
      </c>
      <c r="J2">
        <v>15</v>
      </c>
      <c r="K2">
        <v>100</v>
      </c>
      <c r="L2">
        <v>3</v>
      </c>
      <c r="M2">
        <v>29</v>
      </c>
      <c r="N2">
        <v>4.0919999999999996</v>
      </c>
      <c r="O2">
        <v>60</v>
      </c>
      <c r="P2">
        <v>64.091999999999999</v>
      </c>
      <c r="Q2">
        <v>376</v>
      </c>
      <c r="R2" t="s">
        <v>25</v>
      </c>
      <c r="S2">
        <v>6.266667</v>
      </c>
      <c r="U2" s="1">
        <f>AVERAGE(N2:N3)</f>
        <v>2.5946499999999997</v>
      </c>
      <c r="V2" s="1">
        <f>AVERAGE(O2:O3)</f>
        <v>60</v>
      </c>
      <c r="W2" s="1">
        <f>U2+V2</f>
        <v>62.594650000000001</v>
      </c>
      <c r="X2" s="1">
        <f>AVERAGE(Q2:Q3)</f>
        <v>376</v>
      </c>
      <c r="Y2" s="1">
        <f>X2/W2</f>
        <v>6.006903145875885</v>
      </c>
      <c r="AC2" s="2">
        <f>AVERAGE(Y2,Y14,Y26,Y38)</f>
        <v>5.5778119396583072</v>
      </c>
    </row>
    <row r="3" spans="1:29" x14ac:dyDescent="0.4">
      <c r="A3">
        <v>577</v>
      </c>
      <c r="B3">
        <v>1</v>
      </c>
      <c r="C3">
        <v>1</v>
      </c>
      <c r="D3">
        <v>-1</v>
      </c>
      <c r="E3">
        <v>-1</v>
      </c>
      <c r="F3">
        <v>50</v>
      </c>
      <c r="G3">
        <v>5</v>
      </c>
      <c r="H3">
        <v>10</v>
      </c>
      <c r="I3">
        <v>32</v>
      </c>
      <c r="J3">
        <v>15</v>
      </c>
      <c r="K3">
        <v>100</v>
      </c>
      <c r="L3">
        <v>3</v>
      </c>
      <c r="M3">
        <v>29</v>
      </c>
      <c r="N3">
        <v>1.0972999999999999</v>
      </c>
      <c r="O3">
        <v>60</v>
      </c>
      <c r="P3">
        <v>61.097299999999997</v>
      </c>
      <c r="Q3">
        <v>376</v>
      </c>
      <c r="R3" t="s">
        <v>25</v>
      </c>
      <c r="S3">
        <v>6.266667</v>
      </c>
      <c r="U3" s="1"/>
      <c r="V3" s="1"/>
      <c r="W3" s="1"/>
      <c r="X3" s="1"/>
      <c r="Y3" s="1"/>
    </row>
    <row r="4" spans="1:29" x14ac:dyDescent="0.4">
      <c r="A4">
        <v>578</v>
      </c>
      <c r="B4">
        <v>1</v>
      </c>
      <c r="C4">
        <v>2</v>
      </c>
      <c r="D4">
        <v>-1</v>
      </c>
      <c r="E4">
        <v>-1</v>
      </c>
      <c r="F4">
        <v>50</v>
      </c>
      <c r="G4">
        <v>5</v>
      </c>
      <c r="H4">
        <v>10</v>
      </c>
      <c r="I4">
        <v>32</v>
      </c>
      <c r="J4">
        <v>15</v>
      </c>
      <c r="K4">
        <v>100</v>
      </c>
      <c r="L4">
        <v>3</v>
      </c>
      <c r="M4">
        <v>29</v>
      </c>
      <c r="N4">
        <v>0.80689999999999995</v>
      </c>
      <c r="O4">
        <v>53</v>
      </c>
      <c r="P4">
        <v>53.806899999999999</v>
      </c>
      <c r="Q4">
        <v>358</v>
      </c>
      <c r="R4" t="s">
        <v>25</v>
      </c>
      <c r="S4">
        <v>6.7547170000000003</v>
      </c>
      <c r="U4" s="1"/>
      <c r="V4" s="1"/>
      <c r="W4" s="1"/>
      <c r="X4" s="1"/>
      <c r="Y4" s="1"/>
    </row>
    <row r="5" spans="1:29" x14ac:dyDescent="0.4">
      <c r="A5">
        <v>579</v>
      </c>
      <c r="B5">
        <v>1</v>
      </c>
      <c r="C5">
        <v>3</v>
      </c>
      <c r="D5">
        <v>-1</v>
      </c>
      <c r="E5">
        <v>-1</v>
      </c>
      <c r="F5">
        <v>50</v>
      </c>
      <c r="G5">
        <v>5</v>
      </c>
      <c r="H5">
        <v>10</v>
      </c>
      <c r="I5">
        <v>32</v>
      </c>
      <c r="J5">
        <v>15</v>
      </c>
      <c r="K5">
        <v>100</v>
      </c>
      <c r="L5">
        <v>3</v>
      </c>
      <c r="M5">
        <v>29</v>
      </c>
      <c r="N5">
        <v>0.98480000000000001</v>
      </c>
      <c r="O5">
        <v>62</v>
      </c>
      <c r="P5">
        <v>62.9848</v>
      </c>
      <c r="Q5">
        <v>374</v>
      </c>
      <c r="R5" t="s">
        <v>25</v>
      </c>
      <c r="S5">
        <v>6.0322579999999997</v>
      </c>
      <c r="U5" s="1">
        <f>AVERAGE(N4:N6)</f>
        <v>0.9956666666666667</v>
      </c>
      <c r="V5" s="1">
        <f>AVERAGE(O4:O6)</f>
        <v>60.333333333333336</v>
      </c>
      <c r="W5" s="1">
        <f t="shared" ref="W5" si="0">U5+V5</f>
        <v>61.329000000000001</v>
      </c>
      <c r="X5" s="1">
        <f>AVERAGE(Q4:Q6)</f>
        <v>369.33333333333331</v>
      </c>
      <c r="Y5" s="1">
        <f t="shared" ref="Y5" si="1">X5/W5</f>
        <v>6.0221646094561025</v>
      </c>
    </row>
    <row r="6" spans="1:29" x14ac:dyDescent="0.4">
      <c r="A6">
        <v>580</v>
      </c>
      <c r="B6">
        <v>2</v>
      </c>
      <c r="C6">
        <v>1</v>
      </c>
      <c r="D6">
        <v>-1</v>
      </c>
      <c r="E6">
        <v>-1</v>
      </c>
      <c r="F6">
        <v>50</v>
      </c>
      <c r="G6">
        <v>5</v>
      </c>
      <c r="H6">
        <v>10</v>
      </c>
      <c r="I6">
        <v>32</v>
      </c>
      <c r="J6">
        <v>25</v>
      </c>
      <c r="K6">
        <v>100</v>
      </c>
      <c r="L6">
        <v>3</v>
      </c>
      <c r="M6">
        <v>29</v>
      </c>
      <c r="N6">
        <v>1.1953</v>
      </c>
      <c r="O6">
        <v>66</v>
      </c>
      <c r="P6">
        <v>67.195300000000003</v>
      </c>
      <c r="Q6">
        <v>376</v>
      </c>
      <c r="R6" t="s">
        <v>25</v>
      </c>
      <c r="S6">
        <v>5.6969700000000003</v>
      </c>
      <c r="U6" s="1"/>
      <c r="V6" s="1"/>
      <c r="W6" s="1"/>
      <c r="X6" s="1"/>
      <c r="Y6" s="1"/>
    </row>
    <row r="7" spans="1:29" x14ac:dyDescent="0.4">
      <c r="A7">
        <v>581</v>
      </c>
      <c r="B7">
        <v>2</v>
      </c>
      <c r="C7">
        <v>2</v>
      </c>
      <c r="D7">
        <v>-1</v>
      </c>
      <c r="E7">
        <v>-1</v>
      </c>
      <c r="F7">
        <v>50</v>
      </c>
      <c r="G7">
        <v>5</v>
      </c>
      <c r="H7">
        <v>10</v>
      </c>
      <c r="I7">
        <v>32</v>
      </c>
      <c r="J7">
        <v>25</v>
      </c>
      <c r="K7">
        <v>100</v>
      </c>
      <c r="L7">
        <v>3</v>
      </c>
      <c r="M7">
        <v>29</v>
      </c>
      <c r="N7">
        <v>0.86890000000000001</v>
      </c>
      <c r="O7">
        <v>70</v>
      </c>
      <c r="P7">
        <v>70.868899999999996</v>
      </c>
      <c r="Q7">
        <v>358</v>
      </c>
      <c r="R7" t="s">
        <v>25</v>
      </c>
      <c r="S7">
        <v>5.1142859999999999</v>
      </c>
      <c r="U7" s="1"/>
      <c r="V7" s="1"/>
      <c r="W7" s="1"/>
      <c r="X7" s="1"/>
      <c r="Y7" s="1"/>
    </row>
    <row r="8" spans="1:29" x14ac:dyDescent="0.4">
      <c r="A8">
        <v>582</v>
      </c>
      <c r="B8">
        <v>2</v>
      </c>
      <c r="C8">
        <v>3</v>
      </c>
      <c r="D8">
        <v>-1</v>
      </c>
      <c r="E8">
        <v>-1</v>
      </c>
      <c r="F8">
        <v>50</v>
      </c>
      <c r="G8">
        <v>5</v>
      </c>
      <c r="H8">
        <v>10</v>
      </c>
      <c r="I8">
        <v>32</v>
      </c>
      <c r="J8">
        <v>25</v>
      </c>
      <c r="K8">
        <v>100</v>
      </c>
      <c r="L8">
        <v>3</v>
      </c>
      <c r="M8">
        <v>29</v>
      </c>
      <c r="N8">
        <v>0.54590000000000005</v>
      </c>
      <c r="O8">
        <v>69</v>
      </c>
      <c r="P8">
        <v>69.545900000000003</v>
      </c>
      <c r="Q8">
        <v>374</v>
      </c>
      <c r="R8" t="s">
        <v>25</v>
      </c>
      <c r="S8">
        <v>5.4202899999999996</v>
      </c>
      <c r="U8" s="1">
        <f>AVERAGE(N7:N9)</f>
        <v>0.75073333333333336</v>
      </c>
      <c r="V8" s="1">
        <f>AVERAGE(O7:O9)</f>
        <v>73</v>
      </c>
      <c r="W8" s="1">
        <f t="shared" ref="W8" si="2">U8+V8</f>
        <v>73.750733333333329</v>
      </c>
      <c r="X8" s="1">
        <f>AVERAGE(Q7:Q9)</f>
        <v>369.33333333333331</v>
      </c>
      <c r="Y8" s="1">
        <f t="shared" ref="Y8" si="3">X8/W8</f>
        <v>5.0078598088516184</v>
      </c>
    </row>
    <row r="9" spans="1:29" x14ac:dyDescent="0.4">
      <c r="A9">
        <v>583</v>
      </c>
      <c r="B9">
        <v>3</v>
      </c>
      <c r="C9">
        <v>1</v>
      </c>
      <c r="D9">
        <v>-1</v>
      </c>
      <c r="E9">
        <v>-1</v>
      </c>
      <c r="F9">
        <v>50</v>
      </c>
      <c r="G9">
        <v>5</v>
      </c>
      <c r="H9">
        <v>10</v>
      </c>
      <c r="I9">
        <v>32</v>
      </c>
      <c r="J9">
        <v>35</v>
      </c>
      <c r="K9">
        <v>100</v>
      </c>
      <c r="L9">
        <v>3</v>
      </c>
      <c r="M9">
        <v>29</v>
      </c>
      <c r="N9">
        <v>0.83740000000000003</v>
      </c>
      <c r="O9">
        <v>80</v>
      </c>
      <c r="P9">
        <v>80.837400000000002</v>
      </c>
      <c r="Q9">
        <v>376</v>
      </c>
      <c r="R9" t="s">
        <v>25</v>
      </c>
      <c r="S9">
        <v>4.7</v>
      </c>
      <c r="U9" s="1"/>
      <c r="V9" s="1"/>
      <c r="W9" s="1"/>
      <c r="X9" s="1"/>
      <c r="Y9" s="1"/>
    </row>
    <row r="10" spans="1:29" x14ac:dyDescent="0.4">
      <c r="A10">
        <v>584</v>
      </c>
      <c r="B10">
        <v>3</v>
      </c>
      <c r="C10">
        <v>2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32</v>
      </c>
      <c r="J10">
        <v>35</v>
      </c>
      <c r="K10">
        <v>100</v>
      </c>
      <c r="L10">
        <v>3</v>
      </c>
      <c r="M10">
        <v>29</v>
      </c>
      <c r="N10">
        <v>0.59</v>
      </c>
      <c r="O10">
        <v>77</v>
      </c>
      <c r="P10">
        <v>77.59</v>
      </c>
      <c r="Q10">
        <v>358</v>
      </c>
      <c r="R10" t="s">
        <v>25</v>
      </c>
      <c r="S10">
        <v>4.6493510000000002</v>
      </c>
      <c r="U10" s="1"/>
      <c r="V10" s="1"/>
      <c r="W10" s="1"/>
      <c r="X10" s="1"/>
      <c r="Y10" s="1"/>
    </row>
    <row r="11" spans="1:29" x14ac:dyDescent="0.4">
      <c r="A11">
        <v>585</v>
      </c>
      <c r="B11">
        <v>3</v>
      </c>
      <c r="C11">
        <v>3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32</v>
      </c>
      <c r="J11">
        <v>35</v>
      </c>
      <c r="K11">
        <v>100</v>
      </c>
      <c r="L11">
        <v>3</v>
      </c>
      <c r="M11">
        <v>29</v>
      </c>
      <c r="N11">
        <v>0.52739999999999998</v>
      </c>
      <c r="O11">
        <v>88</v>
      </c>
      <c r="P11">
        <v>88.5274</v>
      </c>
      <c r="Q11">
        <v>374</v>
      </c>
      <c r="R11" t="s">
        <v>25</v>
      </c>
      <c r="S11">
        <v>4.25</v>
      </c>
      <c r="U11" s="1">
        <f>AVERAGE(N10:N12)</f>
        <v>0.5870333333333333</v>
      </c>
      <c r="V11" s="1">
        <f>AVERAGE(O10:O12)</f>
        <v>88</v>
      </c>
      <c r="W11" s="1">
        <f t="shared" ref="W11" si="4">U11+V11</f>
        <v>88.587033333333338</v>
      </c>
      <c r="X11" s="1">
        <f>AVERAGE(Q10:Q12)</f>
        <v>369.33333333333331</v>
      </c>
      <c r="Y11" s="1">
        <f t="shared" ref="Y11" si="5">X11/W11</f>
        <v>4.1691579392168379</v>
      </c>
    </row>
    <row r="12" spans="1:29" x14ac:dyDescent="0.4">
      <c r="A12">
        <v>586</v>
      </c>
      <c r="B12">
        <v>4</v>
      </c>
      <c r="C12">
        <v>1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32</v>
      </c>
      <c r="J12">
        <v>45</v>
      </c>
      <c r="K12">
        <v>100</v>
      </c>
      <c r="L12">
        <v>3</v>
      </c>
      <c r="M12">
        <v>29</v>
      </c>
      <c r="N12">
        <v>0.64370000000000005</v>
      </c>
      <c r="O12">
        <v>99</v>
      </c>
      <c r="P12">
        <v>99.643699999999995</v>
      </c>
      <c r="Q12">
        <v>376</v>
      </c>
      <c r="R12" t="s">
        <v>25</v>
      </c>
      <c r="S12">
        <v>3.7979799999999999</v>
      </c>
      <c r="U12" s="1"/>
      <c r="V12" s="1"/>
      <c r="W12" s="1"/>
      <c r="X12" s="1"/>
      <c r="Y12" s="1"/>
    </row>
    <row r="13" spans="1:29" x14ac:dyDescent="0.4">
      <c r="A13">
        <v>587</v>
      </c>
      <c r="B13">
        <v>4</v>
      </c>
      <c r="C13">
        <v>2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32</v>
      </c>
      <c r="J13">
        <v>45</v>
      </c>
      <c r="K13">
        <v>100</v>
      </c>
      <c r="L13">
        <v>3</v>
      </c>
      <c r="M13">
        <v>29</v>
      </c>
      <c r="N13">
        <v>0.83460000000000001</v>
      </c>
      <c r="O13">
        <v>103</v>
      </c>
      <c r="P13">
        <v>103.83459999999999</v>
      </c>
      <c r="Q13">
        <v>358</v>
      </c>
      <c r="R13" t="s">
        <v>25</v>
      </c>
      <c r="S13">
        <v>3.4757280000000002</v>
      </c>
      <c r="U13" s="1"/>
      <c r="V13" s="1"/>
      <c r="W13" s="1"/>
      <c r="X13" s="1"/>
      <c r="Y13" s="1"/>
    </row>
    <row r="14" spans="1:29" x14ac:dyDescent="0.4">
      <c r="A14">
        <v>588</v>
      </c>
      <c r="B14">
        <v>4</v>
      </c>
      <c r="C14">
        <v>3</v>
      </c>
      <c r="D14">
        <v>-1</v>
      </c>
      <c r="E14">
        <v>-1</v>
      </c>
      <c r="F14">
        <v>50</v>
      </c>
      <c r="G14">
        <v>5</v>
      </c>
      <c r="H14">
        <v>10</v>
      </c>
      <c r="I14">
        <v>32</v>
      </c>
      <c r="J14">
        <v>45</v>
      </c>
      <c r="K14">
        <v>100</v>
      </c>
      <c r="L14">
        <v>3</v>
      </c>
      <c r="M14">
        <v>29</v>
      </c>
      <c r="N14">
        <v>0.30259999999999998</v>
      </c>
      <c r="O14">
        <v>81</v>
      </c>
      <c r="P14">
        <v>81.302599999999998</v>
      </c>
      <c r="Q14">
        <v>374</v>
      </c>
      <c r="R14" t="s">
        <v>25</v>
      </c>
      <c r="S14">
        <v>4.6172839999999997</v>
      </c>
      <c r="U14" s="1">
        <f>AVERAGE(N13:N15)</f>
        <v>0.54126666666666667</v>
      </c>
      <c r="V14" s="1">
        <f>AVERAGE(O13:O15)</f>
        <v>90.333333333333329</v>
      </c>
      <c r="W14" s="1">
        <f t="shared" ref="W14" si="6">U14+V14</f>
        <v>90.874600000000001</v>
      </c>
      <c r="X14" s="1">
        <f>AVERAGE(Q13:Q15)</f>
        <v>491.33333333333331</v>
      </c>
      <c r="Y14" s="1">
        <f t="shared" ref="Y14" si="7">X14/W14</f>
        <v>5.4067179754665586</v>
      </c>
    </row>
    <row r="15" spans="1:29" x14ac:dyDescent="0.4">
      <c r="A15">
        <v>589</v>
      </c>
      <c r="B15">
        <v>5</v>
      </c>
      <c r="C15">
        <v>1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32</v>
      </c>
      <c r="J15">
        <v>15</v>
      </c>
      <c r="K15">
        <v>100</v>
      </c>
      <c r="L15">
        <v>3</v>
      </c>
      <c r="M15">
        <v>29</v>
      </c>
      <c r="N15">
        <v>0.48659999999999998</v>
      </c>
      <c r="O15">
        <v>87</v>
      </c>
      <c r="P15">
        <v>87.486599999999996</v>
      </c>
      <c r="Q15">
        <v>742</v>
      </c>
      <c r="R15" t="s">
        <v>25</v>
      </c>
      <c r="S15">
        <v>8.5287360000000003</v>
      </c>
      <c r="U15" s="1"/>
      <c r="V15" s="1"/>
      <c r="W15" s="1"/>
      <c r="X15" s="1"/>
      <c r="Y15" s="1"/>
    </row>
    <row r="16" spans="1:29" x14ac:dyDescent="0.4">
      <c r="A16">
        <v>590</v>
      </c>
      <c r="B16">
        <v>5</v>
      </c>
      <c r="C16">
        <v>2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32</v>
      </c>
      <c r="J16">
        <v>15</v>
      </c>
      <c r="K16">
        <v>100</v>
      </c>
      <c r="L16">
        <v>3</v>
      </c>
      <c r="M16">
        <v>29</v>
      </c>
      <c r="N16">
        <v>0.4536</v>
      </c>
      <c r="O16">
        <v>96</v>
      </c>
      <c r="P16">
        <v>96.453599999999994</v>
      </c>
      <c r="Q16">
        <v>752</v>
      </c>
      <c r="R16" t="s">
        <v>25</v>
      </c>
      <c r="S16">
        <v>7.8333329999999997</v>
      </c>
      <c r="U16" s="1"/>
      <c r="V16" s="1"/>
      <c r="W16" s="1"/>
      <c r="X16" s="1"/>
      <c r="Y16" s="1"/>
    </row>
    <row r="17" spans="1:25" x14ac:dyDescent="0.4">
      <c r="A17">
        <v>591</v>
      </c>
      <c r="B17">
        <v>5</v>
      </c>
      <c r="C17">
        <v>3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32</v>
      </c>
      <c r="J17">
        <v>15</v>
      </c>
      <c r="K17">
        <v>100</v>
      </c>
      <c r="L17">
        <v>3</v>
      </c>
      <c r="M17">
        <v>29</v>
      </c>
      <c r="N17">
        <v>0.4128</v>
      </c>
      <c r="O17">
        <v>101</v>
      </c>
      <c r="P17">
        <v>101.4128</v>
      </c>
      <c r="Q17">
        <v>764</v>
      </c>
      <c r="R17" t="s">
        <v>25</v>
      </c>
      <c r="S17">
        <v>7.5643560000000001</v>
      </c>
      <c r="U17" s="1">
        <f>AVERAGE(N16:N18)</f>
        <v>0.36923333333333336</v>
      </c>
      <c r="V17" s="1">
        <f>AVERAGE(O16:O18)</f>
        <v>105.33333333333333</v>
      </c>
      <c r="W17" s="1">
        <f t="shared" ref="W17" si="8">U17+V17</f>
        <v>105.70256666666666</v>
      </c>
      <c r="X17" s="1">
        <f>AVERAGE(Q16:Q18)</f>
        <v>752.66666666666663</v>
      </c>
      <c r="Y17" s="1">
        <f t="shared" ref="Y17" si="9">X17/W17</f>
        <v>7.1206091810448005</v>
      </c>
    </row>
    <row r="18" spans="1:25" x14ac:dyDescent="0.4">
      <c r="A18">
        <v>592</v>
      </c>
      <c r="B18">
        <v>6</v>
      </c>
      <c r="C18">
        <v>1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32</v>
      </c>
      <c r="J18">
        <v>25</v>
      </c>
      <c r="K18">
        <v>100</v>
      </c>
      <c r="L18">
        <v>3</v>
      </c>
      <c r="M18">
        <v>29</v>
      </c>
      <c r="N18">
        <v>0.24129999999999999</v>
      </c>
      <c r="O18">
        <v>119</v>
      </c>
      <c r="P18">
        <v>119.2413</v>
      </c>
      <c r="Q18">
        <v>742</v>
      </c>
      <c r="R18" t="s">
        <v>25</v>
      </c>
      <c r="S18">
        <v>6.2352939999999997</v>
      </c>
      <c r="U18" s="1"/>
      <c r="V18" s="1"/>
      <c r="W18" s="1"/>
      <c r="X18" s="1"/>
      <c r="Y18" s="1"/>
    </row>
    <row r="19" spans="1:25" x14ac:dyDescent="0.4">
      <c r="A19">
        <v>593</v>
      </c>
      <c r="B19">
        <v>6</v>
      </c>
      <c r="C19">
        <v>2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32</v>
      </c>
      <c r="J19">
        <v>25</v>
      </c>
      <c r="K19">
        <v>100</v>
      </c>
      <c r="L19">
        <v>3</v>
      </c>
      <c r="M19">
        <v>29</v>
      </c>
      <c r="N19">
        <v>0.69550000000000001</v>
      </c>
      <c r="O19">
        <v>132</v>
      </c>
      <c r="P19">
        <v>132.69550000000001</v>
      </c>
      <c r="Q19">
        <v>752</v>
      </c>
      <c r="R19" t="s">
        <v>25</v>
      </c>
      <c r="S19">
        <v>5.6969700000000003</v>
      </c>
      <c r="U19" s="1"/>
      <c r="V19" s="1"/>
      <c r="W19" s="1"/>
      <c r="X19" s="1"/>
      <c r="Y19" s="1"/>
    </row>
    <row r="20" spans="1:25" x14ac:dyDescent="0.4">
      <c r="A20">
        <v>594</v>
      </c>
      <c r="B20">
        <v>6</v>
      </c>
      <c r="C20">
        <v>3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32</v>
      </c>
      <c r="J20">
        <v>25</v>
      </c>
      <c r="K20">
        <v>100</v>
      </c>
      <c r="L20">
        <v>3</v>
      </c>
      <c r="M20">
        <v>29</v>
      </c>
      <c r="N20">
        <v>1.0779000000000001</v>
      </c>
      <c r="O20">
        <v>133</v>
      </c>
      <c r="P20">
        <v>134.0779</v>
      </c>
      <c r="Q20">
        <v>764</v>
      </c>
      <c r="R20" t="s">
        <v>25</v>
      </c>
      <c r="S20">
        <v>5.7443609999999996</v>
      </c>
      <c r="U20" s="1">
        <f>AVERAGE(N19:N21)</f>
        <v>0.73213333333333341</v>
      </c>
      <c r="V20" s="1">
        <f>AVERAGE(O19:O21)</f>
        <v>138.66666666666666</v>
      </c>
      <c r="W20" s="1">
        <f t="shared" ref="W20" si="10">U20+V20</f>
        <v>139.39879999999999</v>
      </c>
      <c r="X20" s="1">
        <f>AVERAGE(Q19:Q21)</f>
        <v>752.66666666666663</v>
      </c>
      <c r="Y20" s="1">
        <f t="shared" ref="Y20" si="11">X20/W20</f>
        <v>5.3993769434648407</v>
      </c>
    </row>
    <row r="21" spans="1:25" x14ac:dyDescent="0.4">
      <c r="A21">
        <v>595</v>
      </c>
      <c r="B21">
        <v>7</v>
      </c>
      <c r="C21">
        <v>1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32</v>
      </c>
      <c r="J21">
        <v>35</v>
      </c>
      <c r="K21">
        <v>100</v>
      </c>
      <c r="L21">
        <v>3</v>
      </c>
      <c r="M21">
        <v>29</v>
      </c>
      <c r="N21">
        <v>0.42299999999999999</v>
      </c>
      <c r="O21">
        <v>151</v>
      </c>
      <c r="P21">
        <v>151.423</v>
      </c>
      <c r="Q21">
        <v>742</v>
      </c>
      <c r="R21" t="s">
        <v>25</v>
      </c>
      <c r="S21">
        <v>4.913907</v>
      </c>
      <c r="U21" s="1"/>
      <c r="V21" s="1"/>
      <c r="W21" s="1"/>
      <c r="X21" s="1"/>
      <c r="Y21" s="1"/>
    </row>
    <row r="22" spans="1:25" x14ac:dyDescent="0.4">
      <c r="A22">
        <v>596</v>
      </c>
      <c r="B22">
        <v>7</v>
      </c>
      <c r="C22">
        <v>2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32</v>
      </c>
      <c r="J22">
        <v>35</v>
      </c>
      <c r="K22">
        <v>100</v>
      </c>
      <c r="L22">
        <v>3</v>
      </c>
      <c r="M22">
        <v>29</v>
      </c>
      <c r="N22">
        <v>0.68020000000000003</v>
      </c>
      <c r="O22">
        <v>156</v>
      </c>
      <c r="P22">
        <v>156.68020000000001</v>
      </c>
      <c r="Q22">
        <v>752</v>
      </c>
      <c r="R22" t="s">
        <v>25</v>
      </c>
      <c r="S22">
        <v>4.820513</v>
      </c>
      <c r="U22" s="1"/>
      <c r="V22" s="1"/>
      <c r="W22" s="1"/>
      <c r="X22" s="1"/>
      <c r="Y22" s="1"/>
    </row>
    <row r="23" spans="1:25" x14ac:dyDescent="0.4">
      <c r="A23">
        <v>597</v>
      </c>
      <c r="B23">
        <v>7</v>
      </c>
      <c r="C23">
        <v>3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32</v>
      </c>
      <c r="J23">
        <v>35</v>
      </c>
      <c r="K23">
        <v>100</v>
      </c>
      <c r="L23">
        <v>3</v>
      </c>
      <c r="M23">
        <v>29</v>
      </c>
      <c r="N23">
        <v>0.48299999999999998</v>
      </c>
      <c r="O23">
        <v>164</v>
      </c>
      <c r="P23">
        <v>164.483</v>
      </c>
      <c r="Q23">
        <v>764</v>
      </c>
      <c r="R23" t="s">
        <v>25</v>
      </c>
      <c r="S23">
        <v>4.6585369999999999</v>
      </c>
      <c r="U23" s="1">
        <f>AVERAGE(N22:N24)</f>
        <v>0.55883333333333329</v>
      </c>
      <c r="V23" s="1">
        <f>AVERAGE(O22:O24)</f>
        <v>167</v>
      </c>
      <c r="W23" s="1">
        <f t="shared" ref="W23" si="12">U23+V23</f>
        <v>167.55883333333333</v>
      </c>
      <c r="X23" s="1">
        <f>AVERAGE(Q22:Q24)</f>
        <v>752.66666666666663</v>
      </c>
      <c r="Y23" s="1">
        <f t="shared" ref="Y23" si="13">X23/W23</f>
        <v>4.4919545672017689</v>
      </c>
    </row>
    <row r="24" spans="1:25" x14ac:dyDescent="0.4">
      <c r="A24">
        <v>598</v>
      </c>
      <c r="B24">
        <v>8</v>
      </c>
      <c r="C24">
        <v>1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32</v>
      </c>
      <c r="J24">
        <v>45</v>
      </c>
      <c r="K24">
        <v>100</v>
      </c>
      <c r="L24">
        <v>3</v>
      </c>
      <c r="M24">
        <v>29</v>
      </c>
      <c r="N24">
        <v>0.51329999999999998</v>
      </c>
      <c r="O24">
        <v>181</v>
      </c>
      <c r="P24">
        <v>181.51329999999999</v>
      </c>
      <c r="Q24">
        <v>742</v>
      </c>
      <c r="R24" t="s">
        <v>25</v>
      </c>
      <c r="S24">
        <v>4.0994479999999998</v>
      </c>
      <c r="U24" s="1"/>
      <c r="V24" s="1"/>
      <c r="W24" s="1"/>
      <c r="X24" s="1"/>
      <c r="Y24" s="1"/>
    </row>
    <row r="25" spans="1:25" x14ac:dyDescent="0.4">
      <c r="A25">
        <v>599</v>
      </c>
      <c r="B25">
        <v>8</v>
      </c>
      <c r="C25">
        <v>2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32</v>
      </c>
      <c r="J25">
        <v>45</v>
      </c>
      <c r="K25">
        <v>100</v>
      </c>
      <c r="L25">
        <v>3</v>
      </c>
      <c r="M25">
        <v>29</v>
      </c>
      <c r="N25">
        <v>0.3054</v>
      </c>
      <c r="O25">
        <v>167</v>
      </c>
      <c r="P25">
        <v>167.30539999999999</v>
      </c>
      <c r="Q25">
        <v>752</v>
      </c>
      <c r="R25" t="s">
        <v>25</v>
      </c>
      <c r="S25">
        <v>4.5029940000000002</v>
      </c>
      <c r="U25" s="1"/>
      <c r="V25" s="1"/>
      <c r="W25" s="1"/>
      <c r="X25" s="1"/>
      <c r="Y25" s="1"/>
    </row>
    <row r="26" spans="1:25" x14ac:dyDescent="0.4">
      <c r="A26">
        <v>600</v>
      </c>
      <c r="B26">
        <v>8</v>
      </c>
      <c r="C26">
        <v>3</v>
      </c>
      <c r="D26">
        <v>-1</v>
      </c>
      <c r="E26">
        <v>-1</v>
      </c>
      <c r="F26">
        <v>100</v>
      </c>
      <c r="G26">
        <v>5</v>
      </c>
      <c r="H26">
        <v>10</v>
      </c>
      <c r="I26">
        <v>32</v>
      </c>
      <c r="J26">
        <v>45</v>
      </c>
      <c r="K26">
        <v>100</v>
      </c>
      <c r="L26">
        <v>3</v>
      </c>
      <c r="M26">
        <v>29</v>
      </c>
      <c r="N26">
        <v>0.43030000000000002</v>
      </c>
      <c r="O26">
        <v>187</v>
      </c>
      <c r="P26">
        <v>187.43029999999999</v>
      </c>
      <c r="Q26">
        <v>764</v>
      </c>
      <c r="R26" t="s">
        <v>25</v>
      </c>
      <c r="S26">
        <v>4.0855610000000002</v>
      </c>
      <c r="U26" s="1">
        <f>AVERAGE(N25:N27)</f>
        <v>0.43586666666666662</v>
      </c>
      <c r="V26" s="1">
        <f>AVERAGE(O25:O27)</f>
        <v>163.66666666666666</v>
      </c>
      <c r="W26" s="1">
        <f t="shared" ref="W26" si="14">U26+V26</f>
        <v>164.10253333333333</v>
      </c>
      <c r="X26" s="1">
        <f>AVERAGE(Q25:Q27)</f>
        <v>880</v>
      </c>
      <c r="Y26" s="1">
        <f t="shared" ref="Y26" si="15">X26/W26</f>
        <v>5.362501005468939</v>
      </c>
    </row>
    <row r="27" spans="1:25" x14ac:dyDescent="0.4">
      <c r="A27">
        <v>601</v>
      </c>
      <c r="B27">
        <v>9</v>
      </c>
      <c r="C27">
        <v>1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32</v>
      </c>
      <c r="J27">
        <v>15</v>
      </c>
      <c r="K27">
        <v>100</v>
      </c>
      <c r="L27">
        <v>3</v>
      </c>
      <c r="M27">
        <v>29</v>
      </c>
      <c r="N27">
        <v>0.57189999999999996</v>
      </c>
      <c r="O27">
        <v>137</v>
      </c>
      <c r="P27">
        <v>137.5719</v>
      </c>
      <c r="Q27">
        <v>1124</v>
      </c>
      <c r="R27" t="s">
        <v>25</v>
      </c>
      <c r="S27">
        <v>8.2043800000000005</v>
      </c>
      <c r="U27" s="1"/>
      <c r="V27" s="1"/>
      <c r="W27" s="1"/>
      <c r="X27" s="1"/>
      <c r="Y27" s="1"/>
    </row>
    <row r="28" spans="1:25" x14ac:dyDescent="0.4">
      <c r="A28">
        <v>602</v>
      </c>
      <c r="B28">
        <v>9</v>
      </c>
      <c r="C28">
        <v>2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32</v>
      </c>
      <c r="J28">
        <v>15</v>
      </c>
      <c r="K28">
        <v>100</v>
      </c>
      <c r="L28">
        <v>3</v>
      </c>
      <c r="M28">
        <v>29</v>
      </c>
      <c r="N28">
        <v>0.65959999999999996</v>
      </c>
      <c r="O28">
        <v>129</v>
      </c>
      <c r="P28">
        <v>129.65960000000001</v>
      </c>
      <c r="Q28">
        <v>1128</v>
      </c>
      <c r="R28" t="s">
        <v>25</v>
      </c>
      <c r="S28">
        <v>8.7441859999999991</v>
      </c>
      <c r="U28" s="1"/>
      <c r="V28" s="1"/>
      <c r="W28" s="1"/>
      <c r="X28" s="1"/>
      <c r="Y28" s="1"/>
    </row>
    <row r="29" spans="1:25" x14ac:dyDescent="0.4">
      <c r="A29">
        <v>603</v>
      </c>
      <c r="B29">
        <v>9</v>
      </c>
      <c r="C29">
        <v>3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32</v>
      </c>
      <c r="J29">
        <v>15</v>
      </c>
      <c r="K29">
        <v>100</v>
      </c>
      <c r="L29">
        <v>3</v>
      </c>
      <c r="M29">
        <v>29</v>
      </c>
      <c r="N29">
        <v>0.82579999999999998</v>
      </c>
      <c r="O29">
        <v>133</v>
      </c>
      <c r="P29">
        <v>133.82579999999999</v>
      </c>
      <c r="Q29">
        <v>1139</v>
      </c>
      <c r="R29" t="s">
        <v>25</v>
      </c>
      <c r="S29">
        <v>8.5639099999999999</v>
      </c>
      <c r="U29" s="1">
        <f>AVERAGE(N28:N30)</f>
        <v>0.56953333333333334</v>
      </c>
      <c r="V29" s="1">
        <f>AVERAGE(O28:O30)</f>
        <v>144</v>
      </c>
      <c r="W29" s="1">
        <f t="shared" ref="W29" si="16">U29+V29</f>
        <v>144.56953333333334</v>
      </c>
      <c r="X29" s="1">
        <f>AVERAGE(Q28:Q30)</f>
        <v>1130.3333333333333</v>
      </c>
      <c r="Y29" s="1">
        <f t="shared" ref="Y29" si="17">X29/W29</f>
        <v>7.8186136959239443</v>
      </c>
    </row>
    <row r="30" spans="1:25" x14ac:dyDescent="0.4">
      <c r="A30">
        <v>604</v>
      </c>
      <c r="B30">
        <v>10</v>
      </c>
      <c r="C30">
        <v>1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32</v>
      </c>
      <c r="J30">
        <v>25</v>
      </c>
      <c r="K30">
        <v>100</v>
      </c>
      <c r="L30">
        <v>3</v>
      </c>
      <c r="M30">
        <v>29</v>
      </c>
      <c r="N30">
        <v>0.22320000000000001</v>
      </c>
      <c r="O30">
        <v>170</v>
      </c>
      <c r="P30">
        <v>170.22319999999999</v>
      </c>
      <c r="Q30">
        <v>1124</v>
      </c>
      <c r="R30" t="s">
        <v>25</v>
      </c>
      <c r="S30">
        <v>6.6117650000000001</v>
      </c>
      <c r="U30" s="1"/>
      <c r="V30" s="1"/>
      <c r="W30" s="1"/>
      <c r="X30" s="1"/>
      <c r="Y30" s="1"/>
    </row>
    <row r="31" spans="1:25" x14ac:dyDescent="0.4">
      <c r="A31">
        <v>605</v>
      </c>
      <c r="B31">
        <v>10</v>
      </c>
      <c r="C31">
        <v>2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32</v>
      </c>
      <c r="J31">
        <v>25</v>
      </c>
      <c r="K31">
        <v>100</v>
      </c>
      <c r="L31">
        <v>3</v>
      </c>
      <c r="M31">
        <v>29</v>
      </c>
      <c r="N31">
        <v>0.1636</v>
      </c>
      <c r="O31">
        <v>174</v>
      </c>
      <c r="P31">
        <v>174.1636</v>
      </c>
      <c r="Q31">
        <v>1128</v>
      </c>
      <c r="R31" t="s">
        <v>25</v>
      </c>
      <c r="S31">
        <v>6.4827589999999997</v>
      </c>
      <c r="U31" s="1"/>
      <c r="V31" s="1"/>
      <c r="W31" s="1"/>
      <c r="X31" s="1"/>
      <c r="Y31" s="1"/>
    </row>
    <row r="32" spans="1:25" x14ac:dyDescent="0.4">
      <c r="A32">
        <v>606</v>
      </c>
      <c r="B32">
        <v>10</v>
      </c>
      <c r="C32">
        <v>3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32</v>
      </c>
      <c r="J32">
        <v>25</v>
      </c>
      <c r="K32">
        <v>100</v>
      </c>
      <c r="L32">
        <v>3</v>
      </c>
      <c r="M32">
        <v>29</v>
      </c>
      <c r="N32">
        <v>0.18859999999999999</v>
      </c>
      <c r="O32">
        <v>184</v>
      </c>
      <c r="P32">
        <v>184.18860000000001</v>
      </c>
      <c r="Q32">
        <v>1139</v>
      </c>
      <c r="R32" t="s">
        <v>25</v>
      </c>
      <c r="S32">
        <v>6.1902169999999996</v>
      </c>
      <c r="U32" s="1">
        <f>AVERAGE(N31:N33)</f>
        <v>0.17406666666666668</v>
      </c>
      <c r="V32" s="1">
        <f>AVERAGE(O31:O33)</f>
        <v>187.33333333333334</v>
      </c>
      <c r="W32" s="1">
        <f t="shared" ref="W32" si="18">U32+V32</f>
        <v>187.50740000000002</v>
      </c>
      <c r="X32" s="1">
        <f>AVERAGE(Q31:Q33)</f>
        <v>1130.3333333333333</v>
      </c>
      <c r="Y32" s="1">
        <f t="shared" ref="Y32" si="19">X32/W32</f>
        <v>6.0282065312266777</v>
      </c>
    </row>
    <row r="33" spans="1:25" x14ac:dyDescent="0.4">
      <c r="A33">
        <v>607</v>
      </c>
      <c r="B33">
        <v>11</v>
      </c>
      <c r="C33">
        <v>1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32</v>
      </c>
      <c r="J33">
        <v>35</v>
      </c>
      <c r="K33">
        <v>100</v>
      </c>
      <c r="L33">
        <v>3</v>
      </c>
      <c r="M33">
        <v>29</v>
      </c>
      <c r="N33">
        <v>0.17</v>
      </c>
      <c r="O33">
        <v>204</v>
      </c>
      <c r="P33">
        <v>204.17</v>
      </c>
      <c r="Q33">
        <v>1124</v>
      </c>
      <c r="R33" t="s">
        <v>25</v>
      </c>
      <c r="S33">
        <v>5.5098039999999999</v>
      </c>
      <c r="U33" s="1"/>
      <c r="V33" s="1"/>
      <c r="W33" s="1"/>
      <c r="X33" s="1"/>
      <c r="Y33" s="1"/>
    </row>
    <row r="34" spans="1:25" x14ac:dyDescent="0.4">
      <c r="A34">
        <v>608</v>
      </c>
      <c r="B34">
        <v>11</v>
      </c>
      <c r="C34">
        <v>2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32</v>
      </c>
      <c r="J34">
        <v>35</v>
      </c>
      <c r="K34">
        <v>100</v>
      </c>
      <c r="L34">
        <v>3</v>
      </c>
      <c r="M34">
        <v>29</v>
      </c>
      <c r="N34">
        <v>0.1096</v>
      </c>
      <c r="O34">
        <v>209</v>
      </c>
      <c r="P34">
        <v>209.1096</v>
      </c>
      <c r="Q34">
        <v>1128</v>
      </c>
      <c r="R34" t="s">
        <v>25</v>
      </c>
      <c r="S34">
        <v>5.3971289999999996</v>
      </c>
      <c r="U34" s="1"/>
      <c r="V34" s="1"/>
      <c r="W34" s="1"/>
      <c r="X34" s="1"/>
      <c r="Y34" s="1"/>
    </row>
    <row r="35" spans="1:25" x14ac:dyDescent="0.4">
      <c r="A35">
        <v>609</v>
      </c>
      <c r="B35">
        <v>11</v>
      </c>
      <c r="C35">
        <v>3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32</v>
      </c>
      <c r="J35">
        <v>35</v>
      </c>
      <c r="K35">
        <v>100</v>
      </c>
      <c r="L35">
        <v>3</v>
      </c>
      <c r="M35">
        <v>29</v>
      </c>
      <c r="N35">
        <v>0.16869999999999999</v>
      </c>
      <c r="O35">
        <v>227</v>
      </c>
      <c r="P35">
        <v>227.1687</v>
      </c>
      <c r="Q35">
        <v>1139</v>
      </c>
      <c r="R35" t="s">
        <v>25</v>
      </c>
      <c r="S35">
        <v>5.0176210000000001</v>
      </c>
      <c r="U35" s="1">
        <f>AVERAGE(N34:N36)</f>
        <v>0.1492</v>
      </c>
      <c r="V35" s="1">
        <f>AVERAGE(O34:O36)</f>
        <v>224</v>
      </c>
      <c r="W35" s="1">
        <f t="shared" ref="W35" si="20">U35+V35</f>
        <v>224.14920000000001</v>
      </c>
      <c r="X35" s="1">
        <f>AVERAGE(Q34:Q36)</f>
        <v>1130.3333333333333</v>
      </c>
      <c r="Y35" s="1">
        <f t="shared" ref="Y35" si="21">X35/W35</f>
        <v>5.042772105960375</v>
      </c>
    </row>
    <row r="36" spans="1:25" x14ac:dyDescent="0.4">
      <c r="A36">
        <v>610</v>
      </c>
      <c r="B36">
        <v>12</v>
      </c>
      <c r="C36">
        <v>1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32</v>
      </c>
      <c r="J36">
        <v>45</v>
      </c>
      <c r="K36">
        <v>100</v>
      </c>
      <c r="L36">
        <v>3</v>
      </c>
      <c r="M36">
        <v>29</v>
      </c>
      <c r="N36">
        <v>0.16930000000000001</v>
      </c>
      <c r="O36">
        <v>236</v>
      </c>
      <c r="P36">
        <v>236.16929999999999</v>
      </c>
      <c r="Q36">
        <v>1124</v>
      </c>
      <c r="R36" t="s">
        <v>25</v>
      </c>
      <c r="S36">
        <v>4.7627119999999996</v>
      </c>
      <c r="U36" s="1"/>
      <c r="V36" s="1"/>
      <c r="W36" s="1"/>
      <c r="X36" s="1"/>
      <c r="Y36" s="1"/>
    </row>
    <row r="37" spans="1:25" x14ac:dyDescent="0.4">
      <c r="A37">
        <v>611</v>
      </c>
      <c r="B37">
        <v>12</v>
      </c>
      <c r="C37">
        <v>2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32</v>
      </c>
      <c r="J37">
        <v>45</v>
      </c>
      <c r="K37">
        <v>100</v>
      </c>
      <c r="L37">
        <v>3</v>
      </c>
      <c r="M37">
        <v>29</v>
      </c>
      <c r="N37">
        <v>0.17169999999999999</v>
      </c>
      <c r="O37">
        <v>240</v>
      </c>
      <c r="P37">
        <v>240.17169999999999</v>
      </c>
      <c r="Q37">
        <v>1128</v>
      </c>
      <c r="R37" t="s">
        <v>25</v>
      </c>
      <c r="S37">
        <v>4.7</v>
      </c>
      <c r="U37" s="1"/>
      <c r="V37" s="1"/>
      <c r="W37" s="1"/>
      <c r="X37" s="1"/>
      <c r="Y37" s="1"/>
    </row>
    <row r="38" spans="1:25" x14ac:dyDescent="0.4">
      <c r="A38">
        <v>612</v>
      </c>
      <c r="B38">
        <v>12</v>
      </c>
      <c r="C38">
        <v>3</v>
      </c>
      <c r="D38">
        <v>-1</v>
      </c>
      <c r="E38">
        <v>-1</v>
      </c>
      <c r="F38">
        <v>150</v>
      </c>
      <c r="G38">
        <v>5</v>
      </c>
      <c r="H38">
        <v>10</v>
      </c>
      <c r="I38">
        <v>32</v>
      </c>
      <c r="J38">
        <v>45</v>
      </c>
      <c r="K38">
        <v>100</v>
      </c>
      <c r="L38">
        <v>3</v>
      </c>
      <c r="M38">
        <v>29</v>
      </c>
      <c r="N38">
        <v>0.19</v>
      </c>
      <c r="O38">
        <v>265</v>
      </c>
      <c r="P38">
        <v>265.19</v>
      </c>
      <c r="Q38">
        <v>1139</v>
      </c>
      <c r="R38" t="s">
        <v>25</v>
      </c>
      <c r="S38">
        <v>4.2981129999999999</v>
      </c>
      <c r="U38" s="1">
        <f>AVERAGE(N37:N39)</f>
        <v>0.18333333333333335</v>
      </c>
      <c r="V38" s="1">
        <f>AVERAGE(O37:O39)</f>
        <v>227.33333333333334</v>
      </c>
      <c r="W38" s="1">
        <f t="shared" ref="W38" si="22">U38+V38</f>
        <v>227.51666666666668</v>
      </c>
      <c r="X38" s="1">
        <f>AVERAGE(Q37:Q39)</f>
        <v>1259.3333333333333</v>
      </c>
      <c r="Y38" s="1">
        <f t="shared" ref="Y38" si="23">X38/W38</f>
        <v>5.5351256318218436</v>
      </c>
    </row>
    <row r="39" spans="1:25" x14ac:dyDescent="0.4">
      <c r="A39">
        <v>613</v>
      </c>
      <c r="B39">
        <v>13</v>
      </c>
      <c r="C39">
        <v>1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32</v>
      </c>
      <c r="J39">
        <v>15</v>
      </c>
      <c r="K39">
        <v>100</v>
      </c>
      <c r="L39">
        <v>3</v>
      </c>
      <c r="M39">
        <v>29</v>
      </c>
      <c r="N39">
        <v>0.1883</v>
      </c>
      <c r="O39">
        <v>177</v>
      </c>
      <c r="P39">
        <v>177.1883</v>
      </c>
      <c r="Q39">
        <v>1511</v>
      </c>
      <c r="R39" t="s">
        <v>25</v>
      </c>
      <c r="S39">
        <v>8.5367230000000003</v>
      </c>
      <c r="U39" s="1"/>
      <c r="V39" s="1"/>
      <c r="W39" s="1"/>
      <c r="X39" s="1"/>
      <c r="Y39" s="1"/>
    </row>
    <row r="40" spans="1:25" x14ac:dyDescent="0.4">
      <c r="A40">
        <v>614</v>
      </c>
      <c r="B40">
        <v>13</v>
      </c>
      <c r="C40">
        <v>2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32</v>
      </c>
      <c r="J40">
        <v>15</v>
      </c>
      <c r="K40">
        <v>100</v>
      </c>
      <c r="L40">
        <v>3</v>
      </c>
      <c r="M40">
        <v>29</v>
      </c>
      <c r="N40">
        <v>0.11849999999999999</v>
      </c>
      <c r="O40">
        <v>184</v>
      </c>
      <c r="P40">
        <v>184.11850000000001</v>
      </c>
      <c r="Q40">
        <v>1507</v>
      </c>
      <c r="R40" t="s">
        <v>25</v>
      </c>
      <c r="S40">
        <v>8.1902170000000005</v>
      </c>
      <c r="U40" s="1"/>
      <c r="V40" s="1"/>
      <c r="W40" s="1"/>
      <c r="X40" s="1"/>
      <c r="Y40" s="1"/>
    </row>
    <row r="41" spans="1:25" x14ac:dyDescent="0.4">
      <c r="A41">
        <v>615</v>
      </c>
      <c r="B41">
        <v>13</v>
      </c>
      <c r="C41">
        <v>3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32</v>
      </c>
      <c r="J41">
        <v>15</v>
      </c>
      <c r="K41">
        <v>100</v>
      </c>
      <c r="L41">
        <v>3</v>
      </c>
      <c r="M41">
        <v>29</v>
      </c>
      <c r="N41">
        <v>0.19220000000000001</v>
      </c>
      <c r="O41">
        <v>174</v>
      </c>
      <c r="P41">
        <v>174.19220000000001</v>
      </c>
      <c r="Q41">
        <v>1498</v>
      </c>
      <c r="R41" t="s">
        <v>25</v>
      </c>
      <c r="S41">
        <v>8.6091949999999997</v>
      </c>
      <c r="U41" s="1">
        <f>AVERAGE(N40:N42)</f>
        <v>0.1479</v>
      </c>
      <c r="V41" s="1">
        <f>AVERAGE(O40:O42)</f>
        <v>191</v>
      </c>
      <c r="W41" s="1">
        <f t="shared" ref="W41" si="24">U41+V41</f>
        <v>191.14789999999999</v>
      </c>
      <c r="X41" s="1">
        <f>AVERAGE(Q40:Q42)</f>
        <v>1505.3333333333333</v>
      </c>
      <c r="Y41" s="1">
        <f t="shared" ref="Y41" si="25">X41/W41</f>
        <v>7.8752282046171231</v>
      </c>
    </row>
    <row r="42" spans="1:25" x14ac:dyDescent="0.4">
      <c r="A42">
        <v>616</v>
      </c>
      <c r="B42">
        <v>14</v>
      </c>
      <c r="C42">
        <v>1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32</v>
      </c>
      <c r="J42">
        <v>25</v>
      </c>
      <c r="K42">
        <v>100</v>
      </c>
      <c r="L42">
        <v>3</v>
      </c>
      <c r="M42">
        <v>29</v>
      </c>
      <c r="N42">
        <v>0.13300000000000001</v>
      </c>
      <c r="O42">
        <v>215</v>
      </c>
      <c r="P42">
        <v>215.13300000000001</v>
      </c>
      <c r="Q42">
        <v>1511</v>
      </c>
      <c r="R42" t="s">
        <v>25</v>
      </c>
      <c r="S42">
        <v>7.0279069999999999</v>
      </c>
      <c r="U42" s="1"/>
      <c r="V42" s="1"/>
      <c r="W42" s="1"/>
      <c r="X42" s="1"/>
      <c r="Y42" s="1"/>
    </row>
    <row r="43" spans="1:25" x14ac:dyDescent="0.4">
      <c r="A43">
        <v>617</v>
      </c>
      <c r="B43">
        <v>14</v>
      </c>
      <c r="C43">
        <v>2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32</v>
      </c>
      <c r="J43">
        <v>25</v>
      </c>
      <c r="K43">
        <v>100</v>
      </c>
      <c r="L43">
        <v>3</v>
      </c>
      <c r="M43">
        <v>29</v>
      </c>
      <c r="N43">
        <v>0.21490000000000001</v>
      </c>
      <c r="O43">
        <v>238</v>
      </c>
      <c r="P43">
        <v>238.2149</v>
      </c>
      <c r="Q43">
        <v>1507</v>
      </c>
      <c r="R43" t="s">
        <v>25</v>
      </c>
      <c r="S43">
        <v>6.3319330000000003</v>
      </c>
      <c r="U43" s="1"/>
      <c r="V43" s="1"/>
      <c r="W43" s="1"/>
      <c r="X43" s="1"/>
      <c r="Y43" s="1"/>
    </row>
    <row r="44" spans="1:25" x14ac:dyDescent="0.4">
      <c r="A44">
        <v>618</v>
      </c>
      <c r="B44">
        <v>14</v>
      </c>
      <c r="C44">
        <v>3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32</v>
      </c>
      <c r="J44">
        <v>25</v>
      </c>
      <c r="K44">
        <v>100</v>
      </c>
      <c r="L44">
        <v>3</v>
      </c>
      <c r="M44">
        <v>29</v>
      </c>
      <c r="N44">
        <v>0.13469999999999999</v>
      </c>
      <c r="O44">
        <v>232</v>
      </c>
      <c r="P44">
        <v>232.13470000000001</v>
      </c>
      <c r="Q44">
        <v>1498</v>
      </c>
      <c r="R44" t="s">
        <v>25</v>
      </c>
      <c r="S44">
        <v>6.4568969999999997</v>
      </c>
      <c r="U44" s="1">
        <f>AVERAGE(N43:N45)</f>
        <v>0.19489999999999999</v>
      </c>
      <c r="V44" s="1">
        <f>AVERAGE(O43:O45)</f>
        <v>248</v>
      </c>
      <c r="W44" s="1">
        <f t="shared" ref="W44" si="26">U44+V44</f>
        <v>248.19489999999999</v>
      </c>
      <c r="X44" s="1">
        <f>AVERAGE(Q43:Q45)</f>
        <v>1505.3333333333333</v>
      </c>
      <c r="Y44" s="1">
        <f t="shared" ref="Y44" si="27">X44/W44</f>
        <v>6.0651259688790278</v>
      </c>
    </row>
    <row r="45" spans="1:25" x14ac:dyDescent="0.4">
      <c r="A45">
        <v>619</v>
      </c>
      <c r="B45">
        <v>15</v>
      </c>
      <c r="C45">
        <v>1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32</v>
      </c>
      <c r="J45">
        <v>35</v>
      </c>
      <c r="K45">
        <v>100</v>
      </c>
      <c r="L45">
        <v>3</v>
      </c>
      <c r="M45">
        <v>29</v>
      </c>
      <c r="N45">
        <v>0.2351</v>
      </c>
      <c r="O45">
        <v>274</v>
      </c>
      <c r="P45">
        <v>274.23509999999999</v>
      </c>
      <c r="Q45">
        <v>1511</v>
      </c>
      <c r="R45" t="s">
        <v>25</v>
      </c>
      <c r="S45">
        <v>5.5145989999999996</v>
      </c>
      <c r="U45" s="1"/>
      <c r="V45" s="1"/>
      <c r="W45" s="1"/>
      <c r="X45" s="1"/>
      <c r="Y45" s="1"/>
    </row>
    <row r="46" spans="1:25" x14ac:dyDescent="0.4">
      <c r="A46">
        <v>620</v>
      </c>
      <c r="B46">
        <v>15</v>
      </c>
      <c r="C46">
        <v>2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32</v>
      </c>
      <c r="J46">
        <v>35</v>
      </c>
      <c r="K46">
        <v>100</v>
      </c>
      <c r="L46">
        <v>3</v>
      </c>
      <c r="M46">
        <v>29</v>
      </c>
      <c r="N46">
        <v>0.22900000000000001</v>
      </c>
      <c r="O46">
        <v>286</v>
      </c>
      <c r="P46">
        <v>286.22899999999998</v>
      </c>
      <c r="Q46">
        <v>1507</v>
      </c>
      <c r="R46" t="s">
        <v>25</v>
      </c>
      <c r="S46">
        <v>5.2692310000000004</v>
      </c>
      <c r="U46" s="1"/>
      <c r="V46" s="1"/>
      <c r="W46" s="1"/>
      <c r="X46" s="1"/>
      <c r="Y46" s="1"/>
    </row>
    <row r="47" spans="1:25" x14ac:dyDescent="0.4">
      <c r="A47">
        <v>621</v>
      </c>
      <c r="B47">
        <v>15</v>
      </c>
      <c r="C47">
        <v>3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32</v>
      </c>
      <c r="J47">
        <v>35</v>
      </c>
      <c r="K47">
        <v>100</v>
      </c>
      <c r="L47">
        <v>3</v>
      </c>
      <c r="M47">
        <v>29</v>
      </c>
      <c r="N47">
        <v>0.2424</v>
      </c>
      <c r="O47">
        <v>273</v>
      </c>
      <c r="P47">
        <v>273.24239999999998</v>
      </c>
      <c r="Q47">
        <v>1498</v>
      </c>
      <c r="R47" t="s">
        <v>25</v>
      </c>
      <c r="S47">
        <v>5.4871790000000003</v>
      </c>
      <c r="U47" s="1">
        <f>AVERAGE(N46:N48)</f>
        <v>0.20566666666666666</v>
      </c>
      <c r="V47" s="1">
        <f>AVERAGE(O46:O48)</f>
        <v>291.33333333333331</v>
      </c>
      <c r="W47" s="1">
        <f t="shared" ref="W47" si="28">U47+V47</f>
        <v>291.53899999999999</v>
      </c>
      <c r="X47" s="1">
        <f>AVERAGE(Q46:Q48)</f>
        <v>1505.3333333333333</v>
      </c>
      <c r="Y47" s="1">
        <f t="shared" ref="Y47" si="29">X47/W47</f>
        <v>5.1634029523780125</v>
      </c>
    </row>
    <row r="48" spans="1:25" x14ac:dyDescent="0.4">
      <c r="A48">
        <v>622</v>
      </c>
      <c r="B48">
        <v>16</v>
      </c>
      <c r="C48">
        <v>1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32</v>
      </c>
      <c r="J48">
        <v>45</v>
      </c>
      <c r="K48">
        <v>100</v>
      </c>
      <c r="L48">
        <v>3</v>
      </c>
      <c r="M48">
        <v>29</v>
      </c>
      <c r="N48">
        <v>0.14560000000000001</v>
      </c>
      <c r="O48">
        <v>315</v>
      </c>
      <c r="P48">
        <v>315.1456</v>
      </c>
      <c r="Q48">
        <v>1511</v>
      </c>
      <c r="R48" t="s">
        <v>25</v>
      </c>
      <c r="S48">
        <v>4.7968250000000001</v>
      </c>
      <c r="U48" s="1"/>
      <c r="V48" s="1"/>
      <c r="W48" s="1"/>
      <c r="X48" s="1"/>
      <c r="Y48" s="1"/>
    </row>
    <row r="49" spans="1:25" x14ac:dyDescent="0.4">
      <c r="A49">
        <v>623</v>
      </c>
      <c r="B49">
        <v>16</v>
      </c>
      <c r="C49">
        <v>2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32</v>
      </c>
      <c r="J49">
        <v>45</v>
      </c>
      <c r="K49">
        <v>100</v>
      </c>
      <c r="L49">
        <v>3</v>
      </c>
      <c r="M49">
        <v>29</v>
      </c>
      <c r="N49">
        <v>0.24060000000000001</v>
      </c>
      <c r="O49">
        <v>317</v>
      </c>
      <c r="P49">
        <v>317.24059999999997</v>
      </c>
      <c r="Q49">
        <v>1507</v>
      </c>
      <c r="R49" t="s">
        <v>25</v>
      </c>
      <c r="S49">
        <v>4.7539429999999996</v>
      </c>
      <c r="U49" s="1"/>
      <c r="V49" s="1"/>
      <c r="W49" s="1"/>
      <c r="X49" s="1"/>
      <c r="Y49" s="1"/>
    </row>
    <row r="50" spans="1:25" x14ac:dyDescent="0.4">
      <c r="A50">
        <v>624</v>
      </c>
      <c r="B50">
        <v>16</v>
      </c>
      <c r="C50">
        <v>3</v>
      </c>
      <c r="D50">
        <v>-1</v>
      </c>
      <c r="E50">
        <v>-1</v>
      </c>
      <c r="F50">
        <v>200</v>
      </c>
      <c r="G50">
        <v>5</v>
      </c>
      <c r="H50">
        <v>10</v>
      </c>
      <c r="I50">
        <v>32</v>
      </c>
      <c r="J50">
        <v>45</v>
      </c>
      <c r="K50">
        <v>100</v>
      </c>
      <c r="L50">
        <v>3</v>
      </c>
      <c r="M50">
        <v>29</v>
      </c>
      <c r="N50">
        <v>0.15690000000000001</v>
      </c>
      <c r="O50">
        <v>313</v>
      </c>
      <c r="P50">
        <v>313.15690000000001</v>
      </c>
      <c r="Q50">
        <v>1498</v>
      </c>
      <c r="R50" t="s">
        <v>25</v>
      </c>
      <c r="S50">
        <v>4.7859420000000004</v>
      </c>
      <c r="U50" s="2">
        <f>AVERAGE(U2:U47)</f>
        <v>0.57437604166666678</v>
      </c>
      <c r="V50" s="2">
        <f>AVERAGE(V2:V47)</f>
        <v>153.70833333333334</v>
      </c>
      <c r="W50" s="2">
        <f>AVERAGE(W2:W47)</f>
        <v>154.28270937500002</v>
      </c>
      <c r="X50" s="2">
        <f>AVERAGE(X2:X47)</f>
        <v>892.47916666666674</v>
      </c>
      <c r="Y50" s="2">
        <f>AVERAGE(Y2:Y47)</f>
        <v>5.7822325166783965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869A-2B97-4372-8200-8DE5849037B2}">
  <dimension ref="A1:Y7"/>
  <sheetViews>
    <sheetView topLeftCell="L1" workbookViewId="0">
      <selection activeCell="Y2" sqref="Y2:Y4"/>
    </sheetView>
  </sheetViews>
  <sheetFormatPr defaultRowHeight="21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">
      <c r="A2">
        <v>613</v>
      </c>
      <c r="B2">
        <v>13</v>
      </c>
      <c r="C2">
        <v>1</v>
      </c>
      <c r="D2">
        <v>-1</v>
      </c>
      <c r="E2">
        <v>-1</v>
      </c>
      <c r="F2">
        <v>200</v>
      </c>
      <c r="G2">
        <v>5</v>
      </c>
      <c r="H2">
        <v>10</v>
      </c>
      <c r="I2">
        <v>32</v>
      </c>
      <c r="J2">
        <v>0</v>
      </c>
      <c r="K2">
        <v>100</v>
      </c>
      <c r="L2">
        <v>3</v>
      </c>
      <c r="M2">
        <v>29</v>
      </c>
      <c r="N2">
        <v>4.5683999999999996</v>
      </c>
      <c r="O2">
        <v>53</v>
      </c>
      <c r="P2">
        <v>57.568399999999997</v>
      </c>
      <c r="Q2">
        <v>1511</v>
      </c>
      <c r="R2" t="s">
        <v>25</v>
      </c>
      <c r="S2">
        <v>28.509433999999999</v>
      </c>
      <c r="U2" s="1">
        <f>AVERAGE(N2:N3)</f>
        <v>2.4573999999999998</v>
      </c>
      <c r="V2" s="1">
        <f>AVERAGE(O2:O3)</f>
        <v>53</v>
      </c>
      <c r="W2" s="1">
        <f>U2+V2</f>
        <v>55.4574</v>
      </c>
      <c r="X2" s="1">
        <f>AVERAGE(Q2:Q3)</f>
        <v>1509</v>
      </c>
      <c r="Y2" s="1">
        <f xml:space="preserve"> AVERAGE(S2:S4)</f>
        <v>28.583696</v>
      </c>
    </row>
    <row r="3" spans="1:25" x14ac:dyDescent="0.4">
      <c r="A3">
        <v>614</v>
      </c>
      <c r="B3">
        <v>13</v>
      </c>
      <c r="C3">
        <v>2</v>
      </c>
      <c r="D3">
        <v>-1</v>
      </c>
      <c r="E3">
        <v>-1</v>
      </c>
      <c r="F3">
        <v>200</v>
      </c>
      <c r="G3">
        <v>5</v>
      </c>
      <c r="H3">
        <v>10</v>
      </c>
      <c r="I3">
        <v>32</v>
      </c>
      <c r="J3">
        <v>0</v>
      </c>
      <c r="K3">
        <v>100</v>
      </c>
      <c r="L3">
        <v>3</v>
      </c>
      <c r="M3">
        <v>29</v>
      </c>
      <c r="N3">
        <v>0.34639999999999999</v>
      </c>
      <c r="O3">
        <v>53</v>
      </c>
      <c r="P3">
        <v>53.346400000000003</v>
      </c>
      <c r="Q3">
        <v>1507</v>
      </c>
      <c r="R3" t="s">
        <v>25</v>
      </c>
      <c r="S3">
        <v>28.433962000000001</v>
      </c>
      <c r="U3" s="1"/>
      <c r="V3" s="1"/>
      <c r="W3" s="1"/>
      <c r="X3" s="1"/>
      <c r="Y3" s="1"/>
    </row>
    <row r="4" spans="1:25" x14ac:dyDescent="0.4">
      <c r="A4">
        <v>615</v>
      </c>
      <c r="B4">
        <v>13</v>
      </c>
      <c r="C4">
        <v>3</v>
      </c>
      <c r="D4">
        <v>-1</v>
      </c>
      <c r="E4">
        <v>-1</v>
      </c>
      <c r="F4">
        <v>200</v>
      </c>
      <c r="G4">
        <v>5</v>
      </c>
      <c r="H4">
        <v>10</v>
      </c>
      <c r="I4">
        <v>32</v>
      </c>
      <c r="J4">
        <v>0</v>
      </c>
      <c r="K4">
        <v>100</v>
      </c>
      <c r="L4">
        <v>3</v>
      </c>
      <c r="M4">
        <v>29</v>
      </c>
      <c r="N4">
        <v>0.41870000000000002</v>
      </c>
      <c r="O4">
        <v>52</v>
      </c>
      <c r="P4">
        <v>52.418700000000001</v>
      </c>
      <c r="Q4">
        <v>1498</v>
      </c>
      <c r="R4" t="s">
        <v>25</v>
      </c>
      <c r="S4">
        <v>28.807691999999999</v>
      </c>
      <c r="U4" s="1"/>
      <c r="V4" s="1"/>
      <c r="W4" s="1"/>
      <c r="X4" s="1"/>
      <c r="Y4" s="1"/>
    </row>
    <row r="5" spans="1:25" x14ac:dyDescent="0.4">
      <c r="U5" s="1"/>
      <c r="V5" s="1"/>
      <c r="W5" s="1"/>
      <c r="X5" s="1"/>
      <c r="Y5" s="1"/>
    </row>
    <row r="6" spans="1:25" x14ac:dyDescent="0.4">
      <c r="U6" s="1"/>
      <c r="V6" s="1"/>
      <c r="W6" s="1"/>
      <c r="X6" s="1"/>
      <c r="Y6" s="1"/>
    </row>
    <row r="7" spans="1:25" x14ac:dyDescent="0.4">
      <c r="U7" s="1"/>
      <c r="V7" s="1"/>
      <c r="W7" s="1"/>
      <c r="X7" s="1"/>
      <c r="Y7" s="1"/>
    </row>
  </sheetData>
  <mergeCells count="10"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66EA-3D99-4B30-8C3B-084B12A58DBC}">
  <dimension ref="A1:Y4"/>
  <sheetViews>
    <sheetView tabSelected="1" topLeftCell="L1" workbookViewId="0">
      <selection activeCell="M5" sqref="M5"/>
    </sheetView>
  </sheetViews>
  <sheetFormatPr defaultRowHeight="21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">
      <c r="A2">
        <v>613</v>
      </c>
      <c r="B2">
        <v>13</v>
      </c>
      <c r="C2">
        <v>1</v>
      </c>
      <c r="D2">
        <v>-1</v>
      </c>
      <c r="E2">
        <v>-1</v>
      </c>
      <c r="F2">
        <v>200</v>
      </c>
      <c r="G2">
        <v>5</v>
      </c>
      <c r="H2">
        <v>10</v>
      </c>
      <c r="I2">
        <v>32</v>
      </c>
      <c r="J2">
        <v>0</v>
      </c>
      <c r="K2">
        <v>100</v>
      </c>
      <c r="L2">
        <v>3</v>
      </c>
      <c r="M2">
        <v>29</v>
      </c>
      <c r="N2">
        <v>3.3816000000000002</v>
      </c>
      <c r="O2">
        <v>53</v>
      </c>
      <c r="P2">
        <v>56.381599999999999</v>
      </c>
      <c r="Q2">
        <v>1511</v>
      </c>
      <c r="R2" t="s">
        <v>25</v>
      </c>
      <c r="S2">
        <v>28.509433999999999</v>
      </c>
      <c r="U2" s="1">
        <f>AVERAGE(N2:N3)</f>
        <v>1.7944</v>
      </c>
      <c r="V2" s="1">
        <f>AVERAGE(O2:O3)</f>
        <v>53</v>
      </c>
      <c r="W2" s="1">
        <f>U2+V2</f>
        <v>54.794400000000003</v>
      </c>
      <c r="X2" s="1">
        <f>AVERAGE(Q2:Q3)</f>
        <v>1509</v>
      </c>
      <c r="Y2" s="1">
        <f xml:space="preserve"> AVERAGE(S2:S4)</f>
        <v>28.583696</v>
      </c>
    </row>
    <row r="3" spans="1:25" x14ac:dyDescent="0.4">
      <c r="A3">
        <v>614</v>
      </c>
      <c r="B3">
        <v>13</v>
      </c>
      <c r="C3">
        <v>2</v>
      </c>
      <c r="D3">
        <v>-1</v>
      </c>
      <c r="E3">
        <v>-1</v>
      </c>
      <c r="F3">
        <v>200</v>
      </c>
      <c r="G3">
        <v>5</v>
      </c>
      <c r="H3">
        <v>10</v>
      </c>
      <c r="I3">
        <v>32</v>
      </c>
      <c r="J3">
        <v>0</v>
      </c>
      <c r="K3">
        <v>100</v>
      </c>
      <c r="L3">
        <v>3</v>
      </c>
      <c r="M3">
        <v>29</v>
      </c>
      <c r="N3">
        <v>0.2072</v>
      </c>
      <c r="O3">
        <v>53</v>
      </c>
      <c r="P3">
        <v>53.2072</v>
      </c>
      <c r="Q3">
        <v>1507</v>
      </c>
      <c r="R3" t="s">
        <v>25</v>
      </c>
      <c r="S3">
        <v>28.433962000000001</v>
      </c>
      <c r="U3" s="1"/>
      <c r="V3" s="1"/>
      <c r="W3" s="1"/>
      <c r="X3" s="1"/>
      <c r="Y3" s="1"/>
    </row>
    <row r="4" spans="1:25" x14ac:dyDescent="0.4">
      <c r="A4">
        <v>615</v>
      </c>
      <c r="B4">
        <v>13</v>
      </c>
      <c r="C4">
        <v>3</v>
      </c>
      <c r="D4">
        <v>-1</v>
      </c>
      <c r="E4">
        <v>-1</v>
      </c>
      <c r="F4">
        <v>200</v>
      </c>
      <c r="G4">
        <v>5</v>
      </c>
      <c r="H4">
        <v>10</v>
      </c>
      <c r="I4">
        <v>32</v>
      </c>
      <c r="J4">
        <v>0</v>
      </c>
      <c r="K4">
        <v>100</v>
      </c>
      <c r="L4">
        <v>3</v>
      </c>
      <c r="M4">
        <v>29</v>
      </c>
      <c r="N4">
        <v>0.2223</v>
      </c>
      <c r="O4">
        <v>52</v>
      </c>
      <c r="P4">
        <v>52.222299999999997</v>
      </c>
      <c r="Q4">
        <v>1498</v>
      </c>
      <c r="R4" t="s">
        <v>25</v>
      </c>
      <c r="S4">
        <v>28.807691999999999</v>
      </c>
      <c r="U4" s="1"/>
      <c r="V4" s="1"/>
      <c r="W4" s="1"/>
      <c r="X4" s="1"/>
      <c r="Y4" s="1"/>
    </row>
  </sheetData>
  <mergeCells count="5">
    <mergeCell ref="U2:U4"/>
    <mergeCell ref="V2:V4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32core-proposer</vt:lpstr>
      <vt:lpstr>32core-attestor</vt:lpstr>
      <vt:lpstr>32 core-200txn-proposer</vt:lpstr>
      <vt:lpstr>32 core-200txn-attestor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Zareh Chahoki, Atefeh</dc:creator>
  <cp:lastModifiedBy>Zareh Chahoki, Atefeh</cp:lastModifiedBy>
  <dcterms:created xsi:type="dcterms:W3CDTF">2025-04-10T05:32:48Z</dcterms:created>
  <dcterms:modified xsi:type="dcterms:W3CDTF">2025-04-10T09:06:21Z</dcterms:modified>
</cp:coreProperties>
</file>