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eks\Documents\CRI\SEDC Framework\Library\Package\"/>
    </mc:Choice>
  </mc:AlternateContent>
  <bookViews>
    <workbookView xWindow="0" yWindow="0" windowWidth="24000" windowHeight="9375"/>
  </bookViews>
  <sheets>
    <sheet name="Guidelines" sheetId="3" r:id="rId1"/>
    <sheet name="RiskRegister" sheetId="1" r:id="rId2"/>
    <sheet name="RiskCalculationMatrix" sheetId="2" r:id="rId3"/>
    <sheet name="RefMatrix" sheetId="4" state="hidden" r:id="rId4"/>
  </sheets>
  <definedNames>
    <definedName name="AssetValue">RefMatrix!$K$4:$K$8</definedName>
    <definedName name="EaseofExploitation">RefMatrix!$M$4:$M$6</definedName>
    <definedName name="Exploitation">RefMatrix!$L$4:$L$6</definedName>
    <definedName name="Likelhood">RefMatrix!$K$4:$K$8</definedName>
    <definedName name="LikelhoodofThreat">RefMatrix!$L$4:$L$6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8" i="1" l="1"/>
  <c r="R49" i="1"/>
  <c r="R50" i="1"/>
  <c r="R51" i="1"/>
  <c r="R52" i="1"/>
  <c r="R500" i="1"/>
  <c r="R501" i="1"/>
  <c r="R502" i="1"/>
  <c r="R503" i="1"/>
  <c r="K48" i="1"/>
  <c r="K49" i="1"/>
  <c r="K50" i="1"/>
  <c r="K51" i="1"/>
  <c r="K52" i="1"/>
  <c r="K500" i="1"/>
  <c r="K501" i="1"/>
  <c r="K502" i="1"/>
  <c r="K503" i="1"/>
  <c r="Q499" i="1"/>
  <c r="R499" i="1" s="1"/>
  <c r="Q498" i="1"/>
  <c r="R498" i="1" s="1"/>
  <c r="Q497" i="1"/>
  <c r="R497" i="1" s="1"/>
  <c r="Q496" i="1"/>
  <c r="R496" i="1" s="1"/>
  <c r="Q495" i="1"/>
  <c r="R495" i="1" s="1"/>
  <c r="Q494" i="1"/>
  <c r="R494" i="1" s="1"/>
  <c r="Q493" i="1"/>
  <c r="R493" i="1" s="1"/>
  <c r="Q492" i="1"/>
  <c r="R492" i="1" s="1"/>
  <c r="Q491" i="1"/>
  <c r="R491" i="1" s="1"/>
  <c r="Q490" i="1"/>
  <c r="R490" i="1" s="1"/>
  <c r="Q489" i="1"/>
  <c r="R489" i="1" s="1"/>
  <c r="Q488" i="1"/>
  <c r="R488" i="1" s="1"/>
  <c r="Q487" i="1"/>
  <c r="R487" i="1" s="1"/>
  <c r="Q486" i="1"/>
  <c r="R486" i="1" s="1"/>
  <c r="Q485" i="1"/>
  <c r="R485" i="1" s="1"/>
  <c r="Q484" i="1"/>
  <c r="R484" i="1" s="1"/>
  <c r="Q483" i="1"/>
  <c r="R483" i="1" s="1"/>
  <c r="Q482" i="1"/>
  <c r="R482" i="1" s="1"/>
  <c r="Q481" i="1"/>
  <c r="R481" i="1" s="1"/>
  <c r="Q480" i="1"/>
  <c r="R480" i="1" s="1"/>
  <c r="Q479" i="1"/>
  <c r="R479" i="1" s="1"/>
  <c r="Q478" i="1"/>
  <c r="R478" i="1" s="1"/>
  <c r="Q477" i="1"/>
  <c r="R477" i="1" s="1"/>
  <c r="Q476" i="1"/>
  <c r="R476" i="1" s="1"/>
  <c r="Q475" i="1"/>
  <c r="R475" i="1" s="1"/>
  <c r="Q474" i="1"/>
  <c r="R474" i="1" s="1"/>
  <c r="Q473" i="1"/>
  <c r="R473" i="1" s="1"/>
  <c r="Q472" i="1"/>
  <c r="R472" i="1" s="1"/>
  <c r="Q471" i="1"/>
  <c r="R471" i="1" s="1"/>
  <c r="Q470" i="1"/>
  <c r="R470" i="1" s="1"/>
  <c r="Q469" i="1"/>
  <c r="R469" i="1" s="1"/>
  <c r="Q468" i="1"/>
  <c r="R468" i="1" s="1"/>
  <c r="Q467" i="1"/>
  <c r="R467" i="1" s="1"/>
  <c r="Q466" i="1"/>
  <c r="R466" i="1" s="1"/>
  <c r="Q465" i="1"/>
  <c r="R465" i="1" s="1"/>
  <c r="Q464" i="1"/>
  <c r="R464" i="1" s="1"/>
  <c r="Q463" i="1"/>
  <c r="R463" i="1" s="1"/>
  <c r="Q462" i="1"/>
  <c r="R462" i="1" s="1"/>
  <c r="Q461" i="1"/>
  <c r="R461" i="1" s="1"/>
  <c r="Q460" i="1"/>
  <c r="R460" i="1" s="1"/>
  <c r="Q459" i="1"/>
  <c r="R459" i="1" s="1"/>
  <c r="Q458" i="1"/>
  <c r="R458" i="1" s="1"/>
  <c r="Q457" i="1"/>
  <c r="R457" i="1" s="1"/>
  <c r="Q456" i="1"/>
  <c r="R456" i="1" s="1"/>
  <c r="Q455" i="1"/>
  <c r="R455" i="1" s="1"/>
  <c r="Q454" i="1"/>
  <c r="R454" i="1" s="1"/>
  <c r="Q453" i="1"/>
  <c r="R453" i="1" s="1"/>
  <c r="Q452" i="1"/>
  <c r="R452" i="1" s="1"/>
  <c r="Q451" i="1"/>
  <c r="R451" i="1" s="1"/>
  <c r="Q450" i="1"/>
  <c r="R450" i="1" s="1"/>
  <c r="Q449" i="1"/>
  <c r="R449" i="1" s="1"/>
  <c r="Q448" i="1"/>
  <c r="R448" i="1" s="1"/>
  <c r="Q447" i="1"/>
  <c r="R447" i="1" s="1"/>
  <c r="Q446" i="1"/>
  <c r="R446" i="1" s="1"/>
  <c r="Q445" i="1"/>
  <c r="R445" i="1" s="1"/>
  <c r="Q444" i="1"/>
  <c r="R444" i="1" s="1"/>
  <c r="Q443" i="1"/>
  <c r="R443" i="1" s="1"/>
  <c r="Q442" i="1"/>
  <c r="R442" i="1" s="1"/>
  <c r="Q441" i="1"/>
  <c r="R441" i="1" s="1"/>
  <c r="Q440" i="1"/>
  <c r="R440" i="1" s="1"/>
  <c r="Q439" i="1"/>
  <c r="R439" i="1" s="1"/>
  <c r="Q438" i="1"/>
  <c r="R438" i="1" s="1"/>
  <c r="Q437" i="1"/>
  <c r="R437" i="1" s="1"/>
  <c r="Q436" i="1"/>
  <c r="R436" i="1" s="1"/>
  <c r="Q435" i="1"/>
  <c r="R435" i="1" s="1"/>
  <c r="Q434" i="1"/>
  <c r="R434" i="1" s="1"/>
  <c r="Q433" i="1"/>
  <c r="R433" i="1" s="1"/>
  <c r="Q432" i="1"/>
  <c r="R432" i="1" s="1"/>
  <c r="Q431" i="1"/>
  <c r="R431" i="1" s="1"/>
  <c r="Q430" i="1"/>
  <c r="R430" i="1" s="1"/>
  <c r="Q429" i="1"/>
  <c r="R429" i="1" s="1"/>
  <c r="Q428" i="1"/>
  <c r="R428" i="1" s="1"/>
  <c r="Q427" i="1"/>
  <c r="R427" i="1" s="1"/>
  <c r="Q426" i="1"/>
  <c r="R426" i="1" s="1"/>
  <c r="Q425" i="1"/>
  <c r="R425" i="1" s="1"/>
  <c r="Q424" i="1"/>
  <c r="R424" i="1" s="1"/>
  <c r="Q423" i="1"/>
  <c r="R423" i="1" s="1"/>
  <c r="Q422" i="1"/>
  <c r="R422" i="1" s="1"/>
  <c r="Q421" i="1"/>
  <c r="R421" i="1" s="1"/>
  <c r="Q420" i="1"/>
  <c r="R420" i="1" s="1"/>
  <c r="Q419" i="1"/>
  <c r="R419" i="1" s="1"/>
  <c r="Q418" i="1"/>
  <c r="R418" i="1" s="1"/>
  <c r="Q417" i="1"/>
  <c r="R417" i="1" s="1"/>
  <c r="Q416" i="1"/>
  <c r="R416" i="1" s="1"/>
  <c r="Q415" i="1"/>
  <c r="R415" i="1" s="1"/>
  <c r="Q414" i="1"/>
  <c r="R414" i="1" s="1"/>
  <c r="Q413" i="1"/>
  <c r="R413" i="1" s="1"/>
  <c r="Q412" i="1"/>
  <c r="R412" i="1" s="1"/>
  <c r="Q411" i="1"/>
  <c r="R411" i="1" s="1"/>
  <c r="Q410" i="1"/>
  <c r="R410" i="1" s="1"/>
  <c r="Q409" i="1"/>
  <c r="R409" i="1" s="1"/>
  <c r="Q408" i="1"/>
  <c r="R408" i="1" s="1"/>
  <c r="Q407" i="1"/>
  <c r="R407" i="1" s="1"/>
  <c r="Q406" i="1"/>
  <c r="R406" i="1" s="1"/>
  <c r="Q405" i="1"/>
  <c r="R405" i="1" s="1"/>
  <c r="Q404" i="1"/>
  <c r="R404" i="1" s="1"/>
  <c r="Q403" i="1"/>
  <c r="R403" i="1" s="1"/>
  <c r="Q402" i="1"/>
  <c r="R402" i="1" s="1"/>
  <c r="Q401" i="1"/>
  <c r="R401" i="1" s="1"/>
  <c r="Q400" i="1"/>
  <c r="R400" i="1" s="1"/>
  <c r="Q399" i="1"/>
  <c r="R399" i="1" s="1"/>
  <c r="Q398" i="1"/>
  <c r="R398" i="1" s="1"/>
  <c r="Q397" i="1"/>
  <c r="R397" i="1" s="1"/>
  <c r="Q396" i="1"/>
  <c r="R396" i="1" s="1"/>
  <c r="Q395" i="1"/>
  <c r="R395" i="1" s="1"/>
  <c r="Q394" i="1"/>
  <c r="R394" i="1" s="1"/>
  <c r="Q393" i="1"/>
  <c r="R393" i="1" s="1"/>
  <c r="Q392" i="1"/>
  <c r="R392" i="1" s="1"/>
  <c r="Q391" i="1"/>
  <c r="R391" i="1" s="1"/>
  <c r="Q390" i="1"/>
  <c r="R390" i="1" s="1"/>
  <c r="Q389" i="1"/>
  <c r="R389" i="1" s="1"/>
  <c r="Q388" i="1"/>
  <c r="R388" i="1" s="1"/>
  <c r="Q387" i="1"/>
  <c r="R387" i="1" s="1"/>
  <c r="Q386" i="1"/>
  <c r="R386" i="1" s="1"/>
  <c r="Q385" i="1"/>
  <c r="R385" i="1" s="1"/>
  <c r="Q384" i="1"/>
  <c r="R384" i="1" s="1"/>
  <c r="Q383" i="1"/>
  <c r="R383" i="1" s="1"/>
  <c r="Q382" i="1"/>
  <c r="R382" i="1" s="1"/>
  <c r="Q381" i="1"/>
  <c r="R381" i="1" s="1"/>
  <c r="Q380" i="1"/>
  <c r="R380" i="1" s="1"/>
  <c r="Q379" i="1"/>
  <c r="R379" i="1" s="1"/>
  <c r="Q378" i="1"/>
  <c r="R378" i="1" s="1"/>
  <c r="Q377" i="1"/>
  <c r="R377" i="1" s="1"/>
  <c r="Q376" i="1"/>
  <c r="R376" i="1" s="1"/>
  <c r="Q375" i="1"/>
  <c r="R375" i="1" s="1"/>
  <c r="Q374" i="1"/>
  <c r="R374" i="1" s="1"/>
  <c r="Q373" i="1"/>
  <c r="R373" i="1" s="1"/>
  <c r="Q372" i="1"/>
  <c r="R372" i="1" s="1"/>
  <c r="Q371" i="1"/>
  <c r="R371" i="1" s="1"/>
  <c r="Q370" i="1"/>
  <c r="R370" i="1" s="1"/>
  <c r="Q369" i="1"/>
  <c r="R369" i="1" s="1"/>
  <c r="Q368" i="1"/>
  <c r="R368" i="1" s="1"/>
  <c r="Q367" i="1"/>
  <c r="R367" i="1" s="1"/>
  <c r="Q366" i="1"/>
  <c r="R366" i="1" s="1"/>
  <c r="Q365" i="1"/>
  <c r="R365" i="1" s="1"/>
  <c r="Q364" i="1"/>
  <c r="R364" i="1" s="1"/>
  <c r="Q363" i="1"/>
  <c r="R363" i="1" s="1"/>
  <c r="Q362" i="1"/>
  <c r="R362" i="1" s="1"/>
  <c r="Q361" i="1"/>
  <c r="R361" i="1" s="1"/>
  <c r="Q360" i="1"/>
  <c r="R360" i="1" s="1"/>
  <c r="Q359" i="1"/>
  <c r="R359" i="1" s="1"/>
  <c r="Q358" i="1"/>
  <c r="R358" i="1" s="1"/>
  <c r="Q357" i="1"/>
  <c r="R357" i="1" s="1"/>
  <c r="Q356" i="1"/>
  <c r="R356" i="1" s="1"/>
  <c r="Q355" i="1"/>
  <c r="R355" i="1" s="1"/>
  <c r="Q354" i="1"/>
  <c r="R354" i="1" s="1"/>
  <c r="Q353" i="1"/>
  <c r="R353" i="1" s="1"/>
  <c r="Q352" i="1"/>
  <c r="R352" i="1" s="1"/>
  <c r="Q351" i="1"/>
  <c r="R351" i="1" s="1"/>
  <c r="Q350" i="1"/>
  <c r="R350" i="1" s="1"/>
  <c r="Q349" i="1"/>
  <c r="R349" i="1" s="1"/>
  <c r="Q348" i="1"/>
  <c r="R348" i="1" s="1"/>
  <c r="Q347" i="1"/>
  <c r="R347" i="1" s="1"/>
  <c r="Q346" i="1"/>
  <c r="R346" i="1" s="1"/>
  <c r="Q345" i="1"/>
  <c r="R345" i="1" s="1"/>
  <c r="Q344" i="1"/>
  <c r="R344" i="1" s="1"/>
  <c r="Q343" i="1"/>
  <c r="R343" i="1" s="1"/>
  <c r="Q342" i="1"/>
  <c r="R342" i="1" s="1"/>
  <c r="Q341" i="1"/>
  <c r="R341" i="1" s="1"/>
  <c r="Q340" i="1"/>
  <c r="R340" i="1" s="1"/>
  <c r="Q339" i="1"/>
  <c r="R339" i="1" s="1"/>
  <c r="Q338" i="1"/>
  <c r="R338" i="1" s="1"/>
  <c r="Q337" i="1"/>
  <c r="R337" i="1" s="1"/>
  <c r="Q336" i="1"/>
  <c r="R336" i="1" s="1"/>
  <c r="Q335" i="1"/>
  <c r="R335" i="1" s="1"/>
  <c r="Q334" i="1"/>
  <c r="R334" i="1" s="1"/>
  <c r="Q333" i="1"/>
  <c r="R333" i="1" s="1"/>
  <c r="Q332" i="1"/>
  <c r="R332" i="1" s="1"/>
  <c r="Q331" i="1"/>
  <c r="R331" i="1" s="1"/>
  <c r="Q330" i="1"/>
  <c r="R330" i="1" s="1"/>
  <c r="Q329" i="1"/>
  <c r="R329" i="1" s="1"/>
  <c r="Q328" i="1"/>
  <c r="R328" i="1" s="1"/>
  <c r="Q327" i="1"/>
  <c r="R327" i="1" s="1"/>
  <c r="Q326" i="1"/>
  <c r="R326" i="1" s="1"/>
  <c r="Q325" i="1"/>
  <c r="R325" i="1" s="1"/>
  <c r="Q324" i="1"/>
  <c r="R324" i="1" s="1"/>
  <c r="Q323" i="1"/>
  <c r="R323" i="1" s="1"/>
  <c r="Q322" i="1"/>
  <c r="R322" i="1" s="1"/>
  <c r="Q321" i="1"/>
  <c r="R321" i="1" s="1"/>
  <c r="Q320" i="1"/>
  <c r="R320" i="1" s="1"/>
  <c r="Q319" i="1"/>
  <c r="R319" i="1" s="1"/>
  <c r="Q318" i="1"/>
  <c r="R318" i="1" s="1"/>
  <c r="Q317" i="1"/>
  <c r="R317" i="1" s="1"/>
  <c r="Q316" i="1"/>
  <c r="R316" i="1" s="1"/>
  <c r="Q315" i="1"/>
  <c r="R315" i="1" s="1"/>
  <c r="Q314" i="1"/>
  <c r="R314" i="1" s="1"/>
  <c r="Q313" i="1"/>
  <c r="R313" i="1" s="1"/>
  <c r="Q312" i="1"/>
  <c r="R312" i="1" s="1"/>
  <c r="Q311" i="1"/>
  <c r="R311" i="1" s="1"/>
  <c r="Q310" i="1"/>
  <c r="R310" i="1" s="1"/>
  <c r="Q309" i="1"/>
  <c r="R309" i="1" s="1"/>
  <c r="Q308" i="1"/>
  <c r="R308" i="1" s="1"/>
  <c r="Q307" i="1"/>
  <c r="R307" i="1" s="1"/>
  <c r="Q306" i="1"/>
  <c r="R306" i="1" s="1"/>
  <c r="Q305" i="1"/>
  <c r="R305" i="1" s="1"/>
  <c r="Q304" i="1"/>
  <c r="R304" i="1" s="1"/>
  <c r="Q303" i="1"/>
  <c r="R303" i="1" s="1"/>
  <c r="Q302" i="1"/>
  <c r="R302" i="1" s="1"/>
  <c r="Q301" i="1"/>
  <c r="R301" i="1" s="1"/>
  <c r="Q300" i="1"/>
  <c r="R300" i="1" s="1"/>
  <c r="Q299" i="1"/>
  <c r="R299" i="1" s="1"/>
  <c r="Q298" i="1"/>
  <c r="R298" i="1" s="1"/>
  <c r="Q297" i="1"/>
  <c r="R297" i="1" s="1"/>
  <c r="Q296" i="1"/>
  <c r="R296" i="1" s="1"/>
  <c r="Q295" i="1"/>
  <c r="R295" i="1" s="1"/>
  <c r="Q294" i="1"/>
  <c r="R294" i="1" s="1"/>
  <c r="Q293" i="1"/>
  <c r="R293" i="1" s="1"/>
  <c r="Q292" i="1"/>
  <c r="R292" i="1" s="1"/>
  <c r="Q291" i="1"/>
  <c r="R291" i="1" s="1"/>
  <c r="Q290" i="1"/>
  <c r="R290" i="1" s="1"/>
  <c r="Q289" i="1"/>
  <c r="R289" i="1" s="1"/>
  <c r="Q288" i="1"/>
  <c r="R288" i="1" s="1"/>
  <c r="Q287" i="1"/>
  <c r="R287" i="1" s="1"/>
  <c r="Q286" i="1"/>
  <c r="R286" i="1" s="1"/>
  <c r="Q285" i="1"/>
  <c r="R285" i="1" s="1"/>
  <c r="Q284" i="1"/>
  <c r="R284" i="1" s="1"/>
  <c r="Q283" i="1"/>
  <c r="R283" i="1" s="1"/>
  <c r="Q282" i="1"/>
  <c r="R282" i="1" s="1"/>
  <c r="Q281" i="1"/>
  <c r="R281" i="1" s="1"/>
  <c r="Q280" i="1"/>
  <c r="R280" i="1" s="1"/>
  <c r="Q279" i="1"/>
  <c r="R279" i="1" s="1"/>
  <c r="Q278" i="1"/>
  <c r="R278" i="1" s="1"/>
  <c r="Q277" i="1"/>
  <c r="R277" i="1" s="1"/>
  <c r="Q276" i="1"/>
  <c r="R276" i="1" s="1"/>
  <c r="Q275" i="1"/>
  <c r="R275" i="1" s="1"/>
  <c r="Q274" i="1"/>
  <c r="R274" i="1" s="1"/>
  <c r="Q273" i="1"/>
  <c r="R273" i="1" s="1"/>
  <c r="Q272" i="1"/>
  <c r="R272" i="1" s="1"/>
  <c r="Q271" i="1"/>
  <c r="R271" i="1" s="1"/>
  <c r="Q270" i="1"/>
  <c r="R270" i="1" s="1"/>
  <c r="Q269" i="1"/>
  <c r="R269" i="1" s="1"/>
  <c r="Q268" i="1"/>
  <c r="R268" i="1" s="1"/>
  <c r="Q267" i="1"/>
  <c r="R267" i="1" s="1"/>
  <c r="Q266" i="1"/>
  <c r="R266" i="1" s="1"/>
  <c r="Q265" i="1"/>
  <c r="R265" i="1" s="1"/>
  <c r="Q264" i="1"/>
  <c r="R264" i="1" s="1"/>
  <c r="Q263" i="1"/>
  <c r="R263" i="1" s="1"/>
  <c r="Q262" i="1"/>
  <c r="R262" i="1" s="1"/>
  <c r="Q261" i="1"/>
  <c r="R261" i="1" s="1"/>
  <c r="Q260" i="1"/>
  <c r="R260" i="1" s="1"/>
  <c r="Q259" i="1"/>
  <c r="R259" i="1" s="1"/>
  <c r="Q258" i="1"/>
  <c r="R258" i="1" s="1"/>
  <c r="Q257" i="1"/>
  <c r="R257" i="1" s="1"/>
  <c r="Q256" i="1"/>
  <c r="R256" i="1" s="1"/>
  <c r="Q255" i="1"/>
  <c r="R255" i="1" s="1"/>
  <c r="Q254" i="1"/>
  <c r="R254" i="1" s="1"/>
  <c r="Q253" i="1"/>
  <c r="R253" i="1" s="1"/>
  <c r="Q252" i="1"/>
  <c r="R252" i="1" s="1"/>
  <c r="Q251" i="1"/>
  <c r="R251" i="1" s="1"/>
  <c r="Q250" i="1"/>
  <c r="R250" i="1" s="1"/>
  <c r="Q249" i="1"/>
  <c r="R249" i="1" s="1"/>
  <c r="Q248" i="1"/>
  <c r="R248" i="1" s="1"/>
  <c r="Q247" i="1"/>
  <c r="R247" i="1" s="1"/>
  <c r="Q246" i="1"/>
  <c r="R246" i="1" s="1"/>
  <c r="Q245" i="1"/>
  <c r="R245" i="1" s="1"/>
  <c r="Q244" i="1"/>
  <c r="R244" i="1" s="1"/>
  <c r="Q243" i="1"/>
  <c r="R243" i="1" s="1"/>
  <c r="Q242" i="1"/>
  <c r="R242" i="1" s="1"/>
  <c r="Q241" i="1"/>
  <c r="R241" i="1" s="1"/>
  <c r="Q240" i="1"/>
  <c r="R240" i="1" s="1"/>
  <c r="Q239" i="1"/>
  <c r="R239" i="1" s="1"/>
  <c r="Q238" i="1"/>
  <c r="R238" i="1" s="1"/>
  <c r="Q237" i="1"/>
  <c r="R237" i="1" s="1"/>
  <c r="Q236" i="1"/>
  <c r="R236" i="1" s="1"/>
  <c r="Q235" i="1"/>
  <c r="R235" i="1" s="1"/>
  <c r="Q234" i="1"/>
  <c r="R234" i="1" s="1"/>
  <c r="Q233" i="1"/>
  <c r="R233" i="1" s="1"/>
  <c r="Q232" i="1"/>
  <c r="R232" i="1" s="1"/>
  <c r="Q231" i="1"/>
  <c r="R231" i="1" s="1"/>
  <c r="Q230" i="1"/>
  <c r="R230" i="1" s="1"/>
  <c r="Q229" i="1"/>
  <c r="R229" i="1" s="1"/>
  <c r="Q228" i="1"/>
  <c r="R228" i="1" s="1"/>
  <c r="Q227" i="1"/>
  <c r="R227" i="1" s="1"/>
  <c r="Q226" i="1"/>
  <c r="R226" i="1" s="1"/>
  <c r="Q225" i="1"/>
  <c r="R225" i="1" s="1"/>
  <c r="Q224" i="1"/>
  <c r="R224" i="1" s="1"/>
  <c r="Q223" i="1"/>
  <c r="R223" i="1" s="1"/>
  <c r="Q222" i="1"/>
  <c r="R222" i="1" s="1"/>
  <c r="Q221" i="1"/>
  <c r="R221" i="1" s="1"/>
  <c r="Q220" i="1"/>
  <c r="R220" i="1" s="1"/>
  <c r="Q219" i="1"/>
  <c r="R219" i="1" s="1"/>
  <c r="Q218" i="1"/>
  <c r="R218" i="1" s="1"/>
  <c r="Q217" i="1"/>
  <c r="R217" i="1" s="1"/>
  <c r="Q216" i="1"/>
  <c r="R216" i="1" s="1"/>
  <c r="Q215" i="1"/>
  <c r="R215" i="1" s="1"/>
  <c r="Q214" i="1"/>
  <c r="R214" i="1" s="1"/>
  <c r="Q213" i="1"/>
  <c r="R213" i="1" s="1"/>
  <c r="Q212" i="1"/>
  <c r="R212" i="1" s="1"/>
  <c r="Q211" i="1"/>
  <c r="R211" i="1" s="1"/>
  <c r="Q210" i="1"/>
  <c r="R210" i="1" s="1"/>
  <c r="Q209" i="1"/>
  <c r="R209" i="1" s="1"/>
  <c r="Q208" i="1"/>
  <c r="R208" i="1" s="1"/>
  <c r="Q207" i="1"/>
  <c r="R207" i="1" s="1"/>
  <c r="Q206" i="1"/>
  <c r="R206" i="1" s="1"/>
  <c r="Q205" i="1"/>
  <c r="R205" i="1" s="1"/>
  <c r="Q204" i="1"/>
  <c r="R204" i="1" s="1"/>
  <c r="Q203" i="1"/>
  <c r="R203" i="1" s="1"/>
  <c r="Q202" i="1"/>
  <c r="R202" i="1" s="1"/>
  <c r="Q201" i="1"/>
  <c r="R201" i="1" s="1"/>
  <c r="Q200" i="1"/>
  <c r="R200" i="1" s="1"/>
  <c r="Q199" i="1"/>
  <c r="R199" i="1" s="1"/>
  <c r="Q198" i="1"/>
  <c r="R198" i="1" s="1"/>
  <c r="Q197" i="1"/>
  <c r="R197" i="1" s="1"/>
  <c r="Q196" i="1"/>
  <c r="R196" i="1" s="1"/>
  <c r="Q195" i="1"/>
  <c r="R195" i="1" s="1"/>
  <c r="Q194" i="1"/>
  <c r="R194" i="1" s="1"/>
  <c r="Q193" i="1"/>
  <c r="R193" i="1" s="1"/>
  <c r="Q192" i="1"/>
  <c r="R192" i="1" s="1"/>
  <c r="Q191" i="1"/>
  <c r="R191" i="1" s="1"/>
  <c r="Q190" i="1"/>
  <c r="R190" i="1" s="1"/>
  <c r="Q189" i="1"/>
  <c r="R189" i="1" s="1"/>
  <c r="Q188" i="1"/>
  <c r="R188" i="1" s="1"/>
  <c r="Q187" i="1"/>
  <c r="R187" i="1" s="1"/>
  <c r="Q186" i="1"/>
  <c r="R186" i="1" s="1"/>
  <c r="Q185" i="1"/>
  <c r="R185" i="1" s="1"/>
  <c r="Q184" i="1"/>
  <c r="R184" i="1" s="1"/>
  <c r="Q183" i="1"/>
  <c r="R183" i="1" s="1"/>
  <c r="Q182" i="1"/>
  <c r="R182" i="1" s="1"/>
  <c r="Q181" i="1"/>
  <c r="R181" i="1" s="1"/>
  <c r="Q180" i="1"/>
  <c r="R180" i="1" s="1"/>
  <c r="Q179" i="1"/>
  <c r="R179" i="1" s="1"/>
  <c r="Q178" i="1"/>
  <c r="R178" i="1" s="1"/>
  <c r="Q177" i="1"/>
  <c r="R177" i="1" s="1"/>
  <c r="Q176" i="1"/>
  <c r="R176" i="1" s="1"/>
  <c r="Q175" i="1"/>
  <c r="R175" i="1" s="1"/>
  <c r="Q174" i="1"/>
  <c r="R174" i="1" s="1"/>
  <c r="Q173" i="1"/>
  <c r="R173" i="1" s="1"/>
  <c r="Q172" i="1"/>
  <c r="R172" i="1" s="1"/>
  <c r="Q171" i="1"/>
  <c r="R171" i="1" s="1"/>
  <c r="Q170" i="1"/>
  <c r="R170" i="1" s="1"/>
  <c r="Q169" i="1"/>
  <c r="R169" i="1" s="1"/>
  <c r="Q168" i="1"/>
  <c r="R168" i="1" s="1"/>
  <c r="Q167" i="1"/>
  <c r="R167" i="1" s="1"/>
  <c r="Q166" i="1"/>
  <c r="R166" i="1" s="1"/>
  <c r="Q165" i="1"/>
  <c r="R165" i="1" s="1"/>
  <c r="Q164" i="1"/>
  <c r="R164" i="1" s="1"/>
  <c r="Q163" i="1"/>
  <c r="R163" i="1" s="1"/>
  <c r="Q162" i="1"/>
  <c r="R162" i="1" s="1"/>
  <c r="Q161" i="1"/>
  <c r="R161" i="1" s="1"/>
  <c r="Q160" i="1"/>
  <c r="R160" i="1" s="1"/>
  <c r="Q159" i="1"/>
  <c r="R159" i="1" s="1"/>
  <c r="Q158" i="1"/>
  <c r="R158" i="1" s="1"/>
  <c r="Q157" i="1"/>
  <c r="R157" i="1" s="1"/>
  <c r="Q156" i="1"/>
  <c r="R156" i="1" s="1"/>
  <c r="Q155" i="1"/>
  <c r="R155" i="1" s="1"/>
  <c r="Q154" i="1"/>
  <c r="R154" i="1" s="1"/>
  <c r="Q153" i="1"/>
  <c r="R153" i="1" s="1"/>
  <c r="Q152" i="1"/>
  <c r="R152" i="1" s="1"/>
  <c r="Q151" i="1"/>
  <c r="R151" i="1" s="1"/>
  <c r="Q150" i="1"/>
  <c r="R150" i="1" s="1"/>
  <c r="Q149" i="1"/>
  <c r="R149" i="1" s="1"/>
  <c r="Q148" i="1"/>
  <c r="R148" i="1" s="1"/>
  <c r="Q147" i="1"/>
  <c r="R147" i="1" s="1"/>
  <c r="Q146" i="1"/>
  <c r="R146" i="1" s="1"/>
  <c r="Q145" i="1"/>
  <c r="R145" i="1" s="1"/>
  <c r="Q144" i="1"/>
  <c r="R144" i="1" s="1"/>
  <c r="Q143" i="1"/>
  <c r="R143" i="1" s="1"/>
  <c r="Q142" i="1"/>
  <c r="R142" i="1" s="1"/>
  <c r="Q141" i="1"/>
  <c r="R141" i="1" s="1"/>
  <c r="Q140" i="1"/>
  <c r="R140" i="1" s="1"/>
  <c r="Q139" i="1"/>
  <c r="R139" i="1" s="1"/>
  <c r="Q138" i="1"/>
  <c r="R138" i="1" s="1"/>
  <c r="Q137" i="1"/>
  <c r="R137" i="1" s="1"/>
  <c r="Q136" i="1"/>
  <c r="R136" i="1" s="1"/>
  <c r="Q135" i="1"/>
  <c r="R135" i="1" s="1"/>
  <c r="Q134" i="1"/>
  <c r="R134" i="1" s="1"/>
  <c r="Q133" i="1"/>
  <c r="R133" i="1" s="1"/>
  <c r="Q132" i="1"/>
  <c r="R132" i="1" s="1"/>
  <c r="Q131" i="1"/>
  <c r="R131" i="1" s="1"/>
  <c r="Q130" i="1"/>
  <c r="R130" i="1" s="1"/>
  <c r="Q129" i="1"/>
  <c r="R129" i="1" s="1"/>
  <c r="Q128" i="1"/>
  <c r="R128" i="1" s="1"/>
  <c r="Q127" i="1"/>
  <c r="R127" i="1" s="1"/>
  <c r="Q126" i="1"/>
  <c r="R126" i="1" s="1"/>
  <c r="Q125" i="1"/>
  <c r="R125" i="1" s="1"/>
  <c r="Q124" i="1"/>
  <c r="R124" i="1" s="1"/>
  <c r="Q123" i="1"/>
  <c r="R123" i="1" s="1"/>
  <c r="Q122" i="1"/>
  <c r="R122" i="1" s="1"/>
  <c r="Q121" i="1"/>
  <c r="R121" i="1" s="1"/>
  <c r="Q120" i="1"/>
  <c r="R120" i="1" s="1"/>
  <c r="Q119" i="1"/>
  <c r="R119" i="1" s="1"/>
  <c r="Q118" i="1"/>
  <c r="R118" i="1" s="1"/>
  <c r="Q117" i="1"/>
  <c r="R117" i="1" s="1"/>
  <c r="Q116" i="1"/>
  <c r="R116" i="1" s="1"/>
  <c r="Q115" i="1"/>
  <c r="R115" i="1" s="1"/>
  <c r="Q114" i="1"/>
  <c r="R114" i="1" s="1"/>
  <c r="Q113" i="1"/>
  <c r="R113" i="1" s="1"/>
  <c r="Q112" i="1"/>
  <c r="R112" i="1" s="1"/>
  <c r="Q111" i="1"/>
  <c r="R111" i="1" s="1"/>
  <c r="Q110" i="1"/>
  <c r="R110" i="1" s="1"/>
  <c r="Q109" i="1"/>
  <c r="R109" i="1" s="1"/>
  <c r="Q108" i="1"/>
  <c r="R108" i="1" s="1"/>
  <c r="Q107" i="1"/>
  <c r="R107" i="1" s="1"/>
  <c r="Q106" i="1"/>
  <c r="R106" i="1" s="1"/>
  <c r="Q105" i="1"/>
  <c r="R105" i="1" s="1"/>
  <c r="Q104" i="1"/>
  <c r="R104" i="1" s="1"/>
  <c r="Q103" i="1"/>
  <c r="R103" i="1" s="1"/>
  <c r="Q102" i="1"/>
  <c r="R102" i="1" s="1"/>
  <c r="Q101" i="1"/>
  <c r="R101" i="1" s="1"/>
  <c r="Q100" i="1"/>
  <c r="R100" i="1" s="1"/>
  <c r="Q99" i="1"/>
  <c r="R99" i="1" s="1"/>
  <c r="Q98" i="1"/>
  <c r="R98" i="1" s="1"/>
  <c r="Q97" i="1"/>
  <c r="R97" i="1" s="1"/>
  <c r="Q96" i="1"/>
  <c r="R96" i="1" s="1"/>
  <c r="Q95" i="1"/>
  <c r="R95" i="1" s="1"/>
  <c r="Q94" i="1"/>
  <c r="R94" i="1" s="1"/>
  <c r="Q93" i="1"/>
  <c r="R93" i="1" s="1"/>
  <c r="Q92" i="1"/>
  <c r="R92" i="1" s="1"/>
  <c r="Q91" i="1"/>
  <c r="R91" i="1" s="1"/>
  <c r="Q90" i="1"/>
  <c r="R90" i="1" s="1"/>
  <c r="Q89" i="1"/>
  <c r="R89" i="1" s="1"/>
  <c r="Q88" i="1"/>
  <c r="R88" i="1" s="1"/>
  <c r="Q87" i="1"/>
  <c r="R87" i="1" s="1"/>
  <c r="Q86" i="1"/>
  <c r="R86" i="1" s="1"/>
  <c r="Q85" i="1"/>
  <c r="R85" i="1" s="1"/>
  <c r="Q84" i="1"/>
  <c r="R84" i="1" s="1"/>
  <c r="Q83" i="1"/>
  <c r="R83" i="1" s="1"/>
  <c r="Q82" i="1"/>
  <c r="R82" i="1" s="1"/>
  <c r="Q81" i="1"/>
  <c r="R81" i="1" s="1"/>
  <c r="Q80" i="1"/>
  <c r="R80" i="1" s="1"/>
  <c r="Q79" i="1"/>
  <c r="R79" i="1" s="1"/>
  <c r="Q78" i="1"/>
  <c r="R78" i="1" s="1"/>
  <c r="Q77" i="1"/>
  <c r="R77" i="1" s="1"/>
  <c r="Q76" i="1"/>
  <c r="R76" i="1" s="1"/>
  <c r="Q75" i="1"/>
  <c r="R75" i="1" s="1"/>
  <c r="Q74" i="1"/>
  <c r="R74" i="1" s="1"/>
  <c r="Q73" i="1"/>
  <c r="R73" i="1" s="1"/>
  <c r="Q72" i="1"/>
  <c r="R72" i="1" s="1"/>
  <c r="Q71" i="1"/>
  <c r="R71" i="1" s="1"/>
  <c r="Q70" i="1"/>
  <c r="R70" i="1" s="1"/>
  <c r="Q69" i="1"/>
  <c r="R69" i="1" s="1"/>
  <c r="Q68" i="1"/>
  <c r="R68" i="1" s="1"/>
  <c r="Q67" i="1"/>
  <c r="R67" i="1" s="1"/>
  <c r="Q66" i="1"/>
  <c r="R66" i="1" s="1"/>
  <c r="Q65" i="1"/>
  <c r="R65" i="1" s="1"/>
  <c r="Q64" i="1"/>
  <c r="R64" i="1" s="1"/>
  <c r="Q63" i="1"/>
  <c r="R63" i="1" s="1"/>
  <c r="Q62" i="1"/>
  <c r="R62" i="1" s="1"/>
  <c r="Q61" i="1"/>
  <c r="R61" i="1" s="1"/>
  <c r="Q60" i="1"/>
  <c r="R60" i="1" s="1"/>
  <c r="Q59" i="1"/>
  <c r="R59" i="1" s="1"/>
  <c r="Q58" i="1"/>
  <c r="R58" i="1" s="1"/>
  <c r="Q57" i="1"/>
  <c r="R57" i="1" s="1"/>
  <c r="Q56" i="1"/>
  <c r="R56" i="1" s="1"/>
  <c r="Q55" i="1"/>
  <c r="R55" i="1" s="1"/>
  <c r="Q54" i="1"/>
  <c r="R54" i="1" s="1"/>
  <c r="Q53" i="1"/>
  <c r="R53" i="1" s="1"/>
  <c r="Q47" i="1"/>
  <c r="R47" i="1" s="1"/>
  <c r="Q46" i="1"/>
  <c r="R46" i="1" s="1"/>
  <c r="Q45" i="1"/>
  <c r="R45" i="1" s="1"/>
  <c r="Q44" i="1"/>
  <c r="R44" i="1" s="1"/>
  <c r="Q43" i="1"/>
  <c r="R43" i="1" s="1"/>
  <c r="Q42" i="1"/>
  <c r="R42" i="1" s="1"/>
  <c r="Q41" i="1"/>
  <c r="R41" i="1" s="1"/>
  <c r="Q40" i="1"/>
  <c r="R40" i="1" s="1"/>
  <c r="Q39" i="1"/>
  <c r="R39" i="1" s="1"/>
  <c r="Q38" i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J27" i="1" l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G6" i="2" l="1"/>
  <c r="G5" i="2"/>
  <c r="N5" i="2"/>
  <c r="M5" i="2"/>
  <c r="H7" i="2"/>
  <c r="F5" i="2"/>
  <c r="J8" i="2"/>
  <c r="I7" i="2"/>
  <c r="H6" i="2"/>
  <c r="I8" i="2"/>
  <c r="K8" i="2"/>
  <c r="J7" i="2"/>
  <c r="I6" i="2"/>
  <c r="H5" i="2"/>
  <c r="K7" i="2"/>
  <c r="F8" i="2"/>
  <c r="M8" i="2"/>
  <c r="L7" i="2"/>
  <c r="K6" i="2"/>
  <c r="J5" i="2"/>
  <c r="L8" i="2"/>
  <c r="I5" i="2"/>
  <c r="N8" i="2"/>
  <c r="M7" i="2"/>
  <c r="L6" i="2"/>
  <c r="K5" i="2"/>
  <c r="J6" i="2"/>
  <c r="G8" i="2"/>
  <c r="F7" i="2"/>
  <c r="N7" i="2"/>
  <c r="M6" i="2"/>
  <c r="L5" i="2"/>
  <c r="H8" i="2"/>
  <c r="G7" i="2"/>
  <c r="F6" i="2"/>
  <c r="N6" i="2"/>
  <c r="F9" i="2"/>
  <c r="N9" i="2"/>
  <c r="M9" i="2"/>
  <c r="L9" i="2"/>
  <c r="J9" i="2"/>
  <c r="G9" i="2"/>
  <c r="K9" i="2"/>
  <c r="H9" i="2"/>
  <c r="I9" i="2"/>
</calcChain>
</file>

<file path=xl/sharedStrings.xml><?xml version="1.0" encoding="utf-8"?>
<sst xmlns="http://schemas.openxmlformats.org/spreadsheetml/2006/main" count="306" uniqueCount="123">
  <si>
    <t>High</t>
  </si>
  <si>
    <t>Low</t>
  </si>
  <si>
    <t>VeryHigh</t>
  </si>
  <si>
    <t>Medium</t>
  </si>
  <si>
    <t>Med</t>
  </si>
  <si>
    <t>Critical</t>
  </si>
  <si>
    <t>Asset Value</t>
  </si>
  <si>
    <t>Ease of Exploitation</t>
  </si>
  <si>
    <t>Ease of 
Exploitation</t>
  </si>
  <si>
    <t>Very High</t>
  </si>
  <si>
    <t>Asset value</t>
  </si>
  <si>
    <t>Low Risk 0-2</t>
  </si>
  <si>
    <t>Medium Risk 3-5</t>
  </si>
  <si>
    <t>High Risk 6-8</t>
  </si>
  <si>
    <t>CriticalLowLow</t>
  </si>
  <si>
    <t>CriticalLowMedium</t>
  </si>
  <si>
    <t>CriticalLowHigh</t>
  </si>
  <si>
    <t>CriticalMediumLow</t>
  </si>
  <si>
    <t>CriticalMediumMedium</t>
  </si>
  <si>
    <t>CriticalMediumHigh</t>
  </si>
  <si>
    <t>CriticalHighLow</t>
  </si>
  <si>
    <t>CriticalHighMedium</t>
  </si>
  <si>
    <t>CriticalHighHigh</t>
  </si>
  <si>
    <t>VeryHighLowLow</t>
  </si>
  <si>
    <t>VeryHighLowMedium</t>
  </si>
  <si>
    <t>VeryHighLowHigh</t>
  </si>
  <si>
    <t>VeryHighMediumLow</t>
  </si>
  <si>
    <t>VeryHighMediumMedium</t>
  </si>
  <si>
    <t>VeryHighMediumHigh</t>
  </si>
  <si>
    <t>VeryHighHighLow</t>
  </si>
  <si>
    <t>VeryHighHighMedium</t>
  </si>
  <si>
    <t>VeryHighHighHigh</t>
  </si>
  <si>
    <t>HighLowLow</t>
  </si>
  <si>
    <t>HighLowMedium</t>
  </si>
  <si>
    <t>HighLowHigh</t>
  </si>
  <si>
    <t>HighMediumLow</t>
  </si>
  <si>
    <t>HighMediumMedium</t>
  </si>
  <si>
    <t>HighMediumHigh</t>
  </si>
  <si>
    <t>HighHighLow</t>
  </si>
  <si>
    <t>HighHighMedium</t>
  </si>
  <si>
    <t>HighHighHigh</t>
  </si>
  <si>
    <t>MediumLowLow</t>
  </si>
  <si>
    <t>MediumLowMedium</t>
  </si>
  <si>
    <t>MediumLowHigh</t>
  </si>
  <si>
    <t>MediumMediumLow</t>
  </si>
  <si>
    <t>MediumMediumMedium</t>
  </si>
  <si>
    <t>MediumMediumHigh</t>
  </si>
  <si>
    <t>MediumHighLow</t>
  </si>
  <si>
    <t>MediumHighMedium</t>
  </si>
  <si>
    <t>MediumHighHigh</t>
  </si>
  <si>
    <t>LowLowLow</t>
  </si>
  <si>
    <t>LowLowMedium</t>
  </si>
  <si>
    <t>LowLowHigh</t>
  </si>
  <si>
    <t>LowMediumLow</t>
  </si>
  <si>
    <t>LowMediumMedium</t>
  </si>
  <si>
    <t>LowMediumHigh</t>
  </si>
  <si>
    <t>LowHighLow</t>
  </si>
  <si>
    <t>LowHighMedium</t>
  </si>
  <si>
    <t>LowHighHigh</t>
  </si>
  <si>
    <t>Risk ID</t>
  </si>
  <si>
    <t>Asset</t>
  </si>
  <si>
    <t>Risk</t>
  </si>
  <si>
    <t>Threat</t>
  </si>
  <si>
    <t>Vulnerability</t>
  </si>
  <si>
    <t>Ease of 
exploitation</t>
  </si>
  <si>
    <t>Mitigation</t>
  </si>
  <si>
    <t xml:space="preserve">Cost </t>
  </si>
  <si>
    <t>Column1</t>
  </si>
  <si>
    <t>Asset Value2</t>
  </si>
  <si>
    <t>Ease of 
exploitation4</t>
  </si>
  <si>
    <t>Column5</t>
  </si>
  <si>
    <t>Risk6</t>
  </si>
  <si>
    <t xml:space="preserve">Notes </t>
  </si>
  <si>
    <t>Last 
Update</t>
  </si>
  <si>
    <t>OMS</t>
  </si>
  <si>
    <t>Malware</t>
  </si>
  <si>
    <t>Not patched OS</t>
  </si>
  <si>
    <t>Technician laptop</t>
  </si>
  <si>
    <t>Lost laptop</t>
  </si>
  <si>
    <t>iPad</t>
  </si>
  <si>
    <t>Stolen iPad</t>
  </si>
  <si>
    <t>Leaving iPad in the field</t>
  </si>
  <si>
    <t>Old antivirus</t>
  </si>
  <si>
    <t>Buying new antivirus software</t>
  </si>
  <si>
    <t>All servers</t>
  </si>
  <si>
    <t>Physical intrusion</t>
  </si>
  <si>
    <t>Lack of physical protection</t>
  </si>
  <si>
    <t>Install alarm system</t>
  </si>
  <si>
    <t>Instructions:</t>
  </si>
  <si>
    <t>3. Classify the value of the each related asset in the Asset Value column.</t>
  </si>
  <si>
    <t>5. Rate the ease of exploitation.</t>
  </si>
  <si>
    <t>6. Each risk will be automatically scored in the Risk column.</t>
  </si>
  <si>
    <t>7. For risks with a score of 6 or greater, determine and enter the following information:</t>
  </si>
  <si>
    <t>8. Add any applicable notes to the appropriate column, and indicate the date of last review.</t>
  </si>
  <si>
    <t xml:space="preserve">        Cost - the cost of mitigating the risk as indicated</t>
  </si>
  <si>
    <t>4. Rate the likelihood of the threat occurring.</t>
  </si>
  <si>
    <t>Likelihood 
of Threat</t>
  </si>
  <si>
    <t>Likelihood 
of Threat3</t>
  </si>
  <si>
    <t>Not locking vehicle</t>
  </si>
  <si>
    <t>Likelihood of
 Threat</t>
  </si>
  <si>
    <t>Qualitative Risk Calculation Matrix</t>
  </si>
  <si>
    <t>Likelihood of Threat</t>
  </si>
  <si>
    <t xml:space="preserve">        Mitigation - How this risk will be addressed</t>
  </si>
  <si>
    <t>&lt;Utility Name&gt; Risk Register</t>
  </si>
  <si>
    <t>Existing Controls</t>
  </si>
  <si>
    <t>Firewall</t>
  </si>
  <si>
    <t>Antivirus</t>
  </si>
  <si>
    <t>Human error</t>
  </si>
  <si>
    <t>Lack of knowledge</t>
  </si>
  <si>
    <t>Padlock</t>
  </si>
  <si>
    <t>Potential Outcome/Risk</t>
  </si>
  <si>
    <t>Unauthorized access to sensitive data</t>
  </si>
  <si>
    <t>Stolen server</t>
  </si>
  <si>
    <t>Cyber  criminals</t>
  </si>
  <si>
    <t>Thief</t>
  </si>
  <si>
    <t>External hackers</t>
  </si>
  <si>
    <t>AMI system</t>
  </si>
  <si>
    <t>Ransomware encrypting last 2 days data</t>
  </si>
  <si>
    <t>1. Determine risks, following process outlined in the Risk Assessment Procedure.</t>
  </si>
  <si>
    <t>The purpose of this register is to facilitate the recording and scoring of risks to facilities and operations.</t>
  </si>
  <si>
    <r>
      <t xml:space="preserve">This register should be used in conjunction with the </t>
    </r>
    <r>
      <rPr>
        <i/>
        <sz val="11"/>
        <color theme="1"/>
        <rFont val="Trebuchet MS"/>
        <family val="2"/>
        <scheme val="minor"/>
      </rPr>
      <t>Risk Assessment Procedure.</t>
    </r>
  </si>
  <si>
    <t>2. List each risk identified under the RiskRegister tab of this spreadsheet, along with the related asset, threat, vulnerability, potential outcome and any applicable controls.</t>
  </si>
  <si>
    <t>CC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</si>
</sst>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6"/>
      <color theme="1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8"/>
      <color theme="1"/>
      <name val="Trebuchet MS"/>
      <family val="2"/>
      <scheme val="minor"/>
    </font>
    <font>
      <sz val="20"/>
      <color theme="1"/>
      <name val="Trebuchet MS"/>
      <family val="2"/>
      <scheme val="minor"/>
    </font>
    <font>
      <i/>
      <sz val="11"/>
      <color theme="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3" fillId="0" borderId="0" xfId="0" applyFont="1"/>
    <xf numFmtId="0" fontId="6" fillId="8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textRotation="90"/>
    </xf>
    <xf numFmtId="0" fontId="3" fillId="7" borderId="5" xfId="0" applyFont="1" applyFill="1" applyBorder="1" applyAlignment="1">
      <alignment horizontal="center" vertical="center" textRotation="90"/>
    </xf>
    <xf numFmtId="0" fontId="3" fillId="7" borderId="3" xfId="0" applyFont="1" applyFill="1" applyBorder="1" applyAlignment="1">
      <alignment horizontal="center" vertical="center" textRotation="90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164" formatCode="&quot;$&quot;#,##0.00"/>
    </dxf>
    <dxf>
      <numFmt numFmtId="0" formatCode="General"/>
    </dxf>
    <dxf>
      <alignment horizontal="center" vertical="bottom" textRotation="0" wrapText="0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2:T503" totalsRowShown="0">
  <autoFilter ref="A2:T503"/>
  <tableColumns count="20">
    <tableColumn id="1" name="Risk ID" dataDxfId="3"/>
    <tableColumn id="2" name="Asset"/>
    <tableColumn id="3" name="Threat"/>
    <tableColumn id="4" name="Vulnerability"/>
    <tableColumn id="21" name="Potential Outcome/Risk"/>
    <tableColumn id="19" name="Existing Controls"/>
    <tableColumn id="5" name="Asset Value"/>
    <tableColumn id="6" name="Likelihood _x000a_of Threat"/>
    <tableColumn id="7" name="Ease of _x000a_exploitation"/>
    <tableColumn id="8" name="Column1"/>
    <tableColumn id="9" name="Risk" dataDxfId="2">
      <calculatedColumnFormula>IFERROR(VLOOKUP(J3, RefMatrix!$D$1:$H$45,5, FALSE),"")</calculatedColumnFormula>
    </tableColumn>
    <tableColumn id="10" name="Mitigation"/>
    <tableColumn id="11" name="Cost " dataDxfId="1"/>
    <tableColumn id="12" name="Asset Value2"/>
    <tableColumn id="13" name="Likelihood _x000a_of Threat3"/>
    <tableColumn id="14" name="Ease of _x000a_exploitation4"/>
    <tableColumn id="15" name="Column5"/>
    <tableColumn id="16" name="Risk6" dataDxfId="0">
      <calculatedColumnFormula>IFERROR(VLOOKUP(Q3, RefMatrix!$D$1:$H$45,5, FALSE),"")</calculatedColumnFormula>
    </tableColumn>
    <tableColumn id="17" name="Notes "/>
    <tableColumn id="18" name="Last _x000a_Upd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zoomScale="120" zoomScaleNormal="120" workbookViewId="0">
      <selection activeCell="A25" sqref="A25"/>
    </sheetView>
  </sheetViews>
  <sheetFormatPr defaultRowHeight="14.25" x14ac:dyDescent="0.45"/>
  <cols>
    <col min="2" max="2" width="20.3984375" customWidth="1"/>
    <col min="3" max="3" width="24.46484375" customWidth="1"/>
    <col min="4" max="4" width="21.46484375" customWidth="1"/>
  </cols>
  <sheetData>
    <row r="1" spans="2:3" ht="18" x14ac:dyDescent="0.55000000000000004">
      <c r="C1" s="15" t="s">
        <v>103</v>
      </c>
    </row>
    <row r="3" spans="2:3" x14ac:dyDescent="0.45">
      <c r="B3" t="s">
        <v>119</v>
      </c>
    </row>
    <row r="4" spans="2:3" x14ac:dyDescent="0.45">
      <c r="B4" t="s">
        <v>120</v>
      </c>
    </row>
    <row r="6" spans="2:3" x14ac:dyDescent="0.45">
      <c r="B6" t="s">
        <v>88</v>
      </c>
    </row>
    <row r="8" spans="2:3" x14ac:dyDescent="0.45">
      <c r="B8" t="s">
        <v>118</v>
      </c>
    </row>
    <row r="9" spans="2:3" x14ac:dyDescent="0.45">
      <c r="B9" t="s">
        <v>121</v>
      </c>
    </row>
    <row r="10" spans="2:3" x14ac:dyDescent="0.45">
      <c r="B10" t="s">
        <v>89</v>
      </c>
    </row>
    <row r="11" spans="2:3" x14ac:dyDescent="0.45">
      <c r="B11" t="s">
        <v>95</v>
      </c>
    </row>
    <row r="12" spans="2:3" x14ac:dyDescent="0.45">
      <c r="B12" t="s">
        <v>90</v>
      </c>
    </row>
    <row r="13" spans="2:3" x14ac:dyDescent="0.45">
      <c r="B13" t="s">
        <v>91</v>
      </c>
    </row>
    <row r="14" spans="2:3" x14ac:dyDescent="0.45">
      <c r="B14" t="s">
        <v>92</v>
      </c>
    </row>
    <row r="15" spans="2:3" x14ac:dyDescent="0.45">
      <c r="B15" t="s">
        <v>102</v>
      </c>
    </row>
    <row r="16" spans="2:3" x14ac:dyDescent="0.45">
      <c r="B16" t="s">
        <v>94</v>
      </c>
    </row>
    <row r="17" spans="2:2" x14ac:dyDescent="0.45">
      <c r="B17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zoomScale="90" zoomScaleNormal="90" workbookViewId="0">
      <selection activeCell="C30" sqref="C30"/>
    </sheetView>
  </sheetViews>
  <sheetFormatPr defaultRowHeight="14.25" x14ac:dyDescent="0.45"/>
  <cols>
    <col min="1" max="1" width="9.3984375" customWidth="1"/>
    <col min="2" max="2" width="18.46484375" customWidth="1"/>
    <col min="3" max="3" width="32.53125" customWidth="1"/>
    <col min="4" max="4" width="29.86328125" customWidth="1"/>
    <col min="5" max="5" width="33.6640625" customWidth="1"/>
    <col min="6" max="6" width="23.265625" customWidth="1"/>
    <col min="7" max="7" width="17.46484375" customWidth="1"/>
    <col min="8" max="8" width="13.1328125" customWidth="1"/>
    <col min="9" max="9" width="13" customWidth="1"/>
    <col min="10" max="10" width="25.46484375" hidden="1" customWidth="1"/>
    <col min="12" max="12" width="33.3984375" customWidth="1"/>
    <col min="13" max="13" width="12.3984375" style="14" customWidth="1"/>
    <col min="14" max="14" width="15.59765625" customWidth="1"/>
    <col min="15" max="15" width="12" customWidth="1"/>
    <col min="16" max="16" width="13" customWidth="1"/>
    <col min="17" max="17" width="25.46484375" hidden="1" customWidth="1"/>
    <col min="18" max="18" width="8.86328125" customWidth="1"/>
    <col min="19" max="19" width="26.73046875" customWidth="1"/>
  </cols>
  <sheetData>
    <row r="1" spans="1:20" ht="47.25" customHeight="1" x14ac:dyDescent="0.75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0" ht="30.6" customHeight="1" x14ac:dyDescent="0.45">
      <c r="A2" s="2" t="s">
        <v>59</v>
      </c>
      <c r="B2" s="2" t="s">
        <v>60</v>
      </c>
      <c r="C2" s="2" t="s">
        <v>62</v>
      </c>
      <c r="D2" s="2" t="s">
        <v>63</v>
      </c>
      <c r="E2" s="2" t="s">
        <v>110</v>
      </c>
      <c r="F2" s="2" t="s">
        <v>104</v>
      </c>
      <c r="G2" s="2" t="s">
        <v>6</v>
      </c>
      <c r="H2" s="13" t="s">
        <v>96</v>
      </c>
      <c r="I2" s="13" t="s">
        <v>64</v>
      </c>
      <c r="J2" t="s">
        <v>67</v>
      </c>
      <c r="K2" s="2" t="s">
        <v>61</v>
      </c>
      <c r="L2" s="1" t="s">
        <v>65</v>
      </c>
      <c r="M2" s="14" t="s">
        <v>66</v>
      </c>
      <c r="N2" s="2" t="s">
        <v>68</v>
      </c>
      <c r="O2" s="13" t="s">
        <v>97</v>
      </c>
      <c r="P2" s="13" t="s">
        <v>69</v>
      </c>
      <c r="Q2" t="s">
        <v>70</v>
      </c>
      <c r="R2" s="2" t="s">
        <v>71</v>
      </c>
      <c r="S2" s="2" t="s">
        <v>72</v>
      </c>
      <c r="T2" s="13" t="s">
        <v>73</v>
      </c>
    </row>
    <row r="3" spans="1:20" x14ac:dyDescent="0.45">
      <c r="A3" s="1">
        <v>1</v>
      </c>
      <c r="B3" t="s">
        <v>74</v>
      </c>
      <c r="C3" t="s">
        <v>113</v>
      </c>
      <c r="D3" t="s">
        <v>76</v>
      </c>
      <c r="E3" t="s">
        <v>75</v>
      </c>
      <c r="F3" t="s">
        <v>105</v>
      </c>
      <c r="G3" t="s">
        <v>5</v>
      </c>
      <c r="H3" t="s">
        <v>3</v>
      </c>
      <c r="I3" t="s">
        <v>3</v>
      </c>
      <c r="J3" t="str">
        <f>CONCATENATE(G3,H3,I3)</f>
        <v>CriticalMediumMedium</v>
      </c>
      <c r="K3">
        <f>IFERROR(VLOOKUP(J3, RefMatrix!$D$1:$H$45,5, FALSE),"")</f>
        <v>6</v>
      </c>
      <c r="Q3" t="str">
        <f>CONCATENATE(N3,O3,P3)</f>
        <v/>
      </c>
      <c r="R3" t="str">
        <f>IFERROR(VLOOKUP(Q3, RefMatrix!$D$1:$H$45,5, FALSE),"")</f>
        <v/>
      </c>
    </row>
    <row r="4" spans="1:20" x14ac:dyDescent="0.45">
      <c r="A4" s="1">
        <v>2</v>
      </c>
      <c r="B4" t="s">
        <v>77</v>
      </c>
      <c r="C4" t="s">
        <v>114</v>
      </c>
      <c r="D4" t="s">
        <v>98</v>
      </c>
      <c r="E4" t="s">
        <v>78</v>
      </c>
      <c r="G4" t="s">
        <v>3</v>
      </c>
      <c r="H4" t="s">
        <v>3</v>
      </c>
      <c r="I4" t="s">
        <v>0</v>
      </c>
      <c r="J4" t="str">
        <f t="shared" ref="J4:J67" si="0">CONCATENATE(G4,H4,I4)</f>
        <v>MediumMediumHigh</v>
      </c>
      <c r="K4">
        <f>IFERROR(VLOOKUP(J4, RefMatrix!$D$1:$H$45,5, FALSE),"")</f>
        <v>4</v>
      </c>
      <c r="Q4" t="str">
        <f t="shared" ref="Q4:Q47" si="1">CONCATENATE(N4,O4,P4)</f>
        <v/>
      </c>
      <c r="R4" t="str">
        <f>IFERROR(VLOOKUP(Q4, RefMatrix!$D$1:$H$45,5, FALSE),"")</f>
        <v/>
      </c>
    </row>
    <row r="5" spans="1:20" x14ac:dyDescent="0.45">
      <c r="A5" s="1">
        <v>3</v>
      </c>
      <c r="B5" t="s">
        <v>79</v>
      </c>
      <c r="C5" t="s">
        <v>114</v>
      </c>
      <c r="D5" t="s">
        <v>81</v>
      </c>
      <c r="E5" t="s">
        <v>80</v>
      </c>
      <c r="G5" t="s">
        <v>1</v>
      </c>
      <c r="H5" t="s">
        <v>3</v>
      </c>
      <c r="I5" t="s">
        <v>3</v>
      </c>
      <c r="J5" t="str">
        <f t="shared" si="0"/>
        <v>LowMediumMedium</v>
      </c>
      <c r="K5">
        <f>IFERROR(VLOOKUP(J5, RefMatrix!$D$1:$H$45,5, FALSE),"")</f>
        <v>2</v>
      </c>
      <c r="Q5" t="str">
        <f t="shared" si="1"/>
        <v/>
      </c>
      <c r="R5" t="str">
        <f>IFERROR(VLOOKUP(Q5, RefMatrix!$D$1:$H$45,5, FALSE),"")</f>
        <v/>
      </c>
    </row>
    <row r="6" spans="1:20" x14ac:dyDescent="0.45">
      <c r="A6" s="1">
        <v>4</v>
      </c>
      <c r="B6" t="s">
        <v>116</v>
      </c>
      <c r="C6" t="s">
        <v>115</v>
      </c>
      <c r="D6" t="s">
        <v>82</v>
      </c>
      <c r="E6" t="s">
        <v>117</v>
      </c>
      <c r="F6" t="s">
        <v>106</v>
      </c>
      <c r="G6" t="s">
        <v>2</v>
      </c>
      <c r="H6" t="s">
        <v>3</v>
      </c>
      <c r="I6" t="s">
        <v>0</v>
      </c>
      <c r="J6" t="str">
        <f t="shared" si="0"/>
        <v>VeryHighMediumHigh</v>
      </c>
      <c r="K6">
        <f>IFERROR(VLOOKUP(J6, RefMatrix!$D$1:$H$45,5, FALSE),"")</f>
        <v>6</v>
      </c>
      <c r="L6" t="s">
        <v>83</v>
      </c>
      <c r="M6" s="14">
        <v>5000</v>
      </c>
      <c r="N6" t="s">
        <v>2</v>
      </c>
      <c r="O6" t="s">
        <v>3</v>
      </c>
      <c r="P6" t="s">
        <v>1</v>
      </c>
      <c r="Q6" t="str">
        <f t="shared" si="1"/>
        <v>VeryHighMediumLow</v>
      </c>
      <c r="R6">
        <f>IFERROR(VLOOKUP(Q6, RefMatrix!$D$1:$H$45,5, FALSE),"")</f>
        <v>4</v>
      </c>
    </row>
    <row r="7" spans="1:20" x14ac:dyDescent="0.45">
      <c r="A7" s="1">
        <v>5</v>
      </c>
      <c r="B7" t="s">
        <v>84</v>
      </c>
      <c r="C7" t="s">
        <v>85</v>
      </c>
      <c r="D7" t="s">
        <v>86</v>
      </c>
      <c r="E7" t="s">
        <v>112</v>
      </c>
      <c r="F7" t="s">
        <v>109</v>
      </c>
      <c r="G7" t="s">
        <v>5</v>
      </c>
      <c r="H7" t="s">
        <v>3</v>
      </c>
      <c r="I7" t="s">
        <v>3</v>
      </c>
      <c r="J7" t="str">
        <f t="shared" si="0"/>
        <v>CriticalMediumMedium</v>
      </c>
      <c r="K7">
        <f>IFERROR(VLOOKUP(J7, RefMatrix!$D$1:$H$45,5, FALSE),"")</f>
        <v>6</v>
      </c>
      <c r="L7" t="s">
        <v>87</v>
      </c>
      <c r="M7" s="14">
        <v>15000</v>
      </c>
      <c r="N7" t="s">
        <v>5</v>
      </c>
      <c r="O7" t="s">
        <v>3</v>
      </c>
      <c r="P7" t="s">
        <v>1</v>
      </c>
      <c r="Q7" t="str">
        <f t="shared" si="1"/>
        <v>CriticalMediumLow</v>
      </c>
      <c r="R7">
        <f>IFERROR(VLOOKUP(Q7, RefMatrix!$D$1:$H$45,5, FALSE),"")</f>
        <v>5</v>
      </c>
    </row>
    <row r="8" spans="1:20" x14ac:dyDescent="0.45">
      <c r="A8" s="1">
        <v>6</v>
      </c>
      <c r="B8" t="s">
        <v>122</v>
      </c>
      <c r="C8" t="s">
        <v>107</v>
      </c>
      <c r="D8" t="s">
        <v>108</v>
      </c>
      <c r="E8" t="s">
        <v>111</v>
      </c>
      <c r="G8" t="s">
        <v>2</v>
      </c>
      <c r="H8" t="s">
        <v>3</v>
      </c>
      <c r="I8" t="s">
        <v>0</v>
      </c>
      <c r="J8" t="str">
        <f t="shared" si="0"/>
        <v>VeryHighMediumHigh</v>
      </c>
      <c r="K8">
        <f>IFERROR(VLOOKUP(J8, RefMatrix!$D$1:$H$45,5, FALSE),"")</f>
        <v>6</v>
      </c>
      <c r="Q8" t="str">
        <f t="shared" si="1"/>
        <v/>
      </c>
      <c r="R8" t="str">
        <f>IFERROR(VLOOKUP(Q8, RefMatrix!$D$1:$H$45,5, FALSE),"")</f>
        <v/>
      </c>
    </row>
    <row r="9" spans="1:20" x14ac:dyDescent="0.45">
      <c r="A9" s="1"/>
      <c r="J9" t="str">
        <f t="shared" si="0"/>
        <v/>
      </c>
      <c r="K9" t="str">
        <f>IFERROR(VLOOKUP(J9, RefMatrix!$D$1:$H$45,5, FALSE),"")</f>
        <v/>
      </c>
      <c r="Q9" t="str">
        <f t="shared" si="1"/>
        <v/>
      </c>
      <c r="R9" t="str">
        <f>IFERROR(VLOOKUP(Q9, RefMatrix!$D$1:$H$45,5, FALSE),"")</f>
        <v/>
      </c>
    </row>
    <row r="10" spans="1:20" x14ac:dyDescent="0.45">
      <c r="A10" s="1"/>
      <c r="J10" t="str">
        <f t="shared" si="0"/>
        <v/>
      </c>
      <c r="K10" t="str">
        <f>IFERROR(VLOOKUP(J10, RefMatrix!$D$1:$H$45,5, FALSE),"")</f>
        <v/>
      </c>
      <c r="Q10" t="str">
        <f t="shared" si="1"/>
        <v/>
      </c>
      <c r="R10" t="str">
        <f>IFERROR(VLOOKUP(Q10, RefMatrix!$D$1:$H$45,5, FALSE),"")</f>
        <v/>
      </c>
    </row>
    <row r="11" spans="1:20" x14ac:dyDescent="0.45">
      <c r="A11" s="1"/>
      <c r="J11" t="str">
        <f t="shared" si="0"/>
        <v/>
      </c>
      <c r="K11" t="str">
        <f>IFERROR(VLOOKUP(J11, RefMatrix!$D$1:$H$45,5, FALSE),"")</f>
        <v/>
      </c>
      <c r="Q11" t="str">
        <f t="shared" si="1"/>
        <v/>
      </c>
      <c r="R11" t="str">
        <f>IFERROR(VLOOKUP(Q11, RefMatrix!$D$1:$H$45,5, FALSE),"")</f>
        <v/>
      </c>
    </row>
    <row r="12" spans="1:20" x14ac:dyDescent="0.45">
      <c r="A12" s="1"/>
      <c r="J12" t="str">
        <f t="shared" si="0"/>
        <v/>
      </c>
      <c r="K12" t="str">
        <f>IFERROR(VLOOKUP(J12, RefMatrix!$D$1:$H$45,5, FALSE),"")</f>
        <v/>
      </c>
      <c r="Q12" t="str">
        <f t="shared" si="1"/>
        <v/>
      </c>
      <c r="R12" t="str">
        <f>IFERROR(VLOOKUP(Q12, RefMatrix!$D$1:$H$45,5, FALSE),"")</f>
        <v/>
      </c>
    </row>
    <row r="13" spans="1:20" x14ac:dyDescent="0.45">
      <c r="A13" s="1"/>
      <c r="J13" t="str">
        <f t="shared" si="0"/>
        <v/>
      </c>
      <c r="K13" t="str">
        <f>IFERROR(VLOOKUP(J13, RefMatrix!$D$1:$H$45,5, FALSE),"")</f>
        <v/>
      </c>
      <c r="Q13" t="str">
        <f t="shared" si="1"/>
        <v/>
      </c>
      <c r="R13" t="str">
        <f>IFERROR(VLOOKUP(Q13, RefMatrix!$D$1:$H$45,5, FALSE),"")</f>
        <v/>
      </c>
    </row>
    <row r="14" spans="1:20" x14ac:dyDescent="0.45">
      <c r="A14" s="1"/>
      <c r="J14" t="str">
        <f t="shared" si="0"/>
        <v/>
      </c>
      <c r="K14" t="str">
        <f>IFERROR(VLOOKUP(J14, RefMatrix!$D$1:$H$45,5, FALSE),"")</f>
        <v/>
      </c>
      <c r="Q14" t="str">
        <f t="shared" si="1"/>
        <v/>
      </c>
      <c r="R14" t="str">
        <f>IFERROR(VLOOKUP(Q14, RefMatrix!$D$1:$H$45,5, FALSE),"")</f>
        <v/>
      </c>
    </row>
    <row r="15" spans="1:20" x14ac:dyDescent="0.45">
      <c r="A15" s="1"/>
      <c r="J15" t="str">
        <f t="shared" si="0"/>
        <v/>
      </c>
      <c r="K15" t="str">
        <f>IFERROR(VLOOKUP(J15, RefMatrix!$D$1:$H$45,5, FALSE),"")</f>
        <v/>
      </c>
      <c r="Q15" t="str">
        <f t="shared" si="1"/>
        <v/>
      </c>
      <c r="R15" t="str">
        <f>IFERROR(VLOOKUP(Q15, RefMatrix!$D$1:$H$45,5, FALSE),"")</f>
        <v/>
      </c>
    </row>
    <row r="16" spans="1:20" x14ac:dyDescent="0.45">
      <c r="A16" s="1"/>
      <c r="J16" t="str">
        <f t="shared" si="0"/>
        <v/>
      </c>
      <c r="K16" t="str">
        <f>IFERROR(VLOOKUP(J16, RefMatrix!$D$1:$H$45,5, FALSE),"")</f>
        <v/>
      </c>
      <c r="Q16" t="str">
        <f t="shared" si="1"/>
        <v/>
      </c>
      <c r="R16" t="str">
        <f>IFERROR(VLOOKUP(Q16, RefMatrix!$D$1:$H$45,5, FALSE),"")</f>
        <v/>
      </c>
    </row>
    <row r="17" spans="1:18" x14ac:dyDescent="0.45">
      <c r="A17" s="1"/>
      <c r="J17" t="str">
        <f t="shared" si="0"/>
        <v/>
      </c>
      <c r="K17" t="str">
        <f>IFERROR(VLOOKUP(J17, RefMatrix!$D$1:$H$45,5, FALSE),"")</f>
        <v/>
      </c>
      <c r="Q17" t="str">
        <f t="shared" si="1"/>
        <v/>
      </c>
      <c r="R17" t="str">
        <f>IFERROR(VLOOKUP(Q17, RefMatrix!$D$1:$H$45,5, FALSE),"")</f>
        <v/>
      </c>
    </row>
    <row r="18" spans="1:18" x14ac:dyDescent="0.45">
      <c r="A18" s="1"/>
      <c r="J18" t="str">
        <f t="shared" si="0"/>
        <v/>
      </c>
      <c r="K18" t="str">
        <f>IFERROR(VLOOKUP(J18, RefMatrix!$D$1:$H$45,5, FALSE),"")</f>
        <v/>
      </c>
      <c r="Q18" t="str">
        <f t="shared" si="1"/>
        <v/>
      </c>
      <c r="R18" t="str">
        <f>IFERROR(VLOOKUP(Q18, RefMatrix!$D$1:$H$45,5, FALSE),"")</f>
        <v/>
      </c>
    </row>
    <row r="19" spans="1:18" x14ac:dyDescent="0.45">
      <c r="A19" s="1"/>
      <c r="J19" t="str">
        <f t="shared" si="0"/>
        <v/>
      </c>
      <c r="K19" t="str">
        <f>IFERROR(VLOOKUP(J19, RefMatrix!$D$1:$H$45,5, FALSE),"")</f>
        <v/>
      </c>
      <c r="Q19" t="str">
        <f t="shared" si="1"/>
        <v/>
      </c>
      <c r="R19" t="str">
        <f>IFERROR(VLOOKUP(Q19, RefMatrix!$D$1:$H$45,5, FALSE),"")</f>
        <v/>
      </c>
    </row>
    <row r="20" spans="1:18" x14ac:dyDescent="0.45">
      <c r="A20" s="1"/>
      <c r="J20" t="str">
        <f t="shared" si="0"/>
        <v/>
      </c>
      <c r="K20" t="str">
        <f>IFERROR(VLOOKUP(J20, RefMatrix!$D$1:$H$45,5, FALSE),"")</f>
        <v/>
      </c>
      <c r="Q20" t="str">
        <f t="shared" si="1"/>
        <v/>
      </c>
      <c r="R20" t="str">
        <f>IFERROR(VLOOKUP(Q20, RefMatrix!$D$1:$H$45,5, FALSE),"")</f>
        <v/>
      </c>
    </row>
    <row r="21" spans="1:18" x14ac:dyDescent="0.45">
      <c r="A21" s="1"/>
      <c r="J21" t="str">
        <f t="shared" si="0"/>
        <v/>
      </c>
      <c r="K21" t="str">
        <f>IFERROR(VLOOKUP(J21, RefMatrix!$D$1:$H$45,5, FALSE),"")</f>
        <v/>
      </c>
      <c r="Q21" t="str">
        <f t="shared" si="1"/>
        <v/>
      </c>
      <c r="R21" t="str">
        <f>IFERROR(VLOOKUP(Q21, RefMatrix!$D$1:$H$45,5, FALSE),"")</f>
        <v/>
      </c>
    </row>
    <row r="22" spans="1:18" x14ac:dyDescent="0.45">
      <c r="A22" s="1"/>
      <c r="J22" t="str">
        <f t="shared" si="0"/>
        <v/>
      </c>
      <c r="K22" t="str">
        <f>IFERROR(VLOOKUP(J22, RefMatrix!$D$1:$H$45,5, FALSE),"")</f>
        <v/>
      </c>
      <c r="Q22" t="str">
        <f t="shared" si="1"/>
        <v/>
      </c>
      <c r="R22" t="str">
        <f>IFERROR(VLOOKUP(Q22, RefMatrix!$D$1:$H$45,5, FALSE),"")</f>
        <v/>
      </c>
    </row>
    <row r="23" spans="1:18" x14ac:dyDescent="0.45">
      <c r="A23" s="1"/>
      <c r="J23" t="str">
        <f t="shared" si="0"/>
        <v/>
      </c>
      <c r="K23" t="str">
        <f>IFERROR(VLOOKUP(J23, RefMatrix!$D$1:$H$45,5, FALSE),"")</f>
        <v/>
      </c>
      <c r="Q23" t="str">
        <f t="shared" si="1"/>
        <v/>
      </c>
      <c r="R23" t="str">
        <f>IFERROR(VLOOKUP(Q23, RefMatrix!$D$1:$H$45,5, FALSE),"")</f>
        <v/>
      </c>
    </row>
    <row r="24" spans="1:18" x14ac:dyDescent="0.45">
      <c r="A24" s="1"/>
      <c r="J24" t="str">
        <f t="shared" si="0"/>
        <v/>
      </c>
      <c r="K24" t="str">
        <f>IFERROR(VLOOKUP(J24, RefMatrix!$D$1:$H$45,5, FALSE),"")</f>
        <v/>
      </c>
      <c r="Q24" t="str">
        <f t="shared" si="1"/>
        <v/>
      </c>
      <c r="R24" t="str">
        <f>IFERROR(VLOOKUP(Q24, RefMatrix!$D$1:$H$45,5, FALSE),"")</f>
        <v/>
      </c>
    </row>
    <row r="25" spans="1:18" x14ac:dyDescent="0.45">
      <c r="A25" s="1"/>
      <c r="J25" t="str">
        <f t="shared" si="0"/>
        <v/>
      </c>
      <c r="K25" t="str">
        <f>IFERROR(VLOOKUP(J25, RefMatrix!$D$1:$H$45,5, FALSE),"")</f>
        <v/>
      </c>
      <c r="Q25" t="str">
        <f t="shared" si="1"/>
        <v/>
      </c>
      <c r="R25" t="str">
        <f>IFERROR(VLOOKUP(Q25, RefMatrix!$D$1:$H$45,5, FALSE),"")</f>
        <v/>
      </c>
    </row>
    <row r="26" spans="1:18" x14ac:dyDescent="0.45">
      <c r="A26" s="1"/>
      <c r="J26" t="str">
        <f t="shared" si="0"/>
        <v/>
      </c>
      <c r="K26" t="str">
        <f>IFERROR(VLOOKUP(J26, RefMatrix!$D$1:$H$45,5, FALSE),"")</f>
        <v/>
      </c>
      <c r="Q26" t="str">
        <f t="shared" si="1"/>
        <v/>
      </c>
      <c r="R26" t="str">
        <f>IFERROR(VLOOKUP(Q26, RefMatrix!$D$1:$H$45,5, FALSE),"")</f>
        <v/>
      </c>
    </row>
    <row r="27" spans="1:18" x14ac:dyDescent="0.45">
      <c r="A27" s="1"/>
      <c r="J27" t="str">
        <f t="shared" si="0"/>
        <v/>
      </c>
      <c r="K27" t="str">
        <f>IFERROR(VLOOKUP(J27, RefMatrix!$D$1:$H$45,5, FALSE),"")</f>
        <v/>
      </c>
      <c r="Q27" t="str">
        <f t="shared" si="1"/>
        <v/>
      </c>
      <c r="R27" t="str">
        <f>IFERROR(VLOOKUP(Q27, RefMatrix!$D$1:$H$45,5, FALSE),"")</f>
        <v/>
      </c>
    </row>
    <row r="28" spans="1:18" x14ac:dyDescent="0.45">
      <c r="A28" s="1"/>
      <c r="J28" t="str">
        <f t="shared" si="0"/>
        <v/>
      </c>
      <c r="K28" t="str">
        <f>IFERROR(VLOOKUP(J28, RefMatrix!$D$1:$H$45,5, FALSE),"")</f>
        <v/>
      </c>
      <c r="Q28" t="str">
        <f t="shared" si="1"/>
        <v/>
      </c>
      <c r="R28" t="str">
        <f>IFERROR(VLOOKUP(Q28, RefMatrix!$D$1:$H$45,5, FALSE),"")</f>
        <v/>
      </c>
    </row>
    <row r="29" spans="1:18" x14ac:dyDescent="0.45">
      <c r="A29" s="1"/>
      <c r="J29" t="str">
        <f t="shared" si="0"/>
        <v/>
      </c>
      <c r="K29" t="str">
        <f>IFERROR(VLOOKUP(J29, RefMatrix!$D$1:$H$45,5, FALSE),"")</f>
        <v/>
      </c>
      <c r="Q29" t="str">
        <f t="shared" si="1"/>
        <v/>
      </c>
      <c r="R29" t="str">
        <f>IFERROR(VLOOKUP(Q29, RefMatrix!$D$1:$H$45,5, FALSE),"")</f>
        <v/>
      </c>
    </row>
    <row r="30" spans="1:18" x14ac:dyDescent="0.45">
      <c r="A30" s="1"/>
      <c r="J30" t="str">
        <f t="shared" si="0"/>
        <v/>
      </c>
      <c r="K30" t="str">
        <f>IFERROR(VLOOKUP(J30, RefMatrix!$D$1:$H$45,5, FALSE),"")</f>
        <v/>
      </c>
      <c r="Q30" t="str">
        <f t="shared" si="1"/>
        <v/>
      </c>
      <c r="R30" t="str">
        <f>IFERROR(VLOOKUP(Q30, RefMatrix!$D$1:$H$45,5, FALSE),"")</f>
        <v/>
      </c>
    </row>
    <row r="31" spans="1:18" x14ac:dyDescent="0.45">
      <c r="A31" s="1"/>
      <c r="J31" t="str">
        <f t="shared" si="0"/>
        <v/>
      </c>
      <c r="K31" t="str">
        <f>IFERROR(VLOOKUP(J31, RefMatrix!$D$1:$H$45,5, FALSE),"")</f>
        <v/>
      </c>
      <c r="Q31" t="str">
        <f t="shared" si="1"/>
        <v/>
      </c>
      <c r="R31" t="str">
        <f>IFERROR(VLOOKUP(Q31, RefMatrix!$D$1:$H$45,5, FALSE),"")</f>
        <v/>
      </c>
    </row>
    <row r="32" spans="1:18" x14ac:dyDescent="0.45">
      <c r="A32" s="1"/>
      <c r="J32" t="str">
        <f t="shared" si="0"/>
        <v/>
      </c>
      <c r="K32" t="str">
        <f>IFERROR(VLOOKUP(J32, RefMatrix!$D$1:$H$45,5, FALSE),"")</f>
        <v/>
      </c>
      <c r="Q32" t="str">
        <f t="shared" si="1"/>
        <v/>
      </c>
      <c r="R32" t="str">
        <f>IFERROR(VLOOKUP(Q32, RefMatrix!$D$1:$H$45,5, FALSE),"")</f>
        <v/>
      </c>
    </row>
    <row r="33" spans="1:18" x14ac:dyDescent="0.45">
      <c r="A33" s="1"/>
      <c r="J33" t="str">
        <f t="shared" si="0"/>
        <v/>
      </c>
      <c r="K33" t="str">
        <f>IFERROR(VLOOKUP(J33, RefMatrix!$D$1:$H$45,5, FALSE),"")</f>
        <v/>
      </c>
      <c r="Q33" t="str">
        <f t="shared" si="1"/>
        <v/>
      </c>
      <c r="R33" t="str">
        <f>IFERROR(VLOOKUP(Q33, RefMatrix!$D$1:$H$45,5, FALSE),"")</f>
        <v/>
      </c>
    </row>
    <row r="34" spans="1:18" x14ac:dyDescent="0.45">
      <c r="A34" s="1"/>
      <c r="J34" t="str">
        <f t="shared" si="0"/>
        <v/>
      </c>
      <c r="K34" t="str">
        <f>IFERROR(VLOOKUP(J34, RefMatrix!$D$1:$H$45,5, FALSE),"")</f>
        <v/>
      </c>
      <c r="Q34" t="str">
        <f t="shared" si="1"/>
        <v/>
      </c>
      <c r="R34" t="str">
        <f>IFERROR(VLOOKUP(Q34, RefMatrix!$D$1:$H$45,5, FALSE),"")</f>
        <v/>
      </c>
    </row>
    <row r="35" spans="1:18" x14ac:dyDescent="0.45">
      <c r="A35" s="1"/>
      <c r="J35" t="str">
        <f t="shared" si="0"/>
        <v/>
      </c>
      <c r="K35" t="str">
        <f>IFERROR(VLOOKUP(J35, RefMatrix!$D$1:$H$45,5, FALSE),"")</f>
        <v/>
      </c>
      <c r="Q35" t="str">
        <f t="shared" si="1"/>
        <v/>
      </c>
      <c r="R35" t="str">
        <f>IFERROR(VLOOKUP(Q35, RefMatrix!$D$1:$H$45,5, FALSE),"")</f>
        <v/>
      </c>
    </row>
    <row r="36" spans="1:18" x14ac:dyDescent="0.45">
      <c r="A36" s="1"/>
      <c r="J36" t="str">
        <f t="shared" si="0"/>
        <v/>
      </c>
      <c r="K36" t="str">
        <f>IFERROR(VLOOKUP(J36, RefMatrix!$D$1:$H$45,5, FALSE),"")</f>
        <v/>
      </c>
      <c r="Q36" t="str">
        <f t="shared" si="1"/>
        <v/>
      </c>
      <c r="R36" t="str">
        <f>IFERROR(VLOOKUP(Q36, RefMatrix!$D$1:$H$45,5, FALSE),"")</f>
        <v/>
      </c>
    </row>
    <row r="37" spans="1:18" x14ac:dyDescent="0.45">
      <c r="A37" s="1"/>
      <c r="J37" t="str">
        <f t="shared" si="0"/>
        <v/>
      </c>
      <c r="K37" t="str">
        <f>IFERROR(VLOOKUP(J37, RefMatrix!$D$1:$H$45,5, FALSE),"")</f>
        <v/>
      </c>
      <c r="Q37" t="str">
        <f t="shared" si="1"/>
        <v/>
      </c>
      <c r="R37" t="str">
        <f>IFERROR(VLOOKUP(Q37, RefMatrix!$D$1:$H$45,5, FALSE),"")</f>
        <v/>
      </c>
    </row>
    <row r="38" spans="1:18" x14ac:dyDescent="0.45">
      <c r="A38" s="1"/>
      <c r="J38" t="str">
        <f t="shared" si="0"/>
        <v/>
      </c>
      <c r="K38" t="str">
        <f>IFERROR(VLOOKUP(J38, RefMatrix!$D$1:$H$45,5, FALSE),"")</f>
        <v/>
      </c>
      <c r="Q38" t="str">
        <f t="shared" si="1"/>
        <v/>
      </c>
      <c r="R38" t="str">
        <f>IFERROR(VLOOKUP(Q38, RefMatrix!$D$1:$H$45,5, FALSE),"")</f>
        <v/>
      </c>
    </row>
    <row r="39" spans="1:18" x14ac:dyDescent="0.45">
      <c r="A39" s="1"/>
      <c r="J39" t="str">
        <f t="shared" si="0"/>
        <v/>
      </c>
      <c r="K39" t="str">
        <f>IFERROR(VLOOKUP(J39, RefMatrix!$D$1:$H$45,5, FALSE),"")</f>
        <v/>
      </c>
      <c r="Q39" t="str">
        <f t="shared" si="1"/>
        <v/>
      </c>
      <c r="R39" t="str">
        <f>IFERROR(VLOOKUP(Q39, RefMatrix!$D$1:$H$45,5, FALSE),"")</f>
        <v/>
      </c>
    </row>
    <row r="40" spans="1:18" x14ac:dyDescent="0.45">
      <c r="A40" s="1"/>
      <c r="J40" t="str">
        <f t="shared" si="0"/>
        <v/>
      </c>
      <c r="K40" t="str">
        <f>IFERROR(VLOOKUP(J40, RefMatrix!$D$1:$H$45,5, FALSE),"")</f>
        <v/>
      </c>
      <c r="Q40" t="str">
        <f t="shared" si="1"/>
        <v/>
      </c>
      <c r="R40" t="str">
        <f>IFERROR(VLOOKUP(Q40, RefMatrix!$D$1:$H$45,5, FALSE),"")</f>
        <v/>
      </c>
    </row>
    <row r="41" spans="1:18" x14ac:dyDescent="0.45">
      <c r="A41" s="1"/>
      <c r="J41" t="str">
        <f t="shared" si="0"/>
        <v/>
      </c>
      <c r="K41" t="str">
        <f>IFERROR(VLOOKUP(J41, RefMatrix!$D$1:$H$45,5, FALSE),"")</f>
        <v/>
      </c>
      <c r="Q41" t="str">
        <f t="shared" si="1"/>
        <v/>
      </c>
      <c r="R41" t="str">
        <f>IFERROR(VLOOKUP(Q41, RefMatrix!$D$1:$H$45,5, FALSE),"")</f>
        <v/>
      </c>
    </row>
    <row r="42" spans="1:18" x14ac:dyDescent="0.45">
      <c r="A42" s="1"/>
      <c r="J42" t="str">
        <f t="shared" si="0"/>
        <v/>
      </c>
      <c r="K42" t="str">
        <f>IFERROR(VLOOKUP(J42, RefMatrix!$D$1:$H$45,5, FALSE),"")</f>
        <v/>
      </c>
      <c r="Q42" t="str">
        <f t="shared" si="1"/>
        <v/>
      </c>
      <c r="R42" t="str">
        <f>IFERROR(VLOOKUP(Q42, RefMatrix!$D$1:$H$45,5, FALSE),"")</f>
        <v/>
      </c>
    </row>
    <row r="43" spans="1:18" x14ac:dyDescent="0.45">
      <c r="A43" s="1"/>
      <c r="J43" t="str">
        <f t="shared" si="0"/>
        <v/>
      </c>
      <c r="K43" t="str">
        <f>IFERROR(VLOOKUP(J43, RefMatrix!$D$1:$H$45,5, FALSE),"")</f>
        <v/>
      </c>
      <c r="Q43" t="str">
        <f t="shared" si="1"/>
        <v/>
      </c>
      <c r="R43" t="str">
        <f>IFERROR(VLOOKUP(Q43, RefMatrix!$D$1:$H$45,5, FALSE),"")</f>
        <v/>
      </c>
    </row>
    <row r="44" spans="1:18" x14ac:dyDescent="0.45">
      <c r="A44" s="1"/>
      <c r="J44" t="str">
        <f t="shared" si="0"/>
        <v/>
      </c>
      <c r="K44" t="str">
        <f>IFERROR(VLOOKUP(J44, RefMatrix!$D$1:$H$45,5, FALSE),"")</f>
        <v/>
      </c>
      <c r="Q44" t="str">
        <f t="shared" si="1"/>
        <v/>
      </c>
      <c r="R44" t="str">
        <f>IFERROR(VLOOKUP(Q44, RefMatrix!$D$1:$H$45,5, FALSE),"")</f>
        <v/>
      </c>
    </row>
    <row r="45" spans="1:18" x14ac:dyDescent="0.45">
      <c r="A45" s="1"/>
      <c r="J45" t="str">
        <f t="shared" si="0"/>
        <v/>
      </c>
      <c r="K45" t="str">
        <f>IFERROR(VLOOKUP(J45, RefMatrix!$D$1:$H$45,5, FALSE),"")</f>
        <v/>
      </c>
      <c r="Q45" t="str">
        <f t="shared" si="1"/>
        <v/>
      </c>
      <c r="R45" t="str">
        <f>IFERROR(VLOOKUP(Q45, RefMatrix!$D$1:$H$45,5, FALSE),"")</f>
        <v/>
      </c>
    </row>
    <row r="46" spans="1:18" x14ac:dyDescent="0.45">
      <c r="A46" s="1"/>
      <c r="J46" t="str">
        <f t="shared" si="0"/>
        <v/>
      </c>
      <c r="K46" t="str">
        <f>IFERROR(VLOOKUP(J46, RefMatrix!$D$1:$H$45,5, FALSE),"")</f>
        <v/>
      </c>
      <c r="Q46" t="str">
        <f t="shared" si="1"/>
        <v/>
      </c>
      <c r="R46" t="str">
        <f>IFERROR(VLOOKUP(Q46, RefMatrix!$D$1:$H$45,5, FALSE),"")</f>
        <v/>
      </c>
    </row>
    <row r="47" spans="1:18" x14ac:dyDescent="0.45">
      <c r="A47" s="1"/>
      <c r="J47" t="str">
        <f t="shared" si="0"/>
        <v/>
      </c>
      <c r="K47" t="str">
        <f>IFERROR(VLOOKUP(J47, RefMatrix!$D$1:$H$45,5, FALSE),"")</f>
        <v/>
      </c>
      <c r="Q47" t="str">
        <f t="shared" si="1"/>
        <v/>
      </c>
      <c r="R47" t="str">
        <f>IFERROR(VLOOKUP(Q47, RefMatrix!$D$1:$H$45,5, FALSE),"")</f>
        <v/>
      </c>
    </row>
    <row r="48" spans="1:18" x14ac:dyDescent="0.45">
      <c r="A48" s="1"/>
      <c r="K48" t="str">
        <f>IFERROR(VLOOKUP(J48, RefMatrix!$D$1:$H$45,5, FALSE),"")</f>
        <v/>
      </c>
      <c r="R48" t="str">
        <f>IFERROR(VLOOKUP(Q48, RefMatrix!$D$1:$H$45,5, FALSE),"")</f>
        <v/>
      </c>
    </row>
    <row r="49" spans="1:18" x14ac:dyDescent="0.45">
      <c r="A49" s="1"/>
      <c r="K49" t="str">
        <f>IFERROR(VLOOKUP(J49, RefMatrix!$D$1:$H$45,5, FALSE),"")</f>
        <v/>
      </c>
      <c r="R49" t="str">
        <f>IFERROR(VLOOKUP(Q49, RefMatrix!$D$1:$H$45,5, FALSE),"")</f>
        <v/>
      </c>
    </row>
    <row r="50" spans="1:18" x14ac:dyDescent="0.45">
      <c r="A50" s="1"/>
      <c r="K50" t="str">
        <f>IFERROR(VLOOKUP(J50, RefMatrix!$D$1:$H$45,5, FALSE),"")</f>
        <v/>
      </c>
      <c r="R50" t="str">
        <f>IFERROR(VLOOKUP(Q50, RefMatrix!$D$1:$H$45,5, FALSE),"")</f>
        <v/>
      </c>
    </row>
    <row r="51" spans="1:18" x14ac:dyDescent="0.45">
      <c r="A51" s="1"/>
      <c r="K51" t="str">
        <f>IFERROR(VLOOKUP(J51, RefMatrix!$D$1:$H$45,5, FALSE),"")</f>
        <v/>
      </c>
      <c r="R51" t="str">
        <f>IFERROR(VLOOKUP(Q51, RefMatrix!$D$1:$H$45,5, FALSE),"")</f>
        <v/>
      </c>
    </row>
    <row r="52" spans="1:18" x14ac:dyDescent="0.45">
      <c r="A52" s="1"/>
      <c r="K52" t="str">
        <f>IFERROR(VLOOKUP(J52, RefMatrix!$D$1:$H$45,5, FALSE),"")</f>
        <v/>
      </c>
      <c r="R52" t="str">
        <f>IFERROR(VLOOKUP(Q52, RefMatrix!$D$1:$H$45,5, FALSE),"")</f>
        <v/>
      </c>
    </row>
    <row r="53" spans="1:18" x14ac:dyDescent="0.45">
      <c r="A53" s="1"/>
      <c r="J53" t="str">
        <f t="shared" si="0"/>
        <v/>
      </c>
      <c r="K53" t="str">
        <f>IFERROR(VLOOKUP(J53, RefMatrix!$D$1:$H$45,5, FALSE),"")</f>
        <v/>
      </c>
      <c r="Q53" t="str">
        <f t="shared" ref="Q53:Q116" si="2">CONCATENATE(N53,O53,P53)</f>
        <v/>
      </c>
      <c r="R53" t="str">
        <f>IFERROR(VLOOKUP(Q53, RefMatrix!$D$1:$H$45,5, FALSE),"")</f>
        <v/>
      </c>
    </row>
    <row r="54" spans="1:18" x14ac:dyDescent="0.45">
      <c r="A54" s="1"/>
      <c r="J54" t="str">
        <f t="shared" si="0"/>
        <v/>
      </c>
      <c r="K54" t="str">
        <f>IFERROR(VLOOKUP(J54, RefMatrix!$D$1:$H$45,5, FALSE),"")</f>
        <v/>
      </c>
      <c r="Q54" t="str">
        <f t="shared" si="2"/>
        <v/>
      </c>
      <c r="R54" t="str">
        <f>IFERROR(VLOOKUP(Q54, RefMatrix!$D$1:$H$45,5, FALSE),"")</f>
        <v/>
      </c>
    </row>
    <row r="55" spans="1:18" x14ac:dyDescent="0.45">
      <c r="A55" s="1"/>
      <c r="J55" t="str">
        <f t="shared" si="0"/>
        <v/>
      </c>
      <c r="K55" t="str">
        <f>IFERROR(VLOOKUP(J55, RefMatrix!$D$1:$H$45,5, FALSE),"")</f>
        <v/>
      </c>
      <c r="Q55" t="str">
        <f t="shared" si="2"/>
        <v/>
      </c>
      <c r="R55" t="str">
        <f>IFERROR(VLOOKUP(Q55, RefMatrix!$D$1:$H$45,5, FALSE),"")</f>
        <v/>
      </c>
    </row>
    <row r="56" spans="1:18" x14ac:dyDescent="0.45">
      <c r="A56" s="1"/>
      <c r="J56" t="str">
        <f t="shared" si="0"/>
        <v/>
      </c>
      <c r="K56" t="str">
        <f>IFERROR(VLOOKUP(J56, RefMatrix!$D$1:$H$45,5, FALSE),"")</f>
        <v/>
      </c>
      <c r="Q56" t="str">
        <f t="shared" si="2"/>
        <v/>
      </c>
      <c r="R56" t="str">
        <f>IFERROR(VLOOKUP(Q56, RefMatrix!$D$1:$H$45,5, FALSE),"")</f>
        <v/>
      </c>
    </row>
    <row r="57" spans="1:18" x14ac:dyDescent="0.45">
      <c r="A57" s="1"/>
      <c r="J57" t="str">
        <f t="shared" si="0"/>
        <v/>
      </c>
      <c r="K57" t="str">
        <f>IFERROR(VLOOKUP(J57, RefMatrix!$D$1:$H$45,5, FALSE),"")</f>
        <v/>
      </c>
      <c r="Q57" t="str">
        <f t="shared" si="2"/>
        <v/>
      </c>
      <c r="R57" t="str">
        <f>IFERROR(VLOOKUP(Q57, RefMatrix!$D$1:$H$45,5, FALSE),"")</f>
        <v/>
      </c>
    </row>
    <row r="58" spans="1:18" x14ac:dyDescent="0.45">
      <c r="A58" s="1"/>
      <c r="J58" t="str">
        <f t="shared" si="0"/>
        <v/>
      </c>
      <c r="K58" t="str">
        <f>IFERROR(VLOOKUP(J58, RefMatrix!$D$1:$H$45,5, FALSE),"")</f>
        <v/>
      </c>
      <c r="Q58" t="str">
        <f t="shared" si="2"/>
        <v/>
      </c>
      <c r="R58" t="str">
        <f>IFERROR(VLOOKUP(Q58, RefMatrix!$D$1:$H$45,5, FALSE),"")</f>
        <v/>
      </c>
    </row>
    <row r="59" spans="1:18" x14ac:dyDescent="0.45">
      <c r="A59" s="1"/>
      <c r="J59" t="str">
        <f t="shared" si="0"/>
        <v/>
      </c>
      <c r="K59" t="str">
        <f>IFERROR(VLOOKUP(J59, RefMatrix!$D$1:$H$45,5, FALSE),"")</f>
        <v/>
      </c>
      <c r="Q59" t="str">
        <f t="shared" si="2"/>
        <v/>
      </c>
      <c r="R59" t="str">
        <f>IFERROR(VLOOKUP(Q59, RefMatrix!$D$1:$H$45,5, FALSE),"")</f>
        <v/>
      </c>
    </row>
    <row r="60" spans="1:18" x14ac:dyDescent="0.45">
      <c r="A60" s="1"/>
      <c r="J60" t="str">
        <f t="shared" si="0"/>
        <v/>
      </c>
      <c r="K60" t="str">
        <f>IFERROR(VLOOKUP(J60, RefMatrix!$D$1:$H$45,5, FALSE),"")</f>
        <v/>
      </c>
      <c r="Q60" t="str">
        <f t="shared" si="2"/>
        <v/>
      </c>
      <c r="R60" t="str">
        <f>IFERROR(VLOOKUP(Q60, RefMatrix!$D$1:$H$45,5, FALSE),"")</f>
        <v/>
      </c>
    </row>
    <row r="61" spans="1:18" x14ac:dyDescent="0.45">
      <c r="A61" s="1"/>
      <c r="J61" t="str">
        <f t="shared" si="0"/>
        <v/>
      </c>
      <c r="K61" t="str">
        <f>IFERROR(VLOOKUP(J61, RefMatrix!$D$1:$H$45,5, FALSE),"")</f>
        <v/>
      </c>
      <c r="Q61" t="str">
        <f t="shared" si="2"/>
        <v/>
      </c>
      <c r="R61" t="str">
        <f>IFERROR(VLOOKUP(Q61, RefMatrix!$D$1:$H$45,5, FALSE),"")</f>
        <v/>
      </c>
    </row>
    <row r="62" spans="1:18" x14ac:dyDescent="0.45">
      <c r="A62" s="1"/>
      <c r="J62" t="str">
        <f t="shared" si="0"/>
        <v/>
      </c>
      <c r="K62" t="str">
        <f>IFERROR(VLOOKUP(J62, RefMatrix!$D$1:$H$45,5, FALSE),"")</f>
        <v/>
      </c>
      <c r="Q62" t="str">
        <f t="shared" si="2"/>
        <v/>
      </c>
      <c r="R62" t="str">
        <f>IFERROR(VLOOKUP(Q62, RefMatrix!$D$1:$H$45,5, FALSE),"")</f>
        <v/>
      </c>
    </row>
    <row r="63" spans="1:18" x14ac:dyDescent="0.45">
      <c r="A63" s="1"/>
      <c r="J63" t="str">
        <f t="shared" si="0"/>
        <v/>
      </c>
      <c r="K63" t="str">
        <f>IFERROR(VLOOKUP(J63, RefMatrix!$D$1:$H$45,5, FALSE),"")</f>
        <v/>
      </c>
      <c r="Q63" t="str">
        <f t="shared" si="2"/>
        <v/>
      </c>
      <c r="R63" t="str">
        <f>IFERROR(VLOOKUP(Q63, RefMatrix!$D$1:$H$45,5, FALSE),"")</f>
        <v/>
      </c>
    </row>
    <row r="64" spans="1:18" x14ac:dyDescent="0.45">
      <c r="A64" s="1"/>
      <c r="J64" t="str">
        <f t="shared" si="0"/>
        <v/>
      </c>
      <c r="K64" t="str">
        <f>IFERROR(VLOOKUP(J64, RefMatrix!$D$1:$H$45,5, FALSE),"")</f>
        <v/>
      </c>
      <c r="Q64" t="str">
        <f t="shared" si="2"/>
        <v/>
      </c>
      <c r="R64" t="str">
        <f>IFERROR(VLOOKUP(Q64, RefMatrix!$D$1:$H$45,5, FALSE),"")</f>
        <v/>
      </c>
    </row>
    <row r="65" spans="1:18" x14ac:dyDescent="0.45">
      <c r="A65" s="1"/>
      <c r="J65" t="str">
        <f t="shared" si="0"/>
        <v/>
      </c>
      <c r="K65" t="str">
        <f>IFERROR(VLOOKUP(J65, RefMatrix!$D$1:$H$45,5, FALSE),"")</f>
        <v/>
      </c>
      <c r="Q65" t="str">
        <f t="shared" si="2"/>
        <v/>
      </c>
      <c r="R65" t="str">
        <f>IFERROR(VLOOKUP(Q65, RefMatrix!$D$1:$H$45,5, FALSE),"")</f>
        <v/>
      </c>
    </row>
    <row r="66" spans="1:18" x14ac:dyDescent="0.45">
      <c r="A66" s="1"/>
      <c r="J66" t="str">
        <f t="shared" si="0"/>
        <v/>
      </c>
      <c r="K66" t="str">
        <f>IFERROR(VLOOKUP(J66, RefMatrix!$D$1:$H$45,5, FALSE),"")</f>
        <v/>
      </c>
      <c r="Q66" t="str">
        <f t="shared" si="2"/>
        <v/>
      </c>
      <c r="R66" t="str">
        <f>IFERROR(VLOOKUP(Q66, RefMatrix!$D$1:$H$45,5, FALSE),"")</f>
        <v/>
      </c>
    </row>
    <row r="67" spans="1:18" x14ac:dyDescent="0.45">
      <c r="A67" s="1"/>
      <c r="J67" t="str">
        <f t="shared" si="0"/>
        <v/>
      </c>
      <c r="K67" t="str">
        <f>IFERROR(VLOOKUP(J67, RefMatrix!$D$1:$H$45,5, FALSE),"")</f>
        <v/>
      </c>
      <c r="Q67" t="str">
        <f t="shared" si="2"/>
        <v/>
      </c>
      <c r="R67" t="str">
        <f>IFERROR(VLOOKUP(Q67, RefMatrix!$D$1:$H$45,5, FALSE),"")</f>
        <v/>
      </c>
    </row>
    <row r="68" spans="1:18" x14ac:dyDescent="0.45">
      <c r="A68" s="1"/>
      <c r="J68" t="str">
        <f t="shared" ref="J68:J131" si="3">CONCATENATE(G68,H68,I68)</f>
        <v/>
      </c>
      <c r="K68" t="str">
        <f>IFERROR(VLOOKUP(J68, RefMatrix!$D$1:$H$45,5, FALSE),"")</f>
        <v/>
      </c>
      <c r="Q68" t="str">
        <f t="shared" si="2"/>
        <v/>
      </c>
      <c r="R68" t="str">
        <f>IFERROR(VLOOKUP(Q68, RefMatrix!$D$1:$H$45,5, FALSE),"")</f>
        <v/>
      </c>
    </row>
    <row r="69" spans="1:18" x14ac:dyDescent="0.45">
      <c r="A69" s="1"/>
      <c r="J69" t="str">
        <f t="shared" si="3"/>
        <v/>
      </c>
      <c r="K69" t="str">
        <f>IFERROR(VLOOKUP(J69, RefMatrix!$D$1:$H$45,5, FALSE),"")</f>
        <v/>
      </c>
      <c r="Q69" t="str">
        <f t="shared" si="2"/>
        <v/>
      </c>
      <c r="R69" t="str">
        <f>IFERROR(VLOOKUP(Q69, RefMatrix!$D$1:$H$45,5, FALSE),"")</f>
        <v/>
      </c>
    </row>
    <row r="70" spans="1:18" x14ac:dyDescent="0.45">
      <c r="A70" s="1"/>
      <c r="J70" t="str">
        <f t="shared" si="3"/>
        <v/>
      </c>
      <c r="K70" t="str">
        <f>IFERROR(VLOOKUP(J70, RefMatrix!$D$1:$H$45,5, FALSE),"")</f>
        <v/>
      </c>
      <c r="Q70" t="str">
        <f t="shared" si="2"/>
        <v/>
      </c>
      <c r="R70" t="str">
        <f>IFERROR(VLOOKUP(Q70, RefMatrix!$D$1:$H$45,5, FALSE),"")</f>
        <v/>
      </c>
    </row>
    <row r="71" spans="1:18" x14ac:dyDescent="0.45">
      <c r="A71" s="1"/>
      <c r="J71" t="str">
        <f t="shared" si="3"/>
        <v/>
      </c>
      <c r="K71" t="str">
        <f>IFERROR(VLOOKUP(J71, RefMatrix!$D$1:$H$45,5, FALSE),"")</f>
        <v/>
      </c>
      <c r="Q71" t="str">
        <f t="shared" si="2"/>
        <v/>
      </c>
      <c r="R71" t="str">
        <f>IFERROR(VLOOKUP(Q71, RefMatrix!$D$1:$H$45,5, FALSE),"")</f>
        <v/>
      </c>
    </row>
    <row r="72" spans="1:18" x14ac:dyDescent="0.45">
      <c r="A72" s="1"/>
      <c r="J72" t="str">
        <f t="shared" si="3"/>
        <v/>
      </c>
      <c r="K72" t="str">
        <f>IFERROR(VLOOKUP(J72, RefMatrix!$D$1:$H$45,5, FALSE),"")</f>
        <v/>
      </c>
      <c r="Q72" t="str">
        <f t="shared" si="2"/>
        <v/>
      </c>
      <c r="R72" t="str">
        <f>IFERROR(VLOOKUP(Q72, RefMatrix!$D$1:$H$45,5, FALSE),"")</f>
        <v/>
      </c>
    </row>
    <row r="73" spans="1:18" x14ac:dyDescent="0.45">
      <c r="A73" s="1"/>
      <c r="J73" t="str">
        <f t="shared" si="3"/>
        <v/>
      </c>
      <c r="K73" t="str">
        <f>IFERROR(VLOOKUP(J73, RefMatrix!$D$1:$H$45,5, FALSE),"")</f>
        <v/>
      </c>
      <c r="Q73" t="str">
        <f t="shared" si="2"/>
        <v/>
      </c>
      <c r="R73" t="str">
        <f>IFERROR(VLOOKUP(Q73, RefMatrix!$D$1:$H$45,5, FALSE),"")</f>
        <v/>
      </c>
    </row>
    <row r="74" spans="1:18" x14ac:dyDescent="0.45">
      <c r="A74" s="1"/>
      <c r="J74" t="str">
        <f t="shared" si="3"/>
        <v/>
      </c>
      <c r="K74" t="str">
        <f>IFERROR(VLOOKUP(J74, RefMatrix!$D$1:$H$45,5, FALSE),"")</f>
        <v/>
      </c>
      <c r="Q74" t="str">
        <f t="shared" si="2"/>
        <v/>
      </c>
      <c r="R74" t="str">
        <f>IFERROR(VLOOKUP(Q74, RefMatrix!$D$1:$H$45,5, FALSE),"")</f>
        <v/>
      </c>
    </row>
    <row r="75" spans="1:18" x14ac:dyDescent="0.45">
      <c r="A75" s="1"/>
      <c r="J75" t="str">
        <f t="shared" si="3"/>
        <v/>
      </c>
      <c r="K75" t="str">
        <f>IFERROR(VLOOKUP(J75, RefMatrix!$D$1:$H$45,5, FALSE),"")</f>
        <v/>
      </c>
      <c r="Q75" t="str">
        <f t="shared" si="2"/>
        <v/>
      </c>
      <c r="R75" t="str">
        <f>IFERROR(VLOOKUP(Q75, RefMatrix!$D$1:$H$45,5, FALSE),"")</f>
        <v/>
      </c>
    </row>
    <row r="76" spans="1:18" x14ac:dyDescent="0.45">
      <c r="A76" s="1"/>
      <c r="J76" t="str">
        <f t="shared" si="3"/>
        <v/>
      </c>
      <c r="K76" t="str">
        <f>IFERROR(VLOOKUP(J76, RefMatrix!$D$1:$H$45,5, FALSE),"")</f>
        <v/>
      </c>
      <c r="Q76" t="str">
        <f t="shared" si="2"/>
        <v/>
      </c>
      <c r="R76" t="str">
        <f>IFERROR(VLOOKUP(Q76, RefMatrix!$D$1:$H$45,5, FALSE),"")</f>
        <v/>
      </c>
    </row>
    <row r="77" spans="1:18" x14ac:dyDescent="0.45">
      <c r="A77" s="1"/>
      <c r="J77" t="str">
        <f t="shared" si="3"/>
        <v/>
      </c>
      <c r="K77" t="str">
        <f>IFERROR(VLOOKUP(J77, RefMatrix!$D$1:$H$45,5, FALSE),"")</f>
        <v/>
      </c>
      <c r="Q77" t="str">
        <f t="shared" si="2"/>
        <v/>
      </c>
      <c r="R77" t="str">
        <f>IFERROR(VLOOKUP(Q77, RefMatrix!$D$1:$H$45,5, FALSE),"")</f>
        <v/>
      </c>
    </row>
    <row r="78" spans="1:18" x14ac:dyDescent="0.45">
      <c r="A78" s="1"/>
      <c r="J78" t="str">
        <f t="shared" si="3"/>
        <v/>
      </c>
      <c r="K78" t="str">
        <f>IFERROR(VLOOKUP(J78, RefMatrix!$D$1:$H$45,5, FALSE),"")</f>
        <v/>
      </c>
      <c r="Q78" t="str">
        <f t="shared" si="2"/>
        <v/>
      </c>
      <c r="R78" t="str">
        <f>IFERROR(VLOOKUP(Q78, RefMatrix!$D$1:$H$45,5, FALSE),"")</f>
        <v/>
      </c>
    </row>
    <row r="79" spans="1:18" x14ac:dyDescent="0.45">
      <c r="A79" s="1"/>
      <c r="J79" t="str">
        <f t="shared" si="3"/>
        <v/>
      </c>
      <c r="K79" t="str">
        <f>IFERROR(VLOOKUP(J79, RefMatrix!$D$1:$H$45,5, FALSE),"")</f>
        <v/>
      </c>
      <c r="Q79" t="str">
        <f t="shared" si="2"/>
        <v/>
      </c>
      <c r="R79" t="str">
        <f>IFERROR(VLOOKUP(Q79, RefMatrix!$D$1:$H$45,5, FALSE),"")</f>
        <v/>
      </c>
    </row>
    <row r="80" spans="1:18" x14ac:dyDescent="0.45">
      <c r="A80" s="1"/>
      <c r="J80" t="str">
        <f t="shared" si="3"/>
        <v/>
      </c>
      <c r="K80" t="str">
        <f>IFERROR(VLOOKUP(J80, RefMatrix!$D$1:$H$45,5, FALSE),"")</f>
        <v/>
      </c>
      <c r="Q80" t="str">
        <f t="shared" si="2"/>
        <v/>
      </c>
      <c r="R80" t="str">
        <f>IFERROR(VLOOKUP(Q80, RefMatrix!$D$1:$H$45,5, FALSE),"")</f>
        <v/>
      </c>
    </row>
    <row r="81" spans="1:18" x14ac:dyDescent="0.45">
      <c r="A81" s="1"/>
      <c r="J81" t="str">
        <f t="shared" si="3"/>
        <v/>
      </c>
      <c r="K81" t="str">
        <f>IFERROR(VLOOKUP(J81, RefMatrix!$D$1:$H$45,5, FALSE),"")</f>
        <v/>
      </c>
      <c r="Q81" t="str">
        <f t="shared" si="2"/>
        <v/>
      </c>
      <c r="R81" t="str">
        <f>IFERROR(VLOOKUP(Q81, RefMatrix!$D$1:$H$45,5, FALSE),"")</f>
        <v/>
      </c>
    </row>
    <row r="82" spans="1:18" x14ac:dyDescent="0.45">
      <c r="A82" s="1"/>
      <c r="J82" t="str">
        <f t="shared" si="3"/>
        <v/>
      </c>
      <c r="K82" t="str">
        <f>IFERROR(VLOOKUP(J82, RefMatrix!$D$1:$H$45,5, FALSE),"")</f>
        <v/>
      </c>
      <c r="Q82" t="str">
        <f t="shared" si="2"/>
        <v/>
      </c>
      <c r="R82" t="str">
        <f>IFERROR(VLOOKUP(Q82, RefMatrix!$D$1:$H$45,5, FALSE),"")</f>
        <v/>
      </c>
    </row>
    <row r="83" spans="1:18" x14ac:dyDescent="0.45">
      <c r="A83" s="1"/>
      <c r="J83" t="str">
        <f t="shared" si="3"/>
        <v/>
      </c>
      <c r="K83" t="str">
        <f>IFERROR(VLOOKUP(J83, RefMatrix!$D$1:$H$45,5, FALSE),"")</f>
        <v/>
      </c>
      <c r="Q83" t="str">
        <f t="shared" si="2"/>
        <v/>
      </c>
      <c r="R83" t="str">
        <f>IFERROR(VLOOKUP(Q83, RefMatrix!$D$1:$H$45,5, FALSE),"")</f>
        <v/>
      </c>
    </row>
    <row r="84" spans="1:18" x14ac:dyDescent="0.45">
      <c r="A84" s="1"/>
      <c r="J84" t="str">
        <f t="shared" si="3"/>
        <v/>
      </c>
      <c r="K84" t="str">
        <f>IFERROR(VLOOKUP(J84, RefMatrix!$D$1:$H$45,5, FALSE),"")</f>
        <v/>
      </c>
      <c r="Q84" t="str">
        <f t="shared" si="2"/>
        <v/>
      </c>
      <c r="R84" t="str">
        <f>IFERROR(VLOOKUP(Q84, RefMatrix!$D$1:$H$45,5, FALSE),"")</f>
        <v/>
      </c>
    </row>
    <row r="85" spans="1:18" x14ac:dyDescent="0.45">
      <c r="A85" s="1"/>
      <c r="J85" t="str">
        <f t="shared" si="3"/>
        <v/>
      </c>
      <c r="K85" t="str">
        <f>IFERROR(VLOOKUP(J85, RefMatrix!$D$1:$H$45,5, FALSE),"")</f>
        <v/>
      </c>
      <c r="Q85" t="str">
        <f t="shared" si="2"/>
        <v/>
      </c>
      <c r="R85" t="str">
        <f>IFERROR(VLOOKUP(Q85, RefMatrix!$D$1:$H$45,5, FALSE),"")</f>
        <v/>
      </c>
    </row>
    <row r="86" spans="1:18" x14ac:dyDescent="0.45">
      <c r="A86" s="1"/>
      <c r="J86" t="str">
        <f t="shared" si="3"/>
        <v/>
      </c>
      <c r="K86" t="str">
        <f>IFERROR(VLOOKUP(J86, RefMatrix!$D$1:$H$45,5, FALSE),"")</f>
        <v/>
      </c>
      <c r="Q86" t="str">
        <f t="shared" si="2"/>
        <v/>
      </c>
      <c r="R86" t="str">
        <f>IFERROR(VLOOKUP(Q86, RefMatrix!$D$1:$H$45,5, FALSE),"")</f>
        <v/>
      </c>
    </row>
    <row r="87" spans="1:18" x14ac:dyDescent="0.45">
      <c r="A87" s="1"/>
      <c r="J87" t="str">
        <f t="shared" si="3"/>
        <v/>
      </c>
      <c r="K87" t="str">
        <f>IFERROR(VLOOKUP(J87, RefMatrix!$D$1:$H$45,5, FALSE),"")</f>
        <v/>
      </c>
      <c r="Q87" t="str">
        <f t="shared" si="2"/>
        <v/>
      </c>
      <c r="R87" t="str">
        <f>IFERROR(VLOOKUP(Q87, RefMatrix!$D$1:$H$45,5, FALSE),"")</f>
        <v/>
      </c>
    </row>
    <row r="88" spans="1:18" x14ac:dyDescent="0.45">
      <c r="A88" s="1"/>
      <c r="J88" t="str">
        <f t="shared" si="3"/>
        <v/>
      </c>
      <c r="K88" t="str">
        <f>IFERROR(VLOOKUP(J88, RefMatrix!$D$1:$H$45,5, FALSE),"")</f>
        <v/>
      </c>
      <c r="Q88" t="str">
        <f t="shared" si="2"/>
        <v/>
      </c>
      <c r="R88" t="str">
        <f>IFERROR(VLOOKUP(Q88, RefMatrix!$D$1:$H$45,5, FALSE),"")</f>
        <v/>
      </c>
    </row>
    <row r="89" spans="1:18" x14ac:dyDescent="0.45">
      <c r="A89" s="1"/>
      <c r="J89" t="str">
        <f t="shared" si="3"/>
        <v/>
      </c>
      <c r="K89" t="str">
        <f>IFERROR(VLOOKUP(J89, RefMatrix!$D$1:$H$45,5, FALSE),"")</f>
        <v/>
      </c>
      <c r="Q89" t="str">
        <f t="shared" si="2"/>
        <v/>
      </c>
      <c r="R89" t="str">
        <f>IFERROR(VLOOKUP(Q89, RefMatrix!$D$1:$H$45,5, FALSE),"")</f>
        <v/>
      </c>
    </row>
    <row r="90" spans="1:18" x14ac:dyDescent="0.45">
      <c r="A90" s="1"/>
      <c r="J90" t="str">
        <f t="shared" si="3"/>
        <v/>
      </c>
      <c r="K90" t="str">
        <f>IFERROR(VLOOKUP(J90, RefMatrix!$D$1:$H$45,5, FALSE),"")</f>
        <v/>
      </c>
      <c r="Q90" t="str">
        <f t="shared" si="2"/>
        <v/>
      </c>
      <c r="R90" t="str">
        <f>IFERROR(VLOOKUP(Q90, RefMatrix!$D$1:$H$45,5, FALSE),"")</f>
        <v/>
      </c>
    </row>
    <row r="91" spans="1:18" x14ac:dyDescent="0.45">
      <c r="A91" s="1"/>
      <c r="J91" t="str">
        <f t="shared" si="3"/>
        <v/>
      </c>
      <c r="K91" t="str">
        <f>IFERROR(VLOOKUP(J91, RefMatrix!$D$1:$H$45,5, FALSE),"")</f>
        <v/>
      </c>
      <c r="Q91" t="str">
        <f t="shared" si="2"/>
        <v/>
      </c>
      <c r="R91" t="str">
        <f>IFERROR(VLOOKUP(Q91, RefMatrix!$D$1:$H$45,5, FALSE),"")</f>
        <v/>
      </c>
    </row>
    <row r="92" spans="1:18" x14ac:dyDescent="0.45">
      <c r="A92" s="1"/>
      <c r="J92" t="str">
        <f t="shared" si="3"/>
        <v/>
      </c>
      <c r="K92" t="str">
        <f>IFERROR(VLOOKUP(J92, RefMatrix!$D$1:$H$45,5, FALSE),"")</f>
        <v/>
      </c>
      <c r="Q92" t="str">
        <f t="shared" si="2"/>
        <v/>
      </c>
      <c r="R92" t="str">
        <f>IFERROR(VLOOKUP(Q92, RefMatrix!$D$1:$H$45,5, FALSE),"")</f>
        <v/>
      </c>
    </row>
    <row r="93" spans="1:18" x14ac:dyDescent="0.45">
      <c r="A93" s="1"/>
      <c r="J93" t="str">
        <f t="shared" si="3"/>
        <v/>
      </c>
      <c r="K93" t="str">
        <f>IFERROR(VLOOKUP(J93, RefMatrix!$D$1:$H$45,5, FALSE),"")</f>
        <v/>
      </c>
      <c r="Q93" t="str">
        <f t="shared" si="2"/>
        <v/>
      </c>
      <c r="R93" t="str">
        <f>IFERROR(VLOOKUP(Q93, RefMatrix!$D$1:$H$45,5, FALSE),"")</f>
        <v/>
      </c>
    </row>
    <row r="94" spans="1:18" x14ac:dyDescent="0.45">
      <c r="A94" s="1"/>
      <c r="J94" t="str">
        <f t="shared" si="3"/>
        <v/>
      </c>
      <c r="K94" t="str">
        <f>IFERROR(VLOOKUP(J94, RefMatrix!$D$1:$H$45,5, FALSE),"")</f>
        <v/>
      </c>
      <c r="Q94" t="str">
        <f t="shared" si="2"/>
        <v/>
      </c>
      <c r="R94" t="str">
        <f>IFERROR(VLOOKUP(Q94, RefMatrix!$D$1:$H$45,5, FALSE),"")</f>
        <v/>
      </c>
    </row>
    <row r="95" spans="1:18" x14ac:dyDescent="0.45">
      <c r="A95" s="1"/>
      <c r="J95" t="str">
        <f t="shared" si="3"/>
        <v/>
      </c>
      <c r="K95" t="str">
        <f>IFERROR(VLOOKUP(J95, RefMatrix!$D$1:$H$45,5, FALSE),"")</f>
        <v/>
      </c>
      <c r="Q95" t="str">
        <f t="shared" si="2"/>
        <v/>
      </c>
      <c r="R95" t="str">
        <f>IFERROR(VLOOKUP(Q95, RefMatrix!$D$1:$H$45,5, FALSE),"")</f>
        <v/>
      </c>
    </row>
    <row r="96" spans="1:18" x14ac:dyDescent="0.45">
      <c r="A96" s="1"/>
      <c r="J96" t="str">
        <f t="shared" si="3"/>
        <v/>
      </c>
      <c r="K96" t="str">
        <f>IFERROR(VLOOKUP(J96, RefMatrix!$D$1:$H$45,5, FALSE),"")</f>
        <v/>
      </c>
      <c r="Q96" t="str">
        <f t="shared" si="2"/>
        <v/>
      </c>
      <c r="R96" t="str">
        <f>IFERROR(VLOOKUP(Q96, RefMatrix!$D$1:$H$45,5, FALSE),"")</f>
        <v/>
      </c>
    </row>
    <row r="97" spans="1:18" x14ac:dyDescent="0.45">
      <c r="A97" s="1"/>
      <c r="J97" t="str">
        <f t="shared" si="3"/>
        <v/>
      </c>
      <c r="K97" t="str">
        <f>IFERROR(VLOOKUP(J97, RefMatrix!$D$1:$H$45,5, FALSE),"")</f>
        <v/>
      </c>
      <c r="Q97" t="str">
        <f t="shared" si="2"/>
        <v/>
      </c>
      <c r="R97" t="str">
        <f>IFERROR(VLOOKUP(Q97, RefMatrix!$D$1:$H$45,5, FALSE),"")</f>
        <v/>
      </c>
    </row>
    <row r="98" spans="1:18" x14ac:dyDescent="0.45">
      <c r="A98" s="1"/>
      <c r="J98" t="str">
        <f t="shared" si="3"/>
        <v/>
      </c>
      <c r="K98" t="str">
        <f>IFERROR(VLOOKUP(J98, RefMatrix!$D$1:$H$45,5, FALSE),"")</f>
        <v/>
      </c>
      <c r="Q98" t="str">
        <f t="shared" si="2"/>
        <v/>
      </c>
      <c r="R98" t="str">
        <f>IFERROR(VLOOKUP(Q98, RefMatrix!$D$1:$H$45,5, FALSE),"")</f>
        <v/>
      </c>
    </row>
    <row r="99" spans="1:18" x14ac:dyDescent="0.45">
      <c r="A99" s="1"/>
      <c r="J99" t="str">
        <f t="shared" si="3"/>
        <v/>
      </c>
      <c r="K99" t="str">
        <f>IFERROR(VLOOKUP(J99, RefMatrix!$D$1:$H$45,5, FALSE),"")</f>
        <v/>
      </c>
      <c r="Q99" t="str">
        <f t="shared" si="2"/>
        <v/>
      </c>
      <c r="R99" t="str">
        <f>IFERROR(VLOOKUP(Q99, RefMatrix!$D$1:$H$45,5, FALSE),"")</f>
        <v/>
      </c>
    </row>
    <row r="100" spans="1:18" x14ac:dyDescent="0.45">
      <c r="A100" s="1"/>
      <c r="J100" t="str">
        <f t="shared" si="3"/>
        <v/>
      </c>
      <c r="K100" t="str">
        <f>IFERROR(VLOOKUP(J100, RefMatrix!$D$1:$H$45,5, FALSE),"")</f>
        <v/>
      </c>
      <c r="Q100" t="str">
        <f t="shared" si="2"/>
        <v/>
      </c>
      <c r="R100" t="str">
        <f>IFERROR(VLOOKUP(Q100, RefMatrix!$D$1:$H$45,5, FALSE),"")</f>
        <v/>
      </c>
    </row>
    <row r="101" spans="1:18" x14ac:dyDescent="0.45">
      <c r="A101" s="1"/>
      <c r="J101" t="str">
        <f t="shared" si="3"/>
        <v/>
      </c>
      <c r="K101" t="str">
        <f>IFERROR(VLOOKUP(J101, RefMatrix!$D$1:$H$45,5, FALSE),"")</f>
        <v/>
      </c>
      <c r="Q101" t="str">
        <f t="shared" si="2"/>
        <v/>
      </c>
      <c r="R101" t="str">
        <f>IFERROR(VLOOKUP(Q101, RefMatrix!$D$1:$H$45,5, FALSE),"")</f>
        <v/>
      </c>
    </row>
    <row r="102" spans="1:18" x14ac:dyDescent="0.45">
      <c r="A102" s="1"/>
      <c r="J102" t="str">
        <f t="shared" si="3"/>
        <v/>
      </c>
      <c r="K102" t="str">
        <f>IFERROR(VLOOKUP(J102, RefMatrix!$D$1:$H$45,5, FALSE),"")</f>
        <v/>
      </c>
      <c r="Q102" t="str">
        <f t="shared" si="2"/>
        <v/>
      </c>
      <c r="R102" t="str">
        <f>IFERROR(VLOOKUP(Q102, RefMatrix!$D$1:$H$45,5, FALSE),"")</f>
        <v/>
      </c>
    </row>
    <row r="103" spans="1:18" x14ac:dyDescent="0.45">
      <c r="A103" s="1"/>
      <c r="J103" t="str">
        <f t="shared" si="3"/>
        <v/>
      </c>
      <c r="K103" t="str">
        <f>IFERROR(VLOOKUP(J103, RefMatrix!$D$1:$H$45,5, FALSE),"")</f>
        <v/>
      </c>
      <c r="Q103" t="str">
        <f t="shared" si="2"/>
        <v/>
      </c>
      <c r="R103" t="str">
        <f>IFERROR(VLOOKUP(Q103, RefMatrix!$D$1:$H$45,5, FALSE),"")</f>
        <v/>
      </c>
    </row>
    <row r="104" spans="1:18" x14ac:dyDescent="0.45">
      <c r="A104" s="1"/>
      <c r="J104" t="str">
        <f t="shared" si="3"/>
        <v/>
      </c>
      <c r="K104" t="str">
        <f>IFERROR(VLOOKUP(J104, RefMatrix!$D$1:$H$45,5, FALSE),"")</f>
        <v/>
      </c>
      <c r="Q104" t="str">
        <f t="shared" si="2"/>
        <v/>
      </c>
      <c r="R104" t="str">
        <f>IFERROR(VLOOKUP(Q104, RefMatrix!$D$1:$H$45,5, FALSE),"")</f>
        <v/>
      </c>
    </row>
    <row r="105" spans="1:18" x14ac:dyDescent="0.45">
      <c r="A105" s="1"/>
      <c r="J105" t="str">
        <f t="shared" si="3"/>
        <v/>
      </c>
      <c r="K105" t="str">
        <f>IFERROR(VLOOKUP(J105, RefMatrix!$D$1:$H$45,5, FALSE),"")</f>
        <v/>
      </c>
      <c r="Q105" t="str">
        <f t="shared" si="2"/>
        <v/>
      </c>
      <c r="R105" t="str">
        <f>IFERROR(VLOOKUP(Q105, RefMatrix!$D$1:$H$45,5, FALSE),"")</f>
        <v/>
      </c>
    </row>
    <row r="106" spans="1:18" x14ac:dyDescent="0.45">
      <c r="A106" s="1"/>
      <c r="J106" t="str">
        <f t="shared" si="3"/>
        <v/>
      </c>
      <c r="K106" t="str">
        <f>IFERROR(VLOOKUP(J106, RefMatrix!$D$1:$H$45,5, FALSE),"")</f>
        <v/>
      </c>
      <c r="Q106" t="str">
        <f t="shared" si="2"/>
        <v/>
      </c>
      <c r="R106" t="str">
        <f>IFERROR(VLOOKUP(Q106, RefMatrix!$D$1:$H$45,5, FALSE),"")</f>
        <v/>
      </c>
    </row>
    <row r="107" spans="1:18" x14ac:dyDescent="0.45">
      <c r="A107" s="1"/>
      <c r="J107" t="str">
        <f t="shared" si="3"/>
        <v/>
      </c>
      <c r="K107" t="str">
        <f>IFERROR(VLOOKUP(J107, RefMatrix!$D$1:$H$45,5, FALSE),"")</f>
        <v/>
      </c>
      <c r="Q107" t="str">
        <f t="shared" si="2"/>
        <v/>
      </c>
      <c r="R107" t="str">
        <f>IFERROR(VLOOKUP(Q107, RefMatrix!$D$1:$H$45,5, FALSE),"")</f>
        <v/>
      </c>
    </row>
    <row r="108" spans="1:18" x14ac:dyDescent="0.45">
      <c r="A108" s="1"/>
      <c r="J108" t="str">
        <f t="shared" si="3"/>
        <v/>
      </c>
      <c r="K108" t="str">
        <f>IFERROR(VLOOKUP(J108, RefMatrix!$D$1:$H$45,5, FALSE),"")</f>
        <v/>
      </c>
      <c r="Q108" t="str">
        <f t="shared" si="2"/>
        <v/>
      </c>
      <c r="R108" t="str">
        <f>IFERROR(VLOOKUP(Q108, RefMatrix!$D$1:$H$45,5, FALSE),"")</f>
        <v/>
      </c>
    </row>
    <row r="109" spans="1:18" x14ac:dyDescent="0.45">
      <c r="A109" s="1"/>
      <c r="J109" t="str">
        <f t="shared" si="3"/>
        <v/>
      </c>
      <c r="K109" t="str">
        <f>IFERROR(VLOOKUP(J109, RefMatrix!$D$1:$H$45,5, FALSE),"")</f>
        <v/>
      </c>
      <c r="Q109" t="str">
        <f t="shared" si="2"/>
        <v/>
      </c>
      <c r="R109" t="str">
        <f>IFERROR(VLOOKUP(Q109, RefMatrix!$D$1:$H$45,5, FALSE),"")</f>
        <v/>
      </c>
    </row>
    <row r="110" spans="1:18" x14ac:dyDescent="0.45">
      <c r="A110" s="1"/>
      <c r="J110" t="str">
        <f t="shared" si="3"/>
        <v/>
      </c>
      <c r="K110" t="str">
        <f>IFERROR(VLOOKUP(J110, RefMatrix!$D$1:$H$45,5, FALSE),"")</f>
        <v/>
      </c>
      <c r="Q110" t="str">
        <f t="shared" si="2"/>
        <v/>
      </c>
      <c r="R110" t="str">
        <f>IFERROR(VLOOKUP(Q110, RefMatrix!$D$1:$H$45,5, FALSE),"")</f>
        <v/>
      </c>
    </row>
    <row r="111" spans="1:18" x14ac:dyDescent="0.45">
      <c r="A111" s="1"/>
      <c r="J111" t="str">
        <f t="shared" si="3"/>
        <v/>
      </c>
      <c r="K111" t="str">
        <f>IFERROR(VLOOKUP(J111, RefMatrix!$D$1:$H$45,5, FALSE),"")</f>
        <v/>
      </c>
      <c r="Q111" t="str">
        <f t="shared" si="2"/>
        <v/>
      </c>
      <c r="R111" t="str">
        <f>IFERROR(VLOOKUP(Q111, RefMatrix!$D$1:$H$45,5, FALSE),"")</f>
        <v/>
      </c>
    </row>
    <row r="112" spans="1:18" x14ac:dyDescent="0.45">
      <c r="A112" s="1"/>
      <c r="J112" t="str">
        <f t="shared" si="3"/>
        <v/>
      </c>
      <c r="K112" t="str">
        <f>IFERROR(VLOOKUP(J112, RefMatrix!$D$1:$H$45,5, FALSE),"")</f>
        <v/>
      </c>
      <c r="Q112" t="str">
        <f t="shared" si="2"/>
        <v/>
      </c>
      <c r="R112" t="str">
        <f>IFERROR(VLOOKUP(Q112, RefMatrix!$D$1:$H$45,5, FALSE),"")</f>
        <v/>
      </c>
    </row>
    <row r="113" spans="1:18" x14ac:dyDescent="0.45">
      <c r="A113" s="1"/>
      <c r="J113" t="str">
        <f t="shared" si="3"/>
        <v/>
      </c>
      <c r="K113" t="str">
        <f>IFERROR(VLOOKUP(J113, RefMatrix!$D$1:$H$45,5, FALSE),"")</f>
        <v/>
      </c>
      <c r="Q113" t="str">
        <f t="shared" si="2"/>
        <v/>
      </c>
      <c r="R113" t="str">
        <f>IFERROR(VLOOKUP(Q113, RefMatrix!$D$1:$H$45,5, FALSE),"")</f>
        <v/>
      </c>
    </row>
    <row r="114" spans="1:18" x14ac:dyDescent="0.45">
      <c r="A114" s="1"/>
      <c r="J114" t="str">
        <f t="shared" si="3"/>
        <v/>
      </c>
      <c r="K114" t="str">
        <f>IFERROR(VLOOKUP(J114, RefMatrix!$D$1:$H$45,5, FALSE),"")</f>
        <v/>
      </c>
      <c r="Q114" t="str">
        <f t="shared" si="2"/>
        <v/>
      </c>
      <c r="R114" t="str">
        <f>IFERROR(VLOOKUP(Q114, RefMatrix!$D$1:$H$45,5, FALSE),"")</f>
        <v/>
      </c>
    </row>
    <row r="115" spans="1:18" x14ac:dyDescent="0.45">
      <c r="A115" s="1"/>
      <c r="J115" t="str">
        <f t="shared" si="3"/>
        <v/>
      </c>
      <c r="K115" t="str">
        <f>IFERROR(VLOOKUP(J115, RefMatrix!$D$1:$H$45,5, FALSE),"")</f>
        <v/>
      </c>
      <c r="Q115" t="str">
        <f t="shared" si="2"/>
        <v/>
      </c>
      <c r="R115" t="str">
        <f>IFERROR(VLOOKUP(Q115, RefMatrix!$D$1:$H$45,5, FALSE),"")</f>
        <v/>
      </c>
    </row>
    <row r="116" spans="1:18" x14ac:dyDescent="0.45">
      <c r="A116" s="1"/>
      <c r="J116" t="str">
        <f t="shared" si="3"/>
        <v/>
      </c>
      <c r="K116" t="str">
        <f>IFERROR(VLOOKUP(J116, RefMatrix!$D$1:$H$45,5, FALSE),"")</f>
        <v/>
      </c>
      <c r="Q116" t="str">
        <f t="shared" si="2"/>
        <v/>
      </c>
      <c r="R116" t="str">
        <f>IFERROR(VLOOKUP(Q116, RefMatrix!$D$1:$H$45,5, FALSE),"")</f>
        <v/>
      </c>
    </row>
    <row r="117" spans="1:18" x14ac:dyDescent="0.45">
      <c r="A117" s="1"/>
      <c r="J117" t="str">
        <f t="shared" si="3"/>
        <v/>
      </c>
      <c r="K117" t="str">
        <f>IFERROR(VLOOKUP(J117, RefMatrix!$D$1:$H$45,5, FALSE),"")</f>
        <v/>
      </c>
      <c r="Q117" t="str">
        <f t="shared" ref="Q117:Q180" si="4">CONCATENATE(N117,O117,P117)</f>
        <v/>
      </c>
      <c r="R117" t="str">
        <f>IFERROR(VLOOKUP(Q117, RefMatrix!$D$1:$H$45,5, FALSE),"")</f>
        <v/>
      </c>
    </row>
    <row r="118" spans="1:18" x14ac:dyDescent="0.45">
      <c r="A118" s="1"/>
      <c r="J118" t="str">
        <f t="shared" si="3"/>
        <v/>
      </c>
      <c r="K118" t="str">
        <f>IFERROR(VLOOKUP(J118, RefMatrix!$D$1:$H$45,5, FALSE),"")</f>
        <v/>
      </c>
      <c r="Q118" t="str">
        <f t="shared" si="4"/>
        <v/>
      </c>
      <c r="R118" t="str">
        <f>IFERROR(VLOOKUP(Q118, RefMatrix!$D$1:$H$45,5, FALSE),"")</f>
        <v/>
      </c>
    </row>
    <row r="119" spans="1:18" x14ac:dyDescent="0.45">
      <c r="A119" s="1"/>
      <c r="J119" t="str">
        <f t="shared" si="3"/>
        <v/>
      </c>
      <c r="K119" t="str">
        <f>IFERROR(VLOOKUP(J119, RefMatrix!$D$1:$H$45,5, FALSE),"")</f>
        <v/>
      </c>
      <c r="Q119" t="str">
        <f t="shared" si="4"/>
        <v/>
      </c>
      <c r="R119" t="str">
        <f>IFERROR(VLOOKUP(Q119, RefMatrix!$D$1:$H$45,5, FALSE),"")</f>
        <v/>
      </c>
    </row>
    <row r="120" spans="1:18" x14ac:dyDescent="0.45">
      <c r="A120" s="1"/>
      <c r="J120" t="str">
        <f t="shared" si="3"/>
        <v/>
      </c>
      <c r="K120" t="str">
        <f>IFERROR(VLOOKUP(J120, RefMatrix!$D$1:$H$45,5, FALSE),"")</f>
        <v/>
      </c>
      <c r="Q120" t="str">
        <f t="shared" si="4"/>
        <v/>
      </c>
      <c r="R120" t="str">
        <f>IFERROR(VLOOKUP(Q120, RefMatrix!$D$1:$H$45,5, FALSE),"")</f>
        <v/>
      </c>
    </row>
    <row r="121" spans="1:18" x14ac:dyDescent="0.45">
      <c r="A121" s="1"/>
      <c r="J121" t="str">
        <f t="shared" si="3"/>
        <v/>
      </c>
      <c r="K121" t="str">
        <f>IFERROR(VLOOKUP(J121, RefMatrix!$D$1:$H$45,5, FALSE),"")</f>
        <v/>
      </c>
      <c r="Q121" t="str">
        <f t="shared" si="4"/>
        <v/>
      </c>
      <c r="R121" t="str">
        <f>IFERROR(VLOOKUP(Q121, RefMatrix!$D$1:$H$45,5, FALSE),"")</f>
        <v/>
      </c>
    </row>
    <row r="122" spans="1:18" x14ac:dyDescent="0.45">
      <c r="A122" s="1"/>
      <c r="J122" t="str">
        <f t="shared" si="3"/>
        <v/>
      </c>
      <c r="K122" t="str">
        <f>IFERROR(VLOOKUP(J122, RefMatrix!$D$1:$H$45,5, FALSE),"")</f>
        <v/>
      </c>
      <c r="Q122" t="str">
        <f t="shared" si="4"/>
        <v/>
      </c>
      <c r="R122" t="str">
        <f>IFERROR(VLOOKUP(Q122, RefMatrix!$D$1:$H$45,5, FALSE),"")</f>
        <v/>
      </c>
    </row>
    <row r="123" spans="1:18" x14ac:dyDescent="0.45">
      <c r="A123" s="1"/>
      <c r="J123" t="str">
        <f t="shared" si="3"/>
        <v/>
      </c>
      <c r="K123" t="str">
        <f>IFERROR(VLOOKUP(J123, RefMatrix!$D$1:$H$45,5, FALSE),"")</f>
        <v/>
      </c>
      <c r="Q123" t="str">
        <f t="shared" si="4"/>
        <v/>
      </c>
      <c r="R123" t="str">
        <f>IFERROR(VLOOKUP(Q123, RefMatrix!$D$1:$H$45,5, FALSE),"")</f>
        <v/>
      </c>
    </row>
    <row r="124" spans="1:18" x14ac:dyDescent="0.45">
      <c r="A124" s="1"/>
      <c r="J124" t="str">
        <f t="shared" si="3"/>
        <v/>
      </c>
      <c r="K124" t="str">
        <f>IFERROR(VLOOKUP(J124, RefMatrix!$D$1:$H$45,5, FALSE),"")</f>
        <v/>
      </c>
      <c r="Q124" t="str">
        <f t="shared" si="4"/>
        <v/>
      </c>
      <c r="R124" t="str">
        <f>IFERROR(VLOOKUP(Q124, RefMatrix!$D$1:$H$45,5, FALSE),"")</f>
        <v/>
      </c>
    </row>
    <row r="125" spans="1:18" x14ac:dyDescent="0.45">
      <c r="A125" s="1"/>
      <c r="J125" t="str">
        <f t="shared" si="3"/>
        <v/>
      </c>
      <c r="K125" t="str">
        <f>IFERROR(VLOOKUP(J125, RefMatrix!$D$1:$H$45,5, FALSE),"")</f>
        <v/>
      </c>
      <c r="Q125" t="str">
        <f t="shared" si="4"/>
        <v/>
      </c>
      <c r="R125" t="str">
        <f>IFERROR(VLOOKUP(Q125, RefMatrix!$D$1:$H$45,5, FALSE),"")</f>
        <v/>
      </c>
    </row>
    <row r="126" spans="1:18" x14ac:dyDescent="0.45">
      <c r="A126" s="1"/>
      <c r="J126" t="str">
        <f t="shared" si="3"/>
        <v/>
      </c>
      <c r="K126" t="str">
        <f>IFERROR(VLOOKUP(J126, RefMatrix!$D$1:$H$45,5, FALSE),"")</f>
        <v/>
      </c>
      <c r="Q126" t="str">
        <f t="shared" si="4"/>
        <v/>
      </c>
      <c r="R126" t="str">
        <f>IFERROR(VLOOKUP(Q126, RefMatrix!$D$1:$H$45,5, FALSE),"")</f>
        <v/>
      </c>
    </row>
    <row r="127" spans="1:18" x14ac:dyDescent="0.45">
      <c r="A127" s="1"/>
      <c r="J127" t="str">
        <f t="shared" si="3"/>
        <v/>
      </c>
      <c r="K127" t="str">
        <f>IFERROR(VLOOKUP(J127, RefMatrix!$D$1:$H$45,5, FALSE),"")</f>
        <v/>
      </c>
      <c r="Q127" t="str">
        <f t="shared" si="4"/>
        <v/>
      </c>
      <c r="R127" t="str">
        <f>IFERROR(VLOOKUP(Q127, RefMatrix!$D$1:$H$45,5, FALSE),"")</f>
        <v/>
      </c>
    </row>
    <row r="128" spans="1:18" x14ac:dyDescent="0.45">
      <c r="A128" s="1"/>
      <c r="J128" t="str">
        <f t="shared" si="3"/>
        <v/>
      </c>
      <c r="K128" t="str">
        <f>IFERROR(VLOOKUP(J128, RefMatrix!$D$1:$H$45,5, FALSE),"")</f>
        <v/>
      </c>
      <c r="Q128" t="str">
        <f t="shared" si="4"/>
        <v/>
      </c>
      <c r="R128" t="str">
        <f>IFERROR(VLOOKUP(Q128, RefMatrix!$D$1:$H$45,5, FALSE),"")</f>
        <v/>
      </c>
    </row>
    <row r="129" spans="1:18" x14ac:dyDescent="0.45">
      <c r="A129" s="1"/>
      <c r="J129" t="str">
        <f t="shared" si="3"/>
        <v/>
      </c>
      <c r="K129" t="str">
        <f>IFERROR(VLOOKUP(J129, RefMatrix!$D$1:$H$45,5, FALSE),"")</f>
        <v/>
      </c>
      <c r="Q129" t="str">
        <f t="shared" si="4"/>
        <v/>
      </c>
      <c r="R129" t="str">
        <f>IFERROR(VLOOKUP(Q129, RefMatrix!$D$1:$H$45,5, FALSE),"")</f>
        <v/>
      </c>
    </row>
    <row r="130" spans="1:18" x14ac:dyDescent="0.45">
      <c r="A130" s="1"/>
      <c r="J130" t="str">
        <f t="shared" si="3"/>
        <v/>
      </c>
      <c r="K130" t="str">
        <f>IFERROR(VLOOKUP(J130, RefMatrix!$D$1:$H$45,5, FALSE),"")</f>
        <v/>
      </c>
      <c r="Q130" t="str">
        <f t="shared" si="4"/>
        <v/>
      </c>
      <c r="R130" t="str">
        <f>IFERROR(VLOOKUP(Q130, RefMatrix!$D$1:$H$45,5, FALSE),"")</f>
        <v/>
      </c>
    </row>
    <row r="131" spans="1:18" x14ac:dyDescent="0.45">
      <c r="A131" s="1"/>
      <c r="J131" t="str">
        <f t="shared" si="3"/>
        <v/>
      </c>
      <c r="K131" t="str">
        <f>IFERROR(VLOOKUP(J131, RefMatrix!$D$1:$H$45,5, FALSE),"")</f>
        <v/>
      </c>
      <c r="Q131" t="str">
        <f t="shared" si="4"/>
        <v/>
      </c>
      <c r="R131" t="str">
        <f>IFERROR(VLOOKUP(Q131, RefMatrix!$D$1:$H$45,5, FALSE),"")</f>
        <v/>
      </c>
    </row>
    <row r="132" spans="1:18" x14ac:dyDescent="0.45">
      <c r="A132" s="1"/>
      <c r="J132" t="str">
        <f t="shared" ref="J132:J195" si="5">CONCATENATE(G132,H132,I132)</f>
        <v/>
      </c>
      <c r="K132" t="str">
        <f>IFERROR(VLOOKUP(J132, RefMatrix!$D$1:$H$45,5, FALSE),"")</f>
        <v/>
      </c>
      <c r="Q132" t="str">
        <f t="shared" si="4"/>
        <v/>
      </c>
      <c r="R132" t="str">
        <f>IFERROR(VLOOKUP(Q132, RefMatrix!$D$1:$H$45,5, FALSE),"")</f>
        <v/>
      </c>
    </row>
    <row r="133" spans="1:18" x14ac:dyDescent="0.45">
      <c r="A133" s="1"/>
      <c r="J133" t="str">
        <f t="shared" si="5"/>
        <v/>
      </c>
      <c r="K133" t="str">
        <f>IFERROR(VLOOKUP(J133, RefMatrix!$D$1:$H$45,5, FALSE),"")</f>
        <v/>
      </c>
      <c r="Q133" t="str">
        <f t="shared" si="4"/>
        <v/>
      </c>
      <c r="R133" t="str">
        <f>IFERROR(VLOOKUP(Q133, RefMatrix!$D$1:$H$45,5, FALSE),"")</f>
        <v/>
      </c>
    </row>
    <row r="134" spans="1:18" x14ac:dyDescent="0.45">
      <c r="A134" s="1"/>
      <c r="J134" t="str">
        <f t="shared" si="5"/>
        <v/>
      </c>
      <c r="K134" t="str">
        <f>IFERROR(VLOOKUP(J134, RefMatrix!$D$1:$H$45,5, FALSE),"")</f>
        <v/>
      </c>
      <c r="Q134" t="str">
        <f t="shared" si="4"/>
        <v/>
      </c>
      <c r="R134" t="str">
        <f>IFERROR(VLOOKUP(Q134, RefMatrix!$D$1:$H$45,5, FALSE),"")</f>
        <v/>
      </c>
    </row>
    <row r="135" spans="1:18" x14ac:dyDescent="0.45">
      <c r="A135" s="1"/>
      <c r="J135" t="str">
        <f t="shared" si="5"/>
        <v/>
      </c>
      <c r="K135" t="str">
        <f>IFERROR(VLOOKUP(J135, RefMatrix!$D$1:$H$45,5, FALSE),"")</f>
        <v/>
      </c>
      <c r="Q135" t="str">
        <f t="shared" si="4"/>
        <v/>
      </c>
      <c r="R135" t="str">
        <f>IFERROR(VLOOKUP(Q135, RefMatrix!$D$1:$H$45,5, FALSE),"")</f>
        <v/>
      </c>
    </row>
    <row r="136" spans="1:18" x14ac:dyDescent="0.45">
      <c r="A136" s="1"/>
      <c r="J136" t="str">
        <f t="shared" si="5"/>
        <v/>
      </c>
      <c r="K136" t="str">
        <f>IFERROR(VLOOKUP(J136, RefMatrix!$D$1:$H$45,5, FALSE),"")</f>
        <v/>
      </c>
      <c r="Q136" t="str">
        <f t="shared" si="4"/>
        <v/>
      </c>
      <c r="R136" t="str">
        <f>IFERROR(VLOOKUP(Q136, RefMatrix!$D$1:$H$45,5, FALSE),"")</f>
        <v/>
      </c>
    </row>
    <row r="137" spans="1:18" x14ac:dyDescent="0.45">
      <c r="A137" s="1"/>
      <c r="J137" t="str">
        <f t="shared" si="5"/>
        <v/>
      </c>
      <c r="K137" t="str">
        <f>IFERROR(VLOOKUP(J137, RefMatrix!$D$1:$H$45,5, FALSE),"")</f>
        <v/>
      </c>
      <c r="Q137" t="str">
        <f t="shared" si="4"/>
        <v/>
      </c>
      <c r="R137" t="str">
        <f>IFERROR(VLOOKUP(Q137, RefMatrix!$D$1:$H$45,5, FALSE),"")</f>
        <v/>
      </c>
    </row>
    <row r="138" spans="1:18" x14ac:dyDescent="0.45">
      <c r="A138" s="1"/>
      <c r="J138" t="str">
        <f t="shared" si="5"/>
        <v/>
      </c>
      <c r="K138" t="str">
        <f>IFERROR(VLOOKUP(J138, RefMatrix!$D$1:$H$45,5, FALSE),"")</f>
        <v/>
      </c>
      <c r="Q138" t="str">
        <f t="shared" si="4"/>
        <v/>
      </c>
      <c r="R138" t="str">
        <f>IFERROR(VLOOKUP(Q138, RefMatrix!$D$1:$H$45,5, FALSE),"")</f>
        <v/>
      </c>
    </row>
    <row r="139" spans="1:18" x14ac:dyDescent="0.45">
      <c r="A139" s="1"/>
      <c r="J139" t="str">
        <f t="shared" si="5"/>
        <v/>
      </c>
      <c r="K139" t="str">
        <f>IFERROR(VLOOKUP(J139, RefMatrix!$D$1:$H$45,5, FALSE),"")</f>
        <v/>
      </c>
      <c r="Q139" t="str">
        <f t="shared" si="4"/>
        <v/>
      </c>
      <c r="R139" t="str">
        <f>IFERROR(VLOOKUP(Q139, RefMatrix!$D$1:$H$45,5, FALSE),"")</f>
        <v/>
      </c>
    </row>
    <row r="140" spans="1:18" x14ac:dyDescent="0.45">
      <c r="A140" s="1"/>
      <c r="J140" t="str">
        <f t="shared" si="5"/>
        <v/>
      </c>
      <c r="K140" t="str">
        <f>IFERROR(VLOOKUP(J140, RefMatrix!$D$1:$H$45,5, FALSE),"")</f>
        <v/>
      </c>
      <c r="Q140" t="str">
        <f t="shared" si="4"/>
        <v/>
      </c>
      <c r="R140" t="str">
        <f>IFERROR(VLOOKUP(Q140, RefMatrix!$D$1:$H$45,5, FALSE),"")</f>
        <v/>
      </c>
    </row>
    <row r="141" spans="1:18" x14ac:dyDescent="0.45">
      <c r="A141" s="1"/>
      <c r="J141" t="str">
        <f t="shared" si="5"/>
        <v/>
      </c>
      <c r="K141" t="str">
        <f>IFERROR(VLOOKUP(J141, RefMatrix!$D$1:$H$45,5, FALSE),"")</f>
        <v/>
      </c>
      <c r="Q141" t="str">
        <f t="shared" si="4"/>
        <v/>
      </c>
      <c r="R141" t="str">
        <f>IFERROR(VLOOKUP(Q141, RefMatrix!$D$1:$H$45,5, FALSE),"")</f>
        <v/>
      </c>
    </row>
    <row r="142" spans="1:18" x14ac:dyDescent="0.45">
      <c r="A142" s="1"/>
      <c r="J142" t="str">
        <f t="shared" si="5"/>
        <v/>
      </c>
      <c r="K142" t="str">
        <f>IFERROR(VLOOKUP(J142, RefMatrix!$D$1:$H$45,5, FALSE),"")</f>
        <v/>
      </c>
      <c r="Q142" t="str">
        <f t="shared" si="4"/>
        <v/>
      </c>
      <c r="R142" t="str">
        <f>IFERROR(VLOOKUP(Q142, RefMatrix!$D$1:$H$45,5, FALSE),"")</f>
        <v/>
      </c>
    </row>
    <row r="143" spans="1:18" x14ac:dyDescent="0.45">
      <c r="A143" s="1"/>
      <c r="J143" t="str">
        <f t="shared" si="5"/>
        <v/>
      </c>
      <c r="K143" t="str">
        <f>IFERROR(VLOOKUP(J143, RefMatrix!$D$1:$H$45,5, FALSE),"")</f>
        <v/>
      </c>
      <c r="Q143" t="str">
        <f t="shared" si="4"/>
        <v/>
      </c>
      <c r="R143" t="str">
        <f>IFERROR(VLOOKUP(Q143, RefMatrix!$D$1:$H$45,5, FALSE),"")</f>
        <v/>
      </c>
    </row>
    <row r="144" spans="1:18" x14ac:dyDescent="0.45">
      <c r="A144" s="1"/>
      <c r="J144" t="str">
        <f t="shared" si="5"/>
        <v/>
      </c>
      <c r="K144" t="str">
        <f>IFERROR(VLOOKUP(J144, RefMatrix!$D$1:$H$45,5, FALSE),"")</f>
        <v/>
      </c>
      <c r="Q144" t="str">
        <f t="shared" si="4"/>
        <v/>
      </c>
      <c r="R144" t="str">
        <f>IFERROR(VLOOKUP(Q144, RefMatrix!$D$1:$H$45,5, FALSE),"")</f>
        <v/>
      </c>
    </row>
    <row r="145" spans="1:18" x14ac:dyDescent="0.45">
      <c r="A145" s="1"/>
      <c r="J145" t="str">
        <f t="shared" si="5"/>
        <v/>
      </c>
      <c r="K145" t="str">
        <f>IFERROR(VLOOKUP(J145, RefMatrix!$D$1:$H$45,5, FALSE),"")</f>
        <v/>
      </c>
      <c r="Q145" t="str">
        <f t="shared" si="4"/>
        <v/>
      </c>
      <c r="R145" t="str">
        <f>IFERROR(VLOOKUP(Q145, RefMatrix!$D$1:$H$45,5, FALSE),"")</f>
        <v/>
      </c>
    </row>
    <row r="146" spans="1:18" x14ac:dyDescent="0.45">
      <c r="A146" s="1"/>
      <c r="J146" t="str">
        <f t="shared" si="5"/>
        <v/>
      </c>
      <c r="K146" t="str">
        <f>IFERROR(VLOOKUP(J146, RefMatrix!$D$1:$H$45,5, FALSE),"")</f>
        <v/>
      </c>
      <c r="Q146" t="str">
        <f t="shared" si="4"/>
        <v/>
      </c>
      <c r="R146" t="str">
        <f>IFERROR(VLOOKUP(Q146, RefMatrix!$D$1:$H$45,5, FALSE),"")</f>
        <v/>
      </c>
    </row>
    <row r="147" spans="1:18" x14ac:dyDescent="0.45">
      <c r="A147" s="1"/>
      <c r="J147" t="str">
        <f t="shared" si="5"/>
        <v/>
      </c>
      <c r="K147" t="str">
        <f>IFERROR(VLOOKUP(J147, RefMatrix!$D$1:$H$45,5, FALSE),"")</f>
        <v/>
      </c>
      <c r="Q147" t="str">
        <f t="shared" si="4"/>
        <v/>
      </c>
      <c r="R147" t="str">
        <f>IFERROR(VLOOKUP(Q147, RefMatrix!$D$1:$H$45,5, FALSE),"")</f>
        <v/>
      </c>
    </row>
    <row r="148" spans="1:18" x14ac:dyDescent="0.45">
      <c r="A148" s="1"/>
      <c r="J148" t="str">
        <f t="shared" si="5"/>
        <v/>
      </c>
      <c r="K148" t="str">
        <f>IFERROR(VLOOKUP(J148, RefMatrix!$D$1:$H$45,5, FALSE),"")</f>
        <v/>
      </c>
      <c r="Q148" t="str">
        <f t="shared" si="4"/>
        <v/>
      </c>
      <c r="R148" t="str">
        <f>IFERROR(VLOOKUP(Q148, RefMatrix!$D$1:$H$45,5, FALSE),"")</f>
        <v/>
      </c>
    </row>
    <row r="149" spans="1:18" x14ac:dyDescent="0.45">
      <c r="A149" s="1"/>
      <c r="J149" t="str">
        <f t="shared" si="5"/>
        <v/>
      </c>
      <c r="K149" t="str">
        <f>IFERROR(VLOOKUP(J149, RefMatrix!$D$1:$H$45,5, FALSE),"")</f>
        <v/>
      </c>
      <c r="Q149" t="str">
        <f t="shared" si="4"/>
        <v/>
      </c>
      <c r="R149" t="str">
        <f>IFERROR(VLOOKUP(Q149, RefMatrix!$D$1:$H$45,5, FALSE),"")</f>
        <v/>
      </c>
    </row>
    <row r="150" spans="1:18" x14ac:dyDescent="0.45">
      <c r="A150" s="1"/>
      <c r="J150" t="str">
        <f t="shared" si="5"/>
        <v/>
      </c>
      <c r="K150" t="str">
        <f>IFERROR(VLOOKUP(J150, RefMatrix!$D$1:$H$45,5, FALSE),"")</f>
        <v/>
      </c>
      <c r="Q150" t="str">
        <f t="shared" si="4"/>
        <v/>
      </c>
      <c r="R150" t="str">
        <f>IFERROR(VLOOKUP(Q150, RefMatrix!$D$1:$H$45,5, FALSE),"")</f>
        <v/>
      </c>
    </row>
    <row r="151" spans="1:18" x14ac:dyDescent="0.45">
      <c r="A151" s="1"/>
      <c r="J151" t="str">
        <f t="shared" si="5"/>
        <v/>
      </c>
      <c r="K151" t="str">
        <f>IFERROR(VLOOKUP(J151, RefMatrix!$D$1:$H$45,5, FALSE),"")</f>
        <v/>
      </c>
      <c r="Q151" t="str">
        <f t="shared" si="4"/>
        <v/>
      </c>
      <c r="R151" t="str">
        <f>IFERROR(VLOOKUP(Q151, RefMatrix!$D$1:$H$45,5, FALSE),"")</f>
        <v/>
      </c>
    </row>
    <row r="152" spans="1:18" x14ac:dyDescent="0.45">
      <c r="A152" s="1"/>
      <c r="J152" t="str">
        <f t="shared" si="5"/>
        <v/>
      </c>
      <c r="K152" t="str">
        <f>IFERROR(VLOOKUP(J152, RefMatrix!$D$1:$H$45,5, FALSE),"")</f>
        <v/>
      </c>
      <c r="Q152" t="str">
        <f t="shared" si="4"/>
        <v/>
      </c>
      <c r="R152" t="str">
        <f>IFERROR(VLOOKUP(Q152, RefMatrix!$D$1:$H$45,5, FALSE),"")</f>
        <v/>
      </c>
    </row>
    <row r="153" spans="1:18" x14ac:dyDescent="0.45">
      <c r="A153" s="1"/>
      <c r="J153" t="str">
        <f t="shared" si="5"/>
        <v/>
      </c>
      <c r="K153" t="str">
        <f>IFERROR(VLOOKUP(J153, RefMatrix!$D$1:$H$45,5, FALSE),"")</f>
        <v/>
      </c>
      <c r="Q153" t="str">
        <f t="shared" si="4"/>
        <v/>
      </c>
      <c r="R153" t="str">
        <f>IFERROR(VLOOKUP(Q153, RefMatrix!$D$1:$H$45,5, FALSE),"")</f>
        <v/>
      </c>
    </row>
    <row r="154" spans="1:18" x14ac:dyDescent="0.45">
      <c r="A154" s="1"/>
      <c r="J154" t="str">
        <f t="shared" si="5"/>
        <v/>
      </c>
      <c r="K154" t="str">
        <f>IFERROR(VLOOKUP(J154, RefMatrix!$D$1:$H$45,5, FALSE),"")</f>
        <v/>
      </c>
      <c r="Q154" t="str">
        <f t="shared" si="4"/>
        <v/>
      </c>
      <c r="R154" t="str">
        <f>IFERROR(VLOOKUP(Q154, RefMatrix!$D$1:$H$45,5, FALSE),"")</f>
        <v/>
      </c>
    </row>
    <row r="155" spans="1:18" x14ac:dyDescent="0.45">
      <c r="A155" s="1"/>
      <c r="J155" t="str">
        <f t="shared" si="5"/>
        <v/>
      </c>
      <c r="K155" t="str">
        <f>IFERROR(VLOOKUP(J155, RefMatrix!$D$1:$H$45,5, FALSE),"")</f>
        <v/>
      </c>
      <c r="Q155" t="str">
        <f t="shared" si="4"/>
        <v/>
      </c>
      <c r="R155" t="str">
        <f>IFERROR(VLOOKUP(Q155, RefMatrix!$D$1:$H$45,5, FALSE),"")</f>
        <v/>
      </c>
    </row>
    <row r="156" spans="1:18" x14ac:dyDescent="0.45">
      <c r="A156" s="1"/>
      <c r="J156" t="str">
        <f t="shared" si="5"/>
        <v/>
      </c>
      <c r="K156" t="str">
        <f>IFERROR(VLOOKUP(J156, RefMatrix!$D$1:$H$45,5, FALSE),"")</f>
        <v/>
      </c>
      <c r="Q156" t="str">
        <f t="shared" si="4"/>
        <v/>
      </c>
      <c r="R156" t="str">
        <f>IFERROR(VLOOKUP(Q156, RefMatrix!$D$1:$H$45,5, FALSE),"")</f>
        <v/>
      </c>
    </row>
    <row r="157" spans="1:18" x14ac:dyDescent="0.45">
      <c r="A157" s="1"/>
      <c r="J157" t="str">
        <f t="shared" si="5"/>
        <v/>
      </c>
      <c r="K157" t="str">
        <f>IFERROR(VLOOKUP(J157, RefMatrix!$D$1:$H$45,5, FALSE),"")</f>
        <v/>
      </c>
      <c r="Q157" t="str">
        <f t="shared" si="4"/>
        <v/>
      </c>
      <c r="R157" t="str">
        <f>IFERROR(VLOOKUP(Q157, RefMatrix!$D$1:$H$45,5, FALSE),"")</f>
        <v/>
      </c>
    </row>
    <row r="158" spans="1:18" x14ac:dyDescent="0.45">
      <c r="A158" s="1"/>
      <c r="J158" t="str">
        <f t="shared" si="5"/>
        <v/>
      </c>
      <c r="K158" t="str">
        <f>IFERROR(VLOOKUP(J158, RefMatrix!$D$1:$H$45,5, FALSE),"")</f>
        <v/>
      </c>
      <c r="Q158" t="str">
        <f t="shared" si="4"/>
        <v/>
      </c>
      <c r="R158" t="str">
        <f>IFERROR(VLOOKUP(Q158, RefMatrix!$D$1:$H$45,5, FALSE),"")</f>
        <v/>
      </c>
    </row>
    <row r="159" spans="1:18" x14ac:dyDescent="0.45">
      <c r="A159" s="1"/>
      <c r="J159" t="str">
        <f t="shared" si="5"/>
        <v/>
      </c>
      <c r="K159" t="str">
        <f>IFERROR(VLOOKUP(J159, RefMatrix!$D$1:$H$45,5, FALSE),"")</f>
        <v/>
      </c>
      <c r="Q159" t="str">
        <f t="shared" si="4"/>
        <v/>
      </c>
      <c r="R159" t="str">
        <f>IFERROR(VLOOKUP(Q159, RefMatrix!$D$1:$H$45,5, FALSE),"")</f>
        <v/>
      </c>
    </row>
    <row r="160" spans="1:18" x14ac:dyDescent="0.45">
      <c r="A160" s="1"/>
      <c r="J160" t="str">
        <f t="shared" si="5"/>
        <v/>
      </c>
      <c r="K160" t="str">
        <f>IFERROR(VLOOKUP(J160, RefMatrix!$D$1:$H$45,5, FALSE),"")</f>
        <v/>
      </c>
      <c r="Q160" t="str">
        <f t="shared" si="4"/>
        <v/>
      </c>
      <c r="R160" t="str">
        <f>IFERROR(VLOOKUP(Q160, RefMatrix!$D$1:$H$45,5, FALSE),"")</f>
        <v/>
      </c>
    </row>
    <row r="161" spans="1:18" x14ac:dyDescent="0.45">
      <c r="A161" s="1"/>
      <c r="J161" t="str">
        <f t="shared" si="5"/>
        <v/>
      </c>
      <c r="K161" t="str">
        <f>IFERROR(VLOOKUP(J161, RefMatrix!$D$1:$H$45,5, FALSE),"")</f>
        <v/>
      </c>
      <c r="Q161" t="str">
        <f t="shared" si="4"/>
        <v/>
      </c>
      <c r="R161" t="str">
        <f>IFERROR(VLOOKUP(Q161, RefMatrix!$D$1:$H$45,5, FALSE),"")</f>
        <v/>
      </c>
    </row>
    <row r="162" spans="1:18" x14ac:dyDescent="0.45">
      <c r="A162" s="1"/>
      <c r="J162" t="str">
        <f t="shared" si="5"/>
        <v/>
      </c>
      <c r="K162" t="str">
        <f>IFERROR(VLOOKUP(J162, RefMatrix!$D$1:$H$45,5, FALSE),"")</f>
        <v/>
      </c>
      <c r="Q162" t="str">
        <f t="shared" si="4"/>
        <v/>
      </c>
      <c r="R162" t="str">
        <f>IFERROR(VLOOKUP(Q162, RefMatrix!$D$1:$H$45,5, FALSE),"")</f>
        <v/>
      </c>
    </row>
    <row r="163" spans="1:18" x14ac:dyDescent="0.45">
      <c r="A163" s="1"/>
      <c r="J163" t="str">
        <f t="shared" si="5"/>
        <v/>
      </c>
      <c r="K163" t="str">
        <f>IFERROR(VLOOKUP(J163, RefMatrix!$D$1:$H$45,5, FALSE),"")</f>
        <v/>
      </c>
      <c r="Q163" t="str">
        <f t="shared" si="4"/>
        <v/>
      </c>
      <c r="R163" t="str">
        <f>IFERROR(VLOOKUP(Q163, RefMatrix!$D$1:$H$45,5, FALSE),"")</f>
        <v/>
      </c>
    </row>
    <row r="164" spans="1:18" x14ac:dyDescent="0.45">
      <c r="A164" s="1"/>
      <c r="J164" t="str">
        <f t="shared" si="5"/>
        <v/>
      </c>
      <c r="K164" t="str">
        <f>IFERROR(VLOOKUP(J164, RefMatrix!$D$1:$H$45,5, FALSE),"")</f>
        <v/>
      </c>
      <c r="Q164" t="str">
        <f t="shared" si="4"/>
        <v/>
      </c>
      <c r="R164" t="str">
        <f>IFERROR(VLOOKUP(Q164, RefMatrix!$D$1:$H$45,5, FALSE),"")</f>
        <v/>
      </c>
    </row>
    <row r="165" spans="1:18" x14ac:dyDescent="0.45">
      <c r="A165" s="1"/>
      <c r="J165" t="str">
        <f t="shared" si="5"/>
        <v/>
      </c>
      <c r="K165" t="str">
        <f>IFERROR(VLOOKUP(J165, RefMatrix!$D$1:$H$45,5, FALSE),"")</f>
        <v/>
      </c>
      <c r="Q165" t="str">
        <f t="shared" si="4"/>
        <v/>
      </c>
      <c r="R165" t="str">
        <f>IFERROR(VLOOKUP(Q165, RefMatrix!$D$1:$H$45,5, FALSE),"")</f>
        <v/>
      </c>
    </row>
    <row r="166" spans="1:18" x14ac:dyDescent="0.45">
      <c r="A166" s="1"/>
      <c r="J166" t="str">
        <f t="shared" si="5"/>
        <v/>
      </c>
      <c r="K166" t="str">
        <f>IFERROR(VLOOKUP(J166, RefMatrix!$D$1:$H$45,5, FALSE),"")</f>
        <v/>
      </c>
      <c r="Q166" t="str">
        <f t="shared" si="4"/>
        <v/>
      </c>
      <c r="R166" t="str">
        <f>IFERROR(VLOOKUP(Q166, RefMatrix!$D$1:$H$45,5, FALSE),"")</f>
        <v/>
      </c>
    </row>
    <row r="167" spans="1:18" x14ac:dyDescent="0.45">
      <c r="A167" s="1"/>
      <c r="J167" t="str">
        <f t="shared" si="5"/>
        <v/>
      </c>
      <c r="K167" t="str">
        <f>IFERROR(VLOOKUP(J167, RefMatrix!$D$1:$H$45,5, FALSE),"")</f>
        <v/>
      </c>
      <c r="Q167" t="str">
        <f t="shared" si="4"/>
        <v/>
      </c>
      <c r="R167" t="str">
        <f>IFERROR(VLOOKUP(Q167, RefMatrix!$D$1:$H$45,5, FALSE),"")</f>
        <v/>
      </c>
    </row>
    <row r="168" spans="1:18" x14ac:dyDescent="0.45">
      <c r="A168" s="1"/>
      <c r="J168" t="str">
        <f t="shared" si="5"/>
        <v/>
      </c>
      <c r="K168" t="str">
        <f>IFERROR(VLOOKUP(J168, RefMatrix!$D$1:$H$45,5, FALSE),"")</f>
        <v/>
      </c>
      <c r="Q168" t="str">
        <f t="shared" si="4"/>
        <v/>
      </c>
      <c r="R168" t="str">
        <f>IFERROR(VLOOKUP(Q168, RefMatrix!$D$1:$H$45,5, FALSE),"")</f>
        <v/>
      </c>
    </row>
    <row r="169" spans="1:18" x14ac:dyDescent="0.45">
      <c r="A169" s="1"/>
      <c r="J169" t="str">
        <f t="shared" si="5"/>
        <v/>
      </c>
      <c r="K169" t="str">
        <f>IFERROR(VLOOKUP(J169, RefMatrix!$D$1:$H$45,5, FALSE),"")</f>
        <v/>
      </c>
      <c r="Q169" t="str">
        <f t="shared" si="4"/>
        <v/>
      </c>
      <c r="R169" t="str">
        <f>IFERROR(VLOOKUP(Q169, RefMatrix!$D$1:$H$45,5, FALSE),"")</f>
        <v/>
      </c>
    </row>
    <row r="170" spans="1:18" x14ac:dyDescent="0.45">
      <c r="A170" s="1"/>
      <c r="J170" t="str">
        <f t="shared" si="5"/>
        <v/>
      </c>
      <c r="K170" t="str">
        <f>IFERROR(VLOOKUP(J170, RefMatrix!$D$1:$H$45,5, FALSE),"")</f>
        <v/>
      </c>
      <c r="Q170" t="str">
        <f t="shared" si="4"/>
        <v/>
      </c>
      <c r="R170" t="str">
        <f>IFERROR(VLOOKUP(Q170, RefMatrix!$D$1:$H$45,5, FALSE),"")</f>
        <v/>
      </c>
    </row>
    <row r="171" spans="1:18" x14ac:dyDescent="0.45">
      <c r="A171" s="1"/>
      <c r="J171" t="str">
        <f t="shared" si="5"/>
        <v/>
      </c>
      <c r="K171" t="str">
        <f>IFERROR(VLOOKUP(J171, RefMatrix!$D$1:$H$45,5, FALSE),"")</f>
        <v/>
      </c>
      <c r="Q171" t="str">
        <f t="shared" si="4"/>
        <v/>
      </c>
      <c r="R171" t="str">
        <f>IFERROR(VLOOKUP(Q171, RefMatrix!$D$1:$H$45,5, FALSE),"")</f>
        <v/>
      </c>
    </row>
    <row r="172" spans="1:18" x14ac:dyDescent="0.45">
      <c r="A172" s="1"/>
      <c r="J172" t="str">
        <f t="shared" si="5"/>
        <v/>
      </c>
      <c r="K172" t="str">
        <f>IFERROR(VLOOKUP(J172, RefMatrix!$D$1:$H$45,5, FALSE),"")</f>
        <v/>
      </c>
      <c r="Q172" t="str">
        <f t="shared" si="4"/>
        <v/>
      </c>
      <c r="R172" t="str">
        <f>IFERROR(VLOOKUP(Q172, RefMatrix!$D$1:$H$45,5, FALSE),"")</f>
        <v/>
      </c>
    </row>
    <row r="173" spans="1:18" x14ac:dyDescent="0.45">
      <c r="A173" s="1"/>
      <c r="J173" t="str">
        <f t="shared" si="5"/>
        <v/>
      </c>
      <c r="K173" t="str">
        <f>IFERROR(VLOOKUP(J173, RefMatrix!$D$1:$H$45,5, FALSE),"")</f>
        <v/>
      </c>
      <c r="Q173" t="str">
        <f t="shared" si="4"/>
        <v/>
      </c>
      <c r="R173" t="str">
        <f>IFERROR(VLOOKUP(Q173, RefMatrix!$D$1:$H$45,5, FALSE),"")</f>
        <v/>
      </c>
    </row>
    <row r="174" spans="1:18" x14ac:dyDescent="0.45">
      <c r="A174" s="1"/>
      <c r="J174" t="str">
        <f t="shared" si="5"/>
        <v/>
      </c>
      <c r="K174" t="str">
        <f>IFERROR(VLOOKUP(J174, RefMatrix!$D$1:$H$45,5, FALSE),"")</f>
        <v/>
      </c>
      <c r="Q174" t="str">
        <f t="shared" si="4"/>
        <v/>
      </c>
      <c r="R174" t="str">
        <f>IFERROR(VLOOKUP(Q174, RefMatrix!$D$1:$H$45,5, FALSE),"")</f>
        <v/>
      </c>
    </row>
    <row r="175" spans="1:18" x14ac:dyDescent="0.45">
      <c r="A175" s="1"/>
      <c r="J175" t="str">
        <f t="shared" si="5"/>
        <v/>
      </c>
      <c r="K175" t="str">
        <f>IFERROR(VLOOKUP(J175, RefMatrix!$D$1:$H$45,5, FALSE),"")</f>
        <v/>
      </c>
      <c r="Q175" t="str">
        <f t="shared" si="4"/>
        <v/>
      </c>
      <c r="R175" t="str">
        <f>IFERROR(VLOOKUP(Q175, RefMatrix!$D$1:$H$45,5, FALSE),"")</f>
        <v/>
      </c>
    </row>
    <row r="176" spans="1:18" x14ac:dyDescent="0.45">
      <c r="A176" s="1"/>
      <c r="J176" t="str">
        <f t="shared" si="5"/>
        <v/>
      </c>
      <c r="K176" t="str">
        <f>IFERROR(VLOOKUP(J176, RefMatrix!$D$1:$H$45,5, FALSE),"")</f>
        <v/>
      </c>
      <c r="Q176" t="str">
        <f t="shared" si="4"/>
        <v/>
      </c>
      <c r="R176" t="str">
        <f>IFERROR(VLOOKUP(Q176, RefMatrix!$D$1:$H$45,5, FALSE),"")</f>
        <v/>
      </c>
    </row>
    <row r="177" spans="1:18" x14ac:dyDescent="0.45">
      <c r="A177" s="1"/>
      <c r="J177" t="str">
        <f t="shared" si="5"/>
        <v/>
      </c>
      <c r="K177" t="str">
        <f>IFERROR(VLOOKUP(J177, RefMatrix!$D$1:$H$45,5, FALSE),"")</f>
        <v/>
      </c>
      <c r="Q177" t="str">
        <f t="shared" si="4"/>
        <v/>
      </c>
      <c r="R177" t="str">
        <f>IFERROR(VLOOKUP(Q177, RefMatrix!$D$1:$H$45,5, FALSE),"")</f>
        <v/>
      </c>
    </row>
    <row r="178" spans="1:18" x14ac:dyDescent="0.45">
      <c r="A178" s="1"/>
      <c r="J178" t="str">
        <f t="shared" si="5"/>
        <v/>
      </c>
      <c r="K178" t="str">
        <f>IFERROR(VLOOKUP(J178, RefMatrix!$D$1:$H$45,5, FALSE),"")</f>
        <v/>
      </c>
      <c r="Q178" t="str">
        <f t="shared" si="4"/>
        <v/>
      </c>
      <c r="R178" t="str">
        <f>IFERROR(VLOOKUP(Q178, RefMatrix!$D$1:$H$45,5, FALSE),"")</f>
        <v/>
      </c>
    </row>
    <row r="179" spans="1:18" x14ac:dyDescent="0.45">
      <c r="A179" s="1"/>
      <c r="J179" t="str">
        <f t="shared" si="5"/>
        <v/>
      </c>
      <c r="K179" t="str">
        <f>IFERROR(VLOOKUP(J179, RefMatrix!$D$1:$H$45,5, FALSE),"")</f>
        <v/>
      </c>
      <c r="Q179" t="str">
        <f t="shared" si="4"/>
        <v/>
      </c>
      <c r="R179" t="str">
        <f>IFERROR(VLOOKUP(Q179, RefMatrix!$D$1:$H$45,5, FALSE),"")</f>
        <v/>
      </c>
    </row>
    <row r="180" spans="1:18" x14ac:dyDescent="0.45">
      <c r="A180" s="1"/>
      <c r="J180" t="str">
        <f t="shared" si="5"/>
        <v/>
      </c>
      <c r="K180" t="str">
        <f>IFERROR(VLOOKUP(J180, RefMatrix!$D$1:$H$45,5, FALSE),"")</f>
        <v/>
      </c>
      <c r="Q180" t="str">
        <f t="shared" si="4"/>
        <v/>
      </c>
      <c r="R180" t="str">
        <f>IFERROR(VLOOKUP(Q180, RefMatrix!$D$1:$H$45,5, FALSE),"")</f>
        <v/>
      </c>
    </row>
    <row r="181" spans="1:18" x14ac:dyDescent="0.45">
      <c r="A181" s="1"/>
      <c r="J181" t="str">
        <f t="shared" si="5"/>
        <v/>
      </c>
      <c r="K181" t="str">
        <f>IFERROR(VLOOKUP(J181, RefMatrix!$D$1:$H$45,5, FALSE),"")</f>
        <v/>
      </c>
      <c r="Q181" t="str">
        <f t="shared" ref="Q181:Q244" si="6">CONCATENATE(N181,O181,P181)</f>
        <v/>
      </c>
      <c r="R181" t="str">
        <f>IFERROR(VLOOKUP(Q181, RefMatrix!$D$1:$H$45,5, FALSE),"")</f>
        <v/>
      </c>
    </row>
    <row r="182" spans="1:18" x14ac:dyDescent="0.45">
      <c r="A182" s="1"/>
      <c r="J182" t="str">
        <f t="shared" si="5"/>
        <v/>
      </c>
      <c r="K182" t="str">
        <f>IFERROR(VLOOKUP(J182, RefMatrix!$D$1:$H$45,5, FALSE),"")</f>
        <v/>
      </c>
      <c r="Q182" t="str">
        <f t="shared" si="6"/>
        <v/>
      </c>
      <c r="R182" t="str">
        <f>IFERROR(VLOOKUP(Q182, RefMatrix!$D$1:$H$45,5, FALSE),"")</f>
        <v/>
      </c>
    </row>
    <row r="183" spans="1:18" x14ac:dyDescent="0.45">
      <c r="A183" s="1"/>
      <c r="J183" t="str">
        <f t="shared" si="5"/>
        <v/>
      </c>
      <c r="K183" t="str">
        <f>IFERROR(VLOOKUP(J183, RefMatrix!$D$1:$H$45,5, FALSE),"")</f>
        <v/>
      </c>
      <c r="Q183" t="str">
        <f t="shared" si="6"/>
        <v/>
      </c>
      <c r="R183" t="str">
        <f>IFERROR(VLOOKUP(Q183, RefMatrix!$D$1:$H$45,5, FALSE),"")</f>
        <v/>
      </c>
    </row>
    <row r="184" spans="1:18" x14ac:dyDescent="0.45">
      <c r="A184" s="1"/>
      <c r="J184" t="str">
        <f t="shared" si="5"/>
        <v/>
      </c>
      <c r="K184" t="str">
        <f>IFERROR(VLOOKUP(J184, RefMatrix!$D$1:$H$45,5, FALSE),"")</f>
        <v/>
      </c>
      <c r="Q184" t="str">
        <f t="shared" si="6"/>
        <v/>
      </c>
      <c r="R184" t="str">
        <f>IFERROR(VLOOKUP(Q184, RefMatrix!$D$1:$H$45,5, FALSE),"")</f>
        <v/>
      </c>
    </row>
    <row r="185" spans="1:18" x14ac:dyDescent="0.45">
      <c r="A185" s="1"/>
      <c r="J185" t="str">
        <f t="shared" si="5"/>
        <v/>
      </c>
      <c r="K185" t="str">
        <f>IFERROR(VLOOKUP(J185, RefMatrix!$D$1:$H$45,5, FALSE),"")</f>
        <v/>
      </c>
      <c r="Q185" t="str">
        <f t="shared" si="6"/>
        <v/>
      </c>
      <c r="R185" t="str">
        <f>IFERROR(VLOOKUP(Q185, RefMatrix!$D$1:$H$45,5, FALSE),"")</f>
        <v/>
      </c>
    </row>
    <row r="186" spans="1:18" x14ac:dyDescent="0.45">
      <c r="A186" s="1"/>
      <c r="J186" t="str">
        <f t="shared" si="5"/>
        <v/>
      </c>
      <c r="K186" t="str">
        <f>IFERROR(VLOOKUP(J186, RefMatrix!$D$1:$H$45,5, FALSE),"")</f>
        <v/>
      </c>
      <c r="Q186" t="str">
        <f t="shared" si="6"/>
        <v/>
      </c>
      <c r="R186" t="str">
        <f>IFERROR(VLOOKUP(Q186, RefMatrix!$D$1:$H$45,5, FALSE),"")</f>
        <v/>
      </c>
    </row>
    <row r="187" spans="1:18" x14ac:dyDescent="0.45">
      <c r="A187" s="1"/>
      <c r="J187" t="str">
        <f t="shared" si="5"/>
        <v/>
      </c>
      <c r="K187" t="str">
        <f>IFERROR(VLOOKUP(J187, RefMatrix!$D$1:$H$45,5, FALSE),"")</f>
        <v/>
      </c>
      <c r="Q187" t="str">
        <f t="shared" si="6"/>
        <v/>
      </c>
      <c r="R187" t="str">
        <f>IFERROR(VLOOKUP(Q187, RefMatrix!$D$1:$H$45,5, FALSE),"")</f>
        <v/>
      </c>
    </row>
    <row r="188" spans="1:18" x14ac:dyDescent="0.45">
      <c r="A188" s="1"/>
      <c r="J188" t="str">
        <f t="shared" si="5"/>
        <v/>
      </c>
      <c r="K188" t="str">
        <f>IFERROR(VLOOKUP(J188, RefMatrix!$D$1:$H$45,5, FALSE),"")</f>
        <v/>
      </c>
      <c r="Q188" t="str">
        <f t="shared" si="6"/>
        <v/>
      </c>
      <c r="R188" t="str">
        <f>IFERROR(VLOOKUP(Q188, RefMatrix!$D$1:$H$45,5, FALSE),"")</f>
        <v/>
      </c>
    </row>
    <row r="189" spans="1:18" x14ac:dyDescent="0.45">
      <c r="A189" s="1"/>
      <c r="J189" t="str">
        <f t="shared" si="5"/>
        <v/>
      </c>
      <c r="K189" t="str">
        <f>IFERROR(VLOOKUP(J189, RefMatrix!$D$1:$H$45,5, FALSE),"")</f>
        <v/>
      </c>
      <c r="Q189" t="str">
        <f t="shared" si="6"/>
        <v/>
      </c>
      <c r="R189" t="str">
        <f>IFERROR(VLOOKUP(Q189, RefMatrix!$D$1:$H$45,5, FALSE),"")</f>
        <v/>
      </c>
    </row>
    <row r="190" spans="1:18" x14ac:dyDescent="0.45">
      <c r="A190" s="1"/>
      <c r="J190" t="str">
        <f t="shared" si="5"/>
        <v/>
      </c>
      <c r="K190" t="str">
        <f>IFERROR(VLOOKUP(J190, RefMatrix!$D$1:$H$45,5, FALSE),"")</f>
        <v/>
      </c>
      <c r="Q190" t="str">
        <f t="shared" si="6"/>
        <v/>
      </c>
      <c r="R190" t="str">
        <f>IFERROR(VLOOKUP(Q190, RefMatrix!$D$1:$H$45,5, FALSE),"")</f>
        <v/>
      </c>
    </row>
    <row r="191" spans="1:18" x14ac:dyDescent="0.45">
      <c r="A191" s="1"/>
      <c r="J191" t="str">
        <f t="shared" si="5"/>
        <v/>
      </c>
      <c r="K191" t="str">
        <f>IFERROR(VLOOKUP(J191, RefMatrix!$D$1:$H$45,5, FALSE),"")</f>
        <v/>
      </c>
      <c r="Q191" t="str">
        <f t="shared" si="6"/>
        <v/>
      </c>
      <c r="R191" t="str">
        <f>IFERROR(VLOOKUP(Q191, RefMatrix!$D$1:$H$45,5, FALSE),"")</f>
        <v/>
      </c>
    </row>
    <row r="192" spans="1:18" x14ac:dyDescent="0.45">
      <c r="A192" s="1"/>
      <c r="J192" t="str">
        <f t="shared" si="5"/>
        <v/>
      </c>
      <c r="K192" t="str">
        <f>IFERROR(VLOOKUP(J192, RefMatrix!$D$1:$H$45,5, FALSE),"")</f>
        <v/>
      </c>
      <c r="Q192" t="str">
        <f t="shared" si="6"/>
        <v/>
      </c>
      <c r="R192" t="str">
        <f>IFERROR(VLOOKUP(Q192, RefMatrix!$D$1:$H$45,5, FALSE),"")</f>
        <v/>
      </c>
    </row>
    <row r="193" spans="1:18" x14ac:dyDescent="0.45">
      <c r="A193" s="1"/>
      <c r="J193" t="str">
        <f t="shared" si="5"/>
        <v/>
      </c>
      <c r="K193" t="str">
        <f>IFERROR(VLOOKUP(J193, RefMatrix!$D$1:$H$45,5, FALSE),"")</f>
        <v/>
      </c>
      <c r="Q193" t="str">
        <f t="shared" si="6"/>
        <v/>
      </c>
      <c r="R193" t="str">
        <f>IFERROR(VLOOKUP(Q193, RefMatrix!$D$1:$H$45,5, FALSE),"")</f>
        <v/>
      </c>
    </row>
    <row r="194" spans="1:18" x14ac:dyDescent="0.45">
      <c r="A194" s="1"/>
      <c r="J194" t="str">
        <f t="shared" si="5"/>
        <v/>
      </c>
      <c r="K194" t="str">
        <f>IFERROR(VLOOKUP(J194, RefMatrix!$D$1:$H$45,5, FALSE),"")</f>
        <v/>
      </c>
      <c r="Q194" t="str">
        <f t="shared" si="6"/>
        <v/>
      </c>
      <c r="R194" t="str">
        <f>IFERROR(VLOOKUP(Q194, RefMatrix!$D$1:$H$45,5, FALSE),"")</f>
        <v/>
      </c>
    </row>
    <row r="195" spans="1:18" x14ac:dyDescent="0.45">
      <c r="A195" s="1"/>
      <c r="J195" t="str">
        <f t="shared" si="5"/>
        <v/>
      </c>
      <c r="K195" t="str">
        <f>IFERROR(VLOOKUP(J195, RefMatrix!$D$1:$H$45,5, FALSE),"")</f>
        <v/>
      </c>
      <c r="Q195" t="str">
        <f t="shared" si="6"/>
        <v/>
      </c>
      <c r="R195" t="str">
        <f>IFERROR(VLOOKUP(Q195, RefMatrix!$D$1:$H$45,5, FALSE),"")</f>
        <v/>
      </c>
    </row>
    <row r="196" spans="1:18" x14ac:dyDescent="0.45">
      <c r="A196" s="1"/>
      <c r="J196" t="str">
        <f t="shared" ref="J196:J259" si="7">CONCATENATE(G196,H196,I196)</f>
        <v/>
      </c>
      <c r="K196" t="str">
        <f>IFERROR(VLOOKUP(J196, RefMatrix!$D$1:$H$45,5, FALSE),"")</f>
        <v/>
      </c>
      <c r="Q196" t="str">
        <f t="shared" si="6"/>
        <v/>
      </c>
      <c r="R196" t="str">
        <f>IFERROR(VLOOKUP(Q196, RefMatrix!$D$1:$H$45,5, FALSE),"")</f>
        <v/>
      </c>
    </row>
    <row r="197" spans="1:18" x14ac:dyDescent="0.45">
      <c r="A197" s="1"/>
      <c r="J197" t="str">
        <f t="shared" si="7"/>
        <v/>
      </c>
      <c r="K197" t="str">
        <f>IFERROR(VLOOKUP(J197, RefMatrix!$D$1:$H$45,5, FALSE),"")</f>
        <v/>
      </c>
      <c r="Q197" t="str">
        <f t="shared" si="6"/>
        <v/>
      </c>
      <c r="R197" t="str">
        <f>IFERROR(VLOOKUP(Q197, RefMatrix!$D$1:$H$45,5, FALSE),"")</f>
        <v/>
      </c>
    </row>
    <row r="198" spans="1:18" x14ac:dyDescent="0.45">
      <c r="A198" s="1"/>
      <c r="J198" t="str">
        <f t="shared" si="7"/>
        <v/>
      </c>
      <c r="K198" t="str">
        <f>IFERROR(VLOOKUP(J198, RefMatrix!$D$1:$H$45,5, FALSE),"")</f>
        <v/>
      </c>
      <c r="Q198" t="str">
        <f t="shared" si="6"/>
        <v/>
      </c>
      <c r="R198" t="str">
        <f>IFERROR(VLOOKUP(Q198, RefMatrix!$D$1:$H$45,5, FALSE),"")</f>
        <v/>
      </c>
    </row>
    <row r="199" spans="1:18" x14ac:dyDescent="0.45">
      <c r="A199" s="1"/>
      <c r="J199" t="str">
        <f t="shared" si="7"/>
        <v/>
      </c>
      <c r="K199" t="str">
        <f>IFERROR(VLOOKUP(J199, RefMatrix!$D$1:$H$45,5, FALSE),"")</f>
        <v/>
      </c>
      <c r="Q199" t="str">
        <f t="shared" si="6"/>
        <v/>
      </c>
      <c r="R199" t="str">
        <f>IFERROR(VLOOKUP(Q199, RefMatrix!$D$1:$H$45,5, FALSE),"")</f>
        <v/>
      </c>
    </row>
    <row r="200" spans="1:18" x14ac:dyDescent="0.45">
      <c r="A200" s="1"/>
      <c r="J200" t="str">
        <f t="shared" si="7"/>
        <v/>
      </c>
      <c r="K200" t="str">
        <f>IFERROR(VLOOKUP(J200, RefMatrix!$D$1:$H$45,5, FALSE),"")</f>
        <v/>
      </c>
      <c r="Q200" t="str">
        <f t="shared" si="6"/>
        <v/>
      </c>
      <c r="R200" t="str">
        <f>IFERROR(VLOOKUP(Q200, RefMatrix!$D$1:$H$45,5, FALSE),"")</f>
        <v/>
      </c>
    </row>
    <row r="201" spans="1:18" x14ac:dyDescent="0.45">
      <c r="A201" s="1"/>
      <c r="J201" t="str">
        <f t="shared" si="7"/>
        <v/>
      </c>
      <c r="K201" t="str">
        <f>IFERROR(VLOOKUP(J201, RefMatrix!$D$1:$H$45,5, FALSE),"")</f>
        <v/>
      </c>
      <c r="Q201" t="str">
        <f t="shared" si="6"/>
        <v/>
      </c>
      <c r="R201" t="str">
        <f>IFERROR(VLOOKUP(Q201, RefMatrix!$D$1:$H$45,5, FALSE),"")</f>
        <v/>
      </c>
    </row>
    <row r="202" spans="1:18" x14ac:dyDescent="0.45">
      <c r="A202" s="1"/>
      <c r="J202" t="str">
        <f t="shared" si="7"/>
        <v/>
      </c>
      <c r="K202" t="str">
        <f>IFERROR(VLOOKUP(J202, RefMatrix!$D$1:$H$45,5, FALSE),"")</f>
        <v/>
      </c>
      <c r="Q202" t="str">
        <f t="shared" si="6"/>
        <v/>
      </c>
      <c r="R202" t="str">
        <f>IFERROR(VLOOKUP(Q202, RefMatrix!$D$1:$H$45,5, FALSE),"")</f>
        <v/>
      </c>
    </row>
    <row r="203" spans="1:18" x14ac:dyDescent="0.45">
      <c r="A203" s="1"/>
      <c r="J203" t="str">
        <f t="shared" si="7"/>
        <v/>
      </c>
      <c r="K203" t="str">
        <f>IFERROR(VLOOKUP(J203, RefMatrix!$D$1:$H$45,5, FALSE),"")</f>
        <v/>
      </c>
      <c r="Q203" t="str">
        <f t="shared" si="6"/>
        <v/>
      </c>
      <c r="R203" t="str">
        <f>IFERROR(VLOOKUP(Q203, RefMatrix!$D$1:$H$45,5, FALSE),"")</f>
        <v/>
      </c>
    </row>
    <row r="204" spans="1:18" x14ac:dyDescent="0.45">
      <c r="A204" s="1"/>
      <c r="J204" t="str">
        <f t="shared" si="7"/>
        <v/>
      </c>
      <c r="K204" t="str">
        <f>IFERROR(VLOOKUP(J204, RefMatrix!$D$1:$H$45,5, FALSE),"")</f>
        <v/>
      </c>
      <c r="Q204" t="str">
        <f t="shared" si="6"/>
        <v/>
      </c>
      <c r="R204" t="str">
        <f>IFERROR(VLOOKUP(Q204, RefMatrix!$D$1:$H$45,5, FALSE),"")</f>
        <v/>
      </c>
    </row>
    <row r="205" spans="1:18" x14ac:dyDescent="0.45">
      <c r="A205" s="1"/>
      <c r="J205" t="str">
        <f t="shared" si="7"/>
        <v/>
      </c>
      <c r="K205" t="str">
        <f>IFERROR(VLOOKUP(J205, RefMatrix!$D$1:$H$45,5, FALSE),"")</f>
        <v/>
      </c>
      <c r="Q205" t="str">
        <f t="shared" si="6"/>
        <v/>
      </c>
      <c r="R205" t="str">
        <f>IFERROR(VLOOKUP(Q205, RefMatrix!$D$1:$H$45,5, FALSE),"")</f>
        <v/>
      </c>
    </row>
    <row r="206" spans="1:18" x14ac:dyDescent="0.45">
      <c r="A206" s="1"/>
      <c r="J206" t="str">
        <f t="shared" si="7"/>
        <v/>
      </c>
      <c r="K206" t="str">
        <f>IFERROR(VLOOKUP(J206, RefMatrix!$D$1:$H$45,5, FALSE),"")</f>
        <v/>
      </c>
      <c r="Q206" t="str">
        <f t="shared" si="6"/>
        <v/>
      </c>
      <c r="R206" t="str">
        <f>IFERROR(VLOOKUP(Q206, RefMatrix!$D$1:$H$45,5, FALSE),"")</f>
        <v/>
      </c>
    </row>
    <row r="207" spans="1:18" x14ac:dyDescent="0.45">
      <c r="A207" s="1"/>
      <c r="J207" t="str">
        <f t="shared" si="7"/>
        <v/>
      </c>
      <c r="K207" t="str">
        <f>IFERROR(VLOOKUP(J207, RefMatrix!$D$1:$H$45,5, FALSE),"")</f>
        <v/>
      </c>
      <c r="Q207" t="str">
        <f t="shared" si="6"/>
        <v/>
      </c>
      <c r="R207" t="str">
        <f>IFERROR(VLOOKUP(Q207, RefMatrix!$D$1:$H$45,5, FALSE),"")</f>
        <v/>
      </c>
    </row>
    <row r="208" spans="1:18" x14ac:dyDescent="0.45">
      <c r="A208" s="1"/>
      <c r="J208" t="str">
        <f t="shared" si="7"/>
        <v/>
      </c>
      <c r="K208" t="str">
        <f>IFERROR(VLOOKUP(J208, RefMatrix!$D$1:$H$45,5, FALSE),"")</f>
        <v/>
      </c>
      <c r="Q208" t="str">
        <f t="shared" si="6"/>
        <v/>
      </c>
      <c r="R208" t="str">
        <f>IFERROR(VLOOKUP(Q208, RefMatrix!$D$1:$H$45,5, FALSE),"")</f>
        <v/>
      </c>
    </row>
    <row r="209" spans="1:18" x14ac:dyDescent="0.45">
      <c r="A209" s="1"/>
      <c r="J209" t="str">
        <f t="shared" si="7"/>
        <v/>
      </c>
      <c r="K209" t="str">
        <f>IFERROR(VLOOKUP(J209, RefMatrix!$D$1:$H$45,5, FALSE),"")</f>
        <v/>
      </c>
      <c r="Q209" t="str">
        <f t="shared" si="6"/>
        <v/>
      </c>
      <c r="R209" t="str">
        <f>IFERROR(VLOOKUP(Q209, RefMatrix!$D$1:$H$45,5, FALSE),"")</f>
        <v/>
      </c>
    </row>
    <row r="210" spans="1:18" x14ac:dyDescent="0.45">
      <c r="A210" s="1"/>
      <c r="J210" t="str">
        <f t="shared" si="7"/>
        <v/>
      </c>
      <c r="K210" t="str">
        <f>IFERROR(VLOOKUP(J210, RefMatrix!$D$1:$H$45,5, FALSE),"")</f>
        <v/>
      </c>
      <c r="Q210" t="str">
        <f t="shared" si="6"/>
        <v/>
      </c>
      <c r="R210" t="str">
        <f>IFERROR(VLOOKUP(Q210, RefMatrix!$D$1:$H$45,5, FALSE),"")</f>
        <v/>
      </c>
    </row>
    <row r="211" spans="1:18" x14ac:dyDescent="0.45">
      <c r="A211" s="1"/>
      <c r="J211" t="str">
        <f t="shared" si="7"/>
        <v/>
      </c>
      <c r="K211" t="str">
        <f>IFERROR(VLOOKUP(J211, RefMatrix!$D$1:$H$45,5, FALSE),"")</f>
        <v/>
      </c>
      <c r="Q211" t="str">
        <f t="shared" si="6"/>
        <v/>
      </c>
      <c r="R211" t="str">
        <f>IFERROR(VLOOKUP(Q211, RefMatrix!$D$1:$H$45,5, FALSE),"")</f>
        <v/>
      </c>
    </row>
    <row r="212" spans="1:18" x14ac:dyDescent="0.45">
      <c r="A212" s="1"/>
      <c r="J212" t="str">
        <f t="shared" si="7"/>
        <v/>
      </c>
      <c r="K212" t="str">
        <f>IFERROR(VLOOKUP(J212, RefMatrix!$D$1:$H$45,5, FALSE),"")</f>
        <v/>
      </c>
      <c r="Q212" t="str">
        <f t="shared" si="6"/>
        <v/>
      </c>
      <c r="R212" t="str">
        <f>IFERROR(VLOOKUP(Q212, RefMatrix!$D$1:$H$45,5, FALSE),"")</f>
        <v/>
      </c>
    </row>
    <row r="213" spans="1:18" x14ac:dyDescent="0.45">
      <c r="A213" s="1"/>
      <c r="J213" t="str">
        <f t="shared" si="7"/>
        <v/>
      </c>
      <c r="K213" t="str">
        <f>IFERROR(VLOOKUP(J213, RefMatrix!$D$1:$H$45,5, FALSE),"")</f>
        <v/>
      </c>
      <c r="Q213" t="str">
        <f t="shared" si="6"/>
        <v/>
      </c>
      <c r="R213" t="str">
        <f>IFERROR(VLOOKUP(Q213, RefMatrix!$D$1:$H$45,5, FALSE),"")</f>
        <v/>
      </c>
    </row>
    <row r="214" spans="1:18" x14ac:dyDescent="0.45">
      <c r="A214" s="1"/>
      <c r="J214" t="str">
        <f t="shared" si="7"/>
        <v/>
      </c>
      <c r="K214" t="str">
        <f>IFERROR(VLOOKUP(J214, RefMatrix!$D$1:$H$45,5, FALSE),"")</f>
        <v/>
      </c>
      <c r="Q214" t="str">
        <f t="shared" si="6"/>
        <v/>
      </c>
      <c r="R214" t="str">
        <f>IFERROR(VLOOKUP(Q214, RefMatrix!$D$1:$H$45,5, FALSE),"")</f>
        <v/>
      </c>
    </row>
    <row r="215" spans="1:18" x14ac:dyDescent="0.45">
      <c r="A215" s="1"/>
      <c r="J215" t="str">
        <f t="shared" si="7"/>
        <v/>
      </c>
      <c r="K215" t="str">
        <f>IFERROR(VLOOKUP(J215, RefMatrix!$D$1:$H$45,5, FALSE),"")</f>
        <v/>
      </c>
      <c r="Q215" t="str">
        <f t="shared" si="6"/>
        <v/>
      </c>
      <c r="R215" t="str">
        <f>IFERROR(VLOOKUP(Q215, RefMatrix!$D$1:$H$45,5, FALSE),"")</f>
        <v/>
      </c>
    </row>
    <row r="216" spans="1:18" x14ac:dyDescent="0.45">
      <c r="A216" s="1"/>
      <c r="J216" t="str">
        <f t="shared" si="7"/>
        <v/>
      </c>
      <c r="K216" t="str">
        <f>IFERROR(VLOOKUP(J216, RefMatrix!$D$1:$H$45,5, FALSE),"")</f>
        <v/>
      </c>
      <c r="Q216" t="str">
        <f t="shared" si="6"/>
        <v/>
      </c>
      <c r="R216" t="str">
        <f>IFERROR(VLOOKUP(Q216, RefMatrix!$D$1:$H$45,5, FALSE),"")</f>
        <v/>
      </c>
    </row>
    <row r="217" spans="1:18" x14ac:dyDescent="0.45">
      <c r="A217" s="1"/>
      <c r="J217" t="str">
        <f t="shared" si="7"/>
        <v/>
      </c>
      <c r="K217" t="str">
        <f>IFERROR(VLOOKUP(J217, RefMatrix!$D$1:$H$45,5, FALSE),"")</f>
        <v/>
      </c>
      <c r="Q217" t="str">
        <f t="shared" si="6"/>
        <v/>
      </c>
      <c r="R217" t="str">
        <f>IFERROR(VLOOKUP(Q217, RefMatrix!$D$1:$H$45,5, FALSE),"")</f>
        <v/>
      </c>
    </row>
    <row r="218" spans="1:18" x14ac:dyDescent="0.45">
      <c r="A218" s="1"/>
      <c r="J218" t="str">
        <f t="shared" si="7"/>
        <v/>
      </c>
      <c r="K218" t="str">
        <f>IFERROR(VLOOKUP(J218, RefMatrix!$D$1:$H$45,5, FALSE),"")</f>
        <v/>
      </c>
      <c r="Q218" t="str">
        <f t="shared" si="6"/>
        <v/>
      </c>
      <c r="R218" t="str">
        <f>IFERROR(VLOOKUP(Q218, RefMatrix!$D$1:$H$45,5, FALSE),"")</f>
        <v/>
      </c>
    </row>
    <row r="219" spans="1:18" x14ac:dyDescent="0.45">
      <c r="A219" s="1"/>
      <c r="J219" t="str">
        <f t="shared" si="7"/>
        <v/>
      </c>
      <c r="K219" t="str">
        <f>IFERROR(VLOOKUP(J219, RefMatrix!$D$1:$H$45,5, FALSE),"")</f>
        <v/>
      </c>
      <c r="Q219" t="str">
        <f t="shared" si="6"/>
        <v/>
      </c>
      <c r="R219" t="str">
        <f>IFERROR(VLOOKUP(Q219, RefMatrix!$D$1:$H$45,5, FALSE),"")</f>
        <v/>
      </c>
    </row>
    <row r="220" spans="1:18" x14ac:dyDescent="0.45">
      <c r="A220" s="1"/>
      <c r="J220" t="str">
        <f t="shared" si="7"/>
        <v/>
      </c>
      <c r="K220" t="str">
        <f>IFERROR(VLOOKUP(J220, RefMatrix!$D$1:$H$45,5, FALSE),"")</f>
        <v/>
      </c>
      <c r="Q220" t="str">
        <f t="shared" si="6"/>
        <v/>
      </c>
      <c r="R220" t="str">
        <f>IFERROR(VLOOKUP(Q220, RefMatrix!$D$1:$H$45,5, FALSE),"")</f>
        <v/>
      </c>
    </row>
    <row r="221" spans="1:18" x14ac:dyDescent="0.45">
      <c r="A221" s="1"/>
      <c r="J221" t="str">
        <f t="shared" si="7"/>
        <v/>
      </c>
      <c r="K221" t="str">
        <f>IFERROR(VLOOKUP(J221, RefMatrix!$D$1:$H$45,5, FALSE),"")</f>
        <v/>
      </c>
      <c r="Q221" t="str">
        <f t="shared" si="6"/>
        <v/>
      </c>
      <c r="R221" t="str">
        <f>IFERROR(VLOOKUP(Q221, RefMatrix!$D$1:$H$45,5, FALSE),"")</f>
        <v/>
      </c>
    </row>
    <row r="222" spans="1:18" x14ac:dyDescent="0.45">
      <c r="A222" s="1"/>
      <c r="J222" t="str">
        <f t="shared" si="7"/>
        <v/>
      </c>
      <c r="K222" t="str">
        <f>IFERROR(VLOOKUP(J222, RefMatrix!$D$1:$H$45,5, FALSE),"")</f>
        <v/>
      </c>
      <c r="Q222" t="str">
        <f t="shared" si="6"/>
        <v/>
      </c>
      <c r="R222" t="str">
        <f>IFERROR(VLOOKUP(Q222, RefMatrix!$D$1:$H$45,5, FALSE),"")</f>
        <v/>
      </c>
    </row>
    <row r="223" spans="1:18" x14ac:dyDescent="0.45">
      <c r="A223" s="1"/>
      <c r="J223" t="str">
        <f t="shared" si="7"/>
        <v/>
      </c>
      <c r="K223" t="str">
        <f>IFERROR(VLOOKUP(J223, RefMatrix!$D$1:$H$45,5, FALSE),"")</f>
        <v/>
      </c>
      <c r="Q223" t="str">
        <f t="shared" si="6"/>
        <v/>
      </c>
      <c r="R223" t="str">
        <f>IFERROR(VLOOKUP(Q223, RefMatrix!$D$1:$H$45,5, FALSE),"")</f>
        <v/>
      </c>
    </row>
    <row r="224" spans="1:18" x14ac:dyDescent="0.45">
      <c r="A224" s="1"/>
      <c r="J224" t="str">
        <f t="shared" si="7"/>
        <v/>
      </c>
      <c r="K224" t="str">
        <f>IFERROR(VLOOKUP(J224, RefMatrix!$D$1:$H$45,5, FALSE),"")</f>
        <v/>
      </c>
      <c r="Q224" t="str">
        <f t="shared" si="6"/>
        <v/>
      </c>
      <c r="R224" t="str">
        <f>IFERROR(VLOOKUP(Q224, RefMatrix!$D$1:$H$45,5, FALSE),"")</f>
        <v/>
      </c>
    </row>
    <row r="225" spans="1:18" x14ac:dyDescent="0.45">
      <c r="A225" s="1"/>
      <c r="J225" t="str">
        <f t="shared" si="7"/>
        <v/>
      </c>
      <c r="K225" t="str">
        <f>IFERROR(VLOOKUP(J225, RefMatrix!$D$1:$H$45,5, FALSE),"")</f>
        <v/>
      </c>
      <c r="Q225" t="str">
        <f t="shared" si="6"/>
        <v/>
      </c>
      <c r="R225" t="str">
        <f>IFERROR(VLOOKUP(Q225, RefMatrix!$D$1:$H$45,5, FALSE),"")</f>
        <v/>
      </c>
    </row>
    <row r="226" spans="1:18" x14ac:dyDescent="0.45">
      <c r="A226" s="1"/>
      <c r="J226" t="str">
        <f t="shared" si="7"/>
        <v/>
      </c>
      <c r="K226" t="str">
        <f>IFERROR(VLOOKUP(J226, RefMatrix!$D$1:$H$45,5, FALSE),"")</f>
        <v/>
      </c>
      <c r="Q226" t="str">
        <f t="shared" si="6"/>
        <v/>
      </c>
      <c r="R226" t="str">
        <f>IFERROR(VLOOKUP(Q226, RefMatrix!$D$1:$H$45,5, FALSE),"")</f>
        <v/>
      </c>
    </row>
    <row r="227" spans="1:18" x14ac:dyDescent="0.45">
      <c r="A227" s="1"/>
      <c r="J227" t="str">
        <f t="shared" si="7"/>
        <v/>
      </c>
      <c r="K227" t="str">
        <f>IFERROR(VLOOKUP(J227, RefMatrix!$D$1:$H$45,5, FALSE),"")</f>
        <v/>
      </c>
      <c r="Q227" t="str">
        <f t="shared" si="6"/>
        <v/>
      </c>
      <c r="R227" t="str">
        <f>IFERROR(VLOOKUP(Q227, RefMatrix!$D$1:$H$45,5, FALSE),"")</f>
        <v/>
      </c>
    </row>
    <row r="228" spans="1:18" x14ac:dyDescent="0.45">
      <c r="A228" s="1"/>
      <c r="J228" t="str">
        <f t="shared" si="7"/>
        <v/>
      </c>
      <c r="K228" t="str">
        <f>IFERROR(VLOOKUP(J228, RefMatrix!$D$1:$H$45,5, FALSE),"")</f>
        <v/>
      </c>
      <c r="Q228" t="str">
        <f t="shared" si="6"/>
        <v/>
      </c>
      <c r="R228" t="str">
        <f>IFERROR(VLOOKUP(Q228, RefMatrix!$D$1:$H$45,5, FALSE),"")</f>
        <v/>
      </c>
    </row>
    <row r="229" spans="1:18" x14ac:dyDescent="0.45">
      <c r="A229" s="1"/>
      <c r="J229" t="str">
        <f t="shared" si="7"/>
        <v/>
      </c>
      <c r="K229" t="str">
        <f>IFERROR(VLOOKUP(J229, RefMatrix!$D$1:$H$45,5, FALSE),"")</f>
        <v/>
      </c>
      <c r="Q229" t="str">
        <f t="shared" si="6"/>
        <v/>
      </c>
      <c r="R229" t="str">
        <f>IFERROR(VLOOKUP(Q229, RefMatrix!$D$1:$H$45,5, FALSE),"")</f>
        <v/>
      </c>
    </row>
    <row r="230" spans="1:18" x14ac:dyDescent="0.45">
      <c r="A230" s="1"/>
      <c r="J230" t="str">
        <f t="shared" si="7"/>
        <v/>
      </c>
      <c r="K230" t="str">
        <f>IFERROR(VLOOKUP(J230, RefMatrix!$D$1:$H$45,5, FALSE),"")</f>
        <v/>
      </c>
      <c r="Q230" t="str">
        <f t="shared" si="6"/>
        <v/>
      </c>
      <c r="R230" t="str">
        <f>IFERROR(VLOOKUP(Q230, RefMatrix!$D$1:$H$45,5, FALSE),"")</f>
        <v/>
      </c>
    </row>
    <row r="231" spans="1:18" x14ac:dyDescent="0.45">
      <c r="A231" s="1"/>
      <c r="J231" t="str">
        <f t="shared" si="7"/>
        <v/>
      </c>
      <c r="K231" t="str">
        <f>IFERROR(VLOOKUP(J231, RefMatrix!$D$1:$H$45,5, FALSE),"")</f>
        <v/>
      </c>
      <c r="Q231" t="str">
        <f t="shared" si="6"/>
        <v/>
      </c>
      <c r="R231" t="str">
        <f>IFERROR(VLOOKUP(Q231, RefMatrix!$D$1:$H$45,5, FALSE),"")</f>
        <v/>
      </c>
    </row>
    <row r="232" spans="1:18" x14ac:dyDescent="0.45">
      <c r="A232" s="1"/>
      <c r="J232" t="str">
        <f t="shared" si="7"/>
        <v/>
      </c>
      <c r="K232" t="str">
        <f>IFERROR(VLOOKUP(J232, RefMatrix!$D$1:$H$45,5, FALSE),"")</f>
        <v/>
      </c>
      <c r="Q232" t="str">
        <f t="shared" si="6"/>
        <v/>
      </c>
      <c r="R232" t="str">
        <f>IFERROR(VLOOKUP(Q232, RefMatrix!$D$1:$H$45,5, FALSE),"")</f>
        <v/>
      </c>
    </row>
    <row r="233" spans="1:18" x14ac:dyDescent="0.45">
      <c r="A233" s="1"/>
      <c r="J233" t="str">
        <f t="shared" si="7"/>
        <v/>
      </c>
      <c r="K233" t="str">
        <f>IFERROR(VLOOKUP(J233, RefMatrix!$D$1:$H$45,5, FALSE),"")</f>
        <v/>
      </c>
      <c r="Q233" t="str">
        <f t="shared" si="6"/>
        <v/>
      </c>
      <c r="R233" t="str">
        <f>IFERROR(VLOOKUP(Q233, RefMatrix!$D$1:$H$45,5, FALSE),"")</f>
        <v/>
      </c>
    </row>
    <row r="234" spans="1:18" x14ac:dyDescent="0.45">
      <c r="A234" s="1"/>
      <c r="J234" t="str">
        <f t="shared" si="7"/>
        <v/>
      </c>
      <c r="K234" t="str">
        <f>IFERROR(VLOOKUP(J234, RefMatrix!$D$1:$H$45,5, FALSE),"")</f>
        <v/>
      </c>
      <c r="Q234" t="str">
        <f t="shared" si="6"/>
        <v/>
      </c>
      <c r="R234" t="str">
        <f>IFERROR(VLOOKUP(Q234, RefMatrix!$D$1:$H$45,5, FALSE),"")</f>
        <v/>
      </c>
    </row>
    <row r="235" spans="1:18" x14ac:dyDescent="0.45">
      <c r="A235" s="1"/>
      <c r="J235" t="str">
        <f t="shared" si="7"/>
        <v/>
      </c>
      <c r="K235" t="str">
        <f>IFERROR(VLOOKUP(J235, RefMatrix!$D$1:$H$45,5, FALSE),"")</f>
        <v/>
      </c>
      <c r="Q235" t="str">
        <f t="shared" si="6"/>
        <v/>
      </c>
      <c r="R235" t="str">
        <f>IFERROR(VLOOKUP(Q235, RefMatrix!$D$1:$H$45,5, FALSE),"")</f>
        <v/>
      </c>
    </row>
    <row r="236" spans="1:18" x14ac:dyDescent="0.45">
      <c r="A236" s="1"/>
      <c r="J236" t="str">
        <f t="shared" si="7"/>
        <v/>
      </c>
      <c r="K236" t="str">
        <f>IFERROR(VLOOKUP(J236, RefMatrix!$D$1:$H$45,5, FALSE),"")</f>
        <v/>
      </c>
      <c r="Q236" t="str">
        <f t="shared" si="6"/>
        <v/>
      </c>
      <c r="R236" t="str">
        <f>IFERROR(VLOOKUP(Q236, RefMatrix!$D$1:$H$45,5, FALSE),"")</f>
        <v/>
      </c>
    </row>
    <row r="237" spans="1:18" x14ac:dyDescent="0.45">
      <c r="A237" s="1"/>
      <c r="J237" t="str">
        <f t="shared" si="7"/>
        <v/>
      </c>
      <c r="K237" t="str">
        <f>IFERROR(VLOOKUP(J237, RefMatrix!$D$1:$H$45,5, FALSE),"")</f>
        <v/>
      </c>
      <c r="Q237" t="str">
        <f t="shared" si="6"/>
        <v/>
      </c>
      <c r="R237" t="str">
        <f>IFERROR(VLOOKUP(Q237, RefMatrix!$D$1:$H$45,5, FALSE),"")</f>
        <v/>
      </c>
    </row>
    <row r="238" spans="1:18" x14ac:dyDescent="0.45">
      <c r="A238" s="1"/>
      <c r="J238" t="str">
        <f t="shared" si="7"/>
        <v/>
      </c>
      <c r="K238" t="str">
        <f>IFERROR(VLOOKUP(J238, RefMatrix!$D$1:$H$45,5, FALSE),"")</f>
        <v/>
      </c>
      <c r="Q238" t="str">
        <f t="shared" si="6"/>
        <v/>
      </c>
      <c r="R238" t="str">
        <f>IFERROR(VLOOKUP(Q238, RefMatrix!$D$1:$H$45,5, FALSE),"")</f>
        <v/>
      </c>
    </row>
    <row r="239" spans="1:18" x14ac:dyDescent="0.45">
      <c r="A239" s="1"/>
      <c r="J239" t="str">
        <f t="shared" si="7"/>
        <v/>
      </c>
      <c r="K239" t="str">
        <f>IFERROR(VLOOKUP(J239, RefMatrix!$D$1:$H$45,5, FALSE),"")</f>
        <v/>
      </c>
      <c r="Q239" t="str">
        <f t="shared" si="6"/>
        <v/>
      </c>
      <c r="R239" t="str">
        <f>IFERROR(VLOOKUP(Q239, RefMatrix!$D$1:$H$45,5, FALSE),"")</f>
        <v/>
      </c>
    </row>
    <row r="240" spans="1:18" x14ac:dyDescent="0.45">
      <c r="A240" s="1"/>
      <c r="J240" t="str">
        <f t="shared" si="7"/>
        <v/>
      </c>
      <c r="K240" t="str">
        <f>IFERROR(VLOOKUP(J240, RefMatrix!$D$1:$H$45,5, FALSE),"")</f>
        <v/>
      </c>
      <c r="Q240" t="str">
        <f t="shared" si="6"/>
        <v/>
      </c>
      <c r="R240" t="str">
        <f>IFERROR(VLOOKUP(Q240, RefMatrix!$D$1:$H$45,5, FALSE),"")</f>
        <v/>
      </c>
    </row>
    <row r="241" spans="1:18" x14ac:dyDescent="0.45">
      <c r="A241" s="1"/>
      <c r="J241" t="str">
        <f t="shared" si="7"/>
        <v/>
      </c>
      <c r="K241" t="str">
        <f>IFERROR(VLOOKUP(J241, RefMatrix!$D$1:$H$45,5, FALSE),"")</f>
        <v/>
      </c>
      <c r="Q241" t="str">
        <f t="shared" si="6"/>
        <v/>
      </c>
      <c r="R241" t="str">
        <f>IFERROR(VLOOKUP(Q241, RefMatrix!$D$1:$H$45,5, FALSE),"")</f>
        <v/>
      </c>
    </row>
    <row r="242" spans="1:18" x14ac:dyDescent="0.45">
      <c r="A242" s="1"/>
      <c r="J242" t="str">
        <f t="shared" si="7"/>
        <v/>
      </c>
      <c r="K242" t="str">
        <f>IFERROR(VLOOKUP(J242, RefMatrix!$D$1:$H$45,5, FALSE),"")</f>
        <v/>
      </c>
      <c r="Q242" t="str">
        <f t="shared" si="6"/>
        <v/>
      </c>
      <c r="R242" t="str">
        <f>IFERROR(VLOOKUP(Q242, RefMatrix!$D$1:$H$45,5, FALSE),"")</f>
        <v/>
      </c>
    </row>
    <row r="243" spans="1:18" x14ac:dyDescent="0.45">
      <c r="A243" s="1"/>
      <c r="J243" t="str">
        <f t="shared" si="7"/>
        <v/>
      </c>
      <c r="K243" t="str">
        <f>IFERROR(VLOOKUP(J243, RefMatrix!$D$1:$H$45,5, FALSE),"")</f>
        <v/>
      </c>
      <c r="Q243" t="str">
        <f t="shared" si="6"/>
        <v/>
      </c>
      <c r="R243" t="str">
        <f>IFERROR(VLOOKUP(Q243, RefMatrix!$D$1:$H$45,5, FALSE),"")</f>
        <v/>
      </c>
    </row>
    <row r="244" spans="1:18" x14ac:dyDescent="0.45">
      <c r="A244" s="1"/>
      <c r="J244" t="str">
        <f t="shared" si="7"/>
        <v/>
      </c>
      <c r="K244" t="str">
        <f>IFERROR(VLOOKUP(J244, RefMatrix!$D$1:$H$45,5, FALSE),"")</f>
        <v/>
      </c>
      <c r="Q244" t="str">
        <f t="shared" si="6"/>
        <v/>
      </c>
      <c r="R244" t="str">
        <f>IFERROR(VLOOKUP(Q244, RefMatrix!$D$1:$H$45,5, FALSE),"")</f>
        <v/>
      </c>
    </row>
    <row r="245" spans="1:18" x14ac:dyDescent="0.45">
      <c r="A245" s="1"/>
      <c r="J245" t="str">
        <f t="shared" si="7"/>
        <v/>
      </c>
      <c r="K245" t="str">
        <f>IFERROR(VLOOKUP(J245, RefMatrix!$D$1:$H$45,5, FALSE),"")</f>
        <v/>
      </c>
      <c r="Q245" t="str">
        <f t="shared" ref="Q245:Q308" si="8">CONCATENATE(N245,O245,P245)</f>
        <v/>
      </c>
      <c r="R245" t="str">
        <f>IFERROR(VLOOKUP(Q245, RefMatrix!$D$1:$H$45,5, FALSE),"")</f>
        <v/>
      </c>
    </row>
    <row r="246" spans="1:18" x14ac:dyDescent="0.45">
      <c r="A246" s="1"/>
      <c r="J246" t="str">
        <f t="shared" si="7"/>
        <v/>
      </c>
      <c r="K246" t="str">
        <f>IFERROR(VLOOKUP(J246, RefMatrix!$D$1:$H$45,5, FALSE),"")</f>
        <v/>
      </c>
      <c r="Q246" t="str">
        <f t="shared" si="8"/>
        <v/>
      </c>
      <c r="R246" t="str">
        <f>IFERROR(VLOOKUP(Q246, RefMatrix!$D$1:$H$45,5, FALSE),"")</f>
        <v/>
      </c>
    </row>
    <row r="247" spans="1:18" x14ac:dyDescent="0.45">
      <c r="A247" s="1"/>
      <c r="J247" t="str">
        <f t="shared" si="7"/>
        <v/>
      </c>
      <c r="K247" t="str">
        <f>IFERROR(VLOOKUP(J247, RefMatrix!$D$1:$H$45,5, FALSE),"")</f>
        <v/>
      </c>
      <c r="Q247" t="str">
        <f t="shared" si="8"/>
        <v/>
      </c>
      <c r="R247" t="str">
        <f>IFERROR(VLOOKUP(Q247, RefMatrix!$D$1:$H$45,5, FALSE),"")</f>
        <v/>
      </c>
    </row>
    <row r="248" spans="1:18" x14ac:dyDescent="0.45">
      <c r="A248" s="1"/>
      <c r="J248" t="str">
        <f t="shared" si="7"/>
        <v/>
      </c>
      <c r="K248" t="str">
        <f>IFERROR(VLOOKUP(J248, RefMatrix!$D$1:$H$45,5, FALSE),"")</f>
        <v/>
      </c>
      <c r="Q248" t="str">
        <f t="shared" si="8"/>
        <v/>
      </c>
      <c r="R248" t="str">
        <f>IFERROR(VLOOKUP(Q248, RefMatrix!$D$1:$H$45,5, FALSE),"")</f>
        <v/>
      </c>
    </row>
    <row r="249" spans="1:18" x14ac:dyDescent="0.45">
      <c r="A249" s="1"/>
      <c r="J249" t="str">
        <f t="shared" si="7"/>
        <v/>
      </c>
      <c r="K249" t="str">
        <f>IFERROR(VLOOKUP(J249, RefMatrix!$D$1:$H$45,5, FALSE),"")</f>
        <v/>
      </c>
      <c r="Q249" t="str">
        <f t="shared" si="8"/>
        <v/>
      </c>
      <c r="R249" t="str">
        <f>IFERROR(VLOOKUP(Q249, RefMatrix!$D$1:$H$45,5, FALSE),"")</f>
        <v/>
      </c>
    </row>
    <row r="250" spans="1:18" x14ac:dyDescent="0.45">
      <c r="A250" s="1"/>
      <c r="J250" t="str">
        <f t="shared" si="7"/>
        <v/>
      </c>
      <c r="K250" t="str">
        <f>IFERROR(VLOOKUP(J250, RefMatrix!$D$1:$H$45,5, FALSE),"")</f>
        <v/>
      </c>
      <c r="Q250" t="str">
        <f t="shared" si="8"/>
        <v/>
      </c>
      <c r="R250" t="str">
        <f>IFERROR(VLOOKUP(Q250, RefMatrix!$D$1:$H$45,5, FALSE),"")</f>
        <v/>
      </c>
    </row>
    <row r="251" spans="1:18" x14ac:dyDescent="0.45">
      <c r="A251" s="1"/>
      <c r="J251" t="str">
        <f t="shared" si="7"/>
        <v/>
      </c>
      <c r="K251" t="str">
        <f>IFERROR(VLOOKUP(J251, RefMatrix!$D$1:$H$45,5, FALSE),"")</f>
        <v/>
      </c>
      <c r="Q251" t="str">
        <f t="shared" si="8"/>
        <v/>
      </c>
      <c r="R251" t="str">
        <f>IFERROR(VLOOKUP(Q251, RefMatrix!$D$1:$H$45,5, FALSE),"")</f>
        <v/>
      </c>
    </row>
    <row r="252" spans="1:18" x14ac:dyDescent="0.45">
      <c r="A252" s="1"/>
      <c r="J252" t="str">
        <f t="shared" si="7"/>
        <v/>
      </c>
      <c r="K252" t="str">
        <f>IFERROR(VLOOKUP(J252, RefMatrix!$D$1:$H$45,5, FALSE),"")</f>
        <v/>
      </c>
      <c r="Q252" t="str">
        <f t="shared" si="8"/>
        <v/>
      </c>
      <c r="R252" t="str">
        <f>IFERROR(VLOOKUP(Q252, RefMatrix!$D$1:$H$45,5, FALSE),"")</f>
        <v/>
      </c>
    </row>
    <row r="253" spans="1:18" x14ac:dyDescent="0.45">
      <c r="A253" s="1"/>
      <c r="J253" t="str">
        <f t="shared" si="7"/>
        <v/>
      </c>
      <c r="K253" t="str">
        <f>IFERROR(VLOOKUP(J253, RefMatrix!$D$1:$H$45,5, FALSE),"")</f>
        <v/>
      </c>
      <c r="Q253" t="str">
        <f t="shared" si="8"/>
        <v/>
      </c>
      <c r="R253" t="str">
        <f>IFERROR(VLOOKUP(Q253, RefMatrix!$D$1:$H$45,5, FALSE),"")</f>
        <v/>
      </c>
    </row>
    <row r="254" spans="1:18" x14ac:dyDescent="0.45">
      <c r="A254" s="1"/>
      <c r="J254" t="str">
        <f t="shared" si="7"/>
        <v/>
      </c>
      <c r="K254" t="str">
        <f>IFERROR(VLOOKUP(J254, RefMatrix!$D$1:$H$45,5, FALSE),"")</f>
        <v/>
      </c>
      <c r="Q254" t="str">
        <f t="shared" si="8"/>
        <v/>
      </c>
      <c r="R254" t="str">
        <f>IFERROR(VLOOKUP(Q254, RefMatrix!$D$1:$H$45,5, FALSE),"")</f>
        <v/>
      </c>
    </row>
    <row r="255" spans="1:18" x14ac:dyDescent="0.45">
      <c r="A255" s="1"/>
      <c r="J255" t="str">
        <f t="shared" si="7"/>
        <v/>
      </c>
      <c r="K255" t="str">
        <f>IFERROR(VLOOKUP(J255, RefMatrix!$D$1:$H$45,5, FALSE),"")</f>
        <v/>
      </c>
      <c r="Q255" t="str">
        <f t="shared" si="8"/>
        <v/>
      </c>
      <c r="R255" t="str">
        <f>IFERROR(VLOOKUP(Q255, RefMatrix!$D$1:$H$45,5, FALSE),"")</f>
        <v/>
      </c>
    </row>
    <row r="256" spans="1:18" x14ac:dyDescent="0.45">
      <c r="A256" s="1"/>
      <c r="J256" t="str">
        <f t="shared" si="7"/>
        <v/>
      </c>
      <c r="K256" t="str">
        <f>IFERROR(VLOOKUP(J256, RefMatrix!$D$1:$H$45,5, FALSE),"")</f>
        <v/>
      </c>
      <c r="Q256" t="str">
        <f t="shared" si="8"/>
        <v/>
      </c>
      <c r="R256" t="str">
        <f>IFERROR(VLOOKUP(Q256, RefMatrix!$D$1:$H$45,5, FALSE),"")</f>
        <v/>
      </c>
    </row>
    <row r="257" spans="1:18" x14ac:dyDescent="0.45">
      <c r="A257" s="1"/>
      <c r="J257" t="str">
        <f t="shared" si="7"/>
        <v/>
      </c>
      <c r="K257" t="str">
        <f>IFERROR(VLOOKUP(J257, RefMatrix!$D$1:$H$45,5, FALSE),"")</f>
        <v/>
      </c>
      <c r="Q257" t="str">
        <f t="shared" si="8"/>
        <v/>
      </c>
      <c r="R257" t="str">
        <f>IFERROR(VLOOKUP(Q257, RefMatrix!$D$1:$H$45,5, FALSE),"")</f>
        <v/>
      </c>
    </row>
    <row r="258" spans="1:18" x14ac:dyDescent="0.45">
      <c r="A258" s="1"/>
      <c r="J258" t="str">
        <f t="shared" si="7"/>
        <v/>
      </c>
      <c r="K258" t="str">
        <f>IFERROR(VLOOKUP(J258, RefMatrix!$D$1:$H$45,5, FALSE),"")</f>
        <v/>
      </c>
      <c r="Q258" t="str">
        <f t="shared" si="8"/>
        <v/>
      </c>
      <c r="R258" t="str">
        <f>IFERROR(VLOOKUP(Q258, RefMatrix!$D$1:$H$45,5, FALSE),"")</f>
        <v/>
      </c>
    </row>
    <row r="259" spans="1:18" x14ac:dyDescent="0.45">
      <c r="A259" s="1"/>
      <c r="J259" t="str">
        <f t="shared" si="7"/>
        <v/>
      </c>
      <c r="K259" t="str">
        <f>IFERROR(VLOOKUP(J259, RefMatrix!$D$1:$H$45,5, FALSE),"")</f>
        <v/>
      </c>
      <c r="Q259" t="str">
        <f t="shared" si="8"/>
        <v/>
      </c>
      <c r="R259" t="str">
        <f>IFERROR(VLOOKUP(Q259, RefMatrix!$D$1:$H$45,5, FALSE),"")</f>
        <v/>
      </c>
    </row>
    <row r="260" spans="1:18" x14ac:dyDescent="0.45">
      <c r="A260" s="1"/>
      <c r="J260" t="str">
        <f t="shared" ref="J260:J323" si="9">CONCATENATE(G260,H260,I260)</f>
        <v/>
      </c>
      <c r="K260" t="str">
        <f>IFERROR(VLOOKUP(J260, RefMatrix!$D$1:$H$45,5, FALSE),"")</f>
        <v/>
      </c>
      <c r="Q260" t="str">
        <f t="shared" si="8"/>
        <v/>
      </c>
      <c r="R260" t="str">
        <f>IFERROR(VLOOKUP(Q260, RefMatrix!$D$1:$H$45,5, FALSE),"")</f>
        <v/>
      </c>
    </row>
    <row r="261" spans="1:18" x14ac:dyDescent="0.45">
      <c r="A261" s="1"/>
      <c r="J261" t="str">
        <f t="shared" si="9"/>
        <v/>
      </c>
      <c r="K261" t="str">
        <f>IFERROR(VLOOKUP(J261, RefMatrix!$D$1:$H$45,5, FALSE),"")</f>
        <v/>
      </c>
      <c r="Q261" t="str">
        <f t="shared" si="8"/>
        <v/>
      </c>
      <c r="R261" t="str">
        <f>IFERROR(VLOOKUP(Q261, RefMatrix!$D$1:$H$45,5, FALSE),"")</f>
        <v/>
      </c>
    </row>
    <row r="262" spans="1:18" x14ac:dyDescent="0.45">
      <c r="A262" s="1"/>
      <c r="J262" t="str">
        <f t="shared" si="9"/>
        <v/>
      </c>
      <c r="K262" t="str">
        <f>IFERROR(VLOOKUP(J262, RefMatrix!$D$1:$H$45,5, FALSE),"")</f>
        <v/>
      </c>
      <c r="Q262" t="str">
        <f t="shared" si="8"/>
        <v/>
      </c>
      <c r="R262" t="str">
        <f>IFERROR(VLOOKUP(Q262, RefMatrix!$D$1:$H$45,5, FALSE),"")</f>
        <v/>
      </c>
    </row>
    <row r="263" spans="1:18" x14ac:dyDescent="0.45">
      <c r="A263" s="1"/>
      <c r="J263" t="str">
        <f t="shared" si="9"/>
        <v/>
      </c>
      <c r="K263" t="str">
        <f>IFERROR(VLOOKUP(J263, RefMatrix!$D$1:$H$45,5, FALSE),"")</f>
        <v/>
      </c>
      <c r="Q263" t="str">
        <f t="shared" si="8"/>
        <v/>
      </c>
      <c r="R263" t="str">
        <f>IFERROR(VLOOKUP(Q263, RefMatrix!$D$1:$H$45,5, FALSE),"")</f>
        <v/>
      </c>
    </row>
    <row r="264" spans="1:18" x14ac:dyDescent="0.45">
      <c r="A264" s="1"/>
      <c r="J264" t="str">
        <f t="shared" si="9"/>
        <v/>
      </c>
      <c r="K264" t="str">
        <f>IFERROR(VLOOKUP(J264, RefMatrix!$D$1:$H$45,5, FALSE),"")</f>
        <v/>
      </c>
      <c r="Q264" t="str">
        <f t="shared" si="8"/>
        <v/>
      </c>
      <c r="R264" t="str">
        <f>IFERROR(VLOOKUP(Q264, RefMatrix!$D$1:$H$45,5, FALSE),"")</f>
        <v/>
      </c>
    </row>
    <row r="265" spans="1:18" x14ac:dyDescent="0.45">
      <c r="A265" s="1"/>
      <c r="J265" t="str">
        <f t="shared" si="9"/>
        <v/>
      </c>
      <c r="K265" t="str">
        <f>IFERROR(VLOOKUP(J265, RefMatrix!$D$1:$H$45,5, FALSE),"")</f>
        <v/>
      </c>
      <c r="Q265" t="str">
        <f t="shared" si="8"/>
        <v/>
      </c>
      <c r="R265" t="str">
        <f>IFERROR(VLOOKUP(Q265, RefMatrix!$D$1:$H$45,5, FALSE),"")</f>
        <v/>
      </c>
    </row>
    <row r="266" spans="1:18" x14ac:dyDescent="0.45">
      <c r="A266" s="1"/>
      <c r="J266" t="str">
        <f t="shared" si="9"/>
        <v/>
      </c>
      <c r="K266" t="str">
        <f>IFERROR(VLOOKUP(J266, RefMatrix!$D$1:$H$45,5, FALSE),"")</f>
        <v/>
      </c>
      <c r="Q266" t="str">
        <f t="shared" si="8"/>
        <v/>
      </c>
      <c r="R266" t="str">
        <f>IFERROR(VLOOKUP(Q266, RefMatrix!$D$1:$H$45,5, FALSE),"")</f>
        <v/>
      </c>
    </row>
    <row r="267" spans="1:18" x14ac:dyDescent="0.45">
      <c r="A267" s="1"/>
      <c r="J267" t="str">
        <f t="shared" si="9"/>
        <v/>
      </c>
      <c r="K267" t="str">
        <f>IFERROR(VLOOKUP(J267, RefMatrix!$D$1:$H$45,5, FALSE),"")</f>
        <v/>
      </c>
      <c r="Q267" t="str">
        <f t="shared" si="8"/>
        <v/>
      </c>
      <c r="R267" t="str">
        <f>IFERROR(VLOOKUP(Q267, RefMatrix!$D$1:$H$45,5, FALSE),"")</f>
        <v/>
      </c>
    </row>
    <row r="268" spans="1:18" x14ac:dyDescent="0.45">
      <c r="A268" s="1"/>
      <c r="J268" t="str">
        <f t="shared" si="9"/>
        <v/>
      </c>
      <c r="K268" t="str">
        <f>IFERROR(VLOOKUP(J268, RefMatrix!$D$1:$H$45,5, FALSE),"")</f>
        <v/>
      </c>
      <c r="Q268" t="str">
        <f t="shared" si="8"/>
        <v/>
      </c>
      <c r="R268" t="str">
        <f>IFERROR(VLOOKUP(Q268, RefMatrix!$D$1:$H$45,5, FALSE),"")</f>
        <v/>
      </c>
    </row>
    <row r="269" spans="1:18" x14ac:dyDescent="0.45">
      <c r="A269" s="1"/>
      <c r="J269" t="str">
        <f t="shared" si="9"/>
        <v/>
      </c>
      <c r="K269" t="str">
        <f>IFERROR(VLOOKUP(J269, RefMatrix!$D$1:$H$45,5, FALSE),"")</f>
        <v/>
      </c>
      <c r="Q269" t="str">
        <f t="shared" si="8"/>
        <v/>
      </c>
      <c r="R269" t="str">
        <f>IFERROR(VLOOKUP(Q269, RefMatrix!$D$1:$H$45,5, FALSE),"")</f>
        <v/>
      </c>
    </row>
    <row r="270" spans="1:18" x14ac:dyDescent="0.45">
      <c r="A270" s="1"/>
      <c r="J270" t="str">
        <f t="shared" si="9"/>
        <v/>
      </c>
      <c r="K270" t="str">
        <f>IFERROR(VLOOKUP(J270, RefMatrix!$D$1:$H$45,5, FALSE),"")</f>
        <v/>
      </c>
      <c r="Q270" t="str">
        <f t="shared" si="8"/>
        <v/>
      </c>
      <c r="R270" t="str">
        <f>IFERROR(VLOOKUP(Q270, RefMatrix!$D$1:$H$45,5, FALSE),"")</f>
        <v/>
      </c>
    </row>
    <row r="271" spans="1:18" x14ac:dyDescent="0.45">
      <c r="A271" s="1"/>
      <c r="J271" t="str">
        <f t="shared" si="9"/>
        <v/>
      </c>
      <c r="K271" t="str">
        <f>IFERROR(VLOOKUP(J271, RefMatrix!$D$1:$H$45,5, FALSE),"")</f>
        <v/>
      </c>
      <c r="Q271" t="str">
        <f t="shared" si="8"/>
        <v/>
      </c>
      <c r="R271" t="str">
        <f>IFERROR(VLOOKUP(Q271, RefMatrix!$D$1:$H$45,5, FALSE),"")</f>
        <v/>
      </c>
    </row>
    <row r="272" spans="1:18" x14ac:dyDescent="0.45">
      <c r="A272" s="1"/>
      <c r="J272" t="str">
        <f t="shared" si="9"/>
        <v/>
      </c>
      <c r="K272" t="str">
        <f>IFERROR(VLOOKUP(J272, RefMatrix!$D$1:$H$45,5, FALSE),"")</f>
        <v/>
      </c>
      <c r="Q272" t="str">
        <f t="shared" si="8"/>
        <v/>
      </c>
      <c r="R272" t="str">
        <f>IFERROR(VLOOKUP(Q272, RefMatrix!$D$1:$H$45,5, FALSE),"")</f>
        <v/>
      </c>
    </row>
    <row r="273" spans="1:18" x14ac:dyDescent="0.45">
      <c r="A273" s="1"/>
      <c r="J273" t="str">
        <f t="shared" si="9"/>
        <v/>
      </c>
      <c r="K273" t="str">
        <f>IFERROR(VLOOKUP(J273, RefMatrix!$D$1:$H$45,5, FALSE),"")</f>
        <v/>
      </c>
      <c r="Q273" t="str">
        <f t="shared" si="8"/>
        <v/>
      </c>
      <c r="R273" t="str">
        <f>IFERROR(VLOOKUP(Q273, RefMatrix!$D$1:$H$45,5, FALSE),"")</f>
        <v/>
      </c>
    </row>
    <row r="274" spans="1:18" x14ac:dyDescent="0.45">
      <c r="A274" s="1"/>
      <c r="J274" t="str">
        <f t="shared" si="9"/>
        <v/>
      </c>
      <c r="K274" t="str">
        <f>IFERROR(VLOOKUP(J274, RefMatrix!$D$1:$H$45,5, FALSE),"")</f>
        <v/>
      </c>
      <c r="Q274" t="str">
        <f t="shared" si="8"/>
        <v/>
      </c>
      <c r="R274" t="str">
        <f>IFERROR(VLOOKUP(Q274, RefMatrix!$D$1:$H$45,5, FALSE),"")</f>
        <v/>
      </c>
    </row>
    <row r="275" spans="1:18" x14ac:dyDescent="0.45">
      <c r="A275" s="1"/>
      <c r="J275" t="str">
        <f t="shared" si="9"/>
        <v/>
      </c>
      <c r="K275" t="str">
        <f>IFERROR(VLOOKUP(J275, RefMatrix!$D$1:$H$45,5, FALSE),"")</f>
        <v/>
      </c>
      <c r="Q275" t="str">
        <f t="shared" si="8"/>
        <v/>
      </c>
      <c r="R275" t="str">
        <f>IFERROR(VLOOKUP(Q275, RefMatrix!$D$1:$H$45,5, FALSE),"")</f>
        <v/>
      </c>
    </row>
    <row r="276" spans="1:18" x14ac:dyDescent="0.45">
      <c r="A276" s="1"/>
      <c r="J276" t="str">
        <f t="shared" si="9"/>
        <v/>
      </c>
      <c r="K276" t="str">
        <f>IFERROR(VLOOKUP(J276, RefMatrix!$D$1:$H$45,5, FALSE),"")</f>
        <v/>
      </c>
      <c r="Q276" t="str">
        <f t="shared" si="8"/>
        <v/>
      </c>
      <c r="R276" t="str">
        <f>IFERROR(VLOOKUP(Q276, RefMatrix!$D$1:$H$45,5, FALSE),"")</f>
        <v/>
      </c>
    </row>
    <row r="277" spans="1:18" x14ac:dyDescent="0.45">
      <c r="A277" s="1"/>
      <c r="J277" t="str">
        <f t="shared" si="9"/>
        <v/>
      </c>
      <c r="K277" t="str">
        <f>IFERROR(VLOOKUP(J277, RefMatrix!$D$1:$H$45,5, FALSE),"")</f>
        <v/>
      </c>
      <c r="Q277" t="str">
        <f t="shared" si="8"/>
        <v/>
      </c>
      <c r="R277" t="str">
        <f>IFERROR(VLOOKUP(Q277, RefMatrix!$D$1:$H$45,5, FALSE),"")</f>
        <v/>
      </c>
    </row>
    <row r="278" spans="1:18" x14ac:dyDescent="0.45">
      <c r="A278" s="1"/>
      <c r="J278" t="str">
        <f t="shared" si="9"/>
        <v/>
      </c>
      <c r="K278" t="str">
        <f>IFERROR(VLOOKUP(J278, RefMatrix!$D$1:$H$45,5, FALSE),"")</f>
        <v/>
      </c>
      <c r="Q278" t="str">
        <f t="shared" si="8"/>
        <v/>
      </c>
      <c r="R278" t="str">
        <f>IFERROR(VLOOKUP(Q278, RefMatrix!$D$1:$H$45,5, FALSE),"")</f>
        <v/>
      </c>
    </row>
    <row r="279" spans="1:18" x14ac:dyDescent="0.45">
      <c r="A279" s="1"/>
      <c r="J279" t="str">
        <f t="shared" si="9"/>
        <v/>
      </c>
      <c r="K279" t="str">
        <f>IFERROR(VLOOKUP(J279, RefMatrix!$D$1:$H$45,5, FALSE),"")</f>
        <v/>
      </c>
      <c r="Q279" t="str">
        <f t="shared" si="8"/>
        <v/>
      </c>
      <c r="R279" t="str">
        <f>IFERROR(VLOOKUP(Q279, RefMatrix!$D$1:$H$45,5, FALSE),"")</f>
        <v/>
      </c>
    </row>
    <row r="280" spans="1:18" x14ac:dyDescent="0.45">
      <c r="A280" s="1"/>
      <c r="J280" t="str">
        <f t="shared" si="9"/>
        <v/>
      </c>
      <c r="K280" t="str">
        <f>IFERROR(VLOOKUP(J280, RefMatrix!$D$1:$H$45,5, FALSE),"")</f>
        <v/>
      </c>
      <c r="Q280" t="str">
        <f t="shared" si="8"/>
        <v/>
      </c>
      <c r="R280" t="str">
        <f>IFERROR(VLOOKUP(Q280, RefMatrix!$D$1:$H$45,5, FALSE),"")</f>
        <v/>
      </c>
    </row>
    <row r="281" spans="1:18" x14ac:dyDescent="0.45">
      <c r="A281" s="1"/>
      <c r="J281" t="str">
        <f t="shared" si="9"/>
        <v/>
      </c>
      <c r="K281" t="str">
        <f>IFERROR(VLOOKUP(J281, RefMatrix!$D$1:$H$45,5, FALSE),"")</f>
        <v/>
      </c>
      <c r="Q281" t="str">
        <f t="shared" si="8"/>
        <v/>
      </c>
      <c r="R281" t="str">
        <f>IFERROR(VLOOKUP(Q281, RefMatrix!$D$1:$H$45,5, FALSE),"")</f>
        <v/>
      </c>
    </row>
    <row r="282" spans="1:18" x14ac:dyDescent="0.45">
      <c r="A282" s="1"/>
      <c r="J282" t="str">
        <f t="shared" si="9"/>
        <v/>
      </c>
      <c r="K282" t="str">
        <f>IFERROR(VLOOKUP(J282, RefMatrix!$D$1:$H$45,5, FALSE),"")</f>
        <v/>
      </c>
      <c r="Q282" t="str">
        <f t="shared" si="8"/>
        <v/>
      </c>
      <c r="R282" t="str">
        <f>IFERROR(VLOOKUP(Q282, RefMatrix!$D$1:$H$45,5, FALSE),"")</f>
        <v/>
      </c>
    </row>
    <row r="283" spans="1:18" x14ac:dyDescent="0.45">
      <c r="A283" s="1"/>
      <c r="J283" t="str">
        <f t="shared" si="9"/>
        <v/>
      </c>
      <c r="K283" t="str">
        <f>IFERROR(VLOOKUP(J283, RefMatrix!$D$1:$H$45,5, FALSE),"")</f>
        <v/>
      </c>
      <c r="Q283" t="str">
        <f t="shared" si="8"/>
        <v/>
      </c>
      <c r="R283" t="str">
        <f>IFERROR(VLOOKUP(Q283, RefMatrix!$D$1:$H$45,5, FALSE),"")</f>
        <v/>
      </c>
    </row>
    <row r="284" spans="1:18" x14ac:dyDescent="0.45">
      <c r="A284" s="1"/>
      <c r="J284" t="str">
        <f t="shared" si="9"/>
        <v/>
      </c>
      <c r="K284" t="str">
        <f>IFERROR(VLOOKUP(J284, RefMatrix!$D$1:$H$45,5, FALSE),"")</f>
        <v/>
      </c>
      <c r="Q284" t="str">
        <f t="shared" si="8"/>
        <v/>
      </c>
      <c r="R284" t="str">
        <f>IFERROR(VLOOKUP(Q284, RefMatrix!$D$1:$H$45,5, FALSE),"")</f>
        <v/>
      </c>
    </row>
    <row r="285" spans="1:18" x14ac:dyDescent="0.45">
      <c r="A285" s="1"/>
      <c r="J285" t="str">
        <f t="shared" si="9"/>
        <v/>
      </c>
      <c r="K285" t="str">
        <f>IFERROR(VLOOKUP(J285, RefMatrix!$D$1:$H$45,5, FALSE),"")</f>
        <v/>
      </c>
      <c r="Q285" t="str">
        <f t="shared" si="8"/>
        <v/>
      </c>
      <c r="R285" t="str">
        <f>IFERROR(VLOOKUP(Q285, RefMatrix!$D$1:$H$45,5, FALSE),"")</f>
        <v/>
      </c>
    </row>
    <row r="286" spans="1:18" x14ac:dyDescent="0.45">
      <c r="A286" s="1"/>
      <c r="J286" t="str">
        <f t="shared" si="9"/>
        <v/>
      </c>
      <c r="K286" t="str">
        <f>IFERROR(VLOOKUP(J286, RefMatrix!$D$1:$H$45,5, FALSE),"")</f>
        <v/>
      </c>
      <c r="Q286" t="str">
        <f t="shared" si="8"/>
        <v/>
      </c>
      <c r="R286" t="str">
        <f>IFERROR(VLOOKUP(Q286, RefMatrix!$D$1:$H$45,5, FALSE),"")</f>
        <v/>
      </c>
    </row>
    <row r="287" spans="1:18" x14ac:dyDescent="0.45">
      <c r="A287" s="1"/>
      <c r="J287" t="str">
        <f t="shared" si="9"/>
        <v/>
      </c>
      <c r="K287" t="str">
        <f>IFERROR(VLOOKUP(J287, RefMatrix!$D$1:$H$45,5, FALSE),"")</f>
        <v/>
      </c>
      <c r="Q287" t="str">
        <f t="shared" si="8"/>
        <v/>
      </c>
      <c r="R287" t="str">
        <f>IFERROR(VLOOKUP(Q287, RefMatrix!$D$1:$H$45,5, FALSE),"")</f>
        <v/>
      </c>
    </row>
    <row r="288" spans="1:18" x14ac:dyDescent="0.45">
      <c r="A288" s="1"/>
      <c r="J288" t="str">
        <f t="shared" si="9"/>
        <v/>
      </c>
      <c r="K288" t="str">
        <f>IFERROR(VLOOKUP(J288, RefMatrix!$D$1:$H$45,5, FALSE),"")</f>
        <v/>
      </c>
      <c r="Q288" t="str">
        <f t="shared" si="8"/>
        <v/>
      </c>
      <c r="R288" t="str">
        <f>IFERROR(VLOOKUP(Q288, RefMatrix!$D$1:$H$45,5, FALSE),"")</f>
        <v/>
      </c>
    </row>
    <row r="289" spans="1:18" x14ac:dyDescent="0.45">
      <c r="A289" s="1"/>
      <c r="J289" t="str">
        <f t="shared" si="9"/>
        <v/>
      </c>
      <c r="K289" t="str">
        <f>IFERROR(VLOOKUP(J289, RefMatrix!$D$1:$H$45,5, FALSE),"")</f>
        <v/>
      </c>
      <c r="Q289" t="str">
        <f t="shared" si="8"/>
        <v/>
      </c>
      <c r="R289" t="str">
        <f>IFERROR(VLOOKUP(Q289, RefMatrix!$D$1:$H$45,5, FALSE),"")</f>
        <v/>
      </c>
    </row>
    <row r="290" spans="1:18" x14ac:dyDescent="0.45">
      <c r="A290" s="1"/>
      <c r="J290" t="str">
        <f t="shared" si="9"/>
        <v/>
      </c>
      <c r="K290" t="str">
        <f>IFERROR(VLOOKUP(J290, RefMatrix!$D$1:$H$45,5, FALSE),"")</f>
        <v/>
      </c>
      <c r="Q290" t="str">
        <f t="shared" si="8"/>
        <v/>
      </c>
      <c r="R290" t="str">
        <f>IFERROR(VLOOKUP(Q290, RefMatrix!$D$1:$H$45,5, FALSE),"")</f>
        <v/>
      </c>
    </row>
    <row r="291" spans="1:18" x14ac:dyDescent="0.45">
      <c r="A291" s="1"/>
      <c r="J291" t="str">
        <f t="shared" si="9"/>
        <v/>
      </c>
      <c r="K291" t="str">
        <f>IFERROR(VLOOKUP(J291, RefMatrix!$D$1:$H$45,5, FALSE),"")</f>
        <v/>
      </c>
      <c r="Q291" t="str">
        <f t="shared" si="8"/>
        <v/>
      </c>
      <c r="R291" t="str">
        <f>IFERROR(VLOOKUP(Q291, RefMatrix!$D$1:$H$45,5, FALSE),"")</f>
        <v/>
      </c>
    </row>
    <row r="292" spans="1:18" x14ac:dyDescent="0.45">
      <c r="A292" s="1"/>
      <c r="J292" t="str">
        <f t="shared" si="9"/>
        <v/>
      </c>
      <c r="K292" t="str">
        <f>IFERROR(VLOOKUP(J292, RefMatrix!$D$1:$H$45,5, FALSE),"")</f>
        <v/>
      </c>
      <c r="Q292" t="str">
        <f t="shared" si="8"/>
        <v/>
      </c>
      <c r="R292" t="str">
        <f>IFERROR(VLOOKUP(Q292, RefMatrix!$D$1:$H$45,5, FALSE),"")</f>
        <v/>
      </c>
    </row>
    <row r="293" spans="1:18" x14ac:dyDescent="0.45">
      <c r="A293" s="1"/>
      <c r="J293" t="str">
        <f t="shared" si="9"/>
        <v/>
      </c>
      <c r="K293" t="str">
        <f>IFERROR(VLOOKUP(J293, RefMatrix!$D$1:$H$45,5, FALSE),"")</f>
        <v/>
      </c>
      <c r="Q293" t="str">
        <f t="shared" si="8"/>
        <v/>
      </c>
      <c r="R293" t="str">
        <f>IFERROR(VLOOKUP(Q293, RefMatrix!$D$1:$H$45,5, FALSE),"")</f>
        <v/>
      </c>
    </row>
    <row r="294" spans="1:18" x14ac:dyDescent="0.45">
      <c r="A294" s="1"/>
      <c r="J294" t="str">
        <f t="shared" si="9"/>
        <v/>
      </c>
      <c r="K294" t="str">
        <f>IFERROR(VLOOKUP(J294, RefMatrix!$D$1:$H$45,5, FALSE),"")</f>
        <v/>
      </c>
      <c r="Q294" t="str">
        <f t="shared" si="8"/>
        <v/>
      </c>
      <c r="R294" t="str">
        <f>IFERROR(VLOOKUP(Q294, RefMatrix!$D$1:$H$45,5, FALSE),"")</f>
        <v/>
      </c>
    </row>
    <row r="295" spans="1:18" x14ac:dyDescent="0.45">
      <c r="A295" s="1"/>
      <c r="J295" t="str">
        <f t="shared" si="9"/>
        <v/>
      </c>
      <c r="K295" t="str">
        <f>IFERROR(VLOOKUP(J295, RefMatrix!$D$1:$H$45,5, FALSE),"")</f>
        <v/>
      </c>
      <c r="Q295" t="str">
        <f t="shared" si="8"/>
        <v/>
      </c>
      <c r="R295" t="str">
        <f>IFERROR(VLOOKUP(Q295, RefMatrix!$D$1:$H$45,5, FALSE),"")</f>
        <v/>
      </c>
    </row>
    <row r="296" spans="1:18" x14ac:dyDescent="0.45">
      <c r="A296" s="1"/>
      <c r="J296" t="str">
        <f t="shared" si="9"/>
        <v/>
      </c>
      <c r="K296" t="str">
        <f>IFERROR(VLOOKUP(J296, RefMatrix!$D$1:$H$45,5, FALSE),"")</f>
        <v/>
      </c>
      <c r="Q296" t="str">
        <f t="shared" si="8"/>
        <v/>
      </c>
      <c r="R296" t="str">
        <f>IFERROR(VLOOKUP(Q296, RefMatrix!$D$1:$H$45,5, FALSE),"")</f>
        <v/>
      </c>
    </row>
    <row r="297" spans="1:18" x14ac:dyDescent="0.45">
      <c r="A297" s="1"/>
      <c r="J297" t="str">
        <f t="shared" si="9"/>
        <v/>
      </c>
      <c r="K297" t="str">
        <f>IFERROR(VLOOKUP(J297, RefMatrix!$D$1:$H$45,5, FALSE),"")</f>
        <v/>
      </c>
      <c r="Q297" t="str">
        <f t="shared" si="8"/>
        <v/>
      </c>
      <c r="R297" t="str">
        <f>IFERROR(VLOOKUP(Q297, RefMatrix!$D$1:$H$45,5, FALSE),"")</f>
        <v/>
      </c>
    </row>
    <row r="298" spans="1:18" x14ac:dyDescent="0.45">
      <c r="A298" s="1"/>
      <c r="J298" t="str">
        <f t="shared" si="9"/>
        <v/>
      </c>
      <c r="K298" t="str">
        <f>IFERROR(VLOOKUP(J298, RefMatrix!$D$1:$H$45,5, FALSE),"")</f>
        <v/>
      </c>
      <c r="Q298" t="str">
        <f t="shared" si="8"/>
        <v/>
      </c>
      <c r="R298" t="str">
        <f>IFERROR(VLOOKUP(Q298, RefMatrix!$D$1:$H$45,5, FALSE),"")</f>
        <v/>
      </c>
    </row>
    <row r="299" spans="1:18" x14ac:dyDescent="0.45">
      <c r="A299" s="1"/>
      <c r="J299" t="str">
        <f t="shared" si="9"/>
        <v/>
      </c>
      <c r="K299" t="str">
        <f>IFERROR(VLOOKUP(J299, RefMatrix!$D$1:$H$45,5, FALSE),"")</f>
        <v/>
      </c>
      <c r="Q299" t="str">
        <f t="shared" si="8"/>
        <v/>
      </c>
      <c r="R299" t="str">
        <f>IFERROR(VLOOKUP(Q299, RefMatrix!$D$1:$H$45,5, FALSE),"")</f>
        <v/>
      </c>
    </row>
    <row r="300" spans="1:18" x14ac:dyDescent="0.45">
      <c r="A300" s="1"/>
      <c r="J300" t="str">
        <f t="shared" si="9"/>
        <v/>
      </c>
      <c r="K300" t="str">
        <f>IFERROR(VLOOKUP(J300, RefMatrix!$D$1:$H$45,5, FALSE),"")</f>
        <v/>
      </c>
      <c r="Q300" t="str">
        <f t="shared" si="8"/>
        <v/>
      </c>
      <c r="R300" t="str">
        <f>IFERROR(VLOOKUP(Q300, RefMatrix!$D$1:$H$45,5, FALSE),"")</f>
        <v/>
      </c>
    </row>
    <row r="301" spans="1:18" x14ac:dyDescent="0.45">
      <c r="A301" s="1"/>
      <c r="J301" t="str">
        <f t="shared" si="9"/>
        <v/>
      </c>
      <c r="K301" t="str">
        <f>IFERROR(VLOOKUP(J301, RefMatrix!$D$1:$H$45,5, FALSE),"")</f>
        <v/>
      </c>
      <c r="Q301" t="str">
        <f t="shared" si="8"/>
        <v/>
      </c>
      <c r="R301" t="str">
        <f>IFERROR(VLOOKUP(Q301, RefMatrix!$D$1:$H$45,5, FALSE),"")</f>
        <v/>
      </c>
    </row>
    <row r="302" spans="1:18" x14ac:dyDescent="0.45">
      <c r="A302" s="1"/>
      <c r="J302" t="str">
        <f t="shared" si="9"/>
        <v/>
      </c>
      <c r="K302" t="str">
        <f>IFERROR(VLOOKUP(J302, RefMatrix!$D$1:$H$45,5, FALSE),"")</f>
        <v/>
      </c>
      <c r="Q302" t="str">
        <f t="shared" si="8"/>
        <v/>
      </c>
      <c r="R302" t="str">
        <f>IFERROR(VLOOKUP(Q302, RefMatrix!$D$1:$H$45,5, FALSE),"")</f>
        <v/>
      </c>
    </row>
    <row r="303" spans="1:18" x14ac:dyDescent="0.45">
      <c r="A303" s="1"/>
      <c r="J303" t="str">
        <f t="shared" si="9"/>
        <v/>
      </c>
      <c r="K303" t="str">
        <f>IFERROR(VLOOKUP(J303, RefMatrix!$D$1:$H$45,5, FALSE),"")</f>
        <v/>
      </c>
      <c r="Q303" t="str">
        <f t="shared" si="8"/>
        <v/>
      </c>
      <c r="R303" t="str">
        <f>IFERROR(VLOOKUP(Q303, RefMatrix!$D$1:$H$45,5, FALSE),"")</f>
        <v/>
      </c>
    </row>
    <row r="304" spans="1:18" x14ac:dyDescent="0.45">
      <c r="A304" s="1"/>
      <c r="J304" t="str">
        <f t="shared" si="9"/>
        <v/>
      </c>
      <c r="K304" t="str">
        <f>IFERROR(VLOOKUP(J304, RefMatrix!$D$1:$H$45,5, FALSE),"")</f>
        <v/>
      </c>
      <c r="Q304" t="str">
        <f t="shared" si="8"/>
        <v/>
      </c>
      <c r="R304" t="str">
        <f>IFERROR(VLOOKUP(Q304, RefMatrix!$D$1:$H$45,5, FALSE),"")</f>
        <v/>
      </c>
    </row>
    <row r="305" spans="1:18" x14ac:dyDescent="0.45">
      <c r="A305" s="1"/>
      <c r="J305" t="str">
        <f t="shared" si="9"/>
        <v/>
      </c>
      <c r="K305" t="str">
        <f>IFERROR(VLOOKUP(J305, RefMatrix!$D$1:$H$45,5, FALSE),"")</f>
        <v/>
      </c>
      <c r="Q305" t="str">
        <f t="shared" si="8"/>
        <v/>
      </c>
      <c r="R305" t="str">
        <f>IFERROR(VLOOKUP(Q305, RefMatrix!$D$1:$H$45,5, FALSE),"")</f>
        <v/>
      </c>
    </row>
    <row r="306" spans="1:18" x14ac:dyDescent="0.45">
      <c r="A306" s="1"/>
      <c r="J306" t="str">
        <f t="shared" si="9"/>
        <v/>
      </c>
      <c r="K306" t="str">
        <f>IFERROR(VLOOKUP(J306, RefMatrix!$D$1:$H$45,5, FALSE),"")</f>
        <v/>
      </c>
      <c r="Q306" t="str">
        <f t="shared" si="8"/>
        <v/>
      </c>
      <c r="R306" t="str">
        <f>IFERROR(VLOOKUP(Q306, RefMatrix!$D$1:$H$45,5, FALSE),"")</f>
        <v/>
      </c>
    </row>
    <row r="307" spans="1:18" x14ac:dyDescent="0.45">
      <c r="A307" s="1"/>
      <c r="J307" t="str">
        <f t="shared" si="9"/>
        <v/>
      </c>
      <c r="K307" t="str">
        <f>IFERROR(VLOOKUP(J307, RefMatrix!$D$1:$H$45,5, FALSE),"")</f>
        <v/>
      </c>
      <c r="Q307" t="str">
        <f t="shared" si="8"/>
        <v/>
      </c>
      <c r="R307" t="str">
        <f>IFERROR(VLOOKUP(Q307, RefMatrix!$D$1:$H$45,5, FALSE),"")</f>
        <v/>
      </c>
    </row>
    <row r="308" spans="1:18" x14ac:dyDescent="0.45">
      <c r="A308" s="1"/>
      <c r="J308" t="str">
        <f t="shared" si="9"/>
        <v/>
      </c>
      <c r="K308" t="str">
        <f>IFERROR(VLOOKUP(J308, RefMatrix!$D$1:$H$45,5, FALSE),"")</f>
        <v/>
      </c>
      <c r="Q308" t="str">
        <f t="shared" si="8"/>
        <v/>
      </c>
      <c r="R308" t="str">
        <f>IFERROR(VLOOKUP(Q308, RefMatrix!$D$1:$H$45,5, FALSE),"")</f>
        <v/>
      </c>
    </row>
    <row r="309" spans="1:18" x14ac:dyDescent="0.45">
      <c r="A309" s="1"/>
      <c r="J309" t="str">
        <f t="shared" si="9"/>
        <v/>
      </c>
      <c r="K309" t="str">
        <f>IFERROR(VLOOKUP(J309, RefMatrix!$D$1:$H$45,5, FALSE),"")</f>
        <v/>
      </c>
      <c r="Q309" t="str">
        <f t="shared" ref="Q309:Q372" si="10">CONCATENATE(N309,O309,P309)</f>
        <v/>
      </c>
      <c r="R309" t="str">
        <f>IFERROR(VLOOKUP(Q309, RefMatrix!$D$1:$H$45,5, FALSE),"")</f>
        <v/>
      </c>
    </row>
    <row r="310" spans="1:18" x14ac:dyDescent="0.45">
      <c r="A310" s="1"/>
      <c r="J310" t="str">
        <f t="shared" si="9"/>
        <v/>
      </c>
      <c r="K310" t="str">
        <f>IFERROR(VLOOKUP(J310, RefMatrix!$D$1:$H$45,5, FALSE),"")</f>
        <v/>
      </c>
      <c r="Q310" t="str">
        <f t="shared" si="10"/>
        <v/>
      </c>
      <c r="R310" t="str">
        <f>IFERROR(VLOOKUP(Q310, RefMatrix!$D$1:$H$45,5, FALSE),"")</f>
        <v/>
      </c>
    </row>
    <row r="311" spans="1:18" x14ac:dyDescent="0.45">
      <c r="A311" s="1"/>
      <c r="J311" t="str">
        <f t="shared" si="9"/>
        <v/>
      </c>
      <c r="K311" t="str">
        <f>IFERROR(VLOOKUP(J311, RefMatrix!$D$1:$H$45,5, FALSE),"")</f>
        <v/>
      </c>
      <c r="Q311" t="str">
        <f t="shared" si="10"/>
        <v/>
      </c>
      <c r="R311" t="str">
        <f>IFERROR(VLOOKUP(Q311, RefMatrix!$D$1:$H$45,5, FALSE),"")</f>
        <v/>
      </c>
    </row>
    <row r="312" spans="1:18" x14ac:dyDescent="0.45">
      <c r="A312" s="1"/>
      <c r="J312" t="str">
        <f t="shared" si="9"/>
        <v/>
      </c>
      <c r="K312" t="str">
        <f>IFERROR(VLOOKUP(J312, RefMatrix!$D$1:$H$45,5, FALSE),"")</f>
        <v/>
      </c>
      <c r="Q312" t="str">
        <f t="shared" si="10"/>
        <v/>
      </c>
      <c r="R312" t="str">
        <f>IFERROR(VLOOKUP(Q312, RefMatrix!$D$1:$H$45,5, FALSE),"")</f>
        <v/>
      </c>
    </row>
    <row r="313" spans="1:18" x14ac:dyDescent="0.45">
      <c r="A313" s="1"/>
      <c r="J313" t="str">
        <f t="shared" si="9"/>
        <v/>
      </c>
      <c r="K313" t="str">
        <f>IFERROR(VLOOKUP(J313, RefMatrix!$D$1:$H$45,5, FALSE),"")</f>
        <v/>
      </c>
      <c r="Q313" t="str">
        <f t="shared" si="10"/>
        <v/>
      </c>
      <c r="R313" t="str">
        <f>IFERROR(VLOOKUP(Q313, RefMatrix!$D$1:$H$45,5, FALSE),"")</f>
        <v/>
      </c>
    </row>
    <row r="314" spans="1:18" x14ac:dyDescent="0.45">
      <c r="A314" s="1"/>
      <c r="J314" t="str">
        <f t="shared" si="9"/>
        <v/>
      </c>
      <c r="K314" t="str">
        <f>IFERROR(VLOOKUP(J314, RefMatrix!$D$1:$H$45,5, FALSE),"")</f>
        <v/>
      </c>
      <c r="Q314" t="str">
        <f t="shared" si="10"/>
        <v/>
      </c>
      <c r="R314" t="str">
        <f>IFERROR(VLOOKUP(Q314, RefMatrix!$D$1:$H$45,5, FALSE),"")</f>
        <v/>
      </c>
    </row>
    <row r="315" spans="1:18" x14ac:dyDescent="0.45">
      <c r="A315" s="1"/>
      <c r="J315" t="str">
        <f t="shared" si="9"/>
        <v/>
      </c>
      <c r="K315" t="str">
        <f>IFERROR(VLOOKUP(J315, RefMatrix!$D$1:$H$45,5, FALSE),"")</f>
        <v/>
      </c>
      <c r="Q315" t="str">
        <f t="shared" si="10"/>
        <v/>
      </c>
      <c r="R315" t="str">
        <f>IFERROR(VLOOKUP(Q315, RefMatrix!$D$1:$H$45,5, FALSE),"")</f>
        <v/>
      </c>
    </row>
    <row r="316" spans="1:18" x14ac:dyDescent="0.45">
      <c r="A316" s="1"/>
      <c r="J316" t="str">
        <f t="shared" si="9"/>
        <v/>
      </c>
      <c r="K316" t="str">
        <f>IFERROR(VLOOKUP(J316, RefMatrix!$D$1:$H$45,5, FALSE),"")</f>
        <v/>
      </c>
      <c r="Q316" t="str">
        <f t="shared" si="10"/>
        <v/>
      </c>
      <c r="R316" t="str">
        <f>IFERROR(VLOOKUP(Q316, RefMatrix!$D$1:$H$45,5, FALSE),"")</f>
        <v/>
      </c>
    </row>
    <row r="317" spans="1:18" x14ac:dyDescent="0.45">
      <c r="A317" s="1"/>
      <c r="J317" t="str">
        <f t="shared" si="9"/>
        <v/>
      </c>
      <c r="K317" t="str">
        <f>IFERROR(VLOOKUP(J317, RefMatrix!$D$1:$H$45,5, FALSE),"")</f>
        <v/>
      </c>
      <c r="Q317" t="str">
        <f t="shared" si="10"/>
        <v/>
      </c>
      <c r="R317" t="str">
        <f>IFERROR(VLOOKUP(Q317, RefMatrix!$D$1:$H$45,5, FALSE),"")</f>
        <v/>
      </c>
    </row>
    <row r="318" spans="1:18" x14ac:dyDescent="0.45">
      <c r="A318" s="1"/>
      <c r="J318" t="str">
        <f t="shared" si="9"/>
        <v/>
      </c>
      <c r="K318" t="str">
        <f>IFERROR(VLOOKUP(J318, RefMatrix!$D$1:$H$45,5, FALSE),"")</f>
        <v/>
      </c>
      <c r="Q318" t="str">
        <f t="shared" si="10"/>
        <v/>
      </c>
      <c r="R318" t="str">
        <f>IFERROR(VLOOKUP(Q318, RefMatrix!$D$1:$H$45,5, FALSE),"")</f>
        <v/>
      </c>
    </row>
    <row r="319" spans="1:18" x14ac:dyDescent="0.45">
      <c r="A319" s="1"/>
      <c r="J319" t="str">
        <f t="shared" si="9"/>
        <v/>
      </c>
      <c r="K319" t="str">
        <f>IFERROR(VLOOKUP(J319, RefMatrix!$D$1:$H$45,5, FALSE),"")</f>
        <v/>
      </c>
      <c r="Q319" t="str">
        <f t="shared" si="10"/>
        <v/>
      </c>
      <c r="R319" t="str">
        <f>IFERROR(VLOOKUP(Q319, RefMatrix!$D$1:$H$45,5, FALSE),"")</f>
        <v/>
      </c>
    </row>
    <row r="320" spans="1:18" x14ac:dyDescent="0.45">
      <c r="A320" s="1"/>
      <c r="J320" t="str">
        <f t="shared" si="9"/>
        <v/>
      </c>
      <c r="K320" t="str">
        <f>IFERROR(VLOOKUP(J320, RefMatrix!$D$1:$H$45,5, FALSE),"")</f>
        <v/>
      </c>
      <c r="Q320" t="str">
        <f t="shared" si="10"/>
        <v/>
      </c>
      <c r="R320" t="str">
        <f>IFERROR(VLOOKUP(Q320, RefMatrix!$D$1:$H$45,5, FALSE),"")</f>
        <v/>
      </c>
    </row>
    <row r="321" spans="1:18" x14ac:dyDescent="0.45">
      <c r="A321" s="1"/>
      <c r="J321" t="str">
        <f t="shared" si="9"/>
        <v/>
      </c>
      <c r="K321" t="str">
        <f>IFERROR(VLOOKUP(J321, RefMatrix!$D$1:$H$45,5, FALSE),"")</f>
        <v/>
      </c>
      <c r="Q321" t="str">
        <f t="shared" si="10"/>
        <v/>
      </c>
      <c r="R321" t="str">
        <f>IFERROR(VLOOKUP(Q321, RefMatrix!$D$1:$H$45,5, FALSE),"")</f>
        <v/>
      </c>
    </row>
    <row r="322" spans="1:18" x14ac:dyDescent="0.45">
      <c r="A322" s="1"/>
      <c r="J322" t="str">
        <f t="shared" si="9"/>
        <v/>
      </c>
      <c r="K322" t="str">
        <f>IFERROR(VLOOKUP(J322, RefMatrix!$D$1:$H$45,5, FALSE),"")</f>
        <v/>
      </c>
      <c r="Q322" t="str">
        <f t="shared" si="10"/>
        <v/>
      </c>
      <c r="R322" t="str">
        <f>IFERROR(VLOOKUP(Q322, RefMatrix!$D$1:$H$45,5, FALSE),"")</f>
        <v/>
      </c>
    </row>
    <row r="323" spans="1:18" x14ac:dyDescent="0.45">
      <c r="A323" s="1"/>
      <c r="J323" t="str">
        <f t="shared" si="9"/>
        <v/>
      </c>
      <c r="K323" t="str">
        <f>IFERROR(VLOOKUP(J323, RefMatrix!$D$1:$H$45,5, FALSE),"")</f>
        <v/>
      </c>
      <c r="Q323" t="str">
        <f t="shared" si="10"/>
        <v/>
      </c>
      <c r="R323" t="str">
        <f>IFERROR(VLOOKUP(Q323, RefMatrix!$D$1:$H$45,5, FALSE),"")</f>
        <v/>
      </c>
    </row>
    <row r="324" spans="1:18" x14ac:dyDescent="0.45">
      <c r="A324" s="1"/>
      <c r="J324" t="str">
        <f t="shared" ref="J324:J387" si="11">CONCATENATE(G324,H324,I324)</f>
        <v/>
      </c>
      <c r="K324" t="str">
        <f>IFERROR(VLOOKUP(J324, RefMatrix!$D$1:$H$45,5, FALSE),"")</f>
        <v/>
      </c>
      <c r="Q324" t="str">
        <f t="shared" si="10"/>
        <v/>
      </c>
      <c r="R324" t="str">
        <f>IFERROR(VLOOKUP(Q324, RefMatrix!$D$1:$H$45,5, FALSE),"")</f>
        <v/>
      </c>
    </row>
    <row r="325" spans="1:18" x14ac:dyDescent="0.45">
      <c r="A325" s="1"/>
      <c r="J325" t="str">
        <f t="shared" si="11"/>
        <v/>
      </c>
      <c r="K325" t="str">
        <f>IFERROR(VLOOKUP(J325, RefMatrix!$D$1:$H$45,5, FALSE),"")</f>
        <v/>
      </c>
      <c r="Q325" t="str">
        <f t="shared" si="10"/>
        <v/>
      </c>
      <c r="R325" t="str">
        <f>IFERROR(VLOOKUP(Q325, RefMatrix!$D$1:$H$45,5, FALSE),"")</f>
        <v/>
      </c>
    </row>
    <row r="326" spans="1:18" x14ac:dyDescent="0.45">
      <c r="A326" s="1"/>
      <c r="J326" t="str">
        <f t="shared" si="11"/>
        <v/>
      </c>
      <c r="K326" t="str">
        <f>IFERROR(VLOOKUP(J326, RefMatrix!$D$1:$H$45,5, FALSE),"")</f>
        <v/>
      </c>
      <c r="Q326" t="str">
        <f t="shared" si="10"/>
        <v/>
      </c>
      <c r="R326" t="str">
        <f>IFERROR(VLOOKUP(Q326, RefMatrix!$D$1:$H$45,5, FALSE),"")</f>
        <v/>
      </c>
    </row>
    <row r="327" spans="1:18" x14ac:dyDescent="0.45">
      <c r="A327" s="1"/>
      <c r="J327" t="str">
        <f t="shared" si="11"/>
        <v/>
      </c>
      <c r="K327" t="str">
        <f>IFERROR(VLOOKUP(J327, RefMatrix!$D$1:$H$45,5, FALSE),"")</f>
        <v/>
      </c>
      <c r="Q327" t="str">
        <f t="shared" si="10"/>
        <v/>
      </c>
      <c r="R327" t="str">
        <f>IFERROR(VLOOKUP(Q327, RefMatrix!$D$1:$H$45,5, FALSE),"")</f>
        <v/>
      </c>
    </row>
    <row r="328" spans="1:18" x14ac:dyDescent="0.45">
      <c r="A328" s="1"/>
      <c r="J328" t="str">
        <f t="shared" si="11"/>
        <v/>
      </c>
      <c r="K328" t="str">
        <f>IFERROR(VLOOKUP(J328, RefMatrix!$D$1:$H$45,5, FALSE),"")</f>
        <v/>
      </c>
      <c r="Q328" t="str">
        <f t="shared" si="10"/>
        <v/>
      </c>
      <c r="R328" t="str">
        <f>IFERROR(VLOOKUP(Q328, RefMatrix!$D$1:$H$45,5, FALSE),"")</f>
        <v/>
      </c>
    </row>
    <row r="329" spans="1:18" x14ac:dyDescent="0.45">
      <c r="A329" s="1"/>
      <c r="J329" t="str">
        <f t="shared" si="11"/>
        <v/>
      </c>
      <c r="K329" t="str">
        <f>IFERROR(VLOOKUP(J329, RefMatrix!$D$1:$H$45,5, FALSE),"")</f>
        <v/>
      </c>
      <c r="Q329" t="str">
        <f t="shared" si="10"/>
        <v/>
      </c>
      <c r="R329" t="str">
        <f>IFERROR(VLOOKUP(Q329, RefMatrix!$D$1:$H$45,5, FALSE),"")</f>
        <v/>
      </c>
    </row>
    <row r="330" spans="1:18" x14ac:dyDescent="0.45">
      <c r="A330" s="1"/>
      <c r="J330" t="str">
        <f t="shared" si="11"/>
        <v/>
      </c>
      <c r="K330" t="str">
        <f>IFERROR(VLOOKUP(J330, RefMatrix!$D$1:$H$45,5, FALSE),"")</f>
        <v/>
      </c>
      <c r="Q330" t="str">
        <f t="shared" si="10"/>
        <v/>
      </c>
      <c r="R330" t="str">
        <f>IFERROR(VLOOKUP(Q330, RefMatrix!$D$1:$H$45,5, FALSE),"")</f>
        <v/>
      </c>
    </row>
    <row r="331" spans="1:18" x14ac:dyDescent="0.45">
      <c r="A331" s="1"/>
      <c r="J331" t="str">
        <f t="shared" si="11"/>
        <v/>
      </c>
      <c r="K331" t="str">
        <f>IFERROR(VLOOKUP(J331, RefMatrix!$D$1:$H$45,5, FALSE),"")</f>
        <v/>
      </c>
      <c r="Q331" t="str">
        <f t="shared" si="10"/>
        <v/>
      </c>
      <c r="R331" t="str">
        <f>IFERROR(VLOOKUP(Q331, RefMatrix!$D$1:$H$45,5, FALSE),"")</f>
        <v/>
      </c>
    </row>
    <row r="332" spans="1:18" x14ac:dyDescent="0.45">
      <c r="A332" s="1"/>
      <c r="J332" t="str">
        <f t="shared" si="11"/>
        <v/>
      </c>
      <c r="K332" t="str">
        <f>IFERROR(VLOOKUP(J332, RefMatrix!$D$1:$H$45,5, FALSE),"")</f>
        <v/>
      </c>
      <c r="Q332" t="str">
        <f t="shared" si="10"/>
        <v/>
      </c>
      <c r="R332" t="str">
        <f>IFERROR(VLOOKUP(Q332, RefMatrix!$D$1:$H$45,5, FALSE),"")</f>
        <v/>
      </c>
    </row>
    <row r="333" spans="1:18" x14ac:dyDescent="0.45">
      <c r="A333" s="1"/>
      <c r="J333" t="str">
        <f t="shared" si="11"/>
        <v/>
      </c>
      <c r="K333" t="str">
        <f>IFERROR(VLOOKUP(J333, RefMatrix!$D$1:$H$45,5, FALSE),"")</f>
        <v/>
      </c>
      <c r="Q333" t="str">
        <f t="shared" si="10"/>
        <v/>
      </c>
      <c r="R333" t="str">
        <f>IFERROR(VLOOKUP(Q333, RefMatrix!$D$1:$H$45,5, FALSE),"")</f>
        <v/>
      </c>
    </row>
    <row r="334" spans="1:18" x14ac:dyDescent="0.45">
      <c r="A334" s="1"/>
      <c r="J334" t="str">
        <f t="shared" si="11"/>
        <v/>
      </c>
      <c r="K334" t="str">
        <f>IFERROR(VLOOKUP(J334, RefMatrix!$D$1:$H$45,5, FALSE),"")</f>
        <v/>
      </c>
      <c r="Q334" t="str">
        <f t="shared" si="10"/>
        <v/>
      </c>
      <c r="R334" t="str">
        <f>IFERROR(VLOOKUP(Q334, RefMatrix!$D$1:$H$45,5, FALSE),"")</f>
        <v/>
      </c>
    </row>
    <row r="335" spans="1:18" x14ac:dyDescent="0.45">
      <c r="A335" s="1"/>
      <c r="J335" t="str">
        <f t="shared" si="11"/>
        <v/>
      </c>
      <c r="K335" t="str">
        <f>IFERROR(VLOOKUP(J335, RefMatrix!$D$1:$H$45,5, FALSE),"")</f>
        <v/>
      </c>
      <c r="Q335" t="str">
        <f t="shared" si="10"/>
        <v/>
      </c>
      <c r="R335" t="str">
        <f>IFERROR(VLOOKUP(Q335, RefMatrix!$D$1:$H$45,5, FALSE),"")</f>
        <v/>
      </c>
    </row>
    <row r="336" spans="1:18" x14ac:dyDescent="0.45">
      <c r="A336" s="1"/>
      <c r="J336" t="str">
        <f t="shared" si="11"/>
        <v/>
      </c>
      <c r="K336" t="str">
        <f>IFERROR(VLOOKUP(J336, RefMatrix!$D$1:$H$45,5, FALSE),"")</f>
        <v/>
      </c>
      <c r="Q336" t="str">
        <f t="shared" si="10"/>
        <v/>
      </c>
      <c r="R336" t="str">
        <f>IFERROR(VLOOKUP(Q336, RefMatrix!$D$1:$H$45,5, FALSE),"")</f>
        <v/>
      </c>
    </row>
    <row r="337" spans="1:18" x14ac:dyDescent="0.45">
      <c r="A337" s="1"/>
      <c r="J337" t="str">
        <f t="shared" si="11"/>
        <v/>
      </c>
      <c r="K337" t="str">
        <f>IFERROR(VLOOKUP(J337, RefMatrix!$D$1:$H$45,5, FALSE),"")</f>
        <v/>
      </c>
      <c r="Q337" t="str">
        <f t="shared" si="10"/>
        <v/>
      </c>
      <c r="R337" t="str">
        <f>IFERROR(VLOOKUP(Q337, RefMatrix!$D$1:$H$45,5, FALSE),"")</f>
        <v/>
      </c>
    </row>
    <row r="338" spans="1:18" x14ac:dyDescent="0.45">
      <c r="A338" s="1"/>
      <c r="J338" t="str">
        <f t="shared" si="11"/>
        <v/>
      </c>
      <c r="K338" t="str">
        <f>IFERROR(VLOOKUP(J338, RefMatrix!$D$1:$H$45,5, FALSE),"")</f>
        <v/>
      </c>
      <c r="Q338" t="str">
        <f t="shared" si="10"/>
        <v/>
      </c>
      <c r="R338" t="str">
        <f>IFERROR(VLOOKUP(Q338, RefMatrix!$D$1:$H$45,5, FALSE),"")</f>
        <v/>
      </c>
    </row>
    <row r="339" spans="1:18" x14ac:dyDescent="0.45">
      <c r="A339" s="1"/>
      <c r="J339" t="str">
        <f t="shared" si="11"/>
        <v/>
      </c>
      <c r="K339" t="str">
        <f>IFERROR(VLOOKUP(J339, RefMatrix!$D$1:$H$45,5, FALSE),"")</f>
        <v/>
      </c>
      <c r="Q339" t="str">
        <f t="shared" si="10"/>
        <v/>
      </c>
      <c r="R339" t="str">
        <f>IFERROR(VLOOKUP(Q339, RefMatrix!$D$1:$H$45,5, FALSE),"")</f>
        <v/>
      </c>
    </row>
    <row r="340" spans="1:18" x14ac:dyDescent="0.45">
      <c r="A340" s="1"/>
      <c r="J340" t="str">
        <f t="shared" si="11"/>
        <v/>
      </c>
      <c r="K340" t="str">
        <f>IFERROR(VLOOKUP(J340, RefMatrix!$D$1:$H$45,5, FALSE),"")</f>
        <v/>
      </c>
      <c r="Q340" t="str">
        <f t="shared" si="10"/>
        <v/>
      </c>
      <c r="R340" t="str">
        <f>IFERROR(VLOOKUP(Q340, RefMatrix!$D$1:$H$45,5, FALSE),"")</f>
        <v/>
      </c>
    </row>
    <row r="341" spans="1:18" x14ac:dyDescent="0.45">
      <c r="A341" s="1"/>
      <c r="J341" t="str">
        <f t="shared" si="11"/>
        <v/>
      </c>
      <c r="K341" t="str">
        <f>IFERROR(VLOOKUP(J341, RefMatrix!$D$1:$H$45,5, FALSE),"")</f>
        <v/>
      </c>
      <c r="Q341" t="str">
        <f t="shared" si="10"/>
        <v/>
      </c>
      <c r="R341" t="str">
        <f>IFERROR(VLOOKUP(Q341, RefMatrix!$D$1:$H$45,5, FALSE),"")</f>
        <v/>
      </c>
    </row>
    <row r="342" spans="1:18" x14ac:dyDescent="0.45">
      <c r="A342" s="1"/>
      <c r="J342" t="str">
        <f t="shared" si="11"/>
        <v/>
      </c>
      <c r="K342" t="str">
        <f>IFERROR(VLOOKUP(J342, RefMatrix!$D$1:$H$45,5, FALSE),"")</f>
        <v/>
      </c>
      <c r="Q342" t="str">
        <f t="shared" si="10"/>
        <v/>
      </c>
      <c r="R342" t="str">
        <f>IFERROR(VLOOKUP(Q342, RefMatrix!$D$1:$H$45,5, FALSE),"")</f>
        <v/>
      </c>
    </row>
    <row r="343" spans="1:18" x14ac:dyDescent="0.45">
      <c r="A343" s="1"/>
      <c r="J343" t="str">
        <f t="shared" si="11"/>
        <v/>
      </c>
      <c r="K343" t="str">
        <f>IFERROR(VLOOKUP(J343, RefMatrix!$D$1:$H$45,5, FALSE),"")</f>
        <v/>
      </c>
      <c r="Q343" t="str">
        <f t="shared" si="10"/>
        <v/>
      </c>
      <c r="R343" t="str">
        <f>IFERROR(VLOOKUP(Q343, RefMatrix!$D$1:$H$45,5, FALSE),"")</f>
        <v/>
      </c>
    </row>
    <row r="344" spans="1:18" x14ac:dyDescent="0.45">
      <c r="A344" s="1"/>
      <c r="J344" t="str">
        <f t="shared" si="11"/>
        <v/>
      </c>
      <c r="K344" t="str">
        <f>IFERROR(VLOOKUP(J344, RefMatrix!$D$1:$H$45,5, FALSE),"")</f>
        <v/>
      </c>
      <c r="Q344" t="str">
        <f t="shared" si="10"/>
        <v/>
      </c>
      <c r="R344" t="str">
        <f>IFERROR(VLOOKUP(Q344, RefMatrix!$D$1:$H$45,5, FALSE),"")</f>
        <v/>
      </c>
    </row>
    <row r="345" spans="1:18" x14ac:dyDescent="0.45">
      <c r="A345" s="1"/>
      <c r="J345" t="str">
        <f t="shared" si="11"/>
        <v/>
      </c>
      <c r="K345" t="str">
        <f>IFERROR(VLOOKUP(J345, RefMatrix!$D$1:$H$45,5, FALSE),"")</f>
        <v/>
      </c>
      <c r="Q345" t="str">
        <f t="shared" si="10"/>
        <v/>
      </c>
      <c r="R345" t="str">
        <f>IFERROR(VLOOKUP(Q345, RefMatrix!$D$1:$H$45,5, FALSE),"")</f>
        <v/>
      </c>
    </row>
    <row r="346" spans="1:18" x14ac:dyDescent="0.45">
      <c r="A346" s="1"/>
      <c r="J346" t="str">
        <f t="shared" si="11"/>
        <v/>
      </c>
      <c r="K346" t="str">
        <f>IFERROR(VLOOKUP(J346, RefMatrix!$D$1:$H$45,5, FALSE),"")</f>
        <v/>
      </c>
      <c r="Q346" t="str">
        <f t="shared" si="10"/>
        <v/>
      </c>
      <c r="R346" t="str">
        <f>IFERROR(VLOOKUP(Q346, RefMatrix!$D$1:$H$45,5, FALSE),"")</f>
        <v/>
      </c>
    </row>
    <row r="347" spans="1:18" x14ac:dyDescent="0.45">
      <c r="A347" s="1"/>
      <c r="J347" t="str">
        <f t="shared" si="11"/>
        <v/>
      </c>
      <c r="K347" t="str">
        <f>IFERROR(VLOOKUP(J347, RefMatrix!$D$1:$H$45,5, FALSE),"")</f>
        <v/>
      </c>
      <c r="Q347" t="str">
        <f t="shared" si="10"/>
        <v/>
      </c>
      <c r="R347" t="str">
        <f>IFERROR(VLOOKUP(Q347, RefMatrix!$D$1:$H$45,5, FALSE),"")</f>
        <v/>
      </c>
    </row>
    <row r="348" spans="1:18" x14ac:dyDescent="0.45">
      <c r="A348" s="1"/>
      <c r="J348" t="str">
        <f t="shared" si="11"/>
        <v/>
      </c>
      <c r="K348" t="str">
        <f>IFERROR(VLOOKUP(J348, RefMatrix!$D$1:$H$45,5, FALSE),"")</f>
        <v/>
      </c>
      <c r="Q348" t="str">
        <f t="shared" si="10"/>
        <v/>
      </c>
      <c r="R348" t="str">
        <f>IFERROR(VLOOKUP(Q348, RefMatrix!$D$1:$H$45,5, FALSE),"")</f>
        <v/>
      </c>
    </row>
    <row r="349" spans="1:18" x14ac:dyDescent="0.45">
      <c r="A349" s="1"/>
      <c r="J349" t="str">
        <f t="shared" si="11"/>
        <v/>
      </c>
      <c r="K349" t="str">
        <f>IFERROR(VLOOKUP(J349, RefMatrix!$D$1:$H$45,5, FALSE),"")</f>
        <v/>
      </c>
      <c r="Q349" t="str">
        <f t="shared" si="10"/>
        <v/>
      </c>
      <c r="R349" t="str">
        <f>IFERROR(VLOOKUP(Q349, RefMatrix!$D$1:$H$45,5, FALSE),"")</f>
        <v/>
      </c>
    </row>
    <row r="350" spans="1:18" x14ac:dyDescent="0.45">
      <c r="A350" s="1"/>
      <c r="J350" t="str">
        <f t="shared" si="11"/>
        <v/>
      </c>
      <c r="K350" t="str">
        <f>IFERROR(VLOOKUP(J350, RefMatrix!$D$1:$H$45,5, FALSE),"")</f>
        <v/>
      </c>
      <c r="Q350" t="str">
        <f t="shared" si="10"/>
        <v/>
      </c>
      <c r="R350" t="str">
        <f>IFERROR(VLOOKUP(Q350, RefMatrix!$D$1:$H$45,5, FALSE),"")</f>
        <v/>
      </c>
    </row>
    <row r="351" spans="1:18" x14ac:dyDescent="0.45">
      <c r="A351" s="1"/>
      <c r="J351" t="str">
        <f t="shared" si="11"/>
        <v/>
      </c>
      <c r="K351" t="str">
        <f>IFERROR(VLOOKUP(J351, RefMatrix!$D$1:$H$45,5, FALSE),"")</f>
        <v/>
      </c>
      <c r="Q351" t="str">
        <f t="shared" si="10"/>
        <v/>
      </c>
      <c r="R351" t="str">
        <f>IFERROR(VLOOKUP(Q351, RefMatrix!$D$1:$H$45,5, FALSE),"")</f>
        <v/>
      </c>
    </row>
    <row r="352" spans="1:18" x14ac:dyDescent="0.45">
      <c r="A352" s="1"/>
      <c r="J352" t="str">
        <f t="shared" si="11"/>
        <v/>
      </c>
      <c r="K352" t="str">
        <f>IFERROR(VLOOKUP(J352, RefMatrix!$D$1:$H$45,5, FALSE),"")</f>
        <v/>
      </c>
      <c r="Q352" t="str">
        <f t="shared" si="10"/>
        <v/>
      </c>
      <c r="R352" t="str">
        <f>IFERROR(VLOOKUP(Q352, RefMatrix!$D$1:$H$45,5, FALSE),"")</f>
        <v/>
      </c>
    </row>
    <row r="353" spans="1:18" x14ac:dyDescent="0.45">
      <c r="A353" s="1"/>
      <c r="J353" t="str">
        <f t="shared" si="11"/>
        <v/>
      </c>
      <c r="K353" t="str">
        <f>IFERROR(VLOOKUP(J353, RefMatrix!$D$1:$H$45,5, FALSE),"")</f>
        <v/>
      </c>
      <c r="Q353" t="str">
        <f t="shared" si="10"/>
        <v/>
      </c>
      <c r="R353" t="str">
        <f>IFERROR(VLOOKUP(Q353, RefMatrix!$D$1:$H$45,5, FALSE),"")</f>
        <v/>
      </c>
    </row>
    <row r="354" spans="1:18" x14ac:dyDescent="0.45">
      <c r="A354" s="1"/>
      <c r="J354" t="str">
        <f t="shared" si="11"/>
        <v/>
      </c>
      <c r="K354" t="str">
        <f>IFERROR(VLOOKUP(J354, RefMatrix!$D$1:$H$45,5, FALSE),"")</f>
        <v/>
      </c>
      <c r="Q354" t="str">
        <f t="shared" si="10"/>
        <v/>
      </c>
      <c r="R354" t="str">
        <f>IFERROR(VLOOKUP(Q354, RefMatrix!$D$1:$H$45,5, FALSE),"")</f>
        <v/>
      </c>
    </row>
    <row r="355" spans="1:18" x14ac:dyDescent="0.45">
      <c r="A355" s="1"/>
      <c r="J355" t="str">
        <f t="shared" si="11"/>
        <v/>
      </c>
      <c r="K355" t="str">
        <f>IFERROR(VLOOKUP(J355, RefMatrix!$D$1:$H$45,5, FALSE),"")</f>
        <v/>
      </c>
      <c r="Q355" t="str">
        <f t="shared" si="10"/>
        <v/>
      </c>
      <c r="R355" t="str">
        <f>IFERROR(VLOOKUP(Q355, RefMatrix!$D$1:$H$45,5, FALSE),"")</f>
        <v/>
      </c>
    </row>
    <row r="356" spans="1:18" x14ac:dyDescent="0.45">
      <c r="A356" s="1"/>
      <c r="J356" t="str">
        <f t="shared" si="11"/>
        <v/>
      </c>
      <c r="K356" t="str">
        <f>IFERROR(VLOOKUP(J356, RefMatrix!$D$1:$H$45,5, FALSE),"")</f>
        <v/>
      </c>
      <c r="Q356" t="str">
        <f t="shared" si="10"/>
        <v/>
      </c>
      <c r="R356" t="str">
        <f>IFERROR(VLOOKUP(Q356, RefMatrix!$D$1:$H$45,5, FALSE),"")</f>
        <v/>
      </c>
    </row>
    <row r="357" spans="1:18" x14ac:dyDescent="0.45">
      <c r="A357" s="1"/>
      <c r="J357" t="str">
        <f t="shared" si="11"/>
        <v/>
      </c>
      <c r="K357" t="str">
        <f>IFERROR(VLOOKUP(J357, RefMatrix!$D$1:$H$45,5, FALSE),"")</f>
        <v/>
      </c>
      <c r="Q357" t="str">
        <f t="shared" si="10"/>
        <v/>
      </c>
      <c r="R357" t="str">
        <f>IFERROR(VLOOKUP(Q357, RefMatrix!$D$1:$H$45,5, FALSE),"")</f>
        <v/>
      </c>
    </row>
    <row r="358" spans="1:18" x14ac:dyDescent="0.45">
      <c r="A358" s="1"/>
      <c r="J358" t="str">
        <f t="shared" si="11"/>
        <v/>
      </c>
      <c r="K358" t="str">
        <f>IFERROR(VLOOKUP(J358, RefMatrix!$D$1:$H$45,5, FALSE),"")</f>
        <v/>
      </c>
      <c r="Q358" t="str">
        <f t="shared" si="10"/>
        <v/>
      </c>
      <c r="R358" t="str">
        <f>IFERROR(VLOOKUP(Q358, RefMatrix!$D$1:$H$45,5, FALSE),"")</f>
        <v/>
      </c>
    </row>
    <row r="359" spans="1:18" x14ac:dyDescent="0.45">
      <c r="A359" s="1"/>
      <c r="J359" t="str">
        <f t="shared" si="11"/>
        <v/>
      </c>
      <c r="K359" t="str">
        <f>IFERROR(VLOOKUP(J359, RefMatrix!$D$1:$H$45,5, FALSE),"")</f>
        <v/>
      </c>
      <c r="Q359" t="str">
        <f t="shared" si="10"/>
        <v/>
      </c>
      <c r="R359" t="str">
        <f>IFERROR(VLOOKUP(Q359, RefMatrix!$D$1:$H$45,5, FALSE),"")</f>
        <v/>
      </c>
    </row>
    <row r="360" spans="1:18" x14ac:dyDescent="0.45">
      <c r="A360" s="1"/>
      <c r="J360" t="str">
        <f t="shared" si="11"/>
        <v/>
      </c>
      <c r="K360" t="str">
        <f>IFERROR(VLOOKUP(J360, RefMatrix!$D$1:$H$45,5, FALSE),"")</f>
        <v/>
      </c>
      <c r="Q360" t="str">
        <f t="shared" si="10"/>
        <v/>
      </c>
      <c r="R360" t="str">
        <f>IFERROR(VLOOKUP(Q360, RefMatrix!$D$1:$H$45,5, FALSE),"")</f>
        <v/>
      </c>
    </row>
    <row r="361" spans="1:18" x14ac:dyDescent="0.45">
      <c r="A361" s="1"/>
      <c r="J361" t="str">
        <f t="shared" si="11"/>
        <v/>
      </c>
      <c r="K361" t="str">
        <f>IFERROR(VLOOKUP(J361, RefMatrix!$D$1:$H$45,5, FALSE),"")</f>
        <v/>
      </c>
      <c r="Q361" t="str">
        <f t="shared" si="10"/>
        <v/>
      </c>
      <c r="R361" t="str">
        <f>IFERROR(VLOOKUP(Q361, RefMatrix!$D$1:$H$45,5, FALSE),"")</f>
        <v/>
      </c>
    </row>
    <row r="362" spans="1:18" x14ac:dyDescent="0.45">
      <c r="A362" s="1"/>
      <c r="J362" t="str">
        <f t="shared" si="11"/>
        <v/>
      </c>
      <c r="K362" t="str">
        <f>IFERROR(VLOOKUP(J362, RefMatrix!$D$1:$H$45,5, FALSE),"")</f>
        <v/>
      </c>
      <c r="Q362" t="str">
        <f t="shared" si="10"/>
        <v/>
      </c>
      <c r="R362" t="str">
        <f>IFERROR(VLOOKUP(Q362, RefMatrix!$D$1:$H$45,5, FALSE),"")</f>
        <v/>
      </c>
    </row>
    <row r="363" spans="1:18" x14ac:dyDescent="0.45">
      <c r="A363" s="1"/>
      <c r="J363" t="str">
        <f t="shared" si="11"/>
        <v/>
      </c>
      <c r="K363" t="str">
        <f>IFERROR(VLOOKUP(J363, RefMatrix!$D$1:$H$45,5, FALSE),"")</f>
        <v/>
      </c>
      <c r="Q363" t="str">
        <f t="shared" si="10"/>
        <v/>
      </c>
      <c r="R363" t="str">
        <f>IFERROR(VLOOKUP(Q363, RefMatrix!$D$1:$H$45,5, FALSE),"")</f>
        <v/>
      </c>
    </row>
    <row r="364" spans="1:18" x14ac:dyDescent="0.45">
      <c r="A364" s="1"/>
      <c r="J364" t="str">
        <f t="shared" si="11"/>
        <v/>
      </c>
      <c r="K364" t="str">
        <f>IFERROR(VLOOKUP(J364, RefMatrix!$D$1:$H$45,5, FALSE),"")</f>
        <v/>
      </c>
      <c r="Q364" t="str">
        <f t="shared" si="10"/>
        <v/>
      </c>
      <c r="R364" t="str">
        <f>IFERROR(VLOOKUP(Q364, RefMatrix!$D$1:$H$45,5, FALSE),"")</f>
        <v/>
      </c>
    </row>
    <row r="365" spans="1:18" x14ac:dyDescent="0.45">
      <c r="A365" s="1"/>
      <c r="J365" t="str">
        <f t="shared" si="11"/>
        <v/>
      </c>
      <c r="K365" t="str">
        <f>IFERROR(VLOOKUP(J365, RefMatrix!$D$1:$H$45,5, FALSE),"")</f>
        <v/>
      </c>
      <c r="Q365" t="str">
        <f t="shared" si="10"/>
        <v/>
      </c>
      <c r="R365" t="str">
        <f>IFERROR(VLOOKUP(Q365, RefMatrix!$D$1:$H$45,5, FALSE),"")</f>
        <v/>
      </c>
    </row>
    <row r="366" spans="1:18" x14ac:dyDescent="0.45">
      <c r="A366" s="1"/>
      <c r="J366" t="str">
        <f t="shared" si="11"/>
        <v/>
      </c>
      <c r="K366" t="str">
        <f>IFERROR(VLOOKUP(J366, RefMatrix!$D$1:$H$45,5, FALSE),"")</f>
        <v/>
      </c>
      <c r="Q366" t="str">
        <f t="shared" si="10"/>
        <v/>
      </c>
      <c r="R366" t="str">
        <f>IFERROR(VLOOKUP(Q366, RefMatrix!$D$1:$H$45,5, FALSE),"")</f>
        <v/>
      </c>
    </row>
    <row r="367" spans="1:18" x14ac:dyDescent="0.45">
      <c r="A367" s="1"/>
      <c r="J367" t="str">
        <f t="shared" si="11"/>
        <v/>
      </c>
      <c r="K367" t="str">
        <f>IFERROR(VLOOKUP(J367, RefMatrix!$D$1:$H$45,5, FALSE),"")</f>
        <v/>
      </c>
      <c r="Q367" t="str">
        <f t="shared" si="10"/>
        <v/>
      </c>
      <c r="R367" t="str">
        <f>IFERROR(VLOOKUP(Q367, RefMatrix!$D$1:$H$45,5, FALSE),"")</f>
        <v/>
      </c>
    </row>
    <row r="368" spans="1:18" x14ac:dyDescent="0.45">
      <c r="A368" s="1"/>
      <c r="J368" t="str">
        <f t="shared" si="11"/>
        <v/>
      </c>
      <c r="K368" t="str">
        <f>IFERROR(VLOOKUP(J368, RefMatrix!$D$1:$H$45,5, FALSE),"")</f>
        <v/>
      </c>
      <c r="Q368" t="str">
        <f t="shared" si="10"/>
        <v/>
      </c>
      <c r="R368" t="str">
        <f>IFERROR(VLOOKUP(Q368, RefMatrix!$D$1:$H$45,5, FALSE),"")</f>
        <v/>
      </c>
    </row>
    <row r="369" spans="1:18" x14ac:dyDescent="0.45">
      <c r="A369" s="1"/>
      <c r="J369" t="str">
        <f t="shared" si="11"/>
        <v/>
      </c>
      <c r="K369" t="str">
        <f>IFERROR(VLOOKUP(J369, RefMatrix!$D$1:$H$45,5, FALSE),"")</f>
        <v/>
      </c>
      <c r="Q369" t="str">
        <f t="shared" si="10"/>
        <v/>
      </c>
      <c r="R369" t="str">
        <f>IFERROR(VLOOKUP(Q369, RefMatrix!$D$1:$H$45,5, FALSE),"")</f>
        <v/>
      </c>
    </row>
    <row r="370" spans="1:18" x14ac:dyDescent="0.45">
      <c r="A370" s="1"/>
      <c r="J370" t="str">
        <f t="shared" si="11"/>
        <v/>
      </c>
      <c r="K370" t="str">
        <f>IFERROR(VLOOKUP(J370, RefMatrix!$D$1:$H$45,5, FALSE),"")</f>
        <v/>
      </c>
      <c r="Q370" t="str">
        <f t="shared" si="10"/>
        <v/>
      </c>
      <c r="R370" t="str">
        <f>IFERROR(VLOOKUP(Q370, RefMatrix!$D$1:$H$45,5, FALSE),"")</f>
        <v/>
      </c>
    </row>
    <row r="371" spans="1:18" x14ac:dyDescent="0.45">
      <c r="A371" s="1"/>
      <c r="J371" t="str">
        <f t="shared" si="11"/>
        <v/>
      </c>
      <c r="K371" t="str">
        <f>IFERROR(VLOOKUP(J371, RefMatrix!$D$1:$H$45,5, FALSE),"")</f>
        <v/>
      </c>
      <c r="Q371" t="str">
        <f t="shared" si="10"/>
        <v/>
      </c>
      <c r="R371" t="str">
        <f>IFERROR(VLOOKUP(Q371, RefMatrix!$D$1:$H$45,5, FALSE),"")</f>
        <v/>
      </c>
    </row>
    <row r="372" spans="1:18" x14ac:dyDescent="0.45">
      <c r="A372" s="1"/>
      <c r="J372" t="str">
        <f t="shared" si="11"/>
        <v/>
      </c>
      <c r="K372" t="str">
        <f>IFERROR(VLOOKUP(J372, RefMatrix!$D$1:$H$45,5, FALSE),"")</f>
        <v/>
      </c>
      <c r="Q372" t="str">
        <f t="shared" si="10"/>
        <v/>
      </c>
      <c r="R372" t="str">
        <f>IFERROR(VLOOKUP(Q372, RefMatrix!$D$1:$H$45,5, FALSE),"")</f>
        <v/>
      </c>
    </row>
    <row r="373" spans="1:18" x14ac:dyDescent="0.45">
      <c r="A373" s="1"/>
      <c r="J373" t="str">
        <f t="shared" si="11"/>
        <v/>
      </c>
      <c r="K373" t="str">
        <f>IFERROR(VLOOKUP(J373, RefMatrix!$D$1:$H$45,5, FALSE),"")</f>
        <v/>
      </c>
      <c r="Q373" t="str">
        <f t="shared" ref="Q373:Q436" si="12">CONCATENATE(N373,O373,P373)</f>
        <v/>
      </c>
      <c r="R373" t="str">
        <f>IFERROR(VLOOKUP(Q373, RefMatrix!$D$1:$H$45,5, FALSE),"")</f>
        <v/>
      </c>
    </row>
    <row r="374" spans="1:18" x14ac:dyDescent="0.45">
      <c r="A374" s="1"/>
      <c r="J374" t="str">
        <f t="shared" si="11"/>
        <v/>
      </c>
      <c r="K374" t="str">
        <f>IFERROR(VLOOKUP(J374, RefMatrix!$D$1:$H$45,5, FALSE),"")</f>
        <v/>
      </c>
      <c r="Q374" t="str">
        <f t="shared" si="12"/>
        <v/>
      </c>
      <c r="R374" t="str">
        <f>IFERROR(VLOOKUP(Q374, RefMatrix!$D$1:$H$45,5, FALSE),"")</f>
        <v/>
      </c>
    </row>
    <row r="375" spans="1:18" x14ac:dyDescent="0.45">
      <c r="A375" s="1"/>
      <c r="J375" t="str">
        <f t="shared" si="11"/>
        <v/>
      </c>
      <c r="K375" t="str">
        <f>IFERROR(VLOOKUP(J375, RefMatrix!$D$1:$H$45,5, FALSE),"")</f>
        <v/>
      </c>
      <c r="Q375" t="str">
        <f t="shared" si="12"/>
        <v/>
      </c>
      <c r="R375" t="str">
        <f>IFERROR(VLOOKUP(Q375, RefMatrix!$D$1:$H$45,5, FALSE),"")</f>
        <v/>
      </c>
    </row>
    <row r="376" spans="1:18" x14ac:dyDescent="0.45">
      <c r="A376" s="1"/>
      <c r="J376" t="str">
        <f t="shared" si="11"/>
        <v/>
      </c>
      <c r="K376" t="str">
        <f>IFERROR(VLOOKUP(J376, RefMatrix!$D$1:$H$45,5, FALSE),"")</f>
        <v/>
      </c>
      <c r="Q376" t="str">
        <f t="shared" si="12"/>
        <v/>
      </c>
      <c r="R376" t="str">
        <f>IFERROR(VLOOKUP(Q376, RefMatrix!$D$1:$H$45,5, FALSE),"")</f>
        <v/>
      </c>
    </row>
    <row r="377" spans="1:18" x14ac:dyDescent="0.45">
      <c r="A377" s="1"/>
      <c r="J377" t="str">
        <f t="shared" si="11"/>
        <v/>
      </c>
      <c r="K377" t="str">
        <f>IFERROR(VLOOKUP(J377, RefMatrix!$D$1:$H$45,5, FALSE),"")</f>
        <v/>
      </c>
      <c r="Q377" t="str">
        <f t="shared" si="12"/>
        <v/>
      </c>
      <c r="R377" t="str">
        <f>IFERROR(VLOOKUP(Q377, RefMatrix!$D$1:$H$45,5, FALSE),"")</f>
        <v/>
      </c>
    </row>
    <row r="378" spans="1:18" x14ac:dyDescent="0.45">
      <c r="A378" s="1"/>
      <c r="J378" t="str">
        <f t="shared" si="11"/>
        <v/>
      </c>
      <c r="K378" t="str">
        <f>IFERROR(VLOOKUP(J378, RefMatrix!$D$1:$H$45,5, FALSE),"")</f>
        <v/>
      </c>
      <c r="Q378" t="str">
        <f t="shared" si="12"/>
        <v/>
      </c>
      <c r="R378" t="str">
        <f>IFERROR(VLOOKUP(Q378, RefMatrix!$D$1:$H$45,5, FALSE),"")</f>
        <v/>
      </c>
    </row>
    <row r="379" spans="1:18" x14ac:dyDescent="0.45">
      <c r="A379" s="1"/>
      <c r="J379" t="str">
        <f t="shared" si="11"/>
        <v/>
      </c>
      <c r="K379" t="str">
        <f>IFERROR(VLOOKUP(J379, RefMatrix!$D$1:$H$45,5, FALSE),"")</f>
        <v/>
      </c>
      <c r="Q379" t="str">
        <f t="shared" si="12"/>
        <v/>
      </c>
      <c r="R379" t="str">
        <f>IFERROR(VLOOKUP(Q379, RefMatrix!$D$1:$H$45,5, FALSE),"")</f>
        <v/>
      </c>
    </row>
    <row r="380" spans="1:18" x14ac:dyDescent="0.45">
      <c r="A380" s="1"/>
      <c r="J380" t="str">
        <f t="shared" si="11"/>
        <v/>
      </c>
      <c r="K380" t="str">
        <f>IFERROR(VLOOKUP(J380, RefMatrix!$D$1:$H$45,5, FALSE),"")</f>
        <v/>
      </c>
      <c r="Q380" t="str">
        <f t="shared" si="12"/>
        <v/>
      </c>
      <c r="R380" t="str">
        <f>IFERROR(VLOOKUP(Q380, RefMatrix!$D$1:$H$45,5, FALSE),"")</f>
        <v/>
      </c>
    </row>
    <row r="381" spans="1:18" x14ac:dyDescent="0.45">
      <c r="A381" s="1"/>
      <c r="J381" t="str">
        <f t="shared" si="11"/>
        <v/>
      </c>
      <c r="K381" t="str">
        <f>IFERROR(VLOOKUP(J381, RefMatrix!$D$1:$H$45,5, FALSE),"")</f>
        <v/>
      </c>
      <c r="Q381" t="str">
        <f t="shared" si="12"/>
        <v/>
      </c>
      <c r="R381" t="str">
        <f>IFERROR(VLOOKUP(Q381, RefMatrix!$D$1:$H$45,5, FALSE),"")</f>
        <v/>
      </c>
    </row>
    <row r="382" spans="1:18" x14ac:dyDescent="0.45">
      <c r="A382" s="1"/>
      <c r="J382" t="str">
        <f t="shared" si="11"/>
        <v/>
      </c>
      <c r="K382" t="str">
        <f>IFERROR(VLOOKUP(J382, RefMatrix!$D$1:$H$45,5, FALSE),"")</f>
        <v/>
      </c>
      <c r="Q382" t="str">
        <f t="shared" si="12"/>
        <v/>
      </c>
      <c r="R382" t="str">
        <f>IFERROR(VLOOKUP(Q382, RefMatrix!$D$1:$H$45,5, FALSE),"")</f>
        <v/>
      </c>
    </row>
    <row r="383" spans="1:18" x14ac:dyDescent="0.45">
      <c r="A383" s="1"/>
      <c r="J383" t="str">
        <f t="shared" si="11"/>
        <v/>
      </c>
      <c r="K383" t="str">
        <f>IFERROR(VLOOKUP(J383, RefMatrix!$D$1:$H$45,5, FALSE),"")</f>
        <v/>
      </c>
      <c r="Q383" t="str">
        <f t="shared" si="12"/>
        <v/>
      </c>
      <c r="R383" t="str">
        <f>IFERROR(VLOOKUP(Q383, RefMatrix!$D$1:$H$45,5, FALSE),"")</f>
        <v/>
      </c>
    </row>
    <row r="384" spans="1:18" x14ac:dyDescent="0.45">
      <c r="A384" s="1"/>
      <c r="J384" t="str">
        <f t="shared" si="11"/>
        <v/>
      </c>
      <c r="K384" t="str">
        <f>IFERROR(VLOOKUP(J384, RefMatrix!$D$1:$H$45,5, FALSE),"")</f>
        <v/>
      </c>
      <c r="Q384" t="str">
        <f t="shared" si="12"/>
        <v/>
      </c>
      <c r="R384" t="str">
        <f>IFERROR(VLOOKUP(Q384, RefMatrix!$D$1:$H$45,5, FALSE),"")</f>
        <v/>
      </c>
    </row>
    <row r="385" spans="1:18" x14ac:dyDescent="0.45">
      <c r="A385" s="1"/>
      <c r="J385" t="str">
        <f t="shared" si="11"/>
        <v/>
      </c>
      <c r="K385" t="str">
        <f>IFERROR(VLOOKUP(J385, RefMatrix!$D$1:$H$45,5, FALSE),"")</f>
        <v/>
      </c>
      <c r="Q385" t="str">
        <f t="shared" si="12"/>
        <v/>
      </c>
      <c r="R385" t="str">
        <f>IFERROR(VLOOKUP(Q385, RefMatrix!$D$1:$H$45,5, FALSE),"")</f>
        <v/>
      </c>
    </row>
    <row r="386" spans="1:18" x14ac:dyDescent="0.45">
      <c r="A386" s="1"/>
      <c r="J386" t="str">
        <f t="shared" si="11"/>
        <v/>
      </c>
      <c r="K386" t="str">
        <f>IFERROR(VLOOKUP(J386, RefMatrix!$D$1:$H$45,5, FALSE),"")</f>
        <v/>
      </c>
      <c r="Q386" t="str">
        <f t="shared" si="12"/>
        <v/>
      </c>
      <c r="R386" t="str">
        <f>IFERROR(VLOOKUP(Q386, RefMatrix!$D$1:$H$45,5, FALSE),"")</f>
        <v/>
      </c>
    </row>
    <row r="387" spans="1:18" x14ac:dyDescent="0.45">
      <c r="A387" s="1"/>
      <c r="J387" t="str">
        <f t="shared" si="11"/>
        <v/>
      </c>
      <c r="K387" t="str">
        <f>IFERROR(VLOOKUP(J387, RefMatrix!$D$1:$H$45,5, FALSE),"")</f>
        <v/>
      </c>
      <c r="Q387" t="str">
        <f t="shared" si="12"/>
        <v/>
      </c>
      <c r="R387" t="str">
        <f>IFERROR(VLOOKUP(Q387, RefMatrix!$D$1:$H$45,5, FALSE),"")</f>
        <v/>
      </c>
    </row>
    <row r="388" spans="1:18" x14ac:dyDescent="0.45">
      <c r="A388" s="1"/>
      <c r="J388" t="str">
        <f t="shared" ref="J388:J451" si="13">CONCATENATE(G388,H388,I388)</f>
        <v/>
      </c>
      <c r="K388" t="str">
        <f>IFERROR(VLOOKUP(J388, RefMatrix!$D$1:$H$45,5, FALSE),"")</f>
        <v/>
      </c>
      <c r="Q388" t="str">
        <f t="shared" si="12"/>
        <v/>
      </c>
      <c r="R388" t="str">
        <f>IFERROR(VLOOKUP(Q388, RefMatrix!$D$1:$H$45,5, FALSE),"")</f>
        <v/>
      </c>
    </row>
    <row r="389" spans="1:18" x14ac:dyDescent="0.45">
      <c r="A389" s="1"/>
      <c r="J389" t="str">
        <f t="shared" si="13"/>
        <v/>
      </c>
      <c r="K389" t="str">
        <f>IFERROR(VLOOKUP(J389, RefMatrix!$D$1:$H$45,5, FALSE),"")</f>
        <v/>
      </c>
      <c r="Q389" t="str">
        <f t="shared" si="12"/>
        <v/>
      </c>
      <c r="R389" t="str">
        <f>IFERROR(VLOOKUP(Q389, RefMatrix!$D$1:$H$45,5, FALSE),"")</f>
        <v/>
      </c>
    </row>
    <row r="390" spans="1:18" x14ac:dyDescent="0.45">
      <c r="A390" s="1"/>
      <c r="J390" t="str">
        <f t="shared" si="13"/>
        <v/>
      </c>
      <c r="K390" t="str">
        <f>IFERROR(VLOOKUP(J390, RefMatrix!$D$1:$H$45,5, FALSE),"")</f>
        <v/>
      </c>
      <c r="Q390" t="str">
        <f t="shared" si="12"/>
        <v/>
      </c>
      <c r="R390" t="str">
        <f>IFERROR(VLOOKUP(Q390, RefMatrix!$D$1:$H$45,5, FALSE),"")</f>
        <v/>
      </c>
    </row>
    <row r="391" spans="1:18" x14ac:dyDescent="0.45">
      <c r="A391" s="1"/>
      <c r="J391" t="str">
        <f t="shared" si="13"/>
        <v/>
      </c>
      <c r="K391" t="str">
        <f>IFERROR(VLOOKUP(J391, RefMatrix!$D$1:$H$45,5, FALSE),"")</f>
        <v/>
      </c>
      <c r="Q391" t="str">
        <f t="shared" si="12"/>
        <v/>
      </c>
      <c r="R391" t="str">
        <f>IFERROR(VLOOKUP(Q391, RefMatrix!$D$1:$H$45,5, FALSE),"")</f>
        <v/>
      </c>
    </row>
    <row r="392" spans="1:18" x14ac:dyDescent="0.45">
      <c r="A392" s="1"/>
      <c r="J392" t="str">
        <f t="shared" si="13"/>
        <v/>
      </c>
      <c r="K392" t="str">
        <f>IFERROR(VLOOKUP(J392, RefMatrix!$D$1:$H$45,5, FALSE),"")</f>
        <v/>
      </c>
      <c r="Q392" t="str">
        <f t="shared" si="12"/>
        <v/>
      </c>
      <c r="R392" t="str">
        <f>IFERROR(VLOOKUP(Q392, RefMatrix!$D$1:$H$45,5, FALSE),"")</f>
        <v/>
      </c>
    </row>
    <row r="393" spans="1:18" x14ac:dyDescent="0.45">
      <c r="A393" s="1"/>
      <c r="J393" t="str">
        <f t="shared" si="13"/>
        <v/>
      </c>
      <c r="K393" t="str">
        <f>IFERROR(VLOOKUP(J393, RefMatrix!$D$1:$H$45,5, FALSE),"")</f>
        <v/>
      </c>
      <c r="Q393" t="str">
        <f t="shared" si="12"/>
        <v/>
      </c>
      <c r="R393" t="str">
        <f>IFERROR(VLOOKUP(Q393, RefMatrix!$D$1:$H$45,5, FALSE),"")</f>
        <v/>
      </c>
    </row>
    <row r="394" spans="1:18" x14ac:dyDescent="0.45">
      <c r="A394" s="1"/>
      <c r="J394" t="str">
        <f t="shared" si="13"/>
        <v/>
      </c>
      <c r="K394" t="str">
        <f>IFERROR(VLOOKUP(J394, RefMatrix!$D$1:$H$45,5, FALSE),"")</f>
        <v/>
      </c>
      <c r="Q394" t="str">
        <f t="shared" si="12"/>
        <v/>
      </c>
      <c r="R394" t="str">
        <f>IFERROR(VLOOKUP(Q394, RefMatrix!$D$1:$H$45,5, FALSE),"")</f>
        <v/>
      </c>
    </row>
    <row r="395" spans="1:18" x14ac:dyDescent="0.45">
      <c r="A395" s="1"/>
      <c r="J395" t="str">
        <f t="shared" si="13"/>
        <v/>
      </c>
      <c r="K395" t="str">
        <f>IFERROR(VLOOKUP(J395, RefMatrix!$D$1:$H$45,5, FALSE),"")</f>
        <v/>
      </c>
      <c r="Q395" t="str">
        <f t="shared" si="12"/>
        <v/>
      </c>
      <c r="R395" t="str">
        <f>IFERROR(VLOOKUP(Q395, RefMatrix!$D$1:$H$45,5, FALSE),"")</f>
        <v/>
      </c>
    </row>
    <row r="396" spans="1:18" x14ac:dyDescent="0.45">
      <c r="A396" s="1"/>
      <c r="J396" t="str">
        <f t="shared" si="13"/>
        <v/>
      </c>
      <c r="K396" t="str">
        <f>IFERROR(VLOOKUP(J396, RefMatrix!$D$1:$H$45,5, FALSE),"")</f>
        <v/>
      </c>
      <c r="Q396" t="str">
        <f t="shared" si="12"/>
        <v/>
      </c>
      <c r="R396" t="str">
        <f>IFERROR(VLOOKUP(Q396, RefMatrix!$D$1:$H$45,5, FALSE),"")</f>
        <v/>
      </c>
    </row>
    <row r="397" spans="1:18" x14ac:dyDescent="0.45">
      <c r="A397" s="1"/>
      <c r="J397" t="str">
        <f t="shared" si="13"/>
        <v/>
      </c>
      <c r="K397" t="str">
        <f>IFERROR(VLOOKUP(J397, RefMatrix!$D$1:$H$45,5, FALSE),"")</f>
        <v/>
      </c>
      <c r="Q397" t="str">
        <f t="shared" si="12"/>
        <v/>
      </c>
      <c r="R397" t="str">
        <f>IFERROR(VLOOKUP(Q397, RefMatrix!$D$1:$H$45,5, FALSE),"")</f>
        <v/>
      </c>
    </row>
    <row r="398" spans="1:18" x14ac:dyDescent="0.45">
      <c r="A398" s="1"/>
      <c r="J398" t="str">
        <f t="shared" si="13"/>
        <v/>
      </c>
      <c r="K398" t="str">
        <f>IFERROR(VLOOKUP(J398, RefMatrix!$D$1:$H$45,5, FALSE),"")</f>
        <v/>
      </c>
      <c r="Q398" t="str">
        <f t="shared" si="12"/>
        <v/>
      </c>
      <c r="R398" t="str">
        <f>IFERROR(VLOOKUP(Q398, RefMatrix!$D$1:$H$45,5, FALSE),"")</f>
        <v/>
      </c>
    </row>
    <row r="399" spans="1:18" x14ac:dyDescent="0.45">
      <c r="A399" s="1"/>
      <c r="J399" t="str">
        <f t="shared" si="13"/>
        <v/>
      </c>
      <c r="K399" t="str">
        <f>IFERROR(VLOOKUP(J399, RefMatrix!$D$1:$H$45,5, FALSE),"")</f>
        <v/>
      </c>
      <c r="Q399" t="str">
        <f t="shared" si="12"/>
        <v/>
      </c>
      <c r="R399" t="str">
        <f>IFERROR(VLOOKUP(Q399, RefMatrix!$D$1:$H$45,5, FALSE),"")</f>
        <v/>
      </c>
    </row>
    <row r="400" spans="1:18" x14ac:dyDescent="0.45">
      <c r="A400" s="1"/>
      <c r="J400" t="str">
        <f t="shared" si="13"/>
        <v/>
      </c>
      <c r="K400" t="str">
        <f>IFERROR(VLOOKUP(J400, RefMatrix!$D$1:$H$45,5, FALSE),"")</f>
        <v/>
      </c>
      <c r="Q400" t="str">
        <f t="shared" si="12"/>
        <v/>
      </c>
      <c r="R400" t="str">
        <f>IFERROR(VLOOKUP(Q400, RefMatrix!$D$1:$H$45,5, FALSE),"")</f>
        <v/>
      </c>
    </row>
    <row r="401" spans="1:18" x14ac:dyDescent="0.45">
      <c r="A401" s="1"/>
      <c r="J401" t="str">
        <f t="shared" si="13"/>
        <v/>
      </c>
      <c r="K401" t="str">
        <f>IFERROR(VLOOKUP(J401, RefMatrix!$D$1:$H$45,5, FALSE),"")</f>
        <v/>
      </c>
      <c r="Q401" t="str">
        <f t="shared" si="12"/>
        <v/>
      </c>
      <c r="R401" t="str">
        <f>IFERROR(VLOOKUP(Q401, RefMatrix!$D$1:$H$45,5, FALSE),"")</f>
        <v/>
      </c>
    </row>
    <row r="402" spans="1:18" x14ac:dyDescent="0.45">
      <c r="A402" s="1"/>
      <c r="J402" t="str">
        <f t="shared" si="13"/>
        <v/>
      </c>
      <c r="K402" t="str">
        <f>IFERROR(VLOOKUP(J402, RefMatrix!$D$1:$H$45,5, FALSE),"")</f>
        <v/>
      </c>
      <c r="Q402" t="str">
        <f t="shared" si="12"/>
        <v/>
      </c>
      <c r="R402" t="str">
        <f>IFERROR(VLOOKUP(Q402, RefMatrix!$D$1:$H$45,5, FALSE),"")</f>
        <v/>
      </c>
    </row>
    <row r="403" spans="1:18" x14ac:dyDescent="0.45">
      <c r="A403" s="1"/>
      <c r="J403" t="str">
        <f t="shared" si="13"/>
        <v/>
      </c>
      <c r="K403" t="str">
        <f>IFERROR(VLOOKUP(J403, RefMatrix!$D$1:$H$45,5, FALSE),"")</f>
        <v/>
      </c>
      <c r="Q403" t="str">
        <f t="shared" si="12"/>
        <v/>
      </c>
      <c r="R403" t="str">
        <f>IFERROR(VLOOKUP(Q403, RefMatrix!$D$1:$H$45,5, FALSE),"")</f>
        <v/>
      </c>
    </row>
    <row r="404" spans="1:18" x14ac:dyDescent="0.45">
      <c r="A404" s="1"/>
      <c r="J404" t="str">
        <f t="shared" si="13"/>
        <v/>
      </c>
      <c r="K404" t="str">
        <f>IFERROR(VLOOKUP(J404, RefMatrix!$D$1:$H$45,5, FALSE),"")</f>
        <v/>
      </c>
      <c r="Q404" t="str">
        <f t="shared" si="12"/>
        <v/>
      </c>
      <c r="R404" t="str">
        <f>IFERROR(VLOOKUP(Q404, RefMatrix!$D$1:$H$45,5, FALSE),"")</f>
        <v/>
      </c>
    </row>
    <row r="405" spans="1:18" x14ac:dyDescent="0.45">
      <c r="A405" s="1"/>
      <c r="J405" t="str">
        <f t="shared" si="13"/>
        <v/>
      </c>
      <c r="K405" t="str">
        <f>IFERROR(VLOOKUP(J405, RefMatrix!$D$1:$H$45,5, FALSE),"")</f>
        <v/>
      </c>
      <c r="Q405" t="str">
        <f t="shared" si="12"/>
        <v/>
      </c>
      <c r="R405" t="str">
        <f>IFERROR(VLOOKUP(Q405, RefMatrix!$D$1:$H$45,5, FALSE),"")</f>
        <v/>
      </c>
    </row>
    <row r="406" spans="1:18" x14ac:dyDescent="0.45">
      <c r="A406" s="1"/>
      <c r="J406" t="str">
        <f t="shared" si="13"/>
        <v/>
      </c>
      <c r="K406" t="str">
        <f>IFERROR(VLOOKUP(J406, RefMatrix!$D$1:$H$45,5, FALSE),"")</f>
        <v/>
      </c>
      <c r="Q406" t="str">
        <f t="shared" si="12"/>
        <v/>
      </c>
      <c r="R406" t="str">
        <f>IFERROR(VLOOKUP(Q406, RefMatrix!$D$1:$H$45,5, FALSE),"")</f>
        <v/>
      </c>
    </row>
    <row r="407" spans="1:18" x14ac:dyDescent="0.45">
      <c r="A407" s="1"/>
      <c r="J407" t="str">
        <f t="shared" si="13"/>
        <v/>
      </c>
      <c r="K407" t="str">
        <f>IFERROR(VLOOKUP(J407, RefMatrix!$D$1:$H$45,5, FALSE),"")</f>
        <v/>
      </c>
      <c r="Q407" t="str">
        <f t="shared" si="12"/>
        <v/>
      </c>
      <c r="R407" t="str">
        <f>IFERROR(VLOOKUP(Q407, RefMatrix!$D$1:$H$45,5, FALSE),"")</f>
        <v/>
      </c>
    </row>
    <row r="408" spans="1:18" x14ac:dyDescent="0.45">
      <c r="A408" s="1"/>
      <c r="J408" t="str">
        <f t="shared" si="13"/>
        <v/>
      </c>
      <c r="K408" t="str">
        <f>IFERROR(VLOOKUP(J408, RefMatrix!$D$1:$H$45,5, FALSE),"")</f>
        <v/>
      </c>
      <c r="Q408" t="str">
        <f t="shared" si="12"/>
        <v/>
      </c>
      <c r="R408" t="str">
        <f>IFERROR(VLOOKUP(Q408, RefMatrix!$D$1:$H$45,5, FALSE),"")</f>
        <v/>
      </c>
    </row>
    <row r="409" spans="1:18" x14ac:dyDescent="0.45">
      <c r="A409" s="1"/>
      <c r="J409" t="str">
        <f t="shared" si="13"/>
        <v/>
      </c>
      <c r="K409" t="str">
        <f>IFERROR(VLOOKUP(J409, RefMatrix!$D$1:$H$45,5, FALSE),"")</f>
        <v/>
      </c>
      <c r="Q409" t="str">
        <f t="shared" si="12"/>
        <v/>
      </c>
      <c r="R409" t="str">
        <f>IFERROR(VLOOKUP(Q409, RefMatrix!$D$1:$H$45,5, FALSE),"")</f>
        <v/>
      </c>
    </row>
    <row r="410" spans="1:18" x14ac:dyDescent="0.45">
      <c r="A410" s="1"/>
      <c r="J410" t="str">
        <f t="shared" si="13"/>
        <v/>
      </c>
      <c r="K410" t="str">
        <f>IFERROR(VLOOKUP(J410, RefMatrix!$D$1:$H$45,5, FALSE),"")</f>
        <v/>
      </c>
      <c r="Q410" t="str">
        <f t="shared" si="12"/>
        <v/>
      </c>
      <c r="R410" t="str">
        <f>IFERROR(VLOOKUP(Q410, RefMatrix!$D$1:$H$45,5, FALSE),"")</f>
        <v/>
      </c>
    </row>
    <row r="411" spans="1:18" x14ac:dyDescent="0.45">
      <c r="A411" s="1"/>
      <c r="J411" t="str">
        <f t="shared" si="13"/>
        <v/>
      </c>
      <c r="K411" t="str">
        <f>IFERROR(VLOOKUP(J411, RefMatrix!$D$1:$H$45,5, FALSE),"")</f>
        <v/>
      </c>
      <c r="Q411" t="str">
        <f t="shared" si="12"/>
        <v/>
      </c>
      <c r="R411" t="str">
        <f>IFERROR(VLOOKUP(Q411, RefMatrix!$D$1:$H$45,5, FALSE),"")</f>
        <v/>
      </c>
    </row>
    <row r="412" spans="1:18" x14ac:dyDescent="0.45">
      <c r="A412" s="1"/>
      <c r="J412" t="str">
        <f t="shared" si="13"/>
        <v/>
      </c>
      <c r="K412" t="str">
        <f>IFERROR(VLOOKUP(J412, RefMatrix!$D$1:$H$45,5, FALSE),"")</f>
        <v/>
      </c>
      <c r="Q412" t="str">
        <f t="shared" si="12"/>
        <v/>
      </c>
      <c r="R412" t="str">
        <f>IFERROR(VLOOKUP(Q412, RefMatrix!$D$1:$H$45,5, FALSE),"")</f>
        <v/>
      </c>
    </row>
    <row r="413" spans="1:18" x14ac:dyDescent="0.45">
      <c r="A413" s="1"/>
      <c r="J413" t="str">
        <f t="shared" si="13"/>
        <v/>
      </c>
      <c r="K413" t="str">
        <f>IFERROR(VLOOKUP(J413, RefMatrix!$D$1:$H$45,5, FALSE),"")</f>
        <v/>
      </c>
      <c r="Q413" t="str">
        <f t="shared" si="12"/>
        <v/>
      </c>
      <c r="R413" t="str">
        <f>IFERROR(VLOOKUP(Q413, RefMatrix!$D$1:$H$45,5, FALSE),"")</f>
        <v/>
      </c>
    </row>
    <row r="414" spans="1:18" x14ac:dyDescent="0.45">
      <c r="A414" s="1"/>
      <c r="J414" t="str">
        <f t="shared" si="13"/>
        <v/>
      </c>
      <c r="K414" t="str">
        <f>IFERROR(VLOOKUP(J414, RefMatrix!$D$1:$H$45,5, FALSE),"")</f>
        <v/>
      </c>
      <c r="Q414" t="str">
        <f t="shared" si="12"/>
        <v/>
      </c>
      <c r="R414" t="str">
        <f>IFERROR(VLOOKUP(Q414, RefMatrix!$D$1:$H$45,5, FALSE),"")</f>
        <v/>
      </c>
    </row>
    <row r="415" spans="1:18" x14ac:dyDescent="0.45">
      <c r="A415" s="1"/>
      <c r="J415" t="str">
        <f t="shared" si="13"/>
        <v/>
      </c>
      <c r="K415" t="str">
        <f>IFERROR(VLOOKUP(J415, RefMatrix!$D$1:$H$45,5, FALSE),"")</f>
        <v/>
      </c>
      <c r="Q415" t="str">
        <f t="shared" si="12"/>
        <v/>
      </c>
      <c r="R415" t="str">
        <f>IFERROR(VLOOKUP(Q415, RefMatrix!$D$1:$H$45,5, FALSE),"")</f>
        <v/>
      </c>
    </row>
    <row r="416" spans="1:18" x14ac:dyDescent="0.45">
      <c r="A416" s="1"/>
      <c r="J416" t="str">
        <f t="shared" si="13"/>
        <v/>
      </c>
      <c r="K416" t="str">
        <f>IFERROR(VLOOKUP(J416, RefMatrix!$D$1:$H$45,5, FALSE),"")</f>
        <v/>
      </c>
      <c r="Q416" t="str">
        <f t="shared" si="12"/>
        <v/>
      </c>
      <c r="R416" t="str">
        <f>IFERROR(VLOOKUP(Q416, RefMatrix!$D$1:$H$45,5, FALSE),"")</f>
        <v/>
      </c>
    </row>
    <row r="417" spans="1:18" x14ac:dyDescent="0.45">
      <c r="A417" s="1"/>
      <c r="J417" t="str">
        <f t="shared" si="13"/>
        <v/>
      </c>
      <c r="K417" t="str">
        <f>IFERROR(VLOOKUP(J417, RefMatrix!$D$1:$H$45,5, FALSE),"")</f>
        <v/>
      </c>
      <c r="Q417" t="str">
        <f t="shared" si="12"/>
        <v/>
      </c>
      <c r="R417" t="str">
        <f>IFERROR(VLOOKUP(Q417, RefMatrix!$D$1:$H$45,5, FALSE),"")</f>
        <v/>
      </c>
    </row>
    <row r="418" spans="1:18" x14ac:dyDescent="0.45">
      <c r="A418" s="1"/>
      <c r="J418" t="str">
        <f t="shared" si="13"/>
        <v/>
      </c>
      <c r="K418" t="str">
        <f>IFERROR(VLOOKUP(J418, RefMatrix!$D$1:$H$45,5, FALSE),"")</f>
        <v/>
      </c>
      <c r="Q418" t="str">
        <f t="shared" si="12"/>
        <v/>
      </c>
      <c r="R418" t="str">
        <f>IFERROR(VLOOKUP(Q418, RefMatrix!$D$1:$H$45,5, FALSE),"")</f>
        <v/>
      </c>
    </row>
    <row r="419" spans="1:18" x14ac:dyDescent="0.45">
      <c r="A419" s="1"/>
      <c r="J419" t="str">
        <f t="shared" si="13"/>
        <v/>
      </c>
      <c r="K419" t="str">
        <f>IFERROR(VLOOKUP(J419, RefMatrix!$D$1:$H$45,5, FALSE),"")</f>
        <v/>
      </c>
      <c r="Q419" t="str">
        <f t="shared" si="12"/>
        <v/>
      </c>
      <c r="R419" t="str">
        <f>IFERROR(VLOOKUP(Q419, RefMatrix!$D$1:$H$45,5, FALSE),"")</f>
        <v/>
      </c>
    </row>
    <row r="420" spans="1:18" x14ac:dyDescent="0.45">
      <c r="A420" s="1"/>
      <c r="J420" t="str">
        <f t="shared" si="13"/>
        <v/>
      </c>
      <c r="K420" t="str">
        <f>IFERROR(VLOOKUP(J420, RefMatrix!$D$1:$H$45,5, FALSE),"")</f>
        <v/>
      </c>
      <c r="Q420" t="str">
        <f t="shared" si="12"/>
        <v/>
      </c>
      <c r="R420" t="str">
        <f>IFERROR(VLOOKUP(Q420, RefMatrix!$D$1:$H$45,5, FALSE),"")</f>
        <v/>
      </c>
    </row>
    <row r="421" spans="1:18" x14ac:dyDescent="0.45">
      <c r="A421" s="1"/>
      <c r="J421" t="str">
        <f t="shared" si="13"/>
        <v/>
      </c>
      <c r="K421" t="str">
        <f>IFERROR(VLOOKUP(J421, RefMatrix!$D$1:$H$45,5, FALSE),"")</f>
        <v/>
      </c>
      <c r="Q421" t="str">
        <f t="shared" si="12"/>
        <v/>
      </c>
      <c r="R421" t="str">
        <f>IFERROR(VLOOKUP(Q421, RefMatrix!$D$1:$H$45,5, FALSE),"")</f>
        <v/>
      </c>
    </row>
    <row r="422" spans="1:18" x14ac:dyDescent="0.45">
      <c r="A422" s="1"/>
      <c r="J422" t="str">
        <f t="shared" si="13"/>
        <v/>
      </c>
      <c r="K422" t="str">
        <f>IFERROR(VLOOKUP(J422, RefMatrix!$D$1:$H$45,5, FALSE),"")</f>
        <v/>
      </c>
      <c r="Q422" t="str">
        <f t="shared" si="12"/>
        <v/>
      </c>
      <c r="R422" t="str">
        <f>IFERROR(VLOOKUP(Q422, RefMatrix!$D$1:$H$45,5, FALSE),"")</f>
        <v/>
      </c>
    </row>
    <row r="423" spans="1:18" x14ac:dyDescent="0.45">
      <c r="A423" s="1"/>
      <c r="J423" t="str">
        <f t="shared" si="13"/>
        <v/>
      </c>
      <c r="K423" t="str">
        <f>IFERROR(VLOOKUP(J423, RefMatrix!$D$1:$H$45,5, FALSE),"")</f>
        <v/>
      </c>
      <c r="Q423" t="str">
        <f t="shared" si="12"/>
        <v/>
      </c>
      <c r="R423" t="str">
        <f>IFERROR(VLOOKUP(Q423, RefMatrix!$D$1:$H$45,5, FALSE),"")</f>
        <v/>
      </c>
    </row>
    <row r="424" spans="1:18" x14ac:dyDescent="0.45">
      <c r="A424" s="1"/>
      <c r="J424" t="str">
        <f t="shared" si="13"/>
        <v/>
      </c>
      <c r="K424" t="str">
        <f>IFERROR(VLOOKUP(J424, RefMatrix!$D$1:$H$45,5, FALSE),"")</f>
        <v/>
      </c>
      <c r="Q424" t="str">
        <f t="shared" si="12"/>
        <v/>
      </c>
      <c r="R424" t="str">
        <f>IFERROR(VLOOKUP(Q424, RefMatrix!$D$1:$H$45,5, FALSE),"")</f>
        <v/>
      </c>
    </row>
    <row r="425" spans="1:18" x14ac:dyDescent="0.45">
      <c r="A425" s="1"/>
      <c r="J425" t="str">
        <f t="shared" si="13"/>
        <v/>
      </c>
      <c r="K425" t="str">
        <f>IFERROR(VLOOKUP(J425, RefMatrix!$D$1:$H$45,5, FALSE),"")</f>
        <v/>
      </c>
      <c r="Q425" t="str">
        <f t="shared" si="12"/>
        <v/>
      </c>
      <c r="R425" t="str">
        <f>IFERROR(VLOOKUP(Q425, RefMatrix!$D$1:$H$45,5, FALSE),"")</f>
        <v/>
      </c>
    </row>
    <row r="426" spans="1:18" x14ac:dyDescent="0.45">
      <c r="A426" s="1"/>
      <c r="J426" t="str">
        <f t="shared" si="13"/>
        <v/>
      </c>
      <c r="K426" t="str">
        <f>IFERROR(VLOOKUP(J426, RefMatrix!$D$1:$H$45,5, FALSE),"")</f>
        <v/>
      </c>
      <c r="Q426" t="str">
        <f t="shared" si="12"/>
        <v/>
      </c>
      <c r="R426" t="str">
        <f>IFERROR(VLOOKUP(Q426, RefMatrix!$D$1:$H$45,5, FALSE),"")</f>
        <v/>
      </c>
    </row>
    <row r="427" spans="1:18" x14ac:dyDescent="0.45">
      <c r="A427" s="1"/>
      <c r="J427" t="str">
        <f t="shared" si="13"/>
        <v/>
      </c>
      <c r="K427" t="str">
        <f>IFERROR(VLOOKUP(J427, RefMatrix!$D$1:$H$45,5, FALSE),"")</f>
        <v/>
      </c>
      <c r="Q427" t="str">
        <f t="shared" si="12"/>
        <v/>
      </c>
      <c r="R427" t="str">
        <f>IFERROR(VLOOKUP(Q427, RefMatrix!$D$1:$H$45,5, FALSE),"")</f>
        <v/>
      </c>
    </row>
    <row r="428" spans="1:18" x14ac:dyDescent="0.45">
      <c r="A428" s="1"/>
      <c r="J428" t="str">
        <f t="shared" si="13"/>
        <v/>
      </c>
      <c r="K428" t="str">
        <f>IFERROR(VLOOKUP(J428, RefMatrix!$D$1:$H$45,5, FALSE),"")</f>
        <v/>
      </c>
      <c r="Q428" t="str">
        <f t="shared" si="12"/>
        <v/>
      </c>
      <c r="R428" t="str">
        <f>IFERROR(VLOOKUP(Q428, RefMatrix!$D$1:$H$45,5, FALSE),"")</f>
        <v/>
      </c>
    </row>
    <row r="429" spans="1:18" x14ac:dyDescent="0.45">
      <c r="A429" s="1"/>
      <c r="J429" t="str">
        <f t="shared" si="13"/>
        <v/>
      </c>
      <c r="K429" t="str">
        <f>IFERROR(VLOOKUP(J429, RefMatrix!$D$1:$H$45,5, FALSE),"")</f>
        <v/>
      </c>
      <c r="Q429" t="str">
        <f t="shared" si="12"/>
        <v/>
      </c>
      <c r="R429" t="str">
        <f>IFERROR(VLOOKUP(Q429, RefMatrix!$D$1:$H$45,5, FALSE),"")</f>
        <v/>
      </c>
    </row>
    <row r="430" spans="1:18" x14ac:dyDescent="0.45">
      <c r="A430" s="1"/>
      <c r="J430" t="str">
        <f t="shared" si="13"/>
        <v/>
      </c>
      <c r="K430" t="str">
        <f>IFERROR(VLOOKUP(J430, RefMatrix!$D$1:$H$45,5, FALSE),"")</f>
        <v/>
      </c>
      <c r="Q430" t="str">
        <f t="shared" si="12"/>
        <v/>
      </c>
      <c r="R430" t="str">
        <f>IFERROR(VLOOKUP(Q430, RefMatrix!$D$1:$H$45,5, FALSE),"")</f>
        <v/>
      </c>
    </row>
    <row r="431" spans="1:18" x14ac:dyDescent="0.45">
      <c r="A431" s="1"/>
      <c r="J431" t="str">
        <f t="shared" si="13"/>
        <v/>
      </c>
      <c r="K431" t="str">
        <f>IFERROR(VLOOKUP(J431, RefMatrix!$D$1:$H$45,5, FALSE),"")</f>
        <v/>
      </c>
      <c r="Q431" t="str">
        <f t="shared" si="12"/>
        <v/>
      </c>
      <c r="R431" t="str">
        <f>IFERROR(VLOOKUP(Q431, RefMatrix!$D$1:$H$45,5, FALSE),"")</f>
        <v/>
      </c>
    </row>
    <row r="432" spans="1:18" x14ac:dyDescent="0.45">
      <c r="A432" s="1"/>
      <c r="J432" t="str">
        <f t="shared" si="13"/>
        <v/>
      </c>
      <c r="K432" t="str">
        <f>IFERROR(VLOOKUP(J432, RefMatrix!$D$1:$H$45,5, FALSE),"")</f>
        <v/>
      </c>
      <c r="Q432" t="str">
        <f t="shared" si="12"/>
        <v/>
      </c>
      <c r="R432" t="str">
        <f>IFERROR(VLOOKUP(Q432, RefMatrix!$D$1:$H$45,5, FALSE),"")</f>
        <v/>
      </c>
    </row>
    <row r="433" spans="1:18" x14ac:dyDescent="0.45">
      <c r="A433" s="1"/>
      <c r="J433" t="str">
        <f t="shared" si="13"/>
        <v/>
      </c>
      <c r="K433" t="str">
        <f>IFERROR(VLOOKUP(J433, RefMatrix!$D$1:$H$45,5, FALSE),"")</f>
        <v/>
      </c>
      <c r="Q433" t="str">
        <f t="shared" si="12"/>
        <v/>
      </c>
      <c r="R433" t="str">
        <f>IFERROR(VLOOKUP(Q433, RefMatrix!$D$1:$H$45,5, FALSE),"")</f>
        <v/>
      </c>
    </row>
    <row r="434" spans="1:18" x14ac:dyDescent="0.45">
      <c r="A434" s="1"/>
      <c r="J434" t="str">
        <f t="shared" si="13"/>
        <v/>
      </c>
      <c r="K434" t="str">
        <f>IFERROR(VLOOKUP(J434, RefMatrix!$D$1:$H$45,5, FALSE),"")</f>
        <v/>
      </c>
      <c r="Q434" t="str">
        <f t="shared" si="12"/>
        <v/>
      </c>
      <c r="R434" t="str">
        <f>IFERROR(VLOOKUP(Q434, RefMatrix!$D$1:$H$45,5, FALSE),"")</f>
        <v/>
      </c>
    </row>
    <row r="435" spans="1:18" x14ac:dyDescent="0.45">
      <c r="A435" s="1"/>
      <c r="J435" t="str">
        <f t="shared" si="13"/>
        <v/>
      </c>
      <c r="K435" t="str">
        <f>IFERROR(VLOOKUP(J435, RefMatrix!$D$1:$H$45,5, FALSE),"")</f>
        <v/>
      </c>
      <c r="Q435" t="str">
        <f t="shared" si="12"/>
        <v/>
      </c>
      <c r="R435" t="str">
        <f>IFERROR(VLOOKUP(Q435, RefMatrix!$D$1:$H$45,5, FALSE),"")</f>
        <v/>
      </c>
    </row>
    <row r="436" spans="1:18" x14ac:dyDescent="0.45">
      <c r="A436" s="1"/>
      <c r="J436" t="str">
        <f t="shared" si="13"/>
        <v/>
      </c>
      <c r="K436" t="str">
        <f>IFERROR(VLOOKUP(J436, RefMatrix!$D$1:$H$45,5, FALSE),"")</f>
        <v/>
      </c>
      <c r="Q436" t="str">
        <f t="shared" si="12"/>
        <v/>
      </c>
      <c r="R436" t="str">
        <f>IFERROR(VLOOKUP(Q436, RefMatrix!$D$1:$H$45,5, FALSE),"")</f>
        <v/>
      </c>
    </row>
    <row r="437" spans="1:18" x14ac:dyDescent="0.45">
      <c r="A437" s="1"/>
      <c r="J437" t="str">
        <f t="shared" si="13"/>
        <v/>
      </c>
      <c r="K437" t="str">
        <f>IFERROR(VLOOKUP(J437, RefMatrix!$D$1:$H$45,5, FALSE),"")</f>
        <v/>
      </c>
      <c r="Q437" t="str">
        <f t="shared" ref="Q437:Q499" si="14">CONCATENATE(N437,O437,P437)</f>
        <v/>
      </c>
      <c r="R437" t="str">
        <f>IFERROR(VLOOKUP(Q437, RefMatrix!$D$1:$H$45,5, FALSE),"")</f>
        <v/>
      </c>
    </row>
    <row r="438" spans="1:18" x14ac:dyDescent="0.45">
      <c r="A438" s="1"/>
      <c r="J438" t="str">
        <f t="shared" si="13"/>
        <v/>
      </c>
      <c r="K438" t="str">
        <f>IFERROR(VLOOKUP(J438, RefMatrix!$D$1:$H$45,5, FALSE),"")</f>
        <v/>
      </c>
      <c r="Q438" t="str">
        <f t="shared" si="14"/>
        <v/>
      </c>
      <c r="R438" t="str">
        <f>IFERROR(VLOOKUP(Q438, RefMatrix!$D$1:$H$45,5, FALSE),"")</f>
        <v/>
      </c>
    </row>
    <row r="439" spans="1:18" x14ac:dyDescent="0.45">
      <c r="A439" s="1"/>
      <c r="J439" t="str">
        <f t="shared" si="13"/>
        <v/>
      </c>
      <c r="K439" t="str">
        <f>IFERROR(VLOOKUP(J439, RefMatrix!$D$1:$H$45,5, FALSE),"")</f>
        <v/>
      </c>
      <c r="Q439" t="str">
        <f t="shared" si="14"/>
        <v/>
      </c>
      <c r="R439" t="str">
        <f>IFERROR(VLOOKUP(Q439, RefMatrix!$D$1:$H$45,5, FALSE),"")</f>
        <v/>
      </c>
    </row>
    <row r="440" spans="1:18" x14ac:dyDescent="0.45">
      <c r="A440" s="1"/>
      <c r="J440" t="str">
        <f t="shared" si="13"/>
        <v/>
      </c>
      <c r="K440" t="str">
        <f>IFERROR(VLOOKUP(J440, RefMatrix!$D$1:$H$45,5, FALSE),"")</f>
        <v/>
      </c>
      <c r="Q440" t="str">
        <f t="shared" si="14"/>
        <v/>
      </c>
      <c r="R440" t="str">
        <f>IFERROR(VLOOKUP(Q440, RefMatrix!$D$1:$H$45,5, FALSE),"")</f>
        <v/>
      </c>
    </row>
    <row r="441" spans="1:18" x14ac:dyDescent="0.45">
      <c r="A441" s="1"/>
      <c r="J441" t="str">
        <f t="shared" si="13"/>
        <v/>
      </c>
      <c r="K441" t="str">
        <f>IFERROR(VLOOKUP(J441, RefMatrix!$D$1:$H$45,5, FALSE),"")</f>
        <v/>
      </c>
      <c r="Q441" t="str">
        <f t="shared" si="14"/>
        <v/>
      </c>
      <c r="R441" t="str">
        <f>IFERROR(VLOOKUP(Q441, RefMatrix!$D$1:$H$45,5, FALSE),"")</f>
        <v/>
      </c>
    </row>
    <row r="442" spans="1:18" x14ac:dyDescent="0.45">
      <c r="A442" s="1"/>
      <c r="J442" t="str">
        <f t="shared" si="13"/>
        <v/>
      </c>
      <c r="K442" t="str">
        <f>IFERROR(VLOOKUP(J442, RefMatrix!$D$1:$H$45,5, FALSE),"")</f>
        <v/>
      </c>
      <c r="Q442" t="str">
        <f t="shared" si="14"/>
        <v/>
      </c>
      <c r="R442" t="str">
        <f>IFERROR(VLOOKUP(Q442, RefMatrix!$D$1:$H$45,5, FALSE),"")</f>
        <v/>
      </c>
    </row>
    <row r="443" spans="1:18" x14ac:dyDescent="0.45">
      <c r="A443" s="1"/>
      <c r="J443" t="str">
        <f t="shared" si="13"/>
        <v/>
      </c>
      <c r="K443" t="str">
        <f>IFERROR(VLOOKUP(J443, RefMatrix!$D$1:$H$45,5, FALSE),"")</f>
        <v/>
      </c>
      <c r="Q443" t="str">
        <f t="shared" si="14"/>
        <v/>
      </c>
      <c r="R443" t="str">
        <f>IFERROR(VLOOKUP(Q443, RefMatrix!$D$1:$H$45,5, FALSE),"")</f>
        <v/>
      </c>
    </row>
    <row r="444" spans="1:18" x14ac:dyDescent="0.45">
      <c r="A444" s="1"/>
      <c r="J444" t="str">
        <f t="shared" si="13"/>
        <v/>
      </c>
      <c r="K444" t="str">
        <f>IFERROR(VLOOKUP(J444, RefMatrix!$D$1:$H$45,5, FALSE),"")</f>
        <v/>
      </c>
      <c r="Q444" t="str">
        <f t="shared" si="14"/>
        <v/>
      </c>
      <c r="R444" t="str">
        <f>IFERROR(VLOOKUP(Q444, RefMatrix!$D$1:$H$45,5, FALSE),"")</f>
        <v/>
      </c>
    </row>
    <row r="445" spans="1:18" x14ac:dyDescent="0.45">
      <c r="A445" s="1"/>
      <c r="J445" t="str">
        <f t="shared" si="13"/>
        <v/>
      </c>
      <c r="K445" t="str">
        <f>IFERROR(VLOOKUP(J445, RefMatrix!$D$1:$H$45,5, FALSE),"")</f>
        <v/>
      </c>
      <c r="Q445" t="str">
        <f t="shared" si="14"/>
        <v/>
      </c>
      <c r="R445" t="str">
        <f>IFERROR(VLOOKUP(Q445, RefMatrix!$D$1:$H$45,5, FALSE),"")</f>
        <v/>
      </c>
    </row>
    <row r="446" spans="1:18" x14ac:dyDescent="0.45">
      <c r="A446" s="1"/>
      <c r="J446" t="str">
        <f t="shared" si="13"/>
        <v/>
      </c>
      <c r="K446" t="str">
        <f>IFERROR(VLOOKUP(J446, RefMatrix!$D$1:$H$45,5, FALSE),"")</f>
        <v/>
      </c>
      <c r="Q446" t="str">
        <f t="shared" si="14"/>
        <v/>
      </c>
      <c r="R446" t="str">
        <f>IFERROR(VLOOKUP(Q446, RefMatrix!$D$1:$H$45,5, FALSE),"")</f>
        <v/>
      </c>
    </row>
    <row r="447" spans="1:18" x14ac:dyDescent="0.45">
      <c r="A447" s="1"/>
      <c r="J447" t="str">
        <f t="shared" si="13"/>
        <v/>
      </c>
      <c r="K447" t="str">
        <f>IFERROR(VLOOKUP(J447, RefMatrix!$D$1:$H$45,5, FALSE),"")</f>
        <v/>
      </c>
      <c r="Q447" t="str">
        <f t="shared" si="14"/>
        <v/>
      </c>
      <c r="R447" t="str">
        <f>IFERROR(VLOOKUP(Q447, RefMatrix!$D$1:$H$45,5, FALSE),"")</f>
        <v/>
      </c>
    </row>
    <row r="448" spans="1:18" x14ac:dyDescent="0.45">
      <c r="A448" s="1"/>
      <c r="J448" t="str">
        <f t="shared" si="13"/>
        <v/>
      </c>
      <c r="K448" t="str">
        <f>IFERROR(VLOOKUP(J448, RefMatrix!$D$1:$H$45,5, FALSE),"")</f>
        <v/>
      </c>
      <c r="Q448" t="str">
        <f t="shared" si="14"/>
        <v/>
      </c>
      <c r="R448" t="str">
        <f>IFERROR(VLOOKUP(Q448, RefMatrix!$D$1:$H$45,5, FALSE),"")</f>
        <v/>
      </c>
    </row>
    <row r="449" spans="1:18" x14ac:dyDescent="0.45">
      <c r="A449" s="1"/>
      <c r="J449" t="str">
        <f t="shared" si="13"/>
        <v/>
      </c>
      <c r="K449" t="str">
        <f>IFERROR(VLOOKUP(J449, RefMatrix!$D$1:$H$45,5, FALSE),"")</f>
        <v/>
      </c>
      <c r="Q449" t="str">
        <f t="shared" si="14"/>
        <v/>
      </c>
      <c r="R449" t="str">
        <f>IFERROR(VLOOKUP(Q449, RefMatrix!$D$1:$H$45,5, FALSE),"")</f>
        <v/>
      </c>
    </row>
    <row r="450" spans="1:18" x14ac:dyDescent="0.45">
      <c r="A450" s="1"/>
      <c r="J450" t="str">
        <f t="shared" si="13"/>
        <v/>
      </c>
      <c r="K450" t="str">
        <f>IFERROR(VLOOKUP(J450, RefMatrix!$D$1:$H$45,5, FALSE),"")</f>
        <v/>
      </c>
      <c r="Q450" t="str">
        <f t="shared" si="14"/>
        <v/>
      </c>
      <c r="R450" t="str">
        <f>IFERROR(VLOOKUP(Q450, RefMatrix!$D$1:$H$45,5, FALSE),"")</f>
        <v/>
      </c>
    </row>
    <row r="451" spans="1:18" x14ac:dyDescent="0.45">
      <c r="A451" s="1"/>
      <c r="J451" t="str">
        <f t="shared" si="13"/>
        <v/>
      </c>
      <c r="K451" t="str">
        <f>IFERROR(VLOOKUP(J451, RefMatrix!$D$1:$H$45,5, FALSE),"")</f>
        <v/>
      </c>
      <c r="Q451" t="str">
        <f t="shared" si="14"/>
        <v/>
      </c>
      <c r="R451" t="str">
        <f>IFERROR(VLOOKUP(Q451, RefMatrix!$D$1:$H$45,5, FALSE),"")</f>
        <v/>
      </c>
    </row>
    <row r="452" spans="1:18" x14ac:dyDescent="0.45">
      <c r="A452" s="1"/>
      <c r="J452" t="str">
        <f t="shared" ref="J452:J499" si="15">CONCATENATE(G452,H452,I452)</f>
        <v/>
      </c>
      <c r="K452" t="str">
        <f>IFERROR(VLOOKUP(J452, RefMatrix!$D$1:$H$45,5, FALSE),"")</f>
        <v/>
      </c>
      <c r="Q452" t="str">
        <f t="shared" si="14"/>
        <v/>
      </c>
      <c r="R452" t="str">
        <f>IFERROR(VLOOKUP(Q452, RefMatrix!$D$1:$H$45,5, FALSE),"")</f>
        <v/>
      </c>
    </row>
    <row r="453" spans="1:18" x14ac:dyDescent="0.45">
      <c r="A453" s="1"/>
      <c r="J453" t="str">
        <f t="shared" si="15"/>
        <v/>
      </c>
      <c r="K453" t="str">
        <f>IFERROR(VLOOKUP(J453, RefMatrix!$D$1:$H$45,5, FALSE),"")</f>
        <v/>
      </c>
      <c r="Q453" t="str">
        <f t="shared" si="14"/>
        <v/>
      </c>
      <c r="R453" t="str">
        <f>IFERROR(VLOOKUP(Q453, RefMatrix!$D$1:$H$45,5, FALSE),"")</f>
        <v/>
      </c>
    </row>
    <row r="454" spans="1:18" x14ac:dyDescent="0.45">
      <c r="A454" s="1"/>
      <c r="J454" t="str">
        <f t="shared" si="15"/>
        <v/>
      </c>
      <c r="K454" t="str">
        <f>IFERROR(VLOOKUP(J454, RefMatrix!$D$1:$H$45,5, FALSE),"")</f>
        <v/>
      </c>
      <c r="Q454" t="str">
        <f t="shared" si="14"/>
        <v/>
      </c>
      <c r="R454" t="str">
        <f>IFERROR(VLOOKUP(Q454, RefMatrix!$D$1:$H$45,5, FALSE),"")</f>
        <v/>
      </c>
    </row>
    <row r="455" spans="1:18" x14ac:dyDescent="0.45">
      <c r="A455" s="1"/>
      <c r="J455" t="str">
        <f t="shared" si="15"/>
        <v/>
      </c>
      <c r="K455" t="str">
        <f>IFERROR(VLOOKUP(J455, RefMatrix!$D$1:$H$45,5, FALSE),"")</f>
        <v/>
      </c>
      <c r="Q455" t="str">
        <f t="shared" si="14"/>
        <v/>
      </c>
      <c r="R455" t="str">
        <f>IFERROR(VLOOKUP(Q455, RefMatrix!$D$1:$H$45,5, FALSE),"")</f>
        <v/>
      </c>
    </row>
    <row r="456" spans="1:18" x14ac:dyDescent="0.45">
      <c r="A456" s="1"/>
      <c r="J456" t="str">
        <f t="shared" si="15"/>
        <v/>
      </c>
      <c r="K456" t="str">
        <f>IFERROR(VLOOKUP(J456, RefMatrix!$D$1:$H$45,5, FALSE),"")</f>
        <v/>
      </c>
      <c r="Q456" t="str">
        <f t="shared" si="14"/>
        <v/>
      </c>
      <c r="R456" t="str">
        <f>IFERROR(VLOOKUP(Q456, RefMatrix!$D$1:$H$45,5, FALSE),"")</f>
        <v/>
      </c>
    </row>
    <row r="457" spans="1:18" x14ac:dyDescent="0.45">
      <c r="A457" s="1"/>
      <c r="J457" t="str">
        <f t="shared" si="15"/>
        <v/>
      </c>
      <c r="K457" t="str">
        <f>IFERROR(VLOOKUP(J457, RefMatrix!$D$1:$H$45,5, FALSE),"")</f>
        <v/>
      </c>
      <c r="Q457" t="str">
        <f t="shared" si="14"/>
        <v/>
      </c>
      <c r="R457" t="str">
        <f>IFERROR(VLOOKUP(Q457, RefMatrix!$D$1:$H$45,5, FALSE),"")</f>
        <v/>
      </c>
    </row>
    <row r="458" spans="1:18" x14ac:dyDescent="0.45">
      <c r="A458" s="1"/>
      <c r="J458" t="str">
        <f t="shared" si="15"/>
        <v/>
      </c>
      <c r="K458" t="str">
        <f>IFERROR(VLOOKUP(J458, RefMatrix!$D$1:$H$45,5, FALSE),"")</f>
        <v/>
      </c>
      <c r="Q458" t="str">
        <f t="shared" si="14"/>
        <v/>
      </c>
      <c r="R458" t="str">
        <f>IFERROR(VLOOKUP(Q458, RefMatrix!$D$1:$H$45,5, FALSE),"")</f>
        <v/>
      </c>
    </row>
    <row r="459" spans="1:18" x14ac:dyDescent="0.45">
      <c r="A459" s="1"/>
      <c r="J459" t="str">
        <f t="shared" si="15"/>
        <v/>
      </c>
      <c r="K459" t="str">
        <f>IFERROR(VLOOKUP(J459, RefMatrix!$D$1:$H$45,5, FALSE),"")</f>
        <v/>
      </c>
      <c r="Q459" t="str">
        <f t="shared" si="14"/>
        <v/>
      </c>
      <c r="R459" t="str">
        <f>IFERROR(VLOOKUP(Q459, RefMatrix!$D$1:$H$45,5, FALSE),"")</f>
        <v/>
      </c>
    </row>
    <row r="460" spans="1:18" x14ac:dyDescent="0.45">
      <c r="A460" s="1"/>
      <c r="J460" t="str">
        <f t="shared" si="15"/>
        <v/>
      </c>
      <c r="K460" t="str">
        <f>IFERROR(VLOOKUP(J460, RefMatrix!$D$1:$H$45,5, FALSE),"")</f>
        <v/>
      </c>
      <c r="Q460" t="str">
        <f t="shared" si="14"/>
        <v/>
      </c>
      <c r="R460" t="str">
        <f>IFERROR(VLOOKUP(Q460, RefMatrix!$D$1:$H$45,5, FALSE),"")</f>
        <v/>
      </c>
    </row>
    <row r="461" spans="1:18" x14ac:dyDescent="0.45">
      <c r="A461" s="1"/>
      <c r="J461" t="str">
        <f t="shared" si="15"/>
        <v/>
      </c>
      <c r="K461" t="str">
        <f>IFERROR(VLOOKUP(J461, RefMatrix!$D$1:$H$45,5, FALSE),"")</f>
        <v/>
      </c>
      <c r="Q461" t="str">
        <f t="shared" si="14"/>
        <v/>
      </c>
      <c r="R461" t="str">
        <f>IFERROR(VLOOKUP(Q461, RefMatrix!$D$1:$H$45,5, FALSE),"")</f>
        <v/>
      </c>
    </row>
    <row r="462" spans="1:18" x14ac:dyDescent="0.45">
      <c r="A462" s="1"/>
      <c r="J462" t="str">
        <f t="shared" si="15"/>
        <v/>
      </c>
      <c r="K462" t="str">
        <f>IFERROR(VLOOKUP(J462, RefMatrix!$D$1:$H$45,5, FALSE),"")</f>
        <v/>
      </c>
      <c r="Q462" t="str">
        <f t="shared" si="14"/>
        <v/>
      </c>
      <c r="R462" t="str">
        <f>IFERROR(VLOOKUP(Q462, RefMatrix!$D$1:$H$45,5, FALSE),"")</f>
        <v/>
      </c>
    </row>
    <row r="463" spans="1:18" x14ac:dyDescent="0.45">
      <c r="A463" s="1"/>
      <c r="J463" t="str">
        <f t="shared" si="15"/>
        <v/>
      </c>
      <c r="K463" t="str">
        <f>IFERROR(VLOOKUP(J463, RefMatrix!$D$1:$H$45,5, FALSE),"")</f>
        <v/>
      </c>
      <c r="Q463" t="str">
        <f t="shared" si="14"/>
        <v/>
      </c>
      <c r="R463" t="str">
        <f>IFERROR(VLOOKUP(Q463, RefMatrix!$D$1:$H$45,5, FALSE),"")</f>
        <v/>
      </c>
    </row>
    <row r="464" spans="1:18" x14ac:dyDescent="0.45">
      <c r="A464" s="1"/>
      <c r="J464" t="str">
        <f t="shared" si="15"/>
        <v/>
      </c>
      <c r="K464" t="str">
        <f>IFERROR(VLOOKUP(J464, RefMatrix!$D$1:$H$45,5, FALSE),"")</f>
        <v/>
      </c>
      <c r="Q464" t="str">
        <f t="shared" si="14"/>
        <v/>
      </c>
      <c r="R464" t="str">
        <f>IFERROR(VLOOKUP(Q464, RefMatrix!$D$1:$H$45,5, FALSE),"")</f>
        <v/>
      </c>
    </row>
    <row r="465" spans="1:18" x14ac:dyDescent="0.45">
      <c r="A465" s="1"/>
      <c r="J465" t="str">
        <f t="shared" si="15"/>
        <v/>
      </c>
      <c r="K465" t="str">
        <f>IFERROR(VLOOKUP(J465, RefMatrix!$D$1:$H$45,5, FALSE),"")</f>
        <v/>
      </c>
      <c r="Q465" t="str">
        <f t="shared" si="14"/>
        <v/>
      </c>
      <c r="R465" t="str">
        <f>IFERROR(VLOOKUP(Q465, RefMatrix!$D$1:$H$45,5, FALSE),"")</f>
        <v/>
      </c>
    </row>
    <row r="466" spans="1:18" x14ac:dyDescent="0.45">
      <c r="A466" s="1"/>
      <c r="J466" t="str">
        <f t="shared" si="15"/>
        <v/>
      </c>
      <c r="K466" t="str">
        <f>IFERROR(VLOOKUP(J466, RefMatrix!$D$1:$H$45,5, FALSE),"")</f>
        <v/>
      </c>
      <c r="Q466" t="str">
        <f t="shared" si="14"/>
        <v/>
      </c>
      <c r="R466" t="str">
        <f>IFERROR(VLOOKUP(Q466, RefMatrix!$D$1:$H$45,5, FALSE),"")</f>
        <v/>
      </c>
    </row>
    <row r="467" spans="1:18" x14ac:dyDescent="0.45">
      <c r="A467" s="1"/>
      <c r="J467" t="str">
        <f t="shared" si="15"/>
        <v/>
      </c>
      <c r="K467" t="str">
        <f>IFERROR(VLOOKUP(J467, RefMatrix!$D$1:$H$45,5, FALSE),"")</f>
        <v/>
      </c>
      <c r="Q467" t="str">
        <f t="shared" si="14"/>
        <v/>
      </c>
      <c r="R467" t="str">
        <f>IFERROR(VLOOKUP(Q467, RefMatrix!$D$1:$H$45,5, FALSE),"")</f>
        <v/>
      </c>
    </row>
    <row r="468" spans="1:18" x14ac:dyDescent="0.45">
      <c r="A468" s="1"/>
      <c r="J468" t="str">
        <f t="shared" si="15"/>
        <v/>
      </c>
      <c r="K468" t="str">
        <f>IFERROR(VLOOKUP(J468, RefMatrix!$D$1:$H$45,5, FALSE),"")</f>
        <v/>
      </c>
      <c r="Q468" t="str">
        <f t="shared" si="14"/>
        <v/>
      </c>
      <c r="R468" t="str">
        <f>IFERROR(VLOOKUP(Q468, RefMatrix!$D$1:$H$45,5, FALSE),"")</f>
        <v/>
      </c>
    </row>
    <row r="469" spans="1:18" x14ac:dyDescent="0.45">
      <c r="A469" s="1"/>
      <c r="J469" t="str">
        <f t="shared" si="15"/>
        <v/>
      </c>
      <c r="K469" t="str">
        <f>IFERROR(VLOOKUP(J469, RefMatrix!$D$1:$H$45,5, FALSE),"")</f>
        <v/>
      </c>
      <c r="Q469" t="str">
        <f t="shared" si="14"/>
        <v/>
      </c>
      <c r="R469" t="str">
        <f>IFERROR(VLOOKUP(Q469, RefMatrix!$D$1:$H$45,5, FALSE),"")</f>
        <v/>
      </c>
    </row>
    <row r="470" spans="1:18" x14ac:dyDescent="0.45">
      <c r="A470" s="1"/>
      <c r="J470" t="str">
        <f t="shared" si="15"/>
        <v/>
      </c>
      <c r="K470" t="str">
        <f>IFERROR(VLOOKUP(J470, RefMatrix!$D$1:$H$45,5, FALSE),"")</f>
        <v/>
      </c>
      <c r="Q470" t="str">
        <f t="shared" si="14"/>
        <v/>
      </c>
      <c r="R470" t="str">
        <f>IFERROR(VLOOKUP(Q470, RefMatrix!$D$1:$H$45,5, FALSE),"")</f>
        <v/>
      </c>
    </row>
    <row r="471" spans="1:18" x14ac:dyDescent="0.45">
      <c r="A471" s="1"/>
      <c r="J471" t="str">
        <f t="shared" si="15"/>
        <v/>
      </c>
      <c r="K471" t="str">
        <f>IFERROR(VLOOKUP(J471, RefMatrix!$D$1:$H$45,5, FALSE),"")</f>
        <v/>
      </c>
      <c r="Q471" t="str">
        <f t="shared" si="14"/>
        <v/>
      </c>
      <c r="R471" t="str">
        <f>IFERROR(VLOOKUP(Q471, RefMatrix!$D$1:$H$45,5, FALSE),"")</f>
        <v/>
      </c>
    </row>
    <row r="472" spans="1:18" x14ac:dyDescent="0.45">
      <c r="A472" s="1"/>
      <c r="J472" t="str">
        <f t="shared" si="15"/>
        <v/>
      </c>
      <c r="K472" t="str">
        <f>IFERROR(VLOOKUP(J472, RefMatrix!$D$1:$H$45,5, FALSE),"")</f>
        <v/>
      </c>
      <c r="Q472" t="str">
        <f t="shared" si="14"/>
        <v/>
      </c>
      <c r="R472" t="str">
        <f>IFERROR(VLOOKUP(Q472, RefMatrix!$D$1:$H$45,5, FALSE),"")</f>
        <v/>
      </c>
    </row>
    <row r="473" spans="1:18" x14ac:dyDescent="0.45">
      <c r="A473" s="1"/>
      <c r="J473" t="str">
        <f t="shared" si="15"/>
        <v/>
      </c>
      <c r="K473" t="str">
        <f>IFERROR(VLOOKUP(J473, RefMatrix!$D$1:$H$45,5, FALSE),"")</f>
        <v/>
      </c>
      <c r="Q473" t="str">
        <f t="shared" si="14"/>
        <v/>
      </c>
      <c r="R473" t="str">
        <f>IFERROR(VLOOKUP(Q473, RefMatrix!$D$1:$H$45,5, FALSE),"")</f>
        <v/>
      </c>
    </row>
    <row r="474" spans="1:18" x14ac:dyDescent="0.45">
      <c r="A474" s="1"/>
      <c r="J474" t="str">
        <f t="shared" si="15"/>
        <v/>
      </c>
      <c r="K474" t="str">
        <f>IFERROR(VLOOKUP(J474, RefMatrix!$D$1:$H$45,5, FALSE),"")</f>
        <v/>
      </c>
      <c r="Q474" t="str">
        <f t="shared" si="14"/>
        <v/>
      </c>
      <c r="R474" t="str">
        <f>IFERROR(VLOOKUP(Q474, RefMatrix!$D$1:$H$45,5, FALSE),"")</f>
        <v/>
      </c>
    </row>
    <row r="475" spans="1:18" x14ac:dyDescent="0.45">
      <c r="A475" s="1"/>
      <c r="J475" t="str">
        <f t="shared" si="15"/>
        <v/>
      </c>
      <c r="K475" t="str">
        <f>IFERROR(VLOOKUP(J475, RefMatrix!$D$1:$H$45,5, FALSE),"")</f>
        <v/>
      </c>
      <c r="Q475" t="str">
        <f t="shared" si="14"/>
        <v/>
      </c>
      <c r="R475" t="str">
        <f>IFERROR(VLOOKUP(Q475, RefMatrix!$D$1:$H$45,5, FALSE),"")</f>
        <v/>
      </c>
    </row>
    <row r="476" spans="1:18" x14ac:dyDescent="0.45">
      <c r="A476" s="1"/>
      <c r="J476" t="str">
        <f t="shared" si="15"/>
        <v/>
      </c>
      <c r="K476" t="str">
        <f>IFERROR(VLOOKUP(J476, RefMatrix!$D$1:$H$45,5, FALSE),"")</f>
        <v/>
      </c>
      <c r="Q476" t="str">
        <f t="shared" si="14"/>
        <v/>
      </c>
      <c r="R476" t="str">
        <f>IFERROR(VLOOKUP(Q476, RefMatrix!$D$1:$H$45,5, FALSE),"")</f>
        <v/>
      </c>
    </row>
    <row r="477" spans="1:18" x14ac:dyDescent="0.45">
      <c r="A477" s="1"/>
      <c r="J477" t="str">
        <f t="shared" si="15"/>
        <v/>
      </c>
      <c r="K477" t="str">
        <f>IFERROR(VLOOKUP(J477, RefMatrix!$D$1:$H$45,5, FALSE),"")</f>
        <v/>
      </c>
      <c r="Q477" t="str">
        <f t="shared" si="14"/>
        <v/>
      </c>
      <c r="R477" t="str">
        <f>IFERROR(VLOOKUP(Q477, RefMatrix!$D$1:$H$45,5, FALSE),"")</f>
        <v/>
      </c>
    </row>
    <row r="478" spans="1:18" x14ac:dyDescent="0.45">
      <c r="A478" s="1"/>
      <c r="J478" t="str">
        <f t="shared" si="15"/>
        <v/>
      </c>
      <c r="K478" t="str">
        <f>IFERROR(VLOOKUP(J478, RefMatrix!$D$1:$H$45,5, FALSE),"")</f>
        <v/>
      </c>
      <c r="Q478" t="str">
        <f t="shared" si="14"/>
        <v/>
      </c>
      <c r="R478" t="str">
        <f>IFERROR(VLOOKUP(Q478, RefMatrix!$D$1:$H$45,5, FALSE),"")</f>
        <v/>
      </c>
    </row>
    <row r="479" spans="1:18" x14ac:dyDescent="0.45">
      <c r="A479" s="1"/>
      <c r="J479" t="str">
        <f t="shared" si="15"/>
        <v/>
      </c>
      <c r="K479" t="str">
        <f>IFERROR(VLOOKUP(J479, RefMatrix!$D$1:$H$45,5, FALSE),"")</f>
        <v/>
      </c>
      <c r="Q479" t="str">
        <f t="shared" si="14"/>
        <v/>
      </c>
      <c r="R479" t="str">
        <f>IFERROR(VLOOKUP(Q479, RefMatrix!$D$1:$H$45,5, FALSE),"")</f>
        <v/>
      </c>
    </row>
    <row r="480" spans="1:18" x14ac:dyDescent="0.45">
      <c r="A480" s="1"/>
      <c r="J480" t="str">
        <f t="shared" si="15"/>
        <v/>
      </c>
      <c r="K480" t="str">
        <f>IFERROR(VLOOKUP(J480, RefMatrix!$D$1:$H$45,5, FALSE),"")</f>
        <v/>
      </c>
      <c r="Q480" t="str">
        <f t="shared" si="14"/>
        <v/>
      </c>
      <c r="R480" t="str">
        <f>IFERROR(VLOOKUP(Q480, RefMatrix!$D$1:$H$45,5, FALSE),"")</f>
        <v/>
      </c>
    </row>
    <row r="481" spans="1:18" x14ac:dyDescent="0.45">
      <c r="A481" s="1"/>
      <c r="J481" t="str">
        <f t="shared" si="15"/>
        <v/>
      </c>
      <c r="K481" t="str">
        <f>IFERROR(VLOOKUP(J481, RefMatrix!$D$1:$H$45,5, FALSE),"")</f>
        <v/>
      </c>
      <c r="Q481" t="str">
        <f t="shared" si="14"/>
        <v/>
      </c>
      <c r="R481" t="str">
        <f>IFERROR(VLOOKUP(Q481, RefMatrix!$D$1:$H$45,5, FALSE),"")</f>
        <v/>
      </c>
    </row>
    <row r="482" spans="1:18" x14ac:dyDescent="0.45">
      <c r="A482" s="1"/>
      <c r="J482" t="str">
        <f t="shared" si="15"/>
        <v/>
      </c>
      <c r="K482" t="str">
        <f>IFERROR(VLOOKUP(J482, RefMatrix!$D$1:$H$45,5, FALSE),"")</f>
        <v/>
      </c>
      <c r="Q482" t="str">
        <f t="shared" si="14"/>
        <v/>
      </c>
      <c r="R482" t="str">
        <f>IFERROR(VLOOKUP(Q482, RefMatrix!$D$1:$H$45,5, FALSE),"")</f>
        <v/>
      </c>
    </row>
    <row r="483" spans="1:18" x14ac:dyDescent="0.45">
      <c r="A483" s="1"/>
      <c r="J483" t="str">
        <f t="shared" si="15"/>
        <v/>
      </c>
      <c r="K483" t="str">
        <f>IFERROR(VLOOKUP(J483, RefMatrix!$D$1:$H$45,5, FALSE),"")</f>
        <v/>
      </c>
      <c r="Q483" t="str">
        <f t="shared" si="14"/>
        <v/>
      </c>
      <c r="R483" t="str">
        <f>IFERROR(VLOOKUP(Q483, RefMatrix!$D$1:$H$45,5, FALSE),"")</f>
        <v/>
      </c>
    </row>
    <row r="484" spans="1:18" x14ac:dyDescent="0.45">
      <c r="A484" s="1"/>
      <c r="J484" t="str">
        <f t="shared" si="15"/>
        <v/>
      </c>
      <c r="K484" t="str">
        <f>IFERROR(VLOOKUP(J484, RefMatrix!$D$1:$H$45,5, FALSE),"")</f>
        <v/>
      </c>
      <c r="Q484" t="str">
        <f t="shared" si="14"/>
        <v/>
      </c>
      <c r="R484" t="str">
        <f>IFERROR(VLOOKUP(Q484, RefMatrix!$D$1:$H$45,5, FALSE),"")</f>
        <v/>
      </c>
    </row>
    <row r="485" spans="1:18" x14ac:dyDescent="0.45">
      <c r="A485" s="1"/>
      <c r="J485" t="str">
        <f t="shared" si="15"/>
        <v/>
      </c>
      <c r="K485" t="str">
        <f>IFERROR(VLOOKUP(J485, RefMatrix!$D$1:$H$45,5, FALSE),"")</f>
        <v/>
      </c>
      <c r="Q485" t="str">
        <f t="shared" si="14"/>
        <v/>
      </c>
      <c r="R485" t="str">
        <f>IFERROR(VLOOKUP(Q485, RefMatrix!$D$1:$H$45,5, FALSE),"")</f>
        <v/>
      </c>
    </row>
    <row r="486" spans="1:18" x14ac:dyDescent="0.45">
      <c r="A486" s="1"/>
      <c r="J486" t="str">
        <f t="shared" si="15"/>
        <v/>
      </c>
      <c r="K486" t="str">
        <f>IFERROR(VLOOKUP(J486, RefMatrix!$D$1:$H$45,5, FALSE),"")</f>
        <v/>
      </c>
      <c r="Q486" t="str">
        <f t="shared" si="14"/>
        <v/>
      </c>
      <c r="R486" t="str">
        <f>IFERROR(VLOOKUP(Q486, RefMatrix!$D$1:$H$45,5, FALSE),"")</f>
        <v/>
      </c>
    </row>
    <row r="487" spans="1:18" x14ac:dyDescent="0.45">
      <c r="A487" s="1"/>
      <c r="J487" t="str">
        <f t="shared" si="15"/>
        <v/>
      </c>
      <c r="K487" t="str">
        <f>IFERROR(VLOOKUP(J487, RefMatrix!$D$1:$H$45,5, FALSE),"")</f>
        <v/>
      </c>
      <c r="Q487" t="str">
        <f t="shared" si="14"/>
        <v/>
      </c>
      <c r="R487" t="str">
        <f>IFERROR(VLOOKUP(Q487, RefMatrix!$D$1:$H$45,5, FALSE),"")</f>
        <v/>
      </c>
    </row>
    <row r="488" spans="1:18" x14ac:dyDescent="0.45">
      <c r="A488" s="1"/>
      <c r="J488" t="str">
        <f t="shared" si="15"/>
        <v/>
      </c>
      <c r="K488" t="str">
        <f>IFERROR(VLOOKUP(J488, RefMatrix!$D$1:$H$45,5, FALSE),"")</f>
        <v/>
      </c>
      <c r="Q488" t="str">
        <f t="shared" si="14"/>
        <v/>
      </c>
      <c r="R488" t="str">
        <f>IFERROR(VLOOKUP(Q488, RefMatrix!$D$1:$H$45,5, FALSE),"")</f>
        <v/>
      </c>
    </row>
    <row r="489" spans="1:18" x14ac:dyDescent="0.45">
      <c r="A489" s="1"/>
      <c r="J489" t="str">
        <f t="shared" si="15"/>
        <v/>
      </c>
      <c r="K489" t="str">
        <f>IFERROR(VLOOKUP(J489, RefMatrix!$D$1:$H$45,5, FALSE),"")</f>
        <v/>
      </c>
      <c r="Q489" t="str">
        <f t="shared" si="14"/>
        <v/>
      </c>
      <c r="R489" t="str">
        <f>IFERROR(VLOOKUP(Q489, RefMatrix!$D$1:$H$45,5, FALSE),"")</f>
        <v/>
      </c>
    </row>
    <row r="490" spans="1:18" x14ac:dyDescent="0.45">
      <c r="A490" s="1"/>
      <c r="J490" t="str">
        <f t="shared" si="15"/>
        <v/>
      </c>
      <c r="K490" t="str">
        <f>IFERROR(VLOOKUP(J490, RefMatrix!$D$1:$H$45,5, FALSE),"")</f>
        <v/>
      </c>
      <c r="Q490" t="str">
        <f t="shared" si="14"/>
        <v/>
      </c>
      <c r="R490" t="str">
        <f>IFERROR(VLOOKUP(Q490, RefMatrix!$D$1:$H$45,5, FALSE),"")</f>
        <v/>
      </c>
    </row>
    <row r="491" spans="1:18" x14ac:dyDescent="0.45">
      <c r="A491" s="1"/>
      <c r="J491" t="str">
        <f t="shared" si="15"/>
        <v/>
      </c>
      <c r="K491" t="str">
        <f>IFERROR(VLOOKUP(J491, RefMatrix!$D$1:$H$45,5, FALSE),"")</f>
        <v/>
      </c>
      <c r="Q491" t="str">
        <f t="shared" si="14"/>
        <v/>
      </c>
      <c r="R491" t="str">
        <f>IFERROR(VLOOKUP(Q491, RefMatrix!$D$1:$H$45,5, FALSE),"")</f>
        <v/>
      </c>
    </row>
    <row r="492" spans="1:18" x14ac:dyDescent="0.45">
      <c r="A492" s="1"/>
      <c r="J492" t="str">
        <f t="shared" si="15"/>
        <v/>
      </c>
      <c r="K492" t="str">
        <f>IFERROR(VLOOKUP(J492, RefMatrix!$D$1:$H$45,5, FALSE),"")</f>
        <v/>
      </c>
      <c r="Q492" t="str">
        <f t="shared" si="14"/>
        <v/>
      </c>
      <c r="R492" t="str">
        <f>IFERROR(VLOOKUP(Q492, RefMatrix!$D$1:$H$45,5, FALSE),"")</f>
        <v/>
      </c>
    </row>
    <row r="493" spans="1:18" x14ac:dyDescent="0.45">
      <c r="A493" s="1"/>
      <c r="J493" t="str">
        <f t="shared" si="15"/>
        <v/>
      </c>
      <c r="K493" t="str">
        <f>IFERROR(VLOOKUP(J493, RefMatrix!$D$1:$H$45,5, FALSE),"")</f>
        <v/>
      </c>
      <c r="Q493" t="str">
        <f t="shared" si="14"/>
        <v/>
      </c>
      <c r="R493" t="str">
        <f>IFERROR(VLOOKUP(Q493, RefMatrix!$D$1:$H$45,5, FALSE),"")</f>
        <v/>
      </c>
    </row>
    <row r="494" spans="1:18" x14ac:dyDescent="0.45">
      <c r="A494" s="1"/>
      <c r="J494" t="str">
        <f t="shared" si="15"/>
        <v/>
      </c>
      <c r="K494" t="str">
        <f>IFERROR(VLOOKUP(J494, RefMatrix!$D$1:$H$45,5, FALSE),"")</f>
        <v/>
      </c>
      <c r="Q494" t="str">
        <f t="shared" si="14"/>
        <v/>
      </c>
      <c r="R494" t="str">
        <f>IFERROR(VLOOKUP(Q494, RefMatrix!$D$1:$H$45,5, FALSE),"")</f>
        <v/>
      </c>
    </row>
    <row r="495" spans="1:18" x14ac:dyDescent="0.45">
      <c r="A495" s="1"/>
      <c r="J495" t="str">
        <f t="shared" si="15"/>
        <v/>
      </c>
      <c r="K495" t="str">
        <f>IFERROR(VLOOKUP(J495, RefMatrix!$D$1:$H$45,5, FALSE),"")</f>
        <v/>
      </c>
      <c r="Q495" t="str">
        <f t="shared" si="14"/>
        <v/>
      </c>
      <c r="R495" t="str">
        <f>IFERROR(VLOOKUP(Q495, RefMatrix!$D$1:$H$45,5, FALSE),"")</f>
        <v/>
      </c>
    </row>
    <row r="496" spans="1:18" x14ac:dyDescent="0.45">
      <c r="A496" s="1"/>
      <c r="J496" t="str">
        <f t="shared" si="15"/>
        <v/>
      </c>
      <c r="K496" t="str">
        <f>IFERROR(VLOOKUP(J496, RefMatrix!$D$1:$H$45,5, FALSE),"")</f>
        <v/>
      </c>
      <c r="Q496" t="str">
        <f t="shared" si="14"/>
        <v/>
      </c>
      <c r="R496" t="str">
        <f>IFERROR(VLOOKUP(Q496, RefMatrix!$D$1:$H$45,5, FALSE),"")</f>
        <v/>
      </c>
    </row>
    <row r="497" spans="1:18" x14ac:dyDescent="0.45">
      <c r="A497" s="1"/>
      <c r="J497" t="str">
        <f t="shared" si="15"/>
        <v/>
      </c>
      <c r="K497" t="str">
        <f>IFERROR(VLOOKUP(J497, RefMatrix!$D$1:$H$45,5, FALSE),"")</f>
        <v/>
      </c>
      <c r="Q497" t="str">
        <f t="shared" si="14"/>
        <v/>
      </c>
      <c r="R497" t="str">
        <f>IFERROR(VLOOKUP(Q497, RefMatrix!$D$1:$H$45,5, FALSE),"")</f>
        <v/>
      </c>
    </row>
    <row r="498" spans="1:18" x14ac:dyDescent="0.45">
      <c r="A498" s="1"/>
      <c r="J498" t="str">
        <f t="shared" si="15"/>
        <v/>
      </c>
      <c r="K498" t="str">
        <f>IFERROR(VLOOKUP(J498, RefMatrix!$D$1:$H$45,5, FALSE),"")</f>
        <v/>
      </c>
      <c r="Q498" t="str">
        <f t="shared" si="14"/>
        <v/>
      </c>
      <c r="R498" t="str">
        <f>IFERROR(VLOOKUP(Q498, RefMatrix!$D$1:$H$45,5, FALSE),"")</f>
        <v/>
      </c>
    </row>
    <row r="499" spans="1:18" x14ac:dyDescent="0.45">
      <c r="A499" s="1"/>
      <c r="J499" t="str">
        <f t="shared" si="15"/>
        <v/>
      </c>
      <c r="K499" t="str">
        <f>IFERROR(VLOOKUP(J499, RefMatrix!$D$1:$H$45,5, FALSE),"")</f>
        <v/>
      </c>
      <c r="Q499" t="str">
        <f t="shared" si="14"/>
        <v/>
      </c>
      <c r="R499" t="str">
        <f>IFERROR(VLOOKUP(Q499, RefMatrix!$D$1:$H$45,5, FALSE),"")</f>
        <v/>
      </c>
    </row>
    <row r="500" spans="1:18" x14ac:dyDescent="0.45">
      <c r="A500" s="1"/>
      <c r="K500" t="str">
        <f>IFERROR(VLOOKUP(J500, RefMatrix!$D$1:$H$45,5, FALSE),"")</f>
        <v/>
      </c>
      <c r="R500" t="str">
        <f>IFERROR(VLOOKUP(Q500, RefMatrix!$D$1:$H$45,5, FALSE),"")</f>
        <v/>
      </c>
    </row>
    <row r="501" spans="1:18" x14ac:dyDescent="0.45">
      <c r="A501" s="1"/>
      <c r="K501" t="str">
        <f>IFERROR(VLOOKUP(J501, RefMatrix!$D$1:$H$45,5, FALSE),"")</f>
        <v/>
      </c>
      <c r="R501" t="str">
        <f>IFERROR(VLOOKUP(Q501, RefMatrix!$D$1:$H$45,5, FALSE),"")</f>
        <v/>
      </c>
    </row>
    <row r="502" spans="1:18" x14ac:dyDescent="0.45">
      <c r="A502" s="1"/>
      <c r="K502" t="str">
        <f>IFERROR(VLOOKUP(J502, RefMatrix!$D$1:$H$45,5, FALSE),"")</f>
        <v/>
      </c>
      <c r="R502" t="str">
        <f>IFERROR(VLOOKUP(Q502, RefMatrix!$D$1:$H$45,5, FALSE),"")</f>
        <v/>
      </c>
    </row>
    <row r="503" spans="1:18" x14ac:dyDescent="0.45">
      <c r="A503" s="1"/>
      <c r="K503" t="str">
        <f>IFERROR(VLOOKUP(J503, RefMatrix!$D$1:$H$45,5, FALSE),"")</f>
        <v/>
      </c>
      <c r="R503" t="str">
        <f>IFERROR(VLOOKUP(Q503, RefMatrix!$D$1:$H$45,5, FALSE),"")</f>
        <v/>
      </c>
    </row>
  </sheetData>
  <mergeCells count="1">
    <mergeCell ref="A1:O1"/>
  </mergeCells>
  <conditionalFormatting sqref="K3:K50">
    <cfRule type="cellIs" dxfId="9" priority="4" operator="between">
      <formula>6</formula>
      <formula>8</formula>
    </cfRule>
    <cfRule type="cellIs" dxfId="8" priority="5" operator="between">
      <formula>3</formula>
      <formula>5</formula>
    </cfRule>
    <cfRule type="cellIs" dxfId="7" priority="6" operator="between">
      <formula>0</formula>
      <formula>2</formula>
    </cfRule>
  </conditionalFormatting>
  <conditionalFormatting sqref="R3:R50">
    <cfRule type="cellIs" dxfId="6" priority="1" operator="between">
      <formula>6</formula>
      <formula>8</formula>
    </cfRule>
    <cfRule type="cellIs" dxfId="5" priority="2" operator="between">
      <formula>3</formula>
      <formula>5</formula>
    </cfRule>
    <cfRule type="cellIs" dxfId="4" priority="3" operator="between">
      <formula>0</formula>
      <formula>2</formula>
    </cfRule>
  </conditionalFormatting>
  <dataValidations count="3">
    <dataValidation type="list" allowBlank="1" showInputMessage="1" showErrorMessage="1" sqref="G3:G456 N3:N456">
      <formula1>AssetValue</formula1>
    </dataValidation>
    <dataValidation type="list" allowBlank="1" showInputMessage="1" showErrorMessage="1" sqref="H3:H645 O3:O645">
      <formula1>LikelhoodofThreat</formula1>
    </dataValidation>
    <dataValidation type="list" allowBlank="1" showInputMessage="1" showErrorMessage="1" sqref="I3:I403 P3:P403">
      <formula1>EaseofExploitation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1"/>
  <sheetViews>
    <sheetView workbookViewId="0">
      <selection activeCell="H16" sqref="H16"/>
    </sheetView>
  </sheetViews>
  <sheetFormatPr defaultRowHeight="14.25" x14ac:dyDescent="0.45"/>
  <cols>
    <col min="5" max="5" width="16" customWidth="1"/>
  </cols>
  <sheetData>
    <row r="1" spans="4:14" ht="28.9" customHeight="1" x14ac:dyDescent="0.45">
      <c r="F1" s="12" t="s">
        <v>100</v>
      </c>
      <c r="G1" s="12"/>
      <c r="H1" s="12"/>
      <c r="I1" s="12"/>
      <c r="J1" s="12"/>
      <c r="K1" s="12"/>
      <c r="L1" s="12"/>
    </row>
    <row r="2" spans="4:14" ht="24.6" customHeight="1" x14ac:dyDescent="0.45"/>
    <row r="3" spans="4:14" ht="34.35" customHeight="1" x14ac:dyDescent="0.45">
      <c r="E3" s="6" t="s">
        <v>99</v>
      </c>
      <c r="F3" s="17" t="s">
        <v>1</v>
      </c>
      <c r="G3" s="17"/>
      <c r="H3" s="17"/>
      <c r="I3" s="17" t="s">
        <v>3</v>
      </c>
      <c r="J3" s="17"/>
      <c r="K3" s="17"/>
      <c r="L3" s="17" t="s">
        <v>0</v>
      </c>
      <c r="M3" s="17"/>
      <c r="N3" s="17"/>
    </row>
    <row r="4" spans="4:14" ht="34.9" customHeight="1" x14ac:dyDescent="0.45">
      <c r="E4" s="9" t="s">
        <v>8</v>
      </c>
      <c r="F4" s="10" t="s">
        <v>1</v>
      </c>
      <c r="G4" s="10" t="s">
        <v>4</v>
      </c>
      <c r="H4" s="10" t="s">
        <v>0</v>
      </c>
      <c r="I4" s="10" t="s">
        <v>1</v>
      </c>
      <c r="J4" s="10" t="s">
        <v>4</v>
      </c>
      <c r="K4" s="10" t="s">
        <v>0</v>
      </c>
      <c r="L4" s="10" t="s">
        <v>1</v>
      </c>
      <c r="M4" s="10" t="s">
        <v>4</v>
      </c>
      <c r="N4" s="10" t="s">
        <v>0</v>
      </c>
    </row>
    <row r="5" spans="4:14" ht="21.6" customHeight="1" x14ac:dyDescent="0.45">
      <c r="D5" s="18" t="s">
        <v>10</v>
      </c>
      <c r="E5" s="11" t="s">
        <v>1</v>
      </c>
      <c r="F5" s="7">
        <f>COUNTIF(RiskRegister!J3:J499,"LowLowLow")</f>
        <v>0</v>
      </c>
      <c r="G5" s="7">
        <f>COUNTIF(RiskRegister!J3:J499,"LowLowMedium")</f>
        <v>0</v>
      </c>
      <c r="H5" s="7">
        <f>COUNTIF(RiskRegister!J3:J499,"LowLowHigh")</f>
        <v>0</v>
      </c>
      <c r="I5" s="7">
        <f>COUNTIF(RiskRegister!J3:J499,"LowMediumLow")</f>
        <v>0</v>
      </c>
      <c r="J5" s="7">
        <f>COUNTIF(RiskRegister!J3:J499,"LowMediumMedium")</f>
        <v>1</v>
      </c>
      <c r="K5" s="8">
        <f>COUNTIF(RiskRegister!J3:J499,"LowMediumHigh")</f>
        <v>0</v>
      </c>
      <c r="L5" s="7">
        <f>COUNTIF(RiskRegister!J3:J499,"LowHighLow")</f>
        <v>0</v>
      </c>
      <c r="M5" s="8">
        <f>COUNTIF(RiskRegister!J3:J499,"LowHighMedium")</f>
        <v>0</v>
      </c>
      <c r="N5" s="8">
        <f>COUNTIF(RiskRegister!J3:J499,"LowHighHigh")</f>
        <v>0</v>
      </c>
    </row>
    <row r="6" spans="4:14" ht="22.9" customHeight="1" x14ac:dyDescent="0.45">
      <c r="D6" s="19"/>
      <c r="E6" s="11" t="s">
        <v>3</v>
      </c>
      <c r="F6" s="3">
        <f>COUNTIF(RiskRegister!J3:J500,"MediumLowLow")</f>
        <v>0</v>
      </c>
      <c r="G6" s="3">
        <f>COUNTIF(RiskRegister!J3:J500,"MediumLowMedium")</f>
        <v>0</v>
      </c>
      <c r="H6" s="4">
        <f>COUNTIF(RiskRegister!J3:J500,"MediumLowHigh")</f>
        <v>0</v>
      </c>
      <c r="I6" s="3">
        <f>COUNTIF(RiskRegister!J3:J500,"MediumMediumLow")</f>
        <v>0</v>
      </c>
      <c r="J6" s="4">
        <f>COUNTIF(RiskRegister!J3:J500,"MediumMediumMedium")</f>
        <v>0</v>
      </c>
      <c r="K6" s="4">
        <f>COUNTIF(RiskRegister!J3:J500,"MediumMediumHigh")</f>
        <v>1</v>
      </c>
      <c r="L6" s="4">
        <f>COUNTIF(RiskRegister!J3:J500,"MediumHighLow")</f>
        <v>0</v>
      </c>
      <c r="M6" s="4">
        <f>COUNTIF(RiskRegister!J3:J500,"MediumHighMedium")</f>
        <v>0</v>
      </c>
      <c r="N6" s="4">
        <f>COUNTIF(RiskRegister!J3:J500,"MediumHighHigh")</f>
        <v>0</v>
      </c>
    </row>
    <row r="7" spans="4:14" ht="22.35" customHeight="1" x14ac:dyDescent="0.45">
      <c r="D7" s="19"/>
      <c r="E7" s="11" t="s">
        <v>0</v>
      </c>
      <c r="F7" s="3">
        <f>COUNTIF(RiskRegister!J2:J498,"HighLowLow")</f>
        <v>0</v>
      </c>
      <c r="G7" s="4">
        <f>COUNTIF(RiskRegister!J2:J498,"HighLowMedium")</f>
        <v>0</v>
      </c>
      <c r="H7" s="4">
        <f>COUNTIF(RiskRegister!J2:J498,"HighLowHigh")</f>
        <v>0</v>
      </c>
      <c r="I7" s="4">
        <f>COUNTIF(RiskRegister!J2:J498,"HighMediumLow")</f>
        <v>0</v>
      </c>
      <c r="J7" s="4">
        <f>COUNTIF(RiskRegister!J2:J498,"HighMediumMedium")</f>
        <v>0</v>
      </c>
      <c r="K7" s="4">
        <f>COUNTIF(RiskRegister!J2:J498,"HighMediumHigh")</f>
        <v>0</v>
      </c>
      <c r="L7" s="4">
        <f>COUNTIF(RiskRegister!J2:J498,"HighHighLow")</f>
        <v>0</v>
      </c>
      <c r="M7" s="4">
        <f>COUNTIF(RiskRegister!J2:J498,"HighHighMedium")</f>
        <v>0</v>
      </c>
      <c r="N7" s="5">
        <f>COUNTIF(RiskRegister!J2:J498,"HighHighHigh")</f>
        <v>0</v>
      </c>
    </row>
    <row r="8" spans="4:14" ht="19.350000000000001" customHeight="1" x14ac:dyDescent="0.45">
      <c r="D8" s="19"/>
      <c r="E8" s="11" t="s">
        <v>9</v>
      </c>
      <c r="F8" s="4">
        <f>COUNTIF(RiskRegister!J2:J499,"VeryHighLowLow")</f>
        <v>0</v>
      </c>
      <c r="G8" s="4">
        <f>COUNTIF(RiskRegister!J2:J499,"VeryHighLowMedium")</f>
        <v>0</v>
      </c>
      <c r="H8" s="4">
        <f>COUNTIF(RiskRegister!J2:J499,"VeryHighLowHigh")</f>
        <v>0</v>
      </c>
      <c r="I8" s="4">
        <f>COUNTIF(RiskRegister!J2:J499,"VeryHighMediumLow")</f>
        <v>0</v>
      </c>
      <c r="J8" s="4">
        <f>COUNTIF(RiskRegister!J2:J499,"VeryHighMediumMedium")</f>
        <v>0</v>
      </c>
      <c r="K8" s="5">
        <f>COUNTIF(RiskRegister!J2:J499,"VeryHighMediumHigh")</f>
        <v>2</v>
      </c>
      <c r="L8" s="4">
        <f>COUNTIF(RiskRegister!J2:J499,"VeryHighHighLow")</f>
        <v>0</v>
      </c>
      <c r="M8" s="5">
        <f>COUNTIF(RiskRegister!J2:J499,"VeryHighHighMedium")</f>
        <v>0</v>
      </c>
      <c r="N8" s="5">
        <f>COUNTIF(RiskRegister!J2:J499,"VeryHighHighHigh")</f>
        <v>0</v>
      </c>
    </row>
    <row r="9" spans="4:14" ht="19.350000000000001" customHeight="1" x14ac:dyDescent="0.45">
      <c r="D9" s="20"/>
      <c r="E9" s="11" t="s">
        <v>5</v>
      </c>
      <c r="F9" s="4">
        <f>COUNTIF(RiskRegister!J3:J500,"CriticalLowLow")</f>
        <v>0</v>
      </c>
      <c r="G9" s="4">
        <f>COUNTIF(RiskRegister!J3:J500,"CriticalLowMedium")</f>
        <v>0</v>
      </c>
      <c r="H9" s="5">
        <f>COUNTIF(RiskRegister!J3:J500,"CriticalLowHigh")</f>
        <v>0</v>
      </c>
      <c r="I9" s="4">
        <f>COUNTIF(RiskRegister!J3:J500,"CriticalMediumLow")</f>
        <v>0</v>
      </c>
      <c r="J9" s="5">
        <f>COUNTIF(RiskRegister!J3:J500,"CriticalMediumMedium")</f>
        <v>2</v>
      </c>
      <c r="K9" s="5">
        <f>COUNTIF(RiskRegister!J3:J500,"CriticalMediumHigh")</f>
        <v>0</v>
      </c>
      <c r="L9" s="5">
        <f>COUNTIF(RiskRegister!J3:J500,"CriticalHighLow")</f>
        <v>0</v>
      </c>
      <c r="M9" s="5">
        <f>COUNTIF(RiskRegister!J3:J500,"CriticalHighMedium")</f>
        <v>0</v>
      </c>
      <c r="N9" s="5">
        <f>COUNTIF(RiskRegister!J3:J500,"CriticalHighHigh")</f>
        <v>0</v>
      </c>
    </row>
    <row r="11" spans="4:14" x14ac:dyDescent="0.45">
      <c r="F11" s="21" t="s">
        <v>11</v>
      </c>
      <c r="G11" s="21"/>
      <c r="H11" s="23" t="s">
        <v>12</v>
      </c>
      <c r="I11" s="23"/>
      <c r="J11" s="22" t="s">
        <v>13</v>
      </c>
      <c r="K11" s="22"/>
    </row>
  </sheetData>
  <mergeCells count="7">
    <mergeCell ref="I3:K3"/>
    <mergeCell ref="F3:H3"/>
    <mergeCell ref="L3:N3"/>
    <mergeCell ref="D5:D9"/>
    <mergeCell ref="F11:G11"/>
    <mergeCell ref="J11:K11"/>
    <mergeCell ref="H11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D10" sqref="D10"/>
    </sheetView>
  </sheetViews>
  <sheetFormatPr defaultRowHeight="14.25" x14ac:dyDescent="0.45"/>
  <cols>
    <col min="4" max="4" width="24.3984375" customWidth="1"/>
    <col min="11" max="11" width="18.3984375" customWidth="1"/>
    <col min="12" max="12" width="23.86328125" customWidth="1"/>
  </cols>
  <sheetData>
    <row r="1" spans="1:13" x14ac:dyDescent="0.45">
      <c r="A1" t="s">
        <v>5</v>
      </c>
      <c r="B1" t="s">
        <v>1</v>
      </c>
      <c r="C1" t="s">
        <v>1</v>
      </c>
      <c r="D1" t="s">
        <v>14</v>
      </c>
      <c r="E1">
        <v>4</v>
      </c>
      <c r="F1">
        <v>0</v>
      </c>
      <c r="G1">
        <v>0</v>
      </c>
      <c r="H1">
        <v>4</v>
      </c>
    </row>
    <row r="2" spans="1:13" x14ac:dyDescent="0.45">
      <c r="A2" t="s">
        <v>5</v>
      </c>
      <c r="B2" t="s">
        <v>1</v>
      </c>
      <c r="C2" t="s">
        <v>3</v>
      </c>
      <c r="D2" t="s">
        <v>15</v>
      </c>
      <c r="E2">
        <v>4</v>
      </c>
      <c r="F2">
        <v>0</v>
      </c>
      <c r="G2">
        <v>1</v>
      </c>
      <c r="H2">
        <v>5</v>
      </c>
    </row>
    <row r="3" spans="1:13" x14ac:dyDescent="0.45">
      <c r="A3" t="s">
        <v>5</v>
      </c>
      <c r="B3" t="s">
        <v>1</v>
      </c>
      <c r="C3" t="s">
        <v>0</v>
      </c>
      <c r="D3" t="s">
        <v>16</v>
      </c>
      <c r="E3">
        <v>4</v>
      </c>
      <c r="F3">
        <v>0</v>
      </c>
      <c r="G3">
        <v>2</v>
      </c>
      <c r="H3">
        <v>6</v>
      </c>
      <c r="K3" t="s">
        <v>6</v>
      </c>
      <c r="L3" t="s">
        <v>101</v>
      </c>
      <c r="M3" t="s">
        <v>7</v>
      </c>
    </row>
    <row r="4" spans="1:13" x14ac:dyDescent="0.45">
      <c r="A4" t="s">
        <v>5</v>
      </c>
      <c r="B4" t="s">
        <v>3</v>
      </c>
      <c r="C4" t="s">
        <v>1</v>
      </c>
      <c r="D4" t="s">
        <v>17</v>
      </c>
      <c r="E4">
        <v>4</v>
      </c>
      <c r="F4">
        <v>1</v>
      </c>
      <c r="G4">
        <v>0</v>
      </c>
      <c r="H4">
        <v>5</v>
      </c>
      <c r="K4" t="s">
        <v>1</v>
      </c>
      <c r="L4" t="s">
        <v>1</v>
      </c>
      <c r="M4" t="s">
        <v>1</v>
      </c>
    </row>
    <row r="5" spans="1:13" x14ac:dyDescent="0.45">
      <c r="A5" t="s">
        <v>5</v>
      </c>
      <c r="B5" t="s">
        <v>3</v>
      </c>
      <c r="C5" t="s">
        <v>3</v>
      </c>
      <c r="D5" t="s">
        <v>18</v>
      </c>
      <c r="E5">
        <v>4</v>
      </c>
      <c r="F5">
        <v>1</v>
      </c>
      <c r="G5">
        <v>1</v>
      </c>
      <c r="H5">
        <v>6</v>
      </c>
      <c r="K5" t="s">
        <v>3</v>
      </c>
      <c r="L5" t="s">
        <v>3</v>
      </c>
      <c r="M5" t="s">
        <v>3</v>
      </c>
    </row>
    <row r="6" spans="1:13" x14ac:dyDescent="0.45">
      <c r="A6" t="s">
        <v>5</v>
      </c>
      <c r="B6" t="s">
        <v>3</v>
      </c>
      <c r="C6" t="s">
        <v>0</v>
      </c>
      <c r="D6" t="s">
        <v>19</v>
      </c>
      <c r="E6">
        <v>4</v>
      </c>
      <c r="F6">
        <v>1</v>
      </c>
      <c r="G6">
        <v>2</v>
      </c>
      <c r="H6">
        <v>7</v>
      </c>
      <c r="K6" t="s">
        <v>0</v>
      </c>
      <c r="L6" t="s">
        <v>0</v>
      </c>
      <c r="M6" t="s">
        <v>0</v>
      </c>
    </row>
    <row r="7" spans="1:13" x14ac:dyDescent="0.45">
      <c r="A7" t="s">
        <v>5</v>
      </c>
      <c r="B7" t="s">
        <v>0</v>
      </c>
      <c r="C7" t="s">
        <v>1</v>
      </c>
      <c r="D7" t="s">
        <v>20</v>
      </c>
      <c r="E7">
        <v>4</v>
      </c>
      <c r="F7">
        <v>2</v>
      </c>
      <c r="G7">
        <v>0</v>
      </c>
      <c r="H7">
        <v>6</v>
      </c>
      <c r="K7" t="s">
        <v>2</v>
      </c>
    </row>
    <row r="8" spans="1:13" x14ac:dyDescent="0.45">
      <c r="A8" t="s">
        <v>5</v>
      </c>
      <c r="B8" t="s">
        <v>0</v>
      </c>
      <c r="C8" t="s">
        <v>3</v>
      </c>
      <c r="D8" t="s">
        <v>21</v>
      </c>
      <c r="E8">
        <v>4</v>
      </c>
      <c r="F8">
        <v>2</v>
      </c>
      <c r="G8">
        <v>1</v>
      </c>
      <c r="H8">
        <v>7</v>
      </c>
      <c r="K8" t="s">
        <v>5</v>
      </c>
    </row>
    <row r="9" spans="1:13" x14ac:dyDescent="0.45">
      <c r="A9" t="s">
        <v>5</v>
      </c>
      <c r="B9" t="s">
        <v>0</v>
      </c>
      <c r="C9" t="s">
        <v>0</v>
      </c>
      <c r="D9" t="s">
        <v>22</v>
      </c>
      <c r="E9">
        <v>4</v>
      </c>
      <c r="F9">
        <v>2</v>
      </c>
      <c r="G9">
        <v>2</v>
      </c>
      <c r="H9">
        <v>8</v>
      </c>
    </row>
    <row r="10" spans="1:13" x14ac:dyDescent="0.45">
      <c r="A10" t="s">
        <v>2</v>
      </c>
      <c r="B10" t="s">
        <v>1</v>
      </c>
      <c r="C10" t="s">
        <v>1</v>
      </c>
      <c r="D10" t="s">
        <v>23</v>
      </c>
      <c r="E10">
        <v>3</v>
      </c>
      <c r="F10">
        <v>0</v>
      </c>
      <c r="G10">
        <v>0</v>
      </c>
      <c r="H10">
        <v>3</v>
      </c>
    </row>
    <row r="11" spans="1:13" x14ac:dyDescent="0.45">
      <c r="A11" t="s">
        <v>2</v>
      </c>
      <c r="B11" t="s">
        <v>1</v>
      </c>
      <c r="C11" t="s">
        <v>3</v>
      </c>
      <c r="D11" t="s">
        <v>24</v>
      </c>
      <c r="E11">
        <v>3</v>
      </c>
      <c r="F11">
        <v>0</v>
      </c>
      <c r="G11">
        <v>1</v>
      </c>
      <c r="H11">
        <v>4</v>
      </c>
    </row>
    <row r="12" spans="1:13" x14ac:dyDescent="0.45">
      <c r="A12" t="s">
        <v>2</v>
      </c>
      <c r="B12" t="s">
        <v>1</v>
      </c>
      <c r="C12" t="s">
        <v>0</v>
      </c>
      <c r="D12" t="s">
        <v>25</v>
      </c>
      <c r="E12">
        <v>3</v>
      </c>
      <c r="F12">
        <v>0</v>
      </c>
      <c r="G12">
        <v>2</v>
      </c>
      <c r="H12">
        <v>5</v>
      </c>
    </row>
    <row r="13" spans="1:13" x14ac:dyDescent="0.45">
      <c r="A13" t="s">
        <v>2</v>
      </c>
      <c r="B13" t="s">
        <v>3</v>
      </c>
      <c r="C13" t="s">
        <v>1</v>
      </c>
      <c r="D13" t="s">
        <v>26</v>
      </c>
      <c r="E13">
        <v>3</v>
      </c>
      <c r="F13">
        <v>1</v>
      </c>
      <c r="G13">
        <v>0</v>
      </c>
      <c r="H13">
        <v>4</v>
      </c>
    </row>
    <row r="14" spans="1:13" x14ac:dyDescent="0.45">
      <c r="A14" t="s">
        <v>2</v>
      </c>
      <c r="B14" t="s">
        <v>3</v>
      </c>
      <c r="C14" t="s">
        <v>3</v>
      </c>
      <c r="D14" t="s">
        <v>27</v>
      </c>
      <c r="E14">
        <v>3</v>
      </c>
      <c r="F14">
        <v>1</v>
      </c>
      <c r="G14">
        <v>1</v>
      </c>
      <c r="H14">
        <v>5</v>
      </c>
    </row>
    <row r="15" spans="1:13" x14ac:dyDescent="0.45">
      <c r="A15" t="s">
        <v>2</v>
      </c>
      <c r="B15" t="s">
        <v>3</v>
      </c>
      <c r="C15" t="s">
        <v>0</v>
      </c>
      <c r="D15" t="s">
        <v>28</v>
      </c>
      <c r="E15">
        <v>3</v>
      </c>
      <c r="F15">
        <v>1</v>
      </c>
      <c r="G15">
        <v>2</v>
      </c>
      <c r="H15">
        <v>6</v>
      </c>
    </row>
    <row r="16" spans="1:13" x14ac:dyDescent="0.45">
      <c r="A16" t="s">
        <v>2</v>
      </c>
      <c r="B16" t="s">
        <v>0</v>
      </c>
      <c r="C16" t="s">
        <v>1</v>
      </c>
      <c r="D16" t="s">
        <v>29</v>
      </c>
      <c r="E16">
        <v>3</v>
      </c>
      <c r="F16">
        <v>2</v>
      </c>
      <c r="G16">
        <v>0</v>
      </c>
      <c r="H16">
        <v>5</v>
      </c>
    </row>
    <row r="17" spans="1:8" x14ac:dyDescent="0.45">
      <c r="A17" t="s">
        <v>2</v>
      </c>
      <c r="B17" t="s">
        <v>0</v>
      </c>
      <c r="C17" t="s">
        <v>3</v>
      </c>
      <c r="D17" t="s">
        <v>30</v>
      </c>
      <c r="E17">
        <v>3</v>
      </c>
      <c r="F17">
        <v>2</v>
      </c>
      <c r="G17">
        <v>1</v>
      </c>
      <c r="H17">
        <v>6</v>
      </c>
    </row>
    <row r="18" spans="1:8" x14ac:dyDescent="0.45">
      <c r="A18" t="s">
        <v>2</v>
      </c>
      <c r="B18" t="s">
        <v>0</v>
      </c>
      <c r="C18" t="s">
        <v>0</v>
      </c>
      <c r="D18" t="s">
        <v>31</v>
      </c>
      <c r="E18">
        <v>3</v>
      </c>
      <c r="F18">
        <v>2</v>
      </c>
      <c r="G18">
        <v>2</v>
      </c>
      <c r="H18">
        <v>7</v>
      </c>
    </row>
    <row r="19" spans="1:8" x14ac:dyDescent="0.45">
      <c r="A19" t="s">
        <v>0</v>
      </c>
      <c r="B19" t="s">
        <v>1</v>
      </c>
      <c r="C19" t="s">
        <v>1</v>
      </c>
      <c r="D19" t="s">
        <v>32</v>
      </c>
      <c r="E19">
        <v>2</v>
      </c>
      <c r="F19">
        <v>0</v>
      </c>
      <c r="G19">
        <v>0</v>
      </c>
      <c r="H19">
        <v>2</v>
      </c>
    </row>
    <row r="20" spans="1:8" x14ac:dyDescent="0.45">
      <c r="A20" t="s">
        <v>0</v>
      </c>
      <c r="B20" t="s">
        <v>1</v>
      </c>
      <c r="C20" t="s">
        <v>3</v>
      </c>
      <c r="D20" t="s">
        <v>33</v>
      </c>
      <c r="E20">
        <v>2</v>
      </c>
      <c r="F20">
        <v>0</v>
      </c>
      <c r="G20">
        <v>1</v>
      </c>
      <c r="H20">
        <v>3</v>
      </c>
    </row>
    <row r="21" spans="1:8" x14ac:dyDescent="0.45">
      <c r="A21" t="s">
        <v>0</v>
      </c>
      <c r="B21" t="s">
        <v>1</v>
      </c>
      <c r="C21" t="s">
        <v>0</v>
      </c>
      <c r="D21" t="s">
        <v>34</v>
      </c>
      <c r="E21">
        <v>2</v>
      </c>
      <c r="F21">
        <v>0</v>
      </c>
      <c r="G21">
        <v>2</v>
      </c>
      <c r="H21">
        <v>4</v>
      </c>
    </row>
    <row r="22" spans="1:8" x14ac:dyDescent="0.45">
      <c r="A22" t="s">
        <v>0</v>
      </c>
      <c r="B22" t="s">
        <v>3</v>
      </c>
      <c r="C22" t="s">
        <v>1</v>
      </c>
      <c r="D22" t="s">
        <v>35</v>
      </c>
      <c r="E22">
        <v>2</v>
      </c>
      <c r="F22">
        <v>1</v>
      </c>
      <c r="G22">
        <v>0</v>
      </c>
      <c r="H22">
        <v>3</v>
      </c>
    </row>
    <row r="23" spans="1:8" x14ac:dyDescent="0.45">
      <c r="A23" t="s">
        <v>0</v>
      </c>
      <c r="B23" t="s">
        <v>3</v>
      </c>
      <c r="C23" t="s">
        <v>3</v>
      </c>
      <c r="D23" t="s">
        <v>36</v>
      </c>
      <c r="E23">
        <v>2</v>
      </c>
      <c r="F23">
        <v>1</v>
      </c>
      <c r="G23">
        <v>1</v>
      </c>
      <c r="H23">
        <v>4</v>
      </c>
    </row>
    <row r="24" spans="1:8" x14ac:dyDescent="0.45">
      <c r="A24" t="s">
        <v>0</v>
      </c>
      <c r="B24" t="s">
        <v>3</v>
      </c>
      <c r="C24" t="s">
        <v>0</v>
      </c>
      <c r="D24" t="s">
        <v>37</v>
      </c>
      <c r="E24">
        <v>2</v>
      </c>
      <c r="F24">
        <v>1</v>
      </c>
      <c r="G24">
        <v>2</v>
      </c>
      <c r="H24">
        <v>5</v>
      </c>
    </row>
    <row r="25" spans="1:8" x14ac:dyDescent="0.45">
      <c r="A25" t="s">
        <v>0</v>
      </c>
      <c r="B25" t="s">
        <v>0</v>
      </c>
      <c r="C25" t="s">
        <v>1</v>
      </c>
      <c r="D25" t="s">
        <v>38</v>
      </c>
      <c r="E25">
        <v>2</v>
      </c>
      <c r="F25">
        <v>2</v>
      </c>
      <c r="G25">
        <v>0</v>
      </c>
      <c r="H25">
        <v>4</v>
      </c>
    </row>
    <row r="26" spans="1:8" x14ac:dyDescent="0.45">
      <c r="A26" t="s">
        <v>0</v>
      </c>
      <c r="B26" t="s">
        <v>0</v>
      </c>
      <c r="C26" t="s">
        <v>3</v>
      </c>
      <c r="D26" t="s">
        <v>39</v>
      </c>
      <c r="E26">
        <v>2</v>
      </c>
      <c r="F26">
        <v>2</v>
      </c>
      <c r="G26">
        <v>1</v>
      </c>
      <c r="H26">
        <v>5</v>
      </c>
    </row>
    <row r="27" spans="1:8" x14ac:dyDescent="0.45">
      <c r="A27" t="s">
        <v>0</v>
      </c>
      <c r="B27" t="s">
        <v>0</v>
      </c>
      <c r="C27" t="s">
        <v>0</v>
      </c>
      <c r="D27" t="s">
        <v>40</v>
      </c>
      <c r="E27">
        <v>2</v>
      </c>
      <c r="F27">
        <v>2</v>
      </c>
      <c r="G27">
        <v>2</v>
      </c>
      <c r="H27">
        <v>6</v>
      </c>
    </row>
    <row r="28" spans="1:8" x14ac:dyDescent="0.45">
      <c r="A28" t="s">
        <v>3</v>
      </c>
      <c r="B28" t="s">
        <v>1</v>
      </c>
      <c r="C28" t="s">
        <v>1</v>
      </c>
      <c r="D28" t="s">
        <v>41</v>
      </c>
      <c r="E28">
        <v>1</v>
      </c>
      <c r="F28">
        <v>0</v>
      </c>
      <c r="G28">
        <v>0</v>
      </c>
      <c r="H28">
        <v>1</v>
      </c>
    </row>
    <row r="29" spans="1:8" x14ac:dyDescent="0.45">
      <c r="A29" t="s">
        <v>3</v>
      </c>
      <c r="B29" t="s">
        <v>1</v>
      </c>
      <c r="C29" t="s">
        <v>3</v>
      </c>
      <c r="D29" t="s">
        <v>42</v>
      </c>
      <c r="E29">
        <v>1</v>
      </c>
      <c r="F29">
        <v>0</v>
      </c>
      <c r="G29">
        <v>1</v>
      </c>
      <c r="H29">
        <v>2</v>
      </c>
    </row>
    <row r="30" spans="1:8" x14ac:dyDescent="0.45">
      <c r="A30" t="s">
        <v>3</v>
      </c>
      <c r="B30" t="s">
        <v>1</v>
      </c>
      <c r="C30" t="s">
        <v>0</v>
      </c>
      <c r="D30" t="s">
        <v>43</v>
      </c>
      <c r="E30">
        <v>1</v>
      </c>
      <c r="F30">
        <v>0</v>
      </c>
      <c r="G30">
        <v>2</v>
      </c>
      <c r="H30">
        <v>3</v>
      </c>
    </row>
    <row r="31" spans="1:8" x14ac:dyDescent="0.45">
      <c r="A31" t="s">
        <v>3</v>
      </c>
      <c r="B31" t="s">
        <v>3</v>
      </c>
      <c r="C31" t="s">
        <v>1</v>
      </c>
      <c r="D31" t="s">
        <v>44</v>
      </c>
      <c r="E31">
        <v>1</v>
      </c>
      <c r="F31">
        <v>1</v>
      </c>
      <c r="G31">
        <v>0</v>
      </c>
      <c r="H31">
        <v>2</v>
      </c>
    </row>
    <row r="32" spans="1:8" x14ac:dyDescent="0.45">
      <c r="A32" t="s">
        <v>3</v>
      </c>
      <c r="B32" t="s">
        <v>3</v>
      </c>
      <c r="C32" t="s">
        <v>3</v>
      </c>
      <c r="D32" t="s">
        <v>45</v>
      </c>
      <c r="E32">
        <v>1</v>
      </c>
      <c r="F32">
        <v>1</v>
      </c>
      <c r="G32">
        <v>1</v>
      </c>
      <c r="H32">
        <v>3</v>
      </c>
    </row>
    <row r="33" spans="1:8" x14ac:dyDescent="0.45">
      <c r="A33" t="s">
        <v>3</v>
      </c>
      <c r="B33" t="s">
        <v>3</v>
      </c>
      <c r="C33" t="s">
        <v>0</v>
      </c>
      <c r="D33" t="s">
        <v>46</v>
      </c>
      <c r="E33">
        <v>1</v>
      </c>
      <c r="F33">
        <v>1</v>
      </c>
      <c r="G33">
        <v>2</v>
      </c>
      <c r="H33">
        <v>4</v>
      </c>
    </row>
    <row r="34" spans="1:8" x14ac:dyDescent="0.45">
      <c r="A34" t="s">
        <v>3</v>
      </c>
      <c r="B34" t="s">
        <v>0</v>
      </c>
      <c r="C34" t="s">
        <v>1</v>
      </c>
      <c r="D34" t="s">
        <v>47</v>
      </c>
      <c r="E34">
        <v>1</v>
      </c>
      <c r="F34">
        <v>2</v>
      </c>
      <c r="G34">
        <v>0</v>
      </c>
      <c r="H34">
        <v>3</v>
      </c>
    </row>
    <row r="35" spans="1:8" x14ac:dyDescent="0.45">
      <c r="A35" t="s">
        <v>3</v>
      </c>
      <c r="B35" t="s">
        <v>0</v>
      </c>
      <c r="C35" t="s">
        <v>3</v>
      </c>
      <c r="D35" t="s">
        <v>48</v>
      </c>
      <c r="E35">
        <v>1</v>
      </c>
      <c r="F35">
        <v>2</v>
      </c>
      <c r="G35">
        <v>1</v>
      </c>
      <c r="H35">
        <v>4</v>
      </c>
    </row>
    <row r="36" spans="1:8" x14ac:dyDescent="0.45">
      <c r="A36" t="s">
        <v>3</v>
      </c>
      <c r="B36" t="s">
        <v>0</v>
      </c>
      <c r="C36" t="s">
        <v>0</v>
      </c>
      <c r="D36" t="s">
        <v>49</v>
      </c>
      <c r="E36">
        <v>1</v>
      </c>
      <c r="F36">
        <v>2</v>
      </c>
      <c r="G36">
        <v>2</v>
      </c>
      <c r="H36">
        <v>5</v>
      </c>
    </row>
    <row r="37" spans="1:8" x14ac:dyDescent="0.45">
      <c r="A37" t="s">
        <v>1</v>
      </c>
      <c r="B37" t="s">
        <v>1</v>
      </c>
      <c r="C37" t="s">
        <v>1</v>
      </c>
      <c r="D37" t="s">
        <v>50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t="s">
        <v>1</v>
      </c>
      <c r="B38" t="s">
        <v>1</v>
      </c>
      <c r="C38" t="s">
        <v>3</v>
      </c>
      <c r="D38" t="s">
        <v>51</v>
      </c>
      <c r="E38">
        <v>0</v>
      </c>
      <c r="F38">
        <v>0</v>
      </c>
      <c r="G38">
        <v>1</v>
      </c>
      <c r="H38">
        <v>1</v>
      </c>
    </row>
    <row r="39" spans="1:8" x14ac:dyDescent="0.45">
      <c r="A39" t="s">
        <v>1</v>
      </c>
      <c r="B39" t="s">
        <v>1</v>
      </c>
      <c r="C39" t="s">
        <v>0</v>
      </c>
      <c r="D39" t="s">
        <v>52</v>
      </c>
      <c r="E39">
        <v>0</v>
      </c>
      <c r="F39">
        <v>0</v>
      </c>
      <c r="G39">
        <v>2</v>
      </c>
      <c r="H39">
        <v>2</v>
      </c>
    </row>
    <row r="40" spans="1:8" x14ac:dyDescent="0.45">
      <c r="A40" t="s">
        <v>1</v>
      </c>
      <c r="B40" t="s">
        <v>3</v>
      </c>
      <c r="C40" t="s">
        <v>1</v>
      </c>
      <c r="D40" t="s">
        <v>53</v>
      </c>
      <c r="E40">
        <v>0</v>
      </c>
      <c r="F40">
        <v>1</v>
      </c>
      <c r="G40">
        <v>0</v>
      </c>
      <c r="H40">
        <v>1</v>
      </c>
    </row>
    <row r="41" spans="1:8" x14ac:dyDescent="0.45">
      <c r="A41" t="s">
        <v>1</v>
      </c>
      <c r="B41" t="s">
        <v>3</v>
      </c>
      <c r="C41" t="s">
        <v>3</v>
      </c>
      <c r="D41" t="s">
        <v>54</v>
      </c>
      <c r="E41">
        <v>0</v>
      </c>
      <c r="F41">
        <v>1</v>
      </c>
      <c r="G41">
        <v>1</v>
      </c>
      <c r="H41">
        <v>2</v>
      </c>
    </row>
    <row r="42" spans="1:8" x14ac:dyDescent="0.45">
      <c r="A42" t="s">
        <v>1</v>
      </c>
      <c r="B42" t="s">
        <v>3</v>
      </c>
      <c r="C42" t="s">
        <v>0</v>
      </c>
      <c r="D42" t="s">
        <v>55</v>
      </c>
      <c r="E42">
        <v>0</v>
      </c>
      <c r="F42">
        <v>1</v>
      </c>
      <c r="G42">
        <v>2</v>
      </c>
      <c r="H42">
        <v>3</v>
      </c>
    </row>
    <row r="43" spans="1:8" x14ac:dyDescent="0.45">
      <c r="A43" t="s">
        <v>1</v>
      </c>
      <c r="B43" t="s">
        <v>0</v>
      </c>
      <c r="C43" t="s">
        <v>1</v>
      </c>
      <c r="D43" t="s">
        <v>56</v>
      </c>
      <c r="E43">
        <v>0</v>
      </c>
      <c r="F43">
        <v>2</v>
      </c>
      <c r="G43">
        <v>0</v>
      </c>
      <c r="H43">
        <v>2</v>
      </c>
    </row>
    <row r="44" spans="1:8" x14ac:dyDescent="0.45">
      <c r="A44" t="s">
        <v>1</v>
      </c>
      <c r="B44" t="s">
        <v>0</v>
      </c>
      <c r="C44" t="s">
        <v>3</v>
      </c>
      <c r="D44" t="s">
        <v>57</v>
      </c>
      <c r="E44">
        <v>0</v>
      </c>
      <c r="F44">
        <v>2</v>
      </c>
      <c r="G44">
        <v>1</v>
      </c>
      <c r="H44">
        <v>3</v>
      </c>
    </row>
    <row r="45" spans="1:8" x14ac:dyDescent="0.45">
      <c r="A45" t="s">
        <v>1</v>
      </c>
      <c r="B45" t="s">
        <v>0</v>
      </c>
      <c r="C45" t="s">
        <v>0</v>
      </c>
      <c r="D45" t="s">
        <v>58</v>
      </c>
      <c r="E45">
        <v>0</v>
      </c>
      <c r="F45">
        <v>2</v>
      </c>
      <c r="G45">
        <v>2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Guidelines</vt:lpstr>
      <vt:lpstr>RiskRegister</vt:lpstr>
      <vt:lpstr>RiskCalculationMatrix</vt:lpstr>
      <vt:lpstr>RefMatrix</vt:lpstr>
      <vt:lpstr>AssetValue</vt:lpstr>
      <vt:lpstr>EaseofExploitation</vt:lpstr>
      <vt:lpstr>Exploitation</vt:lpstr>
      <vt:lpstr>Likelhood</vt:lpstr>
      <vt:lpstr>LikelhoodofThreat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Szamrej</dc:creator>
  <cp:lastModifiedBy>Jacek Szamrej</cp:lastModifiedBy>
  <dcterms:created xsi:type="dcterms:W3CDTF">2016-05-14T15:36:59Z</dcterms:created>
  <dcterms:modified xsi:type="dcterms:W3CDTF">2016-06-14T13:09:25Z</dcterms:modified>
</cp:coreProperties>
</file>