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kangwei_liu\Documents\"/>
    </mc:Choice>
  </mc:AlternateContent>
  <xr:revisionPtr revIDLastSave="0" documentId="13_ncr:1_{54688D24-FDF6-4A67-BBBE-DB0A6F87BB02}" xr6:coauthVersionLast="43" xr6:coauthVersionMax="43" xr10:uidLastSave="{00000000-0000-0000-0000-000000000000}"/>
  <bookViews>
    <workbookView xWindow="2475" yWindow="795" windowWidth="24900" windowHeight="11385" tabRatio="514" xr2:uid="{05AAACF9-C555-44C3-9157-138E1CF9061B}"/>
  </bookViews>
  <sheets>
    <sheet name="滑点计算" sheetId="1" r:id="rId1"/>
    <sheet name="期货收益计算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9" i="1" l="1"/>
  <c r="G19" i="1"/>
  <c r="G20" i="1"/>
  <c r="G21" i="1"/>
  <c r="G22" i="1"/>
  <c r="G23" i="1"/>
  <c r="G24" i="1"/>
  <c r="G25" i="1"/>
  <c r="G18" i="1"/>
  <c r="F19" i="1"/>
  <c r="F20" i="1"/>
  <c r="F21" i="1"/>
  <c r="F22" i="1"/>
  <c r="F23" i="1"/>
  <c r="F24" i="1"/>
  <c r="F25" i="1"/>
  <c r="F18" i="1"/>
  <c r="G4" i="1"/>
  <c r="G5" i="1"/>
  <c r="G6" i="1"/>
  <c r="G7" i="1"/>
  <c r="G8" i="1"/>
  <c r="G9" i="1"/>
  <c r="G10" i="1"/>
  <c r="G3" i="1"/>
  <c r="F7" i="1"/>
  <c r="F4" i="1"/>
  <c r="F5" i="1"/>
  <c r="F6" i="1"/>
  <c r="F8" i="1"/>
  <c r="F9" i="1"/>
  <c r="F10" i="1"/>
  <c r="F3" i="1"/>
  <c r="E22" i="1"/>
  <c r="E18" i="1"/>
  <c r="N19" i="1"/>
  <c r="N20" i="1"/>
  <c r="N21" i="1"/>
  <c r="N22" i="1"/>
  <c r="N23" i="1"/>
  <c r="N24" i="1"/>
  <c r="N25" i="1"/>
  <c r="M19" i="1"/>
  <c r="M20" i="1"/>
  <c r="M21" i="1"/>
  <c r="M22" i="1"/>
  <c r="M23" i="1"/>
  <c r="M24" i="1"/>
  <c r="M25" i="1"/>
  <c r="N18" i="1"/>
  <c r="M18" i="1"/>
  <c r="L19" i="1"/>
  <c r="L20" i="1"/>
  <c r="L21" i="1"/>
  <c r="L22" i="1"/>
  <c r="L23" i="1"/>
  <c r="L24" i="1"/>
  <c r="L25" i="1"/>
  <c r="L18" i="1"/>
  <c r="C22" i="1"/>
  <c r="C18" i="1"/>
  <c r="D19" i="1"/>
  <c r="D20" i="1"/>
  <c r="D21" i="1"/>
  <c r="D22" i="1"/>
  <c r="D23" i="1"/>
  <c r="D24" i="1"/>
  <c r="D25" i="1"/>
  <c r="D18" i="1"/>
  <c r="E19" i="1"/>
  <c r="E20" i="1"/>
  <c r="C20" i="1" s="1"/>
  <c r="E21" i="1"/>
  <c r="C21" i="1" s="1"/>
  <c r="E23" i="1"/>
  <c r="C23" i="1" s="1"/>
  <c r="E24" i="1"/>
  <c r="C24" i="1" s="1"/>
  <c r="E25" i="1"/>
  <c r="C25" i="1" s="1"/>
  <c r="B19" i="1"/>
  <c r="B20" i="1"/>
  <c r="B21" i="1"/>
  <c r="B22" i="1"/>
  <c r="B23" i="1"/>
  <c r="B24" i="1"/>
  <c r="B25" i="1"/>
  <c r="B18" i="1"/>
  <c r="A19" i="1"/>
  <c r="A20" i="1"/>
  <c r="A21" i="1"/>
  <c r="A22" i="1"/>
  <c r="A23" i="1"/>
  <c r="A24" i="1"/>
  <c r="A25" i="1"/>
  <c r="A18" i="1"/>
  <c r="J19" i="1"/>
  <c r="J20" i="1"/>
  <c r="J21" i="1"/>
  <c r="J22" i="1"/>
  <c r="J23" i="1"/>
  <c r="J24" i="1"/>
  <c r="J25" i="1"/>
  <c r="J18" i="1"/>
  <c r="E10" i="1"/>
  <c r="E6" i="1"/>
  <c r="E7" i="1"/>
  <c r="E8" i="1"/>
  <c r="E9" i="1"/>
  <c r="E5" i="1"/>
  <c r="E4" i="1"/>
  <c r="E3" i="1"/>
  <c r="D10" i="1"/>
  <c r="D4" i="1"/>
  <c r="D5" i="1"/>
  <c r="D6" i="1"/>
  <c r="D7" i="1"/>
  <c r="D8" i="1"/>
  <c r="D9" i="1"/>
  <c r="D3" i="1"/>
</calcChain>
</file>

<file path=xl/sharedStrings.xml><?xml version="1.0" encoding="utf-8"?>
<sst xmlns="http://schemas.openxmlformats.org/spreadsheetml/2006/main" count="45" uniqueCount="34">
  <si>
    <t>购买ETH数量 （ΔY）</t>
  </si>
  <si>
    <t>单个ETH价格 (DAI)</t>
  </si>
  <si>
    <t>滑点</t>
  </si>
  <si>
    <t>购买时消耗的DAI （ΔX）</t>
  </si>
  <si>
    <t>DAI流动量 （x）</t>
  </si>
  <si>
    <t>ETH流动量 （y）</t>
  </si>
  <si>
    <t>常数 （K）</t>
  </si>
  <si>
    <t>x/y</t>
  </si>
  <si>
    <t>alpha （ΔX/x）</t>
  </si>
  <si>
    <t>beta （ΔY/y）</t>
  </si>
  <si>
    <t>理论消耗</t>
    <phoneticPr fontId="5" type="noConversion"/>
  </si>
  <si>
    <r>
      <rPr>
        <b/>
        <sz val="9.6"/>
        <color rgb="FF555555"/>
        <rFont val="等线"/>
        <family val="2"/>
        <charset val="134"/>
      </rPr>
      <t>理论消耗</t>
    </r>
    <phoneticPr fontId="5" type="noConversion"/>
  </si>
  <si>
    <t>200x100</t>
    <phoneticPr fontId="5" type="noConversion"/>
  </si>
  <si>
    <t>滑点差值</t>
    <phoneticPr fontId="5" type="noConversion"/>
  </si>
  <si>
    <t>实际消耗-理论消耗</t>
    <phoneticPr fontId="5" type="noConversion"/>
  </si>
  <si>
    <t>(实际消耗-理论消耗)/理论消耗</t>
    <phoneticPr fontId="5" type="noConversion"/>
  </si>
  <si>
    <t xml:space="preserve"> 控制输入为整数</t>
    <phoneticPr fontId="5" type="noConversion"/>
  </si>
  <si>
    <t>(实际产出-理论产出)/理论产出</t>
    <phoneticPr fontId="5" type="noConversion"/>
  </si>
  <si>
    <r>
      <t>x/y(</t>
    </r>
    <r>
      <rPr>
        <b/>
        <sz val="9.6"/>
        <color rgb="FF555555"/>
        <rFont val="宋体"/>
        <family val="2"/>
        <charset val="134"/>
      </rPr>
      <t>兑价</t>
    </r>
    <r>
      <rPr>
        <b/>
        <sz val="9.6"/>
        <color rgb="FF555555"/>
        <rFont val="Arial"/>
        <family val="2"/>
      </rPr>
      <t>)</t>
    </r>
    <phoneticPr fontId="5" type="noConversion"/>
  </si>
  <si>
    <r>
      <rPr>
        <b/>
        <sz val="9.6"/>
        <color rgb="FF555555"/>
        <rFont val="微软雅黑"/>
        <family val="2"/>
        <charset val="134"/>
      </rPr>
      <t>单个</t>
    </r>
    <r>
      <rPr>
        <b/>
        <sz val="9.6"/>
        <color rgb="FF555555"/>
        <rFont val="Arial"/>
        <family val="2"/>
      </rPr>
      <t>ETH</t>
    </r>
    <r>
      <rPr>
        <b/>
        <sz val="9.6"/>
        <color rgb="FF555555"/>
        <rFont val="微软雅黑"/>
        <family val="2"/>
        <charset val="134"/>
      </rPr>
      <t>价格</t>
    </r>
    <r>
      <rPr>
        <b/>
        <sz val="9.6"/>
        <color rgb="FF555555"/>
        <rFont val="Arial"/>
        <family val="2"/>
      </rPr>
      <t xml:space="preserve"> (DAI)</t>
    </r>
    <r>
      <rPr>
        <b/>
        <sz val="9.6"/>
        <color rgb="FF555555"/>
        <rFont val="宋体"/>
        <family val="2"/>
        <charset val="134"/>
      </rPr>
      <t>（交易时）</t>
    </r>
    <phoneticPr fontId="5" type="noConversion"/>
  </si>
  <si>
    <r>
      <t>alpha</t>
    </r>
    <r>
      <rPr>
        <b/>
        <sz val="9.6"/>
        <color rgb="FF555555"/>
        <rFont val="宋体"/>
        <family val="2"/>
        <charset val="134"/>
      </rPr>
      <t>和</t>
    </r>
    <r>
      <rPr>
        <b/>
        <sz val="9.6"/>
        <color rgb="FF555555"/>
        <rFont val="Arial"/>
        <family val="2"/>
      </rPr>
      <t>beta</t>
    </r>
    <r>
      <rPr>
        <b/>
        <sz val="9.6"/>
        <color rgb="FF555555"/>
        <rFont val="宋体"/>
        <family val="2"/>
        <charset val="134"/>
      </rPr>
      <t>中</t>
    </r>
    <r>
      <rPr>
        <b/>
        <sz val="9.6"/>
        <color rgb="FF555555"/>
        <rFont val="Arial"/>
        <family val="2"/>
      </rPr>
      <t>x</t>
    </r>
    <r>
      <rPr>
        <b/>
        <sz val="9.6"/>
        <color rgb="FF555555"/>
        <rFont val="宋体"/>
        <family val="2"/>
        <charset val="134"/>
      </rPr>
      <t>，</t>
    </r>
    <r>
      <rPr>
        <b/>
        <sz val="9.6"/>
        <color rgb="FF555555"/>
        <rFont val="Arial"/>
        <family val="2"/>
      </rPr>
      <t>y</t>
    </r>
    <r>
      <rPr>
        <b/>
        <sz val="9.6"/>
        <color rgb="FF555555"/>
        <rFont val="宋体"/>
        <family val="2"/>
        <charset val="134"/>
      </rPr>
      <t>时之前的兑换前的流动量</t>
    </r>
    <phoneticPr fontId="5" type="noConversion"/>
  </si>
  <si>
    <t>实际产出-理论产出)</t>
    <phoneticPr fontId="5" type="noConversion"/>
  </si>
  <si>
    <t>理论产出</t>
    <phoneticPr fontId="5" type="noConversion"/>
  </si>
  <si>
    <t>保证金</t>
    <phoneticPr fontId="5" type="noConversion"/>
  </si>
  <si>
    <t>杠杆</t>
    <phoneticPr fontId="5" type="noConversion"/>
  </si>
  <si>
    <t>t1</t>
    <phoneticPr fontId="5" type="noConversion"/>
  </si>
  <si>
    <t>t2</t>
    <phoneticPr fontId="5" type="noConversion"/>
  </si>
  <si>
    <t xml:space="preserve">收益 </t>
    <phoneticPr fontId="5" type="noConversion"/>
  </si>
  <si>
    <t>收益率</t>
    <phoneticPr fontId="5" type="noConversion"/>
  </si>
  <si>
    <t>x10</t>
    <phoneticPr fontId="5" type="noConversion"/>
  </si>
  <si>
    <t>怎么看</t>
    <phoneticPr fontId="5" type="noConversion"/>
  </si>
  <si>
    <t>多</t>
    <phoneticPr fontId="5" type="noConversion"/>
  </si>
  <si>
    <t>空</t>
    <phoneticPr fontId="5" type="noConversion"/>
  </si>
  <si>
    <t>x1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</si>
</sst>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43" formatCode="_ * #,##0.00_ ;_ * \-#,##0.00_ ;_ * &quot;-&quot;??_ ;_ @_ "/>
    <numFmt numFmtId="176" formatCode="_ * #,##0.0000_ ;_ * \-#,##0.0000_ ;_ * &quot;-&quot;????_ ;_ @_ "/>
    <numFmt numFmtId="177" formatCode="_ * #,##0_ ;_ * \-#,##0_ ;_ * &quot;-&quot;????_ ;_ @_ "/>
  </numFmts>
  <fonts count="11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9.6"/>
      <color rgb="FF555555"/>
      <name val="Arial"/>
      <family val="2"/>
    </font>
    <font>
      <sz val="9.6"/>
      <color rgb="FF555555"/>
      <name val="Arial"/>
      <family val="2"/>
    </font>
    <font>
      <sz val="9"/>
      <name val="等线"/>
      <family val="2"/>
      <charset val="134"/>
      <scheme val="minor"/>
    </font>
    <font>
      <b/>
      <sz val="9.6"/>
      <color rgb="FF555555"/>
      <name val="等线"/>
      <family val="2"/>
      <charset val="134"/>
    </font>
    <font>
      <b/>
      <sz val="9.6"/>
      <color rgb="FF555555"/>
      <name val="宋体"/>
      <family val="2"/>
      <charset val="134"/>
    </font>
    <font>
      <sz val="8"/>
      <color theme="1"/>
      <name val="等线"/>
      <family val="2"/>
      <charset val="134"/>
      <scheme val="minor"/>
    </font>
    <font>
      <b/>
      <sz val="9.6"/>
      <color rgb="FF555555"/>
      <name val="微软雅黑"/>
      <family val="2"/>
      <charset val="134"/>
    </font>
    <font>
      <b/>
      <sz val="9.6"/>
      <color rgb="FF555555"/>
      <name val="Arial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7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4" fillId="3" borderId="1" xfId="0" applyFont="1" applyFill="1" applyBorder="1" applyAlignment="1">
      <alignment vertical="center" wrapText="1"/>
    </xf>
    <xf numFmtId="10" fontId="4" fillId="3" borderId="1" xfId="0" applyNumberFormat="1" applyFont="1" applyFill="1" applyBorder="1" applyAlignment="1">
      <alignment vertical="center" wrapText="1"/>
    </xf>
    <xf numFmtId="9" fontId="4" fillId="3" borderId="1" xfId="3" applyFont="1" applyFill="1" applyBorder="1" applyAlignment="1">
      <alignment vertical="center" wrapText="1"/>
    </xf>
    <xf numFmtId="43" fontId="7" fillId="3" borderId="1" xfId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vertical="center" wrapText="1"/>
    </xf>
    <xf numFmtId="43" fontId="0" fillId="0" borderId="0" xfId="1" applyFont="1">
      <alignment vertical="center"/>
    </xf>
    <xf numFmtId="41" fontId="4" fillId="3" borderId="1" xfId="2" applyFont="1" applyFill="1" applyBorder="1" applyAlignment="1">
      <alignment vertical="center" wrapText="1"/>
    </xf>
    <xf numFmtId="0" fontId="8" fillId="0" borderId="0" xfId="0" applyFont="1">
      <alignment vertical="center"/>
    </xf>
    <xf numFmtId="43" fontId="2" fillId="2" borderId="1" xfId="4" applyNumberFormat="1" applyBorder="1" applyAlignment="1">
      <alignment horizontal="center" vertical="center" wrapText="1"/>
    </xf>
    <xf numFmtId="176" fontId="2" fillId="2" borderId="1" xfId="4" applyNumberFormat="1" applyBorder="1" applyAlignment="1">
      <alignment horizontal="center" vertical="center" wrapText="1"/>
    </xf>
    <xf numFmtId="176" fontId="4" fillId="3" borderId="1" xfId="1" applyNumberFormat="1" applyFont="1" applyFill="1" applyBorder="1" applyAlignment="1">
      <alignment vertical="center" wrapText="1"/>
    </xf>
    <xf numFmtId="176" fontId="0" fillId="0" borderId="0" xfId="1" applyNumberFormat="1" applyFont="1">
      <alignment vertical="center"/>
    </xf>
    <xf numFmtId="176" fontId="7" fillId="3" borderId="1" xfId="1" applyNumberFormat="1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77" fontId="4" fillId="3" borderId="1" xfId="1" applyNumberFormat="1" applyFont="1" applyFill="1" applyBorder="1" applyAlignment="1">
      <alignment vertical="center" wrapText="1"/>
    </xf>
    <xf numFmtId="10" fontId="4" fillId="3" borderId="1" xfId="3" applyNumberFormat="1" applyFont="1" applyFill="1" applyBorder="1" applyAlignment="1">
      <alignment vertical="center" wrapText="1"/>
    </xf>
    <xf numFmtId="9" fontId="0" fillId="0" borderId="0" xfId="0" applyNumberFormat="1">
      <alignment vertical="center"/>
    </xf>
  </cellXfs>
  <cellStyles count="5">
    <cellStyle name="百分比" xfId="3" builtinId="5"/>
    <cellStyle name="常规" xfId="0" builtinId="0"/>
    <cellStyle name="千位分隔" xfId="1" builtinId="3"/>
    <cellStyle name="千位分隔[0]" xfId="2" builtinId="6"/>
    <cellStyle name="着色 4" xfId="4" builtinId="4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CF3E5-7D34-4A51-979D-A892FCDB2E15}">
  <dimension ref="A1:Q25"/>
  <sheetViews>
    <sheetView tabSelected="1" zoomScale="130" zoomScaleNormal="130" workbookViewId="0">
      <selection activeCell="J18" sqref="J18"/>
    </sheetView>
  </sheetViews>
  <sheetFormatPr defaultRowHeight="14.25" x14ac:dyDescent="0.2"/>
  <cols>
    <col min="1" max="2" width="10.875" bestFit="1" customWidth="1"/>
    <col min="4" max="4" width="12.375" style="8" customWidth="1"/>
    <col min="5" max="5" width="13.375" style="14" customWidth="1"/>
    <col min="6" max="7" width="14.5" style="14" customWidth="1"/>
    <col min="8" max="8" width="11" bestFit="1" customWidth="1"/>
    <col min="9" max="9" width="11.5" bestFit="1" customWidth="1"/>
    <col min="10" max="10" width="9.875" bestFit="1" customWidth="1"/>
    <col min="13" max="14" width="10.875" bestFit="1" customWidth="1"/>
    <col min="16" max="16" width="12.625" customWidth="1"/>
  </cols>
  <sheetData>
    <row r="1" spans="1:17" ht="42.75" x14ac:dyDescent="0.2">
      <c r="A1" s="1" t="s">
        <v>0</v>
      </c>
      <c r="B1" s="16" t="s">
        <v>19</v>
      </c>
      <c r="C1" s="1" t="s">
        <v>2</v>
      </c>
      <c r="D1" s="11" t="s">
        <v>13</v>
      </c>
      <c r="E1" s="12" t="s">
        <v>15</v>
      </c>
      <c r="F1" s="12" t="s">
        <v>14</v>
      </c>
      <c r="G1" s="12" t="s">
        <v>10</v>
      </c>
      <c r="H1" s="1" t="s">
        <v>3</v>
      </c>
      <c r="I1" s="1" t="s">
        <v>4</v>
      </c>
      <c r="J1" s="1" t="s">
        <v>5</v>
      </c>
      <c r="K1" s="1" t="s">
        <v>6</v>
      </c>
      <c r="L1" s="1" t="s">
        <v>18</v>
      </c>
      <c r="M1" s="1" t="s">
        <v>8</v>
      </c>
      <c r="N1" s="1" t="s">
        <v>9</v>
      </c>
      <c r="O1" s="2"/>
      <c r="P1" s="1" t="s">
        <v>11</v>
      </c>
      <c r="Q1" s="2"/>
    </row>
    <row r="2" spans="1:17" x14ac:dyDescent="0.2">
      <c r="A2" s="3"/>
      <c r="B2" s="3"/>
      <c r="C2" s="3"/>
      <c r="D2" s="7"/>
      <c r="E2" s="13"/>
      <c r="F2" s="13"/>
      <c r="G2" s="13"/>
      <c r="H2" s="3"/>
      <c r="I2" s="3">
        <v>100000</v>
      </c>
      <c r="J2" s="3">
        <v>1000</v>
      </c>
      <c r="K2" s="3">
        <v>100000000</v>
      </c>
      <c r="L2" s="3">
        <v>100</v>
      </c>
      <c r="M2" s="3"/>
      <c r="N2" s="3"/>
      <c r="O2" s="2"/>
      <c r="P2" s="2"/>
      <c r="Q2" s="2"/>
    </row>
    <row r="3" spans="1:17" x14ac:dyDescent="0.2">
      <c r="A3" s="3">
        <v>1</v>
      </c>
      <c r="B3" s="3">
        <v>100.10010010000001</v>
      </c>
      <c r="C3" s="4">
        <v>1E-3</v>
      </c>
      <c r="D3" s="7">
        <f t="shared" ref="D3:D10" si="0">H3-A3*100</f>
        <v>0.10010010000000591</v>
      </c>
      <c r="E3" s="13">
        <f>(H3-A3*100)/(A3*100)</f>
        <v>1.001001000000059E-3</v>
      </c>
      <c r="F3" s="13">
        <f t="shared" ref="F3:F10" si="1">(H3-A3*100)</f>
        <v>0.10010010000000591</v>
      </c>
      <c r="G3" s="17">
        <f>A3*100</f>
        <v>100</v>
      </c>
      <c r="H3" s="3">
        <v>100.10010010000001</v>
      </c>
      <c r="I3" s="3">
        <v>100100.1001</v>
      </c>
      <c r="J3" s="3">
        <v>999</v>
      </c>
      <c r="K3" s="3">
        <v>100000000</v>
      </c>
      <c r="L3" s="3">
        <v>100.2003004</v>
      </c>
      <c r="M3" s="3">
        <v>1.0010010000000001E-3</v>
      </c>
      <c r="N3" s="3">
        <v>1E-3</v>
      </c>
      <c r="O3" s="2"/>
      <c r="P3" s="2"/>
      <c r="Q3" s="2"/>
    </row>
    <row r="4" spans="1:17" x14ac:dyDescent="0.2">
      <c r="A4" s="3">
        <v>10</v>
      </c>
      <c r="B4" s="3">
        <v>101.01010100000001</v>
      </c>
      <c r="C4" s="4">
        <v>1.01E-2</v>
      </c>
      <c r="D4" s="7">
        <f t="shared" si="0"/>
        <v>10.101009999999974</v>
      </c>
      <c r="E4" s="13">
        <f>(H4-A4*100)/(A4*100)</f>
        <v>1.0101009999999975E-2</v>
      </c>
      <c r="F4" s="13">
        <f t="shared" si="1"/>
        <v>10.101009999999974</v>
      </c>
      <c r="G4" s="17">
        <f t="shared" ref="G4:G10" si="2">A4*100</f>
        <v>1000</v>
      </c>
      <c r="H4" s="3">
        <v>1010.10101</v>
      </c>
      <c r="I4" s="3">
        <v>101010.101</v>
      </c>
      <c r="J4" s="3">
        <v>990</v>
      </c>
      <c r="K4" s="3">
        <v>100000000</v>
      </c>
      <c r="L4" s="3">
        <v>102.0304051</v>
      </c>
      <c r="M4" s="3">
        <v>1.0101010000000001E-2</v>
      </c>
      <c r="N4" s="3">
        <v>0.01</v>
      </c>
      <c r="O4" s="2"/>
      <c r="P4" s="2"/>
      <c r="Q4" s="2"/>
    </row>
    <row r="5" spans="1:17" x14ac:dyDescent="0.2">
      <c r="A5" s="3">
        <v>50</v>
      </c>
      <c r="B5" s="3">
        <v>105.2631579</v>
      </c>
      <c r="C5" s="4">
        <v>5.2600000000000001E-2</v>
      </c>
      <c r="D5" s="7">
        <f t="shared" si="0"/>
        <v>263.15789500000028</v>
      </c>
      <c r="E5" s="13">
        <f>(H5-A5*100)/(A5*100)</f>
        <v>5.2631579000000053E-2</v>
      </c>
      <c r="F5" s="13">
        <f t="shared" si="1"/>
        <v>263.15789500000028</v>
      </c>
      <c r="G5" s="17">
        <f t="shared" si="2"/>
        <v>5000</v>
      </c>
      <c r="H5" s="3">
        <v>5263.1578950000003</v>
      </c>
      <c r="I5" s="3">
        <v>105263.15790000001</v>
      </c>
      <c r="J5" s="3">
        <v>950</v>
      </c>
      <c r="K5" s="3">
        <v>100000000</v>
      </c>
      <c r="L5" s="3">
        <v>110.8033241</v>
      </c>
      <c r="M5" s="3">
        <v>5.2631578999999998E-2</v>
      </c>
      <c r="N5" s="3">
        <v>0.05</v>
      </c>
      <c r="O5" s="2"/>
      <c r="P5" s="2"/>
      <c r="Q5" s="2"/>
    </row>
    <row r="6" spans="1:17" x14ac:dyDescent="0.2">
      <c r="A6" s="3">
        <v>100</v>
      </c>
      <c r="B6" s="3">
        <v>111.1111111</v>
      </c>
      <c r="C6" s="4">
        <v>0.1111</v>
      </c>
      <c r="D6" s="7">
        <f t="shared" si="0"/>
        <v>1111.1111099999998</v>
      </c>
      <c r="E6" s="13">
        <f t="shared" ref="E6:E9" si="3">(H6-A6*100)/(A6*100)</f>
        <v>0.11111111099999998</v>
      </c>
      <c r="F6" s="13">
        <f t="shared" si="1"/>
        <v>1111.1111099999998</v>
      </c>
      <c r="G6" s="17">
        <f t="shared" si="2"/>
        <v>10000</v>
      </c>
      <c r="H6" s="3">
        <v>11111.11111</v>
      </c>
      <c r="I6" s="3">
        <v>111111.11109999999</v>
      </c>
      <c r="J6" s="3">
        <v>900</v>
      </c>
      <c r="K6" s="3">
        <v>100000000</v>
      </c>
      <c r="L6" s="3">
        <v>123.45679010000001</v>
      </c>
      <c r="M6" s="3">
        <v>0.111111111</v>
      </c>
      <c r="N6" s="3">
        <v>0.1</v>
      </c>
      <c r="O6" s="2"/>
      <c r="P6" s="2"/>
      <c r="Q6" s="2"/>
    </row>
    <row r="7" spans="1:17" x14ac:dyDescent="0.2">
      <c r="A7" s="3">
        <v>200</v>
      </c>
      <c r="B7" s="3">
        <v>125</v>
      </c>
      <c r="C7" s="4">
        <v>0.25</v>
      </c>
      <c r="D7" s="7">
        <f t="shared" si="0"/>
        <v>5000</v>
      </c>
      <c r="E7" s="13">
        <f t="shared" si="3"/>
        <v>0.25</v>
      </c>
      <c r="F7" s="17">
        <f t="shared" si="1"/>
        <v>5000</v>
      </c>
      <c r="G7" s="17">
        <f t="shared" si="2"/>
        <v>20000</v>
      </c>
      <c r="H7" s="9">
        <v>25000</v>
      </c>
      <c r="I7" s="9">
        <v>125000</v>
      </c>
      <c r="J7" s="3">
        <v>800</v>
      </c>
      <c r="K7" s="3">
        <v>100000000</v>
      </c>
      <c r="L7" s="3">
        <v>156.25</v>
      </c>
      <c r="M7" s="3">
        <v>0.25</v>
      </c>
      <c r="N7" s="3">
        <v>0.2</v>
      </c>
      <c r="O7" s="2"/>
      <c r="P7" s="2" t="s">
        <v>12</v>
      </c>
      <c r="Q7" s="2"/>
    </row>
    <row r="8" spans="1:17" x14ac:dyDescent="0.2">
      <c r="A8" s="3">
        <v>500</v>
      </c>
      <c r="B8" s="3">
        <v>200</v>
      </c>
      <c r="C8" s="4">
        <v>1</v>
      </c>
      <c r="D8" s="7">
        <f t="shared" si="0"/>
        <v>50000</v>
      </c>
      <c r="E8" s="13">
        <f t="shared" si="3"/>
        <v>1</v>
      </c>
      <c r="F8" s="17">
        <f t="shared" si="1"/>
        <v>50000</v>
      </c>
      <c r="G8" s="17">
        <f t="shared" si="2"/>
        <v>50000</v>
      </c>
      <c r="H8" s="9">
        <v>100000</v>
      </c>
      <c r="I8" s="9">
        <v>200000</v>
      </c>
      <c r="J8" s="3">
        <v>500</v>
      </c>
      <c r="K8" s="3">
        <v>100000000</v>
      </c>
      <c r="L8" s="3">
        <v>400</v>
      </c>
      <c r="M8" s="3">
        <v>1</v>
      </c>
      <c r="N8" s="3">
        <v>0.5</v>
      </c>
      <c r="O8" s="2"/>
      <c r="P8" s="2"/>
      <c r="Q8" s="2"/>
    </row>
    <row r="9" spans="1:17" x14ac:dyDescent="0.2">
      <c r="A9" s="3">
        <v>800</v>
      </c>
      <c r="B9" s="3">
        <v>500</v>
      </c>
      <c r="C9" s="4">
        <v>4</v>
      </c>
      <c r="D9" s="7">
        <f t="shared" si="0"/>
        <v>320000</v>
      </c>
      <c r="E9" s="13">
        <f t="shared" si="3"/>
        <v>4</v>
      </c>
      <c r="F9" s="17">
        <f t="shared" si="1"/>
        <v>320000</v>
      </c>
      <c r="G9" s="17">
        <f t="shared" si="2"/>
        <v>80000</v>
      </c>
      <c r="H9" s="9">
        <v>400000</v>
      </c>
      <c r="I9" s="9">
        <v>500000</v>
      </c>
      <c r="J9" s="3">
        <v>200</v>
      </c>
      <c r="K9" s="3">
        <v>100000000</v>
      </c>
      <c r="L9" s="3">
        <v>2500</v>
      </c>
      <c r="M9" s="3">
        <v>4</v>
      </c>
      <c r="N9" s="3">
        <v>0.8</v>
      </c>
      <c r="O9" s="2"/>
      <c r="P9" s="2"/>
      <c r="Q9" s="2"/>
    </row>
    <row r="10" spans="1:17" x14ac:dyDescent="0.2">
      <c r="A10" s="3">
        <v>999</v>
      </c>
      <c r="B10" s="3">
        <v>100000</v>
      </c>
      <c r="C10" s="4">
        <v>999</v>
      </c>
      <c r="D10" s="7">
        <f t="shared" si="0"/>
        <v>99800100</v>
      </c>
      <c r="E10" s="13">
        <f>(H10-A10*100)/(A10*100)</f>
        <v>999</v>
      </c>
      <c r="F10" s="17">
        <f t="shared" si="1"/>
        <v>99800100</v>
      </c>
      <c r="G10" s="17">
        <f t="shared" si="2"/>
        <v>99900</v>
      </c>
      <c r="H10" s="9">
        <v>99900000</v>
      </c>
      <c r="I10" s="9">
        <v>100000000</v>
      </c>
      <c r="J10" s="3">
        <v>1</v>
      </c>
      <c r="K10" s="3">
        <v>100000000</v>
      </c>
      <c r="L10" s="3">
        <v>100000000</v>
      </c>
      <c r="M10" s="3">
        <v>999</v>
      </c>
      <c r="N10" s="3">
        <v>0.999</v>
      </c>
      <c r="O10" s="2"/>
      <c r="P10" s="2"/>
      <c r="Q10" s="2"/>
    </row>
    <row r="14" spans="1:17" x14ac:dyDescent="0.2">
      <c r="H14" s="10" t="s">
        <v>16</v>
      </c>
    </row>
    <row r="15" spans="1:17" ht="18" customHeight="1" x14ac:dyDescent="0.2"/>
    <row r="16" spans="1:17" ht="49.5" x14ac:dyDescent="0.2">
      <c r="A16" s="1" t="s">
        <v>0</v>
      </c>
      <c r="B16" s="1" t="s">
        <v>1</v>
      </c>
      <c r="C16" s="1" t="s">
        <v>2</v>
      </c>
      <c r="D16" s="6" t="s">
        <v>13</v>
      </c>
      <c r="E16" s="15" t="s">
        <v>17</v>
      </c>
      <c r="F16" s="15" t="s">
        <v>21</v>
      </c>
      <c r="G16" s="15" t="s">
        <v>22</v>
      </c>
      <c r="H16" s="1" t="s">
        <v>3</v>
      </c>
      <c r="I16" s="1" t="s">
        <v>4</v>
      </c>
      <c r="J16" s="1" t="s">
        <v>5</v>
      </c>
      <c r="K16" s="1" t="s">
        <v>6</v>
      </c>
      <c r="L16" s="1" t="s">
        <v>7</v>
      </c>
      <c r="M16" s="1" t="s">
        <v>8</v>
      </c>
      <c r="N16" s="1" t="s">
        <v>9</v>
      </c>
      <c r="O16" s="2"/>
      <c r="P16" s="1" t="s">
        <v>20</v>
      </c>
      <c r="Q16" s="2"/>
    </row>
    <row r="17" spans="1:17" x14ac:dyDescent="0.2">
      <c r="A17" s="3"/>
      <c r="B17" s="3"/>
      <c r="C17" s="5"/>
      <c r="D17" s="7"/>
      <c r="E17" s="13"/>
      <c r="F17" s="13"/>
      <c r="G17" s="13"/>
      <c r="H17" s="3"/>
      <c r="I17" s="3">
        <v>100000</v>
      </c>
      <c r="J17" s="3">
        <v>1000</v>
      </c>
      <c r="K17" s="3">
        <v>100000000</v>
      </c>
      <c r="L17" s="3">
        <v>100</v>
      </c>
      <c r="M17" s="3"/>
      <c r="N17" s="3"/>
      <c r="O17" s="2"/>
      <c r="P17" s="2"/>
      <c r="Q17" s="2"/>
    </row>
    <row r="18" spans="1:17" x14ac:dyDescent="0.2">
      <c r="A18" s="3">
        <f>1000-J18</f>
        <v>0.99900099900105488</v>
      </c>
      <c r="B18" s="3">
        <f>H18/A18</f>
        <v>100.0999999999944</v>
      </c>
      <c r="C18" s="18">
        <f>E18</f>
        <v>-9.9900099894512095E-4</v>
      </c>
      <c r="D18" s="7">
        <f>H18/100-A18</f>
        <v>9.9900099894512095E-4</v>
      </c>
      <c r="E18" s="13">
        <f t="shared" ref="E18:E25" si="4">(A18-H18/100)/(H18/100)</f>
        <v>-9.9900099894512095E-4</v>
      </c>
      <c r="F18" s="13">
        <f>A18-H18/100</f>
        <v>-9.9900099894512095E-4</v>
      </c>
      <c r="G18" s="17">
        <f>H18/100</f>
        <v>1</v>
      </c>
      <c r="H18" s="3">
        <v>100</v>
      </c>
      <c r="I18" s="3">
        <v>100100</v>
      </c>
      <c r="J18" s="3">
        <f>K18/I18</f>
        <v>999.00099900099895</v>
      </c>
      <c r="K18" s="3">
        <v>100000000</v>
      </c>
      <c r="L18" s="3">
        <f>I18/J18</f>
        <v>100.20010000000001</v>
      </c>
      <c r="M18" s="3">
        <f>H18/100000</f>
        <v>1E-3</v>
      </c>
      <c r="N18" s="3">
        <f>A18/1000</f>
        <v>9.9900099900105494E-4</v>
      </c>
      <c r="O18" s="2"/>
      <c r="P18" s="2"/>
      <c r="Q18" s="2"/>
    </row>
    <row r="19" spans="1:17" x14ac:dyDescent="0.2">
      <c r="A19" s="3">
        <f t="shared" ref="A19:A25" si="5">1000-J19</f>
        <v>9.9009900990098458</v>
      </c>
      <c r="B19" s="3">
        <f t="shared" ref="B19:B25" si="6">H19/A19</f>
        <v>101.00000000000057</v>
      </c>
      <c r="C19" s="18">
        <f>E19</f>
        <v>-9.9009900990154158E-3</v>
      </c>
      <c r="D19" s="7">
        <f t="shared" ref="D19:D25" si="7">H19/100-A19</f>
        <v>9.9009900990154165E-2</v>
      </c>
      <c r="E19" s="13">
        <f t="shared" si="4"/>
        <v>-9.9009900990154158E-3</v>
      </c>
      <c r="F19" s="13">
        <f t="shared" ref="F19:F25" si="8">A19-H19/100</f>
        <v>-9.9009900990154165E-2</v>
      </c>
      <c r="G19" s="17">
        <f t="shared" ref="G19:G25" si="9">H19/100</f>
        <v>10</v>
      </c>
      <c r="H19" s="3">
        <v>1000</v>
      </c>
      <c r="I19" s="3">
        <v>101000</v>
      </c>
      <c r="J19" s="3">
        <f t="shared" ref="J19:J25" si="10">K19/I19</f>
        <v>990.09900990099015</v>
      </c>
      <c r="K19" s="3">
        <v>100000000</v>
      </c>
      <c r="L19" s="3">
        <f t="shared" ref="L19:L25" si="11">I19/J19</f>
        <v>102.00999999999999</v>
      </c>
      <c r="M19" s="3">
        <f t="shared" ref="M19:M25" si="12">H19/100000</f>
        <v>0.01</v>
      </c>
      <c r="N19" s="3">
        <f t="shared" ref="N19:N25" si="13">A19/1000</f>
        <v>9.9009900990098456E-3</v>
      </c>
      <c r="O19" s="2"/>
      <c r="P19" s="2"/>
      <c r="Q19" s="2"/>
    </row>
    <row r="20" spans="1:17" x14ac:dyDescent="0.2">
      <c r="A20" s="3">
        <f t="shared" si="5"/>
        <v>47.619047619047592</v>
      </c>
      <c r="B20" s="3">
        <f t="shared" si="6"/>
        <v>105.00000000000006</v>
      </c>
      <c r="C20" s="18">
        <f t="shared" ref="C20:C25" si="14">E20</f>
        <v>-4.7619047619048158E-2</v>
      </c>
      <c r="D20" s="7">
        <f t="shared" si="7"/>
        <v>2.380952380952408</v>
      </c>
      <c r="E20" s="13">
        <f t="shared" si="4"/>
        <v>-4.7619047619048158E-2</v>
      </c>
      <c r="F20" s="13">
        <f t="shared" si="8"/>
        <v>-2.380952380952408</v>
      </c>
      <c r="G20" s="17">
        <f t="shared" si="9"/>
        <v>50</v>
      </c>
      <c r="H20" s="3">
        <v>5000</v>
      </c>
      <c r="I20" s="3">
        <v>105000</v>
      </c>
      <c r="J20" s="3">
        <f t="shared" si="10"/>
        <v>952.38095238095241</v>
      </c>
      <c r="K20" s="3">
        <v>100000000</v>
      </c>
      <c r="L20" s="3">
        <f t="shared" si="11"/>
        <v>110.25</v>
      </c>
      <c r="M20" s="3">
        <f t="shared" si="12"/>
        <v>0.05</v>
      </c>
      <c r="N20" s="3">
        <f t="shared" si="13"/>
        <v>4.7619047619047589E-2</v>
      </c>
      <c r="O20" s="2"/>
      <c r="P20" s="2"/>
      <c r="Q20" s="2"/>
    </row>
    <row r="21" spans="1:17" x14ac:dyDescent="0.2">
      <c r="A21" s="3">
        <f t="shared" si="5"/>
        <v>90.909090909090878</v>
      </c>
      <c r="B21" s="3">
        <f t="shared" si="6"/>
        <v>110.00000000000004</v>
      </c>
      <c r="C21" s="18">
        <f t="shared" si="14"/>
        <v>-9.0909090909091217E-2</v>
      </c>
      <c r="D21" s="7">
        <f t="shared" si="7"/>
        <v>9.0909090909091219</v>
      </c>
      <c r="E21" s="13">
        <f t="shared" si="4"/>
        <v>-9.0909090909091217E-2</v>
      </c>
      <c r="F21" s="13">
        <f t="shared" si="8"/>
        <v>-9.0909090909091219</v>
      </c>
      <c r="G21" s="17">
        <f t="shared" si="9"/>
        <v>100</v>
      </c>
      <c r="H21" s="3">
        <v>10000</v>
      </c>
      <c r="I21" s="3">
        <v>110000</v>
      </c>
      <c r="J21" s="3">
        <f t="shared" si="10"/>
        <v>909.09090909090912</v>
      </c>
      <c r="K21" s="3">
        <v>100000000</v>
      </c>
      <c r="L21" s="3">
        <f t="shared" si="11"/>
        <v>121</v>
      </c>
      <c r="M21" s="3">
        <f t="shared" si="12"/>
        <v>0.1</v>
      </c>
      <c r="N21" s="3">
        <f t="shared" si="13"/>
        <v>9.0909090909090884E-2</v>
      </c>
      <c r="O21" s="2"/>
      <c r="P21" s="2"/>
      <c r="Q21" s="2"/>
    </row>
    <row r="22" spans="1:17" x14ac:dyDescent="0.2">
      <c r="A22" s="3">
        <f t="shared" si="5"/>
        <v>200</v>
      </c>
      <c r="B22" s="3">
        <f t="shared" si="6"/>
        <v>125</v>
      </c>
      <c r="C22" s="18">
        <f t="shared" si="14"/>
        <v>-0.2</v>
      </c>
      <c r="D22" s="7">
        <f t="shared" si="7"/>
        <v>50</v>
      </c>
      <c r="E22" s="13">
        <f t="shared" si="4"/>
        <v>-0.2</v>
      </c>
      <c r="F22" s="17">
        <f t="shared" si="8"/>
        <v>-50</v>
      </c>
      <c r="G22" s="17">
        <f t="shared" si="9"/>
        <v>250</v>
      </c>
      <c r="H22" s="3">
        <v>25000</v>
      </c>
      <c r="I22" s="3">
        <v>125000</v>
      </c>
      <c r="J22" s="3">
        <f t="shared" si="10"/>
        <v>800</v>
      </c>
      <c r="K22" s="3">
        <v>100000000</v>
      </c>
      <c r="L22" s="3">
        <f t="shared" si="11"/>
        <v>156.25</v>
      </c>
      <c r="M22" s="3">
        <f t="shared" si="12"/>
        <v>0.25</v>
      </c>
      <c r="N22" s="3">
        <f t="shared" si="13"/>
        <v>0.2</v>
      </c>
      <c r="O22" s="2"/>
      <c r="P22" s="2"/>
      <c r="Q22" s="2"/>
    </row>
    <row r="23" spans="1:17" x14ac:dyDescent="0.2">
      <c r="A23" s="3">
        <f t="shared" si="5"/>
        <v>500</v>
      </c>
      <c r="B23" s="3">
        <f t="shared" si="6"/>
        <v>200</v>
      </c>
      <c r="C23" s="18">
        <f t="shared" si="14"/>
        <v>-0.5</v>
      </c>
      <c r="D23" s="7">
        <f t="shared" si="7"/>
        <v>500</v>
      </c>
      <c r="E23" s="13">
        <f t="shared" si="4"/>
        <v>-0.5</v>
      </c>
      <c r="F23" s="17">
        <f t="shared" si="8"/>
        <v>-500</v>
      </c>
      <c r="G23" s="17">
        <f t="shared" si="9"/>
        <v>1000</v>
      </c>
      <c r="H23" s="3">
        <v>100000</v>
      </c>
      <c r="I23" s="3">
        <v>200000</v>
      </c>
      <c r="J23" s="3">
        <f t="shared" si="10"/>
        <v>500</v>
      </c>
      <c r="K23" s="3">
        <v>100000000</v>
      </c>
      <c r="L23" s="3">
        <f t="shared" si="11"/>
        <v>400</v>
      </c>
      <c r="M23" s="3">
        <f t="shared" si="12"/>
        <v>1</v>
      </c>
      <c r="N23" s="3">
        <f t="shared" si="13"/>
        <v>0.5</v>
      </c>
      <c r="O23" s="2"/>
      <c r="P23" s="2"/>
      <c r="Q23" s="2"/>
    </row>
    <row r="24" spans="1:17" x14ac:dyDescent="0.2">
      <c r="A24" s="3">
        <f t="shared" si="5"/>
        <v>800</v>
      </c>
      <c r="B24" s="3">
        <f t="shared" si="6"/>
        <v>500</v>
      </c>
      <c r="C24" s="18">
        <f t="shared" si="14"/>
        <v>-0.8</v>
      </c>
      <c r="D24" s="7">
        <f t="shared" si="7"/>
        <v>3200</v>
      </c>
      <c r="E24" s="13">
        <f t="shared" si="4"/>
        <v>-0.8</v>
      </c>
      <c r="F24" s="17">
        <f t="shared" si="8"/>
        <v>-3200</v>
      </c>
      <c r="G24" s="17">
        <f t="shared" si="9"/>
        <v>4000</v>
      </c>
      <c r="H24" s="3">
        <v>400000</v>
      </c>
      <c r="I24" s="3">
        <v>500000</v>
      </c>
      <c r="J24" s="3">
        <f t="shared" si="10"/>
        <v>200</v>
      </c>
      <c r="K24" s="3">
        <v>100000000</v>
      </c>
      <c r="L24" s="3">
        <f t="shared" si="11"/>
        <v>2500</v>
      </c>
      <c r="M24" s="3">
        <f t="shared" si="12"/>
        <v>4</v>
      </c>
      <c r="N24" s="3">
        <f t="shared" si="13"/>
        <v>0.8</v>
      </c>
      <c r="O24" s="2"/>
      <c r="P24" s="2"/>
      <c r="Q24" s="2"/>
    </row>
    <row r="25" spans="1:17" x14ac:dyDescent="0.2">
      <c r="A25" s="3">
        <f t="shared" si="5"/>
        <v>999</v>
      </c>
      <c r="B25" s="3">
        <f t="shared" si="6"/>
        <v>100000</v>
      </c>
      <c r="C25" s="18">
        <f t="shared" si="14"/>
        <v>-0.999</v>
      </c>
      <c r="D25" s="7">
        <f t="shared" si="7"/>
        <v>998001</v>
      </c>
      <c r="E25" s="13">
        <f t="shared" si="4"/>
        <v>-0.999</v>
      </c>
      <c r="F25" s="17">
        <f t="shared" si="8"/>
        <v>-998001</v>
      </c>
      <c r="G25" s="17">
        <f t="shared" si="9"/>
        <v>999000</v>
      </c>
      <c r="H25" s="3">
        <v>99900000</v>
      </c>
      <c r="I25" s="3">
        <v>100000000</v>
      </c>
      <c r="J25" s="3">
        <f t="shared" si="10"/>
        <v>1</v>
      </c>
      <c r="K25" s="3">
        <v>100000000</v>
      </c>
      <c r="L25" s="3">
        <f t="shared" si="11"/>
        <v>100000000</v>
      </c>
      <c r="M25" s="3">
        <f t="shared" si="12"/>
        <v>999</v>
      </c>
      <c r="N25" s="3">
        <f t="shared" si="13"/>
        <v>0.999</v>
      </c>
      <c r="O25" s="2"/>
      <c r="P25" s="2"/>
      <c r="Q25" s="2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018BB-9ACC-434B-94E7-2812DA578A23}">
  <dimension ref="A1:G10"/>
  <sheetViews>
    <sheetView zoomScale="127" zoomScaleNormal="85" workbookViewId="0">
      <selection activeCell="I22" sqref="I22"/>
    </sheetView>
  </sheetViews>
  <sheetFormatPr defaultRowHeight="14.25" x14ac:dyDescent="0.2"/>
  <sheetData>
    <row r="1" spans="1:7" x14ac:dyDescent="0.2">
      <c r="A1" t="s">
        <v>23</v>
      </c>
      <c r="B1" t="s">
        <v>24</v>
      </c>
      <c r="C1" t="s">
        <v>30</v>
      </c>
      <c r="D1" t="s">
        <v>25</v>
      </c>
      <c r="E1" t="s">
        <v>26</v>
      </c>
      <c r="F1" t="s">
        <v>27</v>
      </c>
      <c r="G1" t="s">
        <v>28</v>
      </c>
    </row>
    <row r="2" spans="1:7" x14ac:dyDescent="0.2">
      <c r="A2">
        <v>100</v>
      </c>
      <c r="B2" t="s">
        <v>29</v>
      </c>
      <c r="C2" t="s">
        <v>31</v>
      </c>
      <c r="D2">
        <v>1000</v>
      </c>
      <c r="E2">
        <v>1100</v>
      </c>
      <c r="F2">
        <v>100</v>
      </c>
      <c r="G2" s="19">
        <v>1</v>
      </c>
    </row>
    <row r="3" spans="1:7" x14ac:dyDescent="0.2">
      <c r="D3">
        <v>1000</v>
      </c>
      <c r="E3">
        <v>900</v>
      </c>
      <c r="F3">
        <v>-100</v>
      </c>
      <c r="G3" s="19">
        <v>-1</v>
      </c>
    </row>
    <row r="4" spans="1:7" x14ac:dyDescent="0.2">
      <c r="C4" t="s">
        <v>32</v>
      </c>
      <c r="D4">
        <v>1000</v>
      </c>
      <c r="E4">
        <v>1100</v>
      </c>
      <c r="F4">
        <v>-100</v>
      </c>
      <c r="G4" s="19">
        <v>-1</v>
      </c>
    </row>
    <row r="5" spans="1:7" x14ac:dyDescent="0.2">
      <c r="D5">
        <v>1000</v>
      </c>
      <c r="E5">
        <v>900</v>
      </c>
      <c r="F5">
        <v>100</v>
      </c>
      <c r="G5" s="19">
        <v>1</v>
      </c>
    </row>
    <row r="7" spans="1:7" x14ac:dyDescent="0.2">
      <c r="A7">
        <v>1000</v>
      </c>
      <c r="B7" t="s">
        <v>33</v>
      </c>
      <c r="C7" t="s">
        <v>31</v>
      </c>
      <c r="D7">
        <v>1000</v>
      </c>
      <c r="E7">
        <v>1100</v>
      </c>
      <c r="F7">
        <v>100</v>
      </c>
      <c r="G7" s="19">
        <v>0.1</v>
      </c>
    </row>
    <row r="8" spans="1:7" x14ac:dyDescent="0.2">
      <c r="D8">
        <v>1000</v>
      </c>
      <c r="E8">
        <v>900</v>
      </c>
      <c r="F8">
        <v>-100</v>
      </c>
      <c r="G8" s="19">
        <v>-0.1</v>
      </c>
    </row>
    <row r="9" spans="1:7" x14ac:dyDescent="0.2">
      <c r="C9" t="s">
        <v>32</v>
      </c>
      <c r="D9">
        <v>1000</v>
      </c>
      <c r="E9">
        <v>1100</v>
      </c>
      <c r="F9">
        <v>-100</v>
      </c>
      <c r="G9" s="19">
        <v>-0.1</v>
      </c>
    </row>
    <row r="10" spans="1:7" x14ac:dyDescent="0.2">
      <c r="D10">
        <v>1000</v>
      </c>
      <c r="E10">
        <v>900</v>
      </c>
      <c r="F10">
        <v>100</v>
      </c>
      <c r="G10" s="19">
        <v>0.1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滑点计算</vt:lpstr>
      <vt:lpstr>期货收益计算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kangwei_liu</dc:creator>
  <cp:lastModifiedBy>kangwei_liu</cp:lastModifiedBy>
  <dcterms:created xsi:type="dcterms:W3CDTF">2022-08-17T03:23:53Z</dcterms:created>
  <dcterms:modified xsi:type="dcterms:W3CDTF">2022-08-18T02:14:11Z</dcterms:modified>
</cp:coreProperties>
</file>