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75" windowWidth="19875" windowHeight="7200"/>
  </bookViews>
  <sheets>
    <sheet name="Sheet1" sheetId="1" r:id="rId1"/>
    <sheet name="Sheet3" sheetId="3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I61" i="1" l="1"/>
  <c r="I62" i="1"/>
  <c r="I60" i="1"/>
  <c r="I63" i="1"/>
  <c r="I58" i="1"/>
  <c r="I57" i="1"/>
  <c r="I56" i="1"/>
  <c r="I55" i="1" l="1"/>
  <c r="I53" i="1"/>
  <c r="I47" i="1"/>
  <c r="I42" i="1"/>
  <c r="I41" i="1"/>
  <c r="I40" i="1"/>
  <c r="I38" i="1"/>
  <c r="I31" i="1"/>
  <c r="I52" i="1"/>
  <c r="I51" i="1"/>
  <c r="I50" i="1"/>
  <c r="I49" i="1"/>
  <c r="I34" i="1"/>
  <c r="I45" i="1"/>
  <c r="I35" i="1"/>
  <c r="I39" i="1"/>
  <c r="I43" i="1"/>
  <c r="I46" i="1"/>
  <c r="I54" i="1"/>
  <c r="I32" i="1"/>
  <c r="I36" i="1"/>
  <c r="I33" i="1"/>
  <c r="I37" i="1"/>
  <c r="I44" i="1"/>
  <c r="I48" i="1"/>
  <c r="I30" i="1"/>
  <c r="I19" i="1"/>
  <c r="I23" i="1"/>
  <c r="I27" i="1"/>
  <c r="I20" i="1"/>
  <c r="I24" i="1"/>
  <c r="I28" i="1"/>
  <c r="I21" i="1"/>
  <c r="I25" i="1"/>
  <c r="I29" i="1"/>
  <c r="I18" i="1"/>
  <c r="I22" i="1"/>
  <c r="I26" i="1"/>
  <c r="I5" i="1"/>
  <c r="I9" i="1"/>
  <c r="I13" i="1"/>
  <c r="I17" i="1"/>
  <c r="I6" i="1"/>
  <c r="I10" i="1"/>
  <c r="I14" i="1"/>
  <c r="I7" i="1"/>
  <c r="I11" i="1"/>
  <c r="I15" i="1"/>
  <c r="I4" i="1"/>
  <c r="I8" i="1"/>
  <c r="I12" i="1"/>
  <c r="I16" i="1"/>
  <c r="I3" i="1"/>
</calcChain>
</file>

<file path=xl/sharedStrings.xml><?xml version="1.0" encoding="utf-8"?>
<sst xmlns="http://schemas.openxmlformats.org/spreadsheetml/2006/main" count="141" uniqueCount="90">
  <si>
    <t>trichlorofluoromethane</t>
  </si>
  <si>
    <t>C1000</t>
  </si>
  <si>
    <t>A1</t>
  </si>
  <si>
    <t>dichlorodifluoromethane</t>
  </si>
  <si>
    <t>12B1</t>
  </si>
  <si>
    <t>bromochlorodifluoromethane</t>
  </si>
  <si>
    <t>chlorotrifluoromethane</t>
  </si>
  <si>
    <t>13B1</t>
  </si>
  <si>
    <t>bromotrifluoromethane</t>
  </si>
  <si>
    <t>tetrafluoromethane</t>
  </si>
  <si>
    <t>dichlorofluoromethane</t>
  </si>
  <si>
    <t>B1</t>
  </si>
  <si>
    <t>chlorodifluoromethane</t>
  </si>
  <si>
    <t>trifluoromethane</t>
  </si>
  <si>
    <t>dichloromethane</t>
  </si>
  <si>
    <t>B2</t>
  </si>
  <si>
    <t>chlorofluoromethane</t>
  </si>
  <si>
    <t>difluoromethane</t>
  </si>
  <si>
    <t>A2</t>
  </si>
  <si>
    <t>chloromethane</t>
  </si>
  <si>
    <t>fluoromethane</t>
  </si>
  <si>
    <t>methane</t>
  </si>
  <si>
    <t>A3</t>
  </si>
  <si>
    <t>#</t>
  </si>
  <si>
    <t>Name</t>
  </si>
  <si>
    <t>OEL</t>
  </si>
  <si>
    <t>Class</t>
  </si>
  <si>
    <t>FROM ASHRAE 34 standard Table 1</t>
  </si>
  <si>
    <t>1,1,2-trichloro-1,2,2-trifluoroethane</t>
  </si>
  <si>
    <t>1,2-dichloro-1,1,2,2-tetrafluoroethane</t>
  </si>
  <si>
    <t>d,h</t>
  </si>
  <si>
    <t>2,2-dichloro-1,1,1-trifluoroethane</t>
  </si>
  <si>
    <t>2-chloro-1,1,1,2-tetrafluoroethane</t>
  </si>
  <si>
    <t>134a</t>
  </si>
  <si>
    <t>1,1,1,2-tetrafluoroethane</t>
  </si>
  <si>
    <t>141b</t>
  </si>
  <si>
    <t>1,1-dichloro-1-fluoroethane</t>
  </si>
  <si>
    <t>142b</t>
  </si>
  <si>
    <t>1-chloro-1,1-difluoroethane</t>
  </si>
  <si>
    <t>143a</t>
  </si>
  <si>
    <t>1,1,1-trifluoroethane</t>
  </si>
  <si>
    <t>152a</t>
  </si>
  <si>
    <t>1,1-difluoroethane</t>
  </si>
  <si>
    <t>E170</t>
  </si>
  <si>
    <t>Propane</t>
  </si>
  <si>
    <t>octafluoropropane</t>
  </si>
  <si>
    <t>227ea</t>
  </si>
  <si>
    <t>1,1,1,2,3,3,3-heptafluoropropane</t>
  </si>
  <si>
    <t>236fa</t>
  </si>
  <si>
    <t>1,1,1,3,3,3-hexafluoropropane</t>
  </si>
  <si>
    <t>245fa</t>
  </si>
  <si>
    <t>1,1,1,3,3-pentafluoropropane</t>
  </si>
  <si>
    <t>propane</t>
  </si>
  <si>
    <t>C318</t>
  </si>
  <si>
    <t>octafluorocyclobutane</t>
  </si>
  <si>
    <t>butane</t>
  </si>
  <si>
    <t>600a</t>
  </si>
  <si>
    <t>isobutane</t>
  </si>
  <si>
    <t>pentane</t>
  </si>
  <si>
    <t>601a</t>
  </si>
  <si>
    <t>isopentane</t>
  </si>
  <si>
    <t>oxygen</t>
  </si>
  <si>
    <t>hydrogen</t>
  </si>
  <si>
    <t>helium</t>
  </si>
  <si>
    <t>ammonia</t>
  </si>
  <si>
    <t>water</t>
  </si>
  <si>
    <t>neon</t>
  </si>
  <si>
    <t>nitrogen</t>
  </si>
  <si>
    <t>argon</t>
  </si>
  <si>
    <t>744A</t>
  </si>
  <si>
    <t>DimethylEther</t>
  </si>
  <si>
    <t>EthylEther</t>
  </si>
  <si>
    <t>MethylFormate</t>
  </si>
  <si>
    <t>CarbonDioxide</t>
  </si>
  <si>
    <t>NitrousOxide</t>
  </si>
  <si>
    <t>SulfurDioxide</t>
  </si>
  <si>
    <t>EthylAmine</t>
  </si>
  <si>
    <t>MethylAmine</t>
  </si>
  <si>
    <t>ppm (v/v)</t>
  </si>
  <si>
    <t>RCL</t>
  </si>
  <si>
    <t>CAS #</t>
  </si>
  <si>
    <t>ETHYLENE</t>
  </si>
  <si>
    <t>PROPYLEN</t>
  </si>
  <si>
    <t>R404A</t>
  </si>
  <si>
    <t>R507A</t>
  </si>
  <si>
    <t>R410A</t>
  </si>
  <si>
    <t>R407C</t>
  </si>
  <si>
    <t>PROPANE</t>
  </si>
  <si>
    <t>Ethylene</t>
  </si>
  <si>
    <t>Propylene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</si>
</sst>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lli/Documents/Code/PythonModules/coolprop/wrappers/Excel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calcs"/>
      <sheetName val="Water saturation table"/>
      <sheetName val="Sheet3"/>
    </sheetNames>
    <definedNames>
      <definedName name="CAS_cod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abSelected="1" topLeftCell="A44" workbookViewId="0">
      <selection activeCell="I63" sqref="I63"/>
    </sheetView>
  </sheetViews>
  <sheetFormatPr defaultRowHeight="15" x14ac:dyDescent="0.25"/>
  <cols>
    <col min="2" max="2" width="28.140625" bestFit="1" customWidth="1"/>
  </cols>
  <sheetData>
    <row r="1" spans="1:9" x14ac:dyDescent="0.25">
      <c r="A1" t="s">
        <v>27</v>
      </c>
    </row>
    <row r="2" spans="1:9" x14ac:dyDescent="0.25">
      <c r="A2" t="s">
        <v>23</v>
      </c>
      <c r="B2" t="s">
        <v>24</v>
      </c>
      <c r="C2" t="s">
        <v>25</v>
      </c>
      <c r="D2" t="s">
        <v>26</v>
      </c>
      <c r="E2" t="s">
        <v>78</v>
      </c>
      <c r="F2" t="s">
        <v>79</v>
      </c>
      <c r="I2" t="s">
        <v>80</v>
      </c>
    </row>
    <row r="3" spans="1:9" x14ac:dyDescent="0.25">
      <c r="A3">
        <v>11</v>
      </c>
      <c r="B3" t="s">
        <v>0</v>
      </c>
      <c r="C3" t="s">
        <v>1</v>
      </c>
      <c r="D3" t="s">
        <v>2</v>
      </c>
      <c r="E3">
        <v>1100</v>
      </c>
      <c r="F3">
        <v>6.2</v>
      </c>
      <c r="G3">
        <v>0.39</v>
      </c>
      <c r="I3" t="str">
        <f>[1]!CAS_code("R"&amp;A3)</f>
        <v>75-69-4</v>
      </c>
    </row>
    <row r="4" spans="1:9" x14ac:dyDescent="0.25">
      <c r="A4">
        <v>12</v>
      </c>
      <c r="B4" t="s">
        <v>3</v>
      </c>
      <c r="C4">
        <v>1000</v>
      </c>
      <c r="D4" t="s">
        <v>2</v>
      </c>
      <c r="E4" s="1">
        <v>18000</v>
      </c>
      <c r="F4">
        <v>90</v>
      </c>
      <c r="G4">
        <v>5.6</v>
      </c>
      <c r="I4" t="str">
        <f>[1]!CAS_code("R"&amp;A4)</f>
        <v>75-71-8</v>
      </c>
    </row>
    <row r="5" spans="1:9" x14ac:dyDescent="0.25">
      <c r="A5" t="s">
        <v>4</v>
      </c>
      <c r="B5" t="s">
        <v>5</v>
      </c>
      <c r="I5" t="str">
        <f>[1]!CAS_code("R"&amp;A5)</f>
        <v>Fluid name invalid</v>
      </c>
    </row>
    <row r="6" spans="1:9" x14ac:dyDescent="0.25">
      <c r="A6">
        <v>13</v>
      </c>
      <c r="B6" t="s">
        <v>6</v>
      </c>
      <c r="C6">
        <v>1000</v>
      </c>
      <c r="D6" t="s">
        <v>2</v>
      </c>
      <c r="I6" t="str">
        <f>[1]!CAS_code("R"&amp;A6)</f>
        <v>75-72-9</v>
      </c>
    </row>
    <row r="7" spans="1:9" x14ac:dyDescent="0.25">
      <c r="A7" t="s">
        <v>7</v>
      </c>
      <c r="B7" t="s">
        <v>8</v>
      </c>
      <c r="C7">
        <v>1000</v>
      </c>
      <c r="D7" t="s">
        <v>2</v>
      </c>
      <c r="I7" t="str">
        <f>[1]!CAS_code("R"&amp;A7)</f>
        <v>Fluid name invalid</v>
      </c>
    </row>
    <row r="8" spans="1:9" x14ac:dyDescent="0.25">
      <c r="A8">
        <v>14</v>
      </c>
      <c r="B8" t="s">
        <v>9</v>
      </c>
      <c r="C8">
        <v>1000</v>
      </c>
      <c r="D8" t="s">
        <v>2</v>
      </c>
      <c r="E8" s="1">
        <v>110000</v>
      </c>
      <c r="F8">
        <v>400</v>
      </c>
      <c r="G8">
        <v>25</v>
      </c>
      <c r="I8" t="str">
        <f>[1]!CAS_code("R"&amp;A8)</f>
        <v>75-73-0</v>
      </c>
    </row>
    <row r="9" spans="1:9" x14ac:dyDescent="0.25">
      <c r="A9">
        <v>21</v>
      </c>
      <c r="B9" t="s">
        <v>10</v>
      </c>
      <c r="D9" t="s">
        <v>11</v>
      </c>
      <c r="I9" t="str">
        <f>[1]!CAS_code("R"&amp;A9)</f>
        <v>75-43-4</v>
      </c>
    </row>
    <row r="10" spans="1:9" x14ac:dyDescent="0.25">
      <c r="A10">
        <v>22</v>
      </c>
      <c r="B10" t="s">
        <v>12</v>
      </c>
      <c r="C10">
        <v>1000</v>
      </c>
      <c r="D10" t="s">
        <v>2</v>
      </c>
      <c r="E10" s="1">
        <v>59000</v>
      </c>
      <c r="F10">
        <v>210</v>
      </c>
      <c r="G10">
        <v>13</v>
      </c>
      <c r="I10" t="str">
        <f>[1]!CAS_code("R"&amp;A10)</f>
        <v>75-45-6</v>
      </c>
    </row>
    <row r="11" spans="1:9" x14ac:dyDescent="0.25">
      <c r="A11">
        <v>23</v>
      </c>
      <c r="B11" t="s">
        <v>13</v>
      </c>
      <c r="C11">
        <v>1000</v>
      </c>
      <c r="D11" t="s">
        <v>2</v>
      </c>
      <c r="E11" s="1">
        <v>41000</v>
      </c>
      <c r="F11">
        <v>120</v>
      </c>
      <c r="G11">
        <v>7.3</v>
      </c>
      <c r="I11" t="str">
        <f>[1]!CAS_code("R"&amp;A11)</f>
        <v>75-46-7</v>
      </c>
    </row>
    <row r="12" spans="1:9" x14ac:dyDescent="0.25">
      <c r="A12">
        <v>30</v>
      </c>
      <c r="B12" t="s">
        <v>14</v>
      </c>
      <c r="D12" t="s">
        <v>15</v>
      </c>
      <c r="I12" t="str">
        <f>[1]!CAS_code("R"&amp;A12)</f>
        <v>Fluid name invalid</v>
      </c>
    </row>
    <row r="13" spans="1:9" x14ac:dyDescent="0.25">
      <c r="A13">
        <v>31</v>
      </c>
      <c r="B13" t="s">
        <v>16</v>
      </c>
      <c r="I13" t="str">
        <f>[1]!CAS_code("R"&amp;A13)</f>
        <v>Fluid name invalid</v>
      </c>
    </row>
    <row r="14" spans="1:9" x14ac:dyDescent="0.25">
      <c r="A14">
        <v>32</v>
      </c>
      <c r="B14" t="s">
        <v>17</v>
      </c>
      <c r="C14">
        <v>1000</v>
      </c>
      <c r="D14" t="s">
        <v>18</v>
      </c>
      <c r="E14" s="1">
        <v>36000</v>
      </c>
      <c r="F14">
        <v>77</v>
      </c>
      <c r="G14">
        <v>4.8</v>
      </c>
      <c r="I14" t="str">
        <f>[1]!CAS_code("R"&amp;A14)</f>
        <v>75-10-5</v>
      </c>
    </row>
    <row r="15" spans="1:9" x14ac:dyDescent="0.25">
      <c r="A15">
        <v>40</v>
      </c>
      <c r="B15" t="s">
        <v>19</v>
      </c>
      <c r="D15" t="s">
        <v>15</v>
      </c>
      <c r="I15" t="str">
        <f>[1]!CAS_code("R"&amp;A15)</f>
        <v>Fluid name invalid</v>
      </c>
    </row>
    <row r="16" spans="1:9" x14ac:dyDescent="0.25">
      <c r="A16">
        <v>41</v>
      </c>
      <c r="B16" t="s">
        <v>20</v>
      </c>
      <c r="I16" t="str">
        <f>[1]!CAS_code("R"&amp;A16)</f>
        <v>593-53-3</v>
      </c>
    </row>
    <row r="17" spans="1:9" x14ac:dyDescent="0.25">
      <c r="A17">
        <v>50</v>
      </c>
      <c r="B17" t="s">
        <v>21</v>
      </c>
      <c r="C17">
        <v>1000</v>
      </c>
      <c r="D17" t="s">
        <v>22</v>
      </c>
      <c r="I17" t="str">
        <f>[1]!CAS_code("R"&amp;A17)</f>
        <v>Fluid name invalid</v>
      </c>
    </row>
    <row r="18" spans="1:9" x14ac:dyDescent="0.25">
      <c r="A18">
        <v>113</v>
      </c>
      <c r="B18" t="s">
        <v>28</v>
      </c>
      <c r="C18">
        <v>1000</v>
      </c>
      <c r="D18" t="s">
        <v>2</v>
      </c>
      <c r="E18">
        <v>2600</v>
      </c>
      <c r="F18">
        <v>20</v>
      </c>
      <c r="G18">
        <v>1.2</v>
      </c>
      <c r="I18" t="str">
        <f>[1]!CAS_code("R"&amp;A18)</f>
        <v>76-13-1</v>
      </c>
    </row>
    <row r="19" spans="1:9" x14ac:dyDescent="0.25">
      <c r="A19">
        <v>114</v>
      </c>
      <c r="B19" t="s">
        <v>29</v>
      </c>
      <c r="C19">
        <v>1000</v>
      </c>
      <c r="D19" t="s">
        <v>2</v>
      </c>
      <c r="E19" s="1">
        <v>20000</v>
      </c>
      <c r="F19">
        <v>140</v>
      </c>
      <c r="G19">
        <v>8.6999999999999993</v>
      </c>
      <c r="I19" t="str">
        <f>[1]!CAS_code("R"&amp;A19)</f>
        <v>76-14-2</v>
      </c>
    </row>
    <row r="20" spans="1:9" x14ac:dyDescent="0.25">
      <c r="A20">
        <v>115</v>
      </c>
      <c r="B20" t="s">
        <v>30</v>
      </c>
      <c r="C20">
        <v>1000</v>
      </c>
      <c r="D20" t="s">
        <v>2</v>
      </c>
      <c r="E20" s="1">
        <v>120000</v>
      </c>
      <c r="F20">
        <v>760</v>
      </c>
      <c r="G20">
        <v>47</v>
      </c>
      <c r="I20" t="str">
        <f>[1]!CAS_code("R"&amp;A20)</f>
        <v>Fluid name invalid</v>
      </c>
    </row>
    <row r="21" spans="1:9" x14ac:dyDescent="0.25">
      <c r="A21">
        <v>116</v>
      </c>
      <c r="C21">
        <v>1000</v>
      </c>
      <c r="D21" t="s">
        <v>2</v>
      </c>
      <c r="E21" s="1">
        <v>97000</v>
      </c>
      <c r="F21">
        <v>550</v>
      </c>
      <c r="G21">
        <v>34</v>
      </c>
      <c r="I21" t="str">
        <f>[1]!CAS_code("R"&amp;A21)</f>
        <v>76-16-4</v>
      </c>
    </row>
    <row r="22" spans="1:9" x14ac:dyDescent="0.25">
      <c r="A22">
        <v>123</v>
      </c>
      <c r="B22" t="s">
        <v>31</v>
      </c>
      <c r="C22">
        <v>50</v>
      </c>
      <c r="D22" t="s">
        <v>11</v>
      </c>
      <c r="E22">
        <v>9100</v>
      </c>
      <c r="F22">
        <v>57</v>
      </c>
      <c r="G22">
        <v>3.5</v>
      </c>
      <c r="I22" t="str">
        <f>[1]!CAS_code("R"&amp;A22)</f>
        <v>306-83-2</v>
      </c>
    </row>
    <row r="23" spans="1:9" x14ac:dyDescent="0.25">
      <c r="A23">
        <v>124</v>
      </c>
      <c r="B23" t="s">
        <v>32</v>
      </c>
      <c r="C23">
        <v>1000</v>
      </c>
      <c r="D23" t="s">
        <v>2</v>
      </c>
      <c r="E23" s="1">
        <v>10000</v>
      </c>
      <c r="F23">
        <v>56</v>
      </c>
      <c r="G23">
        <v>3.5</v>
      </c>
      <c r="I23" t="str">
        <f>[1]!CAS_code("R"&amp;A23)</f>
        <v>2837-89-0</v>
      </c>
    </row>
    <row r="24" spans="1:9" x14ac:dyDescent="0.25">
      <c r="A24">
        <v>125</v>
      </c>
      <c r="C24">
        <v>1000</v>
      </c>
      <c r="D24" t="s">
        <v>2</v>
      </c>
      <c r="E24" s="1">
        <v>75000</v>
      </c>
      <c r="F24">
        <v>370</v>
      </c>
      <c r="G24">
        <v>23</v>
      </c>
      <c r="I24" t="str">
        <f>[1]!CAS_code("R"&amp;A24)</f>
        <v>354-33-6</v>
      </c>
    </row>
    <row r="25" spans="1:9" x14ac:dyDescent="0.25">
      <c r="A25" t="s">
        <v>33</v>
      </c>
      <c r="B25" t="s">
        <v>34</v>
      </c>
      <c r="C25">
        <v>1000</v>
      </c>
      <c r="D25" t="s">
        <v>2</v>
      </c>
      <c r="E25" s="1">
        <v>50000</v>
      </c>
      <c r="F25">
        <v>210</v>
      </c>
      <c r="G25">
        <v>13</v>
      </c>
      <c r="I25" t="str">
        <f>[1]!CAS_code("R"&amp;A25)</f>
        <v>811-97-2</v>
      </c>
    </row>
    <row r="26" spans="1:9" x14ac:dyDescent="0.25">
      <c r="A26" t="s">
        <v>35</v>
      </c>
      <c r="B26" t="s">
        <v>36</v>
      </c>
      <c r="C26">
        <v>500</v>
      </c>
      <c r="E26">
        <v>2600</v>
      </c>
      <c r="F26">
        <v>12</v>
      </c>
      <c r="G26">
        <v>0.78</v>
      </c>
      <c r="I26" t="str">
        <f>[1]!CAS_code("R"&amp;A26)</f>
        <v>1717-00-6</v>
      </c>
    </row>
    <row r="27" spans="1:9" x14ac:dyDescent="0.25">
      <c r="A27" t="s">
        <v>37</v>
      </c>
      <c r="B27" t="s">
        <v>38</v>
      </c>
      <c r="C27">
        <v>1000</v>
      </c>
      <c r="D27" t="s">
        <v>18</v>
      </c>
      <c r="E27" s="1">
        <v>20000</v>
      </c>
      <c r="F27">
        <v>83</v>
      </c>
      <c r="G27">
        <v>5.0999999999999996</v>
      </c>
      <c r="I27" t="str">
        <f>[1]!CAS_code("R"&amp;A27)</f>
        <v>75-68-3</v>
      </c>
    </row>
    <row r="28" spans="1:9" x14ac:dyDescent="0.25">
      <c r="A28" t="s">
        <v>39</v>
      </c>
      <c r="B28" t="s">
        <v>40</v>
      </c>
      <c r="C28">
        <v>1000</v>
      </c>
      <c r="D28" t="s">
        <v>18</v>
      </c>
      <c r="E28" s="1">
        <v>21000</v>
      </c>
      <c r="F28">
        <v>70</v>
      </c>
      <c r="G28">
        <v>4.5</v>
      </c>
      <c r="I28" t="str">
        <f>[1]!CAS_code("R"&amp;A28)</f>
        <v>420-46-2</v>
      </c>
    </row>
    <row r="29" spans="1:9" x14ac:dyDescent="0.25">
      <c r="A29" t="s">
        <v>41</v>
      </c>
      <c r="B29" t="s">
        <v>42</v>
      </c>
      <c r="C29">
        <v>1000</v>
      </c>
      <c r="D29" t="s">
        <v>18</v>
      </c>
      <c r="E29" s="1">
        <v>12000</v>
      </c>
      <c r="F29">
        <v>32</v>
      </c>
      <c r="G29">
        <v>2</v>
      </c>
      <c r="I29" t="str">
        <f>[1]!CAS_code("R"&amp;A29)</f>
        <v>75-37-6</v>
      </c>
    </row>
    <row r="30" spans="1:9" x14ac:dyDescent="0.25">
      <c r="A30">
        <v>170</v>
      </c>
      <c r="C30">
        <v>1000</v>
      </c>
      <c r="D30" t="s">
        <v>22</v>
      </c>
      <c r="E30">
        <v>7000</v>
      </c>
      <c r="F30">
        <v>8.6999999999999993</v>
      </c>
      <c r="G30">
        <v>0.54</v>
      </c>
      <c r="I30" t="str">
        <f>[1]!CAS_code("R"&amp;A30)</f>
        <v>Fluid name invalid</v>
      </c>
    </row>
    <row r="31" spans="1:9" x14ac:dyDescent="0.25">
      <c r="A31" t="s">
        <v>43</v>
      </c>
      <c r="B31" t="s">
        <v>70</v>
      </c>
      <c r="C31">
        <v>1000</v>
      </c>
      <c r="D31" t="s">
        <v>22</v>
      </c>
      <c r="E31">
        <v>8500</v>
      </c>
      <c r="F31">
        <v>16</v>
      </c>
      <c r="G31">
        <v>1</v>
      </c>
      <c r="I31" t="str">
        <f>[1]!CAS_code(B31)</f>
        <v>115-10-6</v>
      </c>
    </row>
    <row r="32" spans="1:9" x14ac:dyDescent="0.25">
      <c r="A32">
        <v>218</v>
      </c>
      <c r="B32" t="s">
        <v>45</v>
      </c>
      <c r="C32">
        <v>1000</v>
      </c>
      <c r="D32" t="s">
        <v>2</v>
      </c>
      <c r="E32" s="1">
        <v>90000</v>
      </c>
      <c r="F32">
        <v>690</v>
      </c>
      <c r="G32">
        <v>43</v>
      </c>
      <c r="I32" t="str">
        <f>[1]!CAS_code("R"&amp;A32)</f>
        <v>76-19-7</v>
      </c>
    </row>
    <row r="33" spans="1:9" x14ac:dyDescent="0.25">
      <c r="A33" t="s">
        <v>46</v>
      </c>
      <c r="B33" t="s">
        <v>47</v>
      </c>
      <c r="C33">
        <v>1000</v>
      </c>
      <c r="D33" t="s">
        <v>2</v>
      </c>
      <c r="E33" s="1">
        <v>84000</v>
      </c>
      <c r="F33">
        <v>580</v>
      </c>
      <c r="G33">
        <v>36</v>
      </c>
      <c r="I33" t="str">
        <f>[1]!CAS_code("R"&amp;A33)</f>
        <v>431-89-0</v>
      </c>
    </row>
    <row r="34" spans="1:9" x14ac:dyDescent="0.25">
      <c r="A34" t="s">
        <v>48</v>
      </c>
      <c r="B34" t="s">
        <v>49</v>
      </c>
      <c r="C34">
        <v>1000</v>
      </c>
      <c r="D34" t="s">
        <v>2</v>
      </c>
      <c r="E34" s="1">
        <v>55000</v>
      </c>
      <c r="F34">
        <v>340</v>
      </c>
      <c r="G34">
        <v>21</v>
      </c>
      <c r="I34" t="str">
        <f>[1]!CAS_code("R"&amp;A34)</f>
        <v>690-39-1</v>
      </c>
    </row>
    <row r="35" spans="1:9" x14ac:dyDescent="0.25">
      <c r="A35" t="s">
        <v>50</v>
      </c>
      <c r="B35" t="s">
        <v>51</v>
      </c>
      <c r="C35">
        <v>300</v>
      </c>
      <c r="D35" t="s">
        <v>11</v>
      </c>
      <c r="E35" s="1">
        <v>34000</v>
      </c>
      <c r="F35">
        <v>190</v>
      </c>
      <c r="G35">
        <v>12</v>
      </c>
      <c r="I35" t="str">
        <f>[1]!CAS_code("R"&amp;A35)</f>
        <v>460-73-1</v>
      </c>
    </row>
    <row r="36" spans="1:9" x14ac:dyDescent="0.25">
      <c r="A36">
        <v>290</v>
      </c>
      <c r="B36" t="s">
        <v>52</v>
      </c>
      <c r="C36">
        <v>1000</v>
      </c>
      <c r="D36" t="s">
        <v>22</v>
      </c>
      <c r="E36">
        <v>5300</v>
      </c>
      <c r="F36">
        <v>9.5</v>
      </c>
      <c r="G36">
        <v>0.56000000000000005</v>
      </c>
      <c r="I36" t="str">
        <f>[1]!CAS_code("R"&amp;A36)</f>
        <v>74-98-6</v>
      </c>
    </row>
    <row r="37" spans="1:9" x14ac:dyDescent="0.25">
      <c r="A37" t="s">
        <v>53</v>
      </c>
      <c r="B37" t="s">
        <v>54</v>
      </c>
      <c r="C37">
        <v>1000</v>
      </c>
      <c r="D37" t="s">
        <v>2</v>
      </c>
      <c r="E37" s="1">
        <v>69000</v>
      </c>
      <c r="F37">
        <v>570</v>
      </c>
      <c r="G37">
        <v>35</v>
      </c>
      <c r="I37" t="str">
        <f>[1]!CAS_code("R"&amp;A37)</f>
        <v>115-25-3</v>
      </c>
    </row>
    <row r="38" spans="1:9" x14ac:dyDescent="0.25">
      <c r="A38">
        <v>600</v>
      </c>
      <c r="B38" t="s">
        <v>55</v>
      </c>
      <c r="C38">
        <v>1000</v>
      </c>
      <c r="D38" t="s">
        <v>22</v>
      </c>
      <c r="I38" t="str">
        <f>[1]!CAS_code(B38)</f>
        <v>106-97-8</v>
      </c>
    </row>
    <row r="39" spans="1:9" x14ac:dyDescent="0.25">
      <c r="A39" t="s">
        <v>56</v>
      </c>
      <c r="B39" t="s">
        <v>57</v>
      </c>
      <c r="C39">
        <v>1000</v>
      </c>
      <c r="D39" t="s">
        <v>22</v>
      </c>
      <c r="E39">
        <v>4000</v>
      </c>
      <c r="F39">
        <v>9.6</v>
      </c>
      <c r="G39">
        <v>0.6</v>
      </c>
      <c r="I39" t="str">
        <f>[1]!CAS_code("R"&amp;A39)</f>
        <v>75-28-5</v>
      </c>
    </row>
    <row r="40" spans="1:9" x14ac:dyDescent="0.25">
      <c r="A40">
        <v>601</v>
      </c>
      <c r="B40" t="s">
        <v>58</v>
      </c>
      <c r="C40">
        <v>600</v>
      </c>
      <c r="I40" t="str">
        <f>[1]!CAS_code("Pentane")</f>
        <v>109-66-0</v>
      </c>
    </row>
    <row r="41" spans="1:9" x14ac:dyDescent="0.25">
      <c r="A41" t="s">
        <v>59</v>
      </c>
      <c r="B41" t="s">
        <v>60</v>
      </c>
      <c r="C41">
        <v>600</v>
      </c>
      <c r="D41" t="s">
        <v>22</v>
      </c>
      <c r="E41">
        <v>1000</v>
      </c>
      <c r="F41">
        <v>2.9</v>
      </c>
      <c r="G41">
        <v>0.2</v>
      </c>
      <c r="I41" t="str">
        <f>[1]!CAS_code("Isopentane")</f>
        <v>78-78-4</v>
      </c>
    </row>
    <row r="42" spans="1:9" x14ac:dyDescent="0.25">
      <c r="A42">
        <v>610</v>
      </c>
      <c r="B42" t="s">
        <v>71</v>
      </c>
      <c r="C42">
        <v>400</v>
      </c>
      <c r="I42" t="str">
        <f>[1]!CAS_code("EthylEther")</f>
        <v>Fluid name invalid</v>
      </c>
    </row>
    <row r="43" spans="1:9" x14ac:dyDescent="0.25">
      <c r="A43">
        <v>611</v>
      </c>
      <c r="B43" t="s">
        <v>72</v>
      </c>
      <c r="C43">
        <v>100</v>
      </c>
      <c r="D43" t="s">
        <v>15</v>
      </c>
      <c r="I43" t="str">
        <f>[1]!CAS_code("R"&amp;A43)</f>
        <v>Fluid name invalid</v>
      </c>
    </row>
    <row r="44" spans="1:9" x14ac:dyDescent="0.25">
      <c r="A44">
        <v>630</v>
      </c>
      <c r="B44" t="s">
        <v>77</v>
      </c>
      <c r="I44" t="str">
        <f>[1]!CAS_code("R"&amp;A44)</f>
        <v>Fluid name invalid</v>
      </c>
    </row>
    <row r="45" spans="1:9" x14ac:dyDescent="0.25">
      <c r="A45">
        <v>631</v>
      </c>
      <c r="B45" t="s">
        <v>76</v>
      </c>
      <c r="I45" t="str">
        <f>[1]!CAS_code("R"&amp;A45)</f>
        <v>Fluid name invalid</v>
      </c>
    </row>
    <row r="46" spans="1:9" x14ac:dyDescent="0.25">
      <c r="A46">
        <v>702</v>
      </c>
      <c r="B46" t="s">
        <v>62</v>
      </c>
      <c r="D46" t="s">
        <v>22</v>
      </c>
      <c r="I46" t="str">
        <f>[1]!CAS_code("R"&amp;A46)</f>
        <v>1333-74-0</v>
      </c>
    </row>
    <row r="47" spans="1:9" x14ac:dyDescent="0.25">
      <c r="A47">
        <v>704</v>
      </c>
      <c r="B47" t="s">
        <v>63</v>
      </c>
      <c r="D47" t="s">
        <v>2</v>
      </c>
      <c r="I47" t="str">
        <f>[1]!CAS_code("Helium")</f>
        <v>7440-59-7</v>
      </c>
    </row>
    <row r="48" spans="1:9" x14ac:dyDescent="0.25">
      <c r="A48">
        <v>717</v>
      </c>
      <c r="B48" t="s">
        <v>64</v>
      </c>
      <c r="D48" t="s">
        <v>15</v>
      </c>
      <c r="E48">
        <v>320</v>
      </c>
      <c r="F48">
        <v>0.22</v>
      </c>
      <c r="G48">
        <v>1.4E-2</v>
      </c>
      <c r="I48" t="str">
        <f>[1]!CAS_code("R"&amp;A48)</f>
        <v>7664-41-7</v>
      </c>
    </row>
    <row r="49" spans="1:9" x14ac:dyDescent="0.25">
      <c r="A49">
        <v>718</v>
      </c>
      <c r="B49" t="s">
        <v>65</v>
      </c>
      <c r="D49" t="s">
        <v>2</v>
      </c>
      <c r="I49" t="str">
        <f>[1]!CAS_code(B49)</f>
        <v>7732-18-5</v>
      </c>
    </row>
    <row r="50" spans="1:9" x14ac:dyDescent="0.25">
      <c r="A50">
        <v>720</v>
      </c>
      <c r="B50" t="s">
        <v>66</v>
      </c>
      <c r="D50" t="s">
        <v>2</v>
      </c>
      <c r="I50" t="str">
        <f>[1]!CAS_code(B50)</f>
        <v>7440-01-9</v>
      </c>
    </row>
    <row r="51" spans="1:9" x14ac:dyDescent="0.25">
      <c r="A51">
        <v>728</v>
      </c>
      <c r="B51" t="s">
        <v>67</v>
      </c>
      <c r="D51" t="s">
        <v>2</v>
      </c>
      <c r="I51" t="str">
        <f>[1]!CAS_code(B51)</f>
        <v>7727-37-9</v>
      </c>
    </row>
    <row r="52" spans="1:9" x14ac:dyDescent="0.25">
      <c r="A52">
        <v>732</v>
      </c>
      <c r="B52" t="s">
        <v>61</v>
      </c>
      <c r="I52" t="str">
        <f>[1]!CAS_code(B52)</f>
        <v>7782-44-7</v>
      </c>
    </row>
    <row r="53" spans="1:9" x14ac:dyDescent="0.25">
      <c r="A53">
        <v>740</v>
      </c>
      <c r="B53" t="s">
        <v>68</v>
      </c>
      <c r="D53" t="s">
        <v>2</v>
      </c>
      <c r="I53" t="str">
        <f>[1]!CAS_code("Argon")</f>
        <v>7440-37-1</v>
      </c>
    </row>
    <row r="54" spans="1:9" x14ac:dyDescent="0.25">
      <c r="A54">
        <v>744</v>
      </c>
      <c r="B54" t="s">
        <v>73</v>
      </c>
      <c r="C54">
        <v>5000</v>
      </c>
      <c r="D54" t="s">
        <v>2</v>
      </c>
      <c r="E54" s="1">
        <v>40000</v>
      </c>
      <c r="F54">
        <v>72</v>
      </c>
      <c r="G54">
        <v>4.5</v>
      </c>
      <c r="I54" t="str">
        <f>[1]!CAS_code("R"&amp;A54)</f>
        <v>124-38-9</v>
      </c>
    </row>
    <row r="55" spans="1:9" x14ac:dyDescent="0.25">
      <c r="A55" t="s">
        <v>69</v>
      </c>
      <c r="B55" t="s">
        <v>74</v>
      </c>
      <c r="I55" t="str">
        <f>[1]!CAS_code("NitrousOxide")</f>
        <v>10024-97-2</v>
      </c>
    </row>
    <row r="56" spans="1:9" x14ac:dyDescent="0.25">
      <c r="A56">
        <v>764</v>
      </c>
      <c r="B56" t="s">
        <v>75</v>
      </c>
      <c r="D56" t="s">
        <v>11</v>
      </c>
      <c r="I56" t="str">
        <f>[1]!CAS_code("SulfurDioxide")</f>
        <v>7446-09-5</v>
      </c>
    </row>
    <row r="57" spans="1:9" x14ac:dyDescent="0.25">
      <c r="A57" t="s">
        <v>81</v>
      </c>
      <c r="B57" t="s">
        <v>88</v>
      </c>
      <c r="D57" t="s">
        <v>22</v>
      </c>
      <c r="I57" t="str">
        <f>[1]!CAS_code(B57)</f>
        <v>74-85-1</v>
      </c>
    </row>
    <row r="58" spans="1:9" x14ac:dyDescent="0.25">
      <c r="A58" t="s">
        <v>82</v>
      </c>
      <c r="B58" t="s">
        <v>89</v>
      </c>
      <c r="D58" t="s">
        <v>22</v>
      </c>
      <c r="I58" t="str">
        <f>[1]!CAS_code(B58)</f>
        <v>115-07-1</v>
      </c>
    </row>
    <row r="59" spans="1:9" x14ac:dyDescent="0.25">
      <c r="A59" t="s">
        <v>83</v>
      </c>
      <c r="B59" t="s">
        <v>83</v>
      </c>
      <c r="D59" t="s">
        <v>2</v>
      </c>
      <c r="I59" t="s">
        <v>83</v>
      </c>
    </row>
    <row r="60" spans="1:9" x14ac:dyDescent="0.25">
      <c r="A60" t="s">
        <v>84</v>
      </c>
      <c r="B60" t="s">
        <v>84</v>
      </c>
      <c r="D60" t="s">
        <v>2</v>
      </c>
      <c r="I60" t="str">
        <f>B60</f>
        <v>R507A</v>
      </c>
    </row>
    <row r="61" spans="1:9" x14ac:dyDescent="0.25">
      <c r="A61" t="s">
        <v>85</v>
      </c>
      <c r="B61" t="s">
        <v>85</v>
      </c>
      <c r="D61" t="s">
        <v>2</v>
      </c>
      <c r="I61" t="str">
        <f t="shared" ref="I61:I62" si="0">B61</f>
        <v>R410A</v>
      </c>
    </row>
    <row r="62" spans="1:9" x14ac:dyDescent="0.25">
      <c r="A62" t="s">
        <v>86</v>
      </c>
      <c r="B62" t="s">
        <v>86</v>
      </c>
      <c r="D62" t="s">
        <v>2</v>
      </c>
      <c r="I62" t="str">
        <f t="shared" si="0"/>
        <v>R407C</v>
      </c>
    </row>
    <row r="63" spans="1:9" x14ac:dyDescent="0.25">
      <c r="A63" t="s">
        <v>87</v>
      </c>
      <c r="B63" t="s">
        <v>44</v>
      </c>
      <c r="D63" t="s">
        <v>22</v>
      </c>
      <c r="I63" t="str">
        <f>[1]!CAS_code(B63)</f>
        <v>74-98-6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Belli</dc:creator>
  <cp:lastModifiedBy>Belli</cp:lastModifiedBy>
  <dcterms:created xsi:type="dcterms:W3CDTF">2013-08-30T06:03:38Z</dcterms:created>
  <dcterms:modified xsi:type="dcterms:W3CDTF">2013-08-30T16:18:20Z</dcterms:modified>
</cp:coreProperties>
</file>