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182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calcChain.xml><?xml version="1.0" encoding="utf-8"?>
<calcChain xmlns="http://schemas.openxmlformats.org/spreadsheetml/2006/main">
  <c r="K64" i="1" l="1"/>
  <c r="K65" i="1"/>
  <c r="K66" i="1"/>
  <c r="M66" i="1"/>
  <c r="M64" i="1"/>
  <c r="M65" i="1"/>
  <c r="M63" i="1"/>
  <c r="L64" i="1"/>
  <c r="L66" i="1"/>
  <c r="L65" i="1"/>
  <c r="L63" i="1"/>
  <c r="J63" i="1"/>
  <c r="N63" i="1" l="1"/>
  <c r="N66" i="1"/>
  <c r="N65" i="1"/>
  <c r="N64" i="1"/>
  <c r="K63" i="1"/>
  <c r="N56" i="1" a="1"/>
  <c r="P56" i="1" a="1"/>
  <c r="W56" i="1" a="1"/>
  <c r="Y56" i="1" a="1"/>
  <c r="G56" i="1" l="1" a="1"/>
  <c r="E56" i="1" a="1"/>
  <c r="J66" i="1"/>
  <c r="I65" i="1"/>
  <c r="F65" i="1"/>
  <c r="O52" i="1"/>
  <c r="O48" i="1"/>
  <c r="O29" i="1"/>
  <c r="M28" i="1"/>
  <c r="V46" i="1"/>
  <c r="X33" i="1"/>
  <c r="V28" i="1"/>
  <c r="X17" i="1"/>
  <c r="V17" i="1"/>
  <c r="O23" i="1"/>
  <c r="O7" i="1"/>
  <c r="M10" i="1"/>
  <c r="F54" i="1"/>
  <c r="F34" i="1"/>
  <c r="D37" i="1"/>
  <c r="M44" i="1"/>
  <c r="V37" i="1"/>
  <c r="O16" i="1"/>
  <c r="F31" i="1"/>
  <c r="M52" i="1"/>
  <c r="O42" i="1"/>
  <c r="M42" i="1"/>
  <c r="X51" i="1"/>
  <c r="X47" i="1"/>
  <c r="X28" i="1"/>
  <c r="V33" i="1"/>
  <c r="X12" i="1"/>
  <c r="V8" i="1"/>
  <c r="O18" i="1"/>
  <c r="M21" i="1"/>
  <c r="F49" i="1"/>
  <c r="F46" i="1"/>
  <c r="F29" i="1"/>
  <c r="D30" i="1"/>
  <c r="F28" i="1"/>
  <c r="M46" i="1"/>
  <c r="M33" i="1"/>
  <c r="X40" i="1"/>
  <c r="X14" i="1"/>
  <c r="O20" i="1"/>
  <c r="M7" i="1"/>
  <c r="D42" i="1"/>
  <c r="M51" i="1"/>
  <c r="O41" i="1"/>
  <c r="M41" i="1"/>
  <c r="X48" i="1"/>
  <c r="X45" i="1"/>
  <c r="X27" i="1"/>
  <c r="V30" i="1"/>
  <c r="X11" i="1"/>
  <c r="V25" i="1"/>
  <c r="O17" i="1"/>
  <c r="M20" i="1"/>
  <c r="F47" i="1"/>
  <c r="F45" i="1"/>
  <c r="E66" i="1"/>
  <c r="M39" i="1"/>
  <c r="X22" i="1"/>
  <c r="M15" i="1"/>
  <c r="D38" i="1"/>
  <c r="D25" i="1"/>
  <c r="F22" i="1"/>
  <c r="D18" i="1"/>
  <c r="F13" i="1"/>
  <c r="D22" i="1"/>
  <c r="D12" i="1"/>
  <c r="F17" i="1"/>
  <c r="F19" i="1"/>
  <c r="F18" i="1"/>
  <c r="J64" i="1"/>
  <c r="I66" i="1"/>
  <c r="F66" i="1"/>
  <c r="M53" i="1"/>
  <c r="O43" i="1"/>
  <c r="M43" i="1"/>
  <c r="X53" i="1"/>
  <c r="X49" i="1"/>
  <c r="X29" i="1"/>
  <c r="V39" i="1"/>
  <c r="X13" i="1"/>
  <c r="V10" i="1"/>
  <c r="O19" i="1"/>
  <c r="M22" i="1"/>
  <c r="F52" i="1"/>
  <c r="F48" i="1"/>
  <c r="F30" i="1"/>
  <c r="D31" i="1"/>
  <c r="X46" i="1"/>
  <c r="X18" i="1"/>
  <c r="M19" i="1"/>
  <c r="D32" i="1"/>
  <c r="M48" i="1"/>
  <c r="O38" i="1"/>
  <c r="M37" i="1"/>
  <c r="V53" i="1"/>
  <c r="X42" i="1"/>
  <c r="V40" i="1"/>
  <c r="X24" i="1"/>
  <c r="X8" i="1"/>
  <c r="V16" i="1"/>
  <c r="O14" i="1"/>
  <c r="M17" i="1"/>
  <c r="D52" i="1"/>
  <c r="F42" i="1"/>
  <c r="D44" i="1"/>
  <c r="D33" i="1"/>
  <c r="D39" i="1"/>
  <c r="O44" i="1"/>
  <c r="M29" i="1"/>
  <c r="V44" i="1"/>
  <c r="X10" i="1"/>
  <c r="O8" i="1"/>
  <c r="D46" i="1"/>
  <c r="D28" i="1"/>
  <c r="M47" i="1"/>
  <c r="O37" i="1"/>
  <c r="M34" i="1"/>
  <c r="V52" i="1"/>
  <c r="X41" i="1"/>
  <c r="V38" i="1"/>
  <c r="X23" i="1"/>
  <c r="X7" i="1"/>
  <c r="V13" i="1"/>
  <c r="O13" i="1"/>
  <c r="I64" i="1"/>
  <c r="F63" i="1"/>
  <c r="M49" i="1"/>
  <c r="O39" i="1"/>
  <c r="M38" i="1"/>
  <c r="V54" i="1"/>
  <c r="X43" i="1"/>
  <c r="V42" i="1"/>
  <c r="X25" i="1"/>
  <c r="X9" i="1"/>
  <c r="V18" i="1"/>
  <c r="O15" i="1"/>
  <c r="M18" i="1"/>
  <c r="D53" i="1"/>
  <c r="F43" i="1"/>
  <c r="D45" i="1"/>
  <c r="D27" i="1"/>
  <c r="X50" i="1"/>
  <c r="V19" i="1"/>
  <c r="D54" i="1"/>
  <c r="E64" i="1"/>
  <c r="O53" i="1"/>
  <c r="O32" i="1"/>
  <c r="M31" i="1"/>
  <c r="V49" i="1"/>
  <c r="X38" i="1"/>
  <c r="V32" i="1"/>
  <c r="X20" i="1"/>
  <c r="V21" i="1"/>
  <c r="V7" i="1"/>
  <c r="O10" i="1"/>
  <c r="M13" i="1"/>
  <c r="D48" i="1"/>
  <c r="F38" i="1"/>
  <c r="D40" i="1"/>
  <c r="F41" i="1"/>
  <c r="D34" i="1"/>
  <c r="O34" i="1"/>
  <c r="V51" i="1"/>
  <c r="V41" i="1"/>
  <c r="V12" i="1"/>
  <c r="M23" i="1"/>
  <c r="F40" i="1"/>
  <c r="E65" i="1"/>
  <c r="O51" i="1"/>
  <c r="O31" i="1"/>
  <c r="M30" i="1"/>
  <c r="V48" i="1"/>
  <c r="X37" i="1"/>
  <c r="V31" i="1"/>
  <c r="X19" i="1"/>
  <c r="V20" i="1"/>
  <c r="O25" i="1"/>
  <c r="O9" i="1"/>
  <c r="M12" i="1"/>
  <c r="D47" i="1"/>
  <c r="D43" i="1"/>
  <c r="O40" i="1"/>
  <c r="X30" i="1"/>
  <c r="O24" i="1"/>
  <c r="F50" i="1"/>
  <c r="D10" i="1"/>
  <c r="F9" i="1"/>
  <c r="D8" i="1"/>
  <c r="D14" i="1"/>
  <c r="F11" i="1"/>
  <c r="F14" i="1"/>
  <c r="D11" i="1"/>
  <c r="D16" i="1"/>
  <c r="D21" i="1"/>
  <c r="F21" i="1"/>
  <c r="J65" i="1"/>
  <c r="I63" i="1"/>
  <c r="F64" i="1"/>
  <c r="E63" i="1"/>
  <c r="O54" i="1"/>
  <c r="O33" i="1"/>
  <c r="M32" i="1"/>
  <c r="V50" i="1"/>
  <c r="X39" i="1"/>
  <c r="V34" i="1"/>
  <c r="X21" i="1"/>
  <c r="V23" i="1"/>
  <c r="V9" i="1"/>
  <c r="O11" i="1"/>
  <c r="M14" i="1"/>
  <c r="D49" i="1"/>
  <c r="F39" i="1"/>
  <c r="D41" i="1"/>
  <c r="O50" i="1"/>
  <c r="X34" i="1"/>
  <c r="V11" i="1"/>
  <c r="F44" i="1"/>
  <c r="O49" i="1"/>
  <c r="O47" i="1"/>
  <c r="O28" i="1"/>
  <c r="M27" i="1"/>
  <c r="X54" i="1"/>
  <c r="X32" i="1"/>
  <c r="V45" i="1"/>
  <c r="X16" i="1"/>
  <c r="V15" i="1"/>
  <c r="O22" i="1"/>
  <c r="M25" i="1"/>
  <c r="M9" i="1"/>
  <c r="F53" i="1"/>
  <c r="F33" i="1"/>
  <c r="D35" i="1"/>
  <c r="F32" i="1"/>
  <c r="M54" i="1"/>
  <c r="O30" i="1"/>
  <c r="X44" i="1"/>
  <c r="V27" i="1"/>
  <c r="V22" i="1"/>
  <c r="M11" i="1"/>
  <c r="F35" i="1"/>
  <c r="O46" i="1"/>
  <c r="O45" i="1"/>
  <c r="O27" i="1"/>
  <c r="M45" i="1"/>
  <c r="X52" i="1"/>
  <c r="X31" i="1"/>
  <c r="V43" i="1"/>
  <c r="X15" i="1"/>
  <c r="V14" i="1"/>
  <c r="O21" i="1"/>
  <c r="M16" i="1"/>
  <c r="F37" i="1"/>
  <c r="V47" i="1"/>
  <c r="D50" i="1"/>
  <c r="F12" i="1"/>
  <c r="D23" i="1"/>
  <c r="F20" i="1"/>
  <c r="D7" i="1"/>
  <c r="D15" i="1"/>
  <c r="M8" i="1"/>
  <c r="D29" i="1"/>
  <c r="V29" i="1"/>
  <c r="F25" i="1"/>
  <c r="F15" i="1"/>
  <c r="D51" i="1"/>
  <c r="M50" i="1"/>
  <c r="V24" i="1"/>
  <c r="D20" i="1"/>
  <c r="F23" i="1"/>
  <c r="F10" i="1"/>
  <c r="D9" i="1"/>
  <c r="D17" i="1"/>
  <c r="M24" i="1"/>
  <c r="F51" i="1"/>
  <c r="M40" i="1"/>
  <c r="O12" i="1"/>
  <c r="D19" i="1"/>
  <c r="D24" i="1"/>
  <c r="F7" i="1"/>
  <c r="D13" i="1"/>
  <c r="F24" i="1"/>
  <c r="F27" i="1"/>
  <c r="F16" i="1"/>
  <c r="F8" i="1"/>
  <c r="G8" i="1" l="1"/>
  <c r="G16" i="1"/>
  <c r="G27" i="1"/>
  <c r="G24" i="1"/>
  <c r="E13" i="1"/>
  <c r="G7" i="1"/>
  <c r="E24" i="1"/>
  <c r="E19" i="1"/>
  <c r="P12" i="1"/>
  <c r="N40" i="1"/>
  <c r="G51" i="1"/>
  <c r="N24" i="1"/>
  <c r="E17" i="1"/>
  <c r="E9" i="1"/>
  <c r="G10" i="1"/>
  <c r="G23" i="1"/>
  <c r="E20" i="1"/>
  <c r="W24" i="1"/>
  <c r="N50" i="1"/>
  <c r="E51" i="1"/>
  <c r="G15" i="1"/>
  <c r="G25" i="1"/>
  <c r="W29" i="1"/>
  <c r="E29" i="1"/>
  <c r="N8" i="1"/>
  <c r="E15" i="1"/>
  <c r="E7" i="1"/>
  <c r="G20" i="1"/>
  <c r="E23" i="1"/>
  <c r="G12" i="1"/>
  <c r="E50" i="1"/>
  <c r="W47" i="1"/>
  <c r="G37" i="1"/>
  <c r="N16" i="1"/>
  <c r="P21" i="1"/>
  <c r="W14" i="1"/>
  <c r="Y15" i="1"/>
  <c r="W43" i="1"/>
  <c r="Y31" i="1"/>
  <c r="Y52" i="1"/>
  <c r="N45" i="1"/>
  <c r="P27" i="1"/>
  <c r="P45" i="1"/>
  <c r="P46" i="1"/>
  <c r="G35" i="1"/>
  <c r="N11" i="1"/>
  <c r="W22" i="1"/>
  <c r="W27" i="1"/>
  <c r="Y44" i="1"/>
  <c r="P30" i="1"/>
  <c r="N54" i="1"/>
  <c r="G32" i="1"/>
  <c r="E35" i="1"/>
  <c r="G33" i="1"/>
  <c r="G53" i="1"/>
  <c r="N9" i="1"/>
  <c r="N25" i="1"/>
  <c r="P22" i="1"/>
  <c r="W15" i="1"/>
  <c r="Y16" i="1"/>
  <c r="W45" i="1"/>
  <c r="Y32" i="1"/>
  <c r="Y54" i="1"/>
  <c r="N27" i="1"/>
  <c r="P28" i="1"/>
  <c r="P47" i="1"/>
  <c r="P49" i="1"/>
  <c r="G44" i="1"/>
  <c r="W11" i="1"/>
  <c r="Y34" i="1"/>
  <c r="P50" i="1"/>
  <c r="E41" i="1"/>
  <c r="G39" i="1"/>
  <c r="E49" i="1"/>
  <c r="N14" i="1"/>
  <c r="P11" i="1"/>
  <c r="W9" i="1"/>
  <c r="W23" i="1"/>
  <c r="Y21" i="1"/>
  <c r="W34" i="1"/>
  <c r="Y39" i="1"/>
  <c r="W50" i="1"/>
  <c r="N32" i="1"/>
  <c r="P33" i="1"/>
  <c r="P54" i="1"/>
  <c r="G21" i="1"/>
  <c r="E21" i="1"/>
  <c r="E16" i="1"/>
  <c r="E11" i="1"/>
  <c r="G14" i="1"/>
  <c r="G11" i="1"/>
  <c r="E14" i="1"/>
  <c r="E8" i="1"/>
  <c r="G9" i="1"/>
  <c r="E10" i="1"/>
  <c r="G50" i="1"/>
  <c r="P24" i="1"/>
  <c r="Y30" i="1"/>
  <c r="P40" i="1"/>
  <c r="E43" i="1"/>
  <c r="E47" i="1"/>
  <c r="N12" i="1"/>
  <c r="P9" i="1"/>
  <c r="P25" i="1"/>
  <c r="W20" i="1"/>
  <c r="Y19" i="1"/>
  <c r="W31" i="1"/>
  <c r="Y37" i="1"/>
  <c r="W48" i="1"/>
  <c r="N30" i="1"/>
  <c r="P31" i="1"/>
  <c r="P51" i="1"/>
  <c r="G40" i="1"/>
  <c r="N23" i="1"/>
  <c r="W12" i="1"/>
  <c r="W41" i="1"/>
  <c r="W51" i="1"/>
  <c r="P34" i="1"/>
  <c r="E34" i="1"/>
  <c r="G41" i="1"/>
  <c r="E40" i="1"/>
  <c r="G38" i="1"/>
  <c r="E48" i="1"/>
  <c r="N13" i="1"/>
  <c r="P10" i="1"/>
  <c r="W7" i="1"/>
  <c r="W21" i="1"/>
  <c r="Y20" i="1"/>
  <c r="W32" i="1"/>
  <c r="Y38" i="1"/>
  <c r="W49" i="1"/>
  <c r="N31" i="1"/>
  <c r="P32" i="1"/>
  <c r="P53" i="1"/>
  <c r="E54" i="1"/>
  <c r="W19" i="1"/>
  <c r="Y50" i="1"/>
  <c r="E27" i="1"/>
  <c r="E45" i="1"/>
  <c r="G43" i="1"/>
  <c r="E53" i="1"/>
  <c r="N18" i="1"/>
  <c r="P15" i="1"/>
  <c r="W18" i="1"/>
  <c r="Y9" i="1"/>
  <c r="Y25" i="1"/>
  <c r="W42" i="1"/>
  <c r="Y43" i="1"/>
  <c r="W54" i="1"/>
  <c r="N38" i="1"/>
  <c r="P39" i="1"/>
  <c r="N49" i="1"/>
  <c r="P13" i="1"/>
  <c r="W13" i="1"/>
  <c r="Y7" i="1"/>
  <c r="Y23" i="1"/>
  <c r="W38" i="1"/>
  <c r="Y41" i="1"/>
  <c r="W52" i="1"/>
  <c r="N34" i="1"/>
  <c r="P37" i="1"/>
  <c r="N47" i="1"/>
  <c r="E28" i="1"/>
  <c r="E46" i="1"/>
  <c r="P8" i="1"/>
  <c r="Y10" i="1"/>
  <c r="W44" i="1"/>
  <c r="N29" i="1"/>
  <c r="P44" i="1"/>
  <c r="E39" i="1"/>
  <c r="E33" i="1"/>
  <c r="E44" i="1"/>
  <c r="G42" i="1"/>
  <c r="E52" i="1"/>
  <c r="N17" i="1"/>
  <c r="P14" i="1"/>
  <c r="W16" i="1"/>
  <c r="Y8" i="1"/>
  <c r="Y24" i="1"/>
  <c r="W40" i="1"/>
  <c r="Y42" i="1"/>
  <c r="W53" i="1"/>
  <c r="N37" i="1"/>
  <c r="P38" i="1"/>
  <c r="N48" i="1"/>
  <c r="E32" i="1"/>
  <c r="N19" i="1"/>
  <c r="Y18" i="1"/>
  <c r="Y46" i="1"/>
  <c r="E31" i="1"/>
  <c r="G30" i="1"/>
  <c r="G48" i="1"/>
  <c r="G52" i="1"/>
  <c r="N22" i="1"/>
  <c r="P19" i="1"/>
  <c r="W10" i="1"/>
  <c r="Y13" i="1"/>
  <c r="W39" i="1"/>
  <c r="Y29" i="1"/>
  <c r="Y49" i="1"/>
  <c r="Y53" i="1"/>
  <c r="N43" i="1"/>
  <c r="P43" i="1"/>
  <c r="N53" i="1"/>
  <c r="G18" i="1"/>
  <c r="G19" i="1"/>
  <c r="G17" i="1"/>
  <c r="E12" i="1"/>
  <c r="E22" i="1"/>
  <c r="G13" i="1"/>
  <c r="E18" i="1"/>
  <c r="E56" i="1" s="1"/>
  <c r="G22" i="1"/>
  <c r="E25" i="1"/>
  <c r="E38" i="1"/>
  <c r="N15" i="1"/>
  <c r="Y22" i="1"/>
  <c r="N39" i="1"/>
  <c r="G45" i="1"/>
  <c r="G47" i="1"/>
  <c r="N20" i="1"/>
  <c r="P17" i="1"/>
  <c r="W25" i="1"/>
  <c r="Y11" i="1"/>
  <c r="W30" i="1"/>
  <c r="Y27" i="1"/>
  <c r="Y45" i="1"/>
  <c r="Y48" i="1"/>
  <c r="N41" i="1"/>
  <c r="P41" i="1"/>
  <c r="N51" i="1"/>
  <c r="E42" i="1"/>
  <c r="N7" i="1"/>
  <c r="P20" i="1"/>
  <c r="Y14" i="1"/>
  <c r="Y40" i="1"/>
  <c r="N33" i="1"/>
  <c r="N46" i="1"/>
  <c r="G28" i="1"/>
  <c r="E30" i="1"/>
  <c r="G29" i="1"/>
  <c r="G46" i="1"/>
  <c r="G49" i="1"/>
  <c r="N21" i="1"/>
  <c r="P18" i="1"/>
  <c r="W8" i="1"/>
  <c r="W56" i="1" s="1"/>
  <c r="Y12" i="1"/>
  <c r="W33" i="1"/>
  <c r="Y28" i="1"/>
  <c r="Y47" i="1"/>
  <c r="Y51" i="1"/>
  <c r="N42" i="1"/>
  <c r="P42" i="1"/>
  <c r="N52" i="1"/>
  <c r="G31" i="1"/>
  <c r="P16" i="1"/>
  <c r="W37" i="1"/>
  <c r="N44" i="1"/>
  <c r="E37" i="1"/>
  <c r="G34" i="1"/>
  <c r="G56" i="1" s="1"/>
  <c r="G54" i="1"/>
  <c r="N10" i="1"/>
  <c r="N56" i="1" s="1"/>
  <c r="P7" i="1"/>
  <c r="P23" i="1"/>
  <c r="W17" i="1"/>
  <c r="Y17" i="1"/>
  <c r="W28" i="1"/>
  <c r="Y33" i="1"/>
  <c r="W46" i="1"/>
  <c r="N28" i="1"/>
  <c r="P29" i="1"/>
  <c r="P48" i="1"/>
  <c r="P52" i="1"/>
  <c r="P56" i="1"/>
  <c r="Y56" i="1" l="1"/>
</calcChain>
</file>

<file path=xl/sharedStrings.xml><?xml version="1.0" encoding="utf-8"?>
<sst xmlns="http://schemas.openxmlformats.org/spreadsheetml/2006/main" count="48" uniqueCount="22">
  <si>
    <t>T</t>
  </si>
  <si>
    <t>rho</t>
  </si>
  <si>
    <t>rho_CP</t>
  </si>
  <si>
    <t>rho_REFPROP</t>
  </si>
  <si>
    <t>error_REFPROP</t>
  </si>
  <si>
    <t>error_CP</t>
  </si>
  <si>
    <t>AAE</t>
  </si>
  <si>
    <t>Density calculated from the EOS coefficients in McLinden with a correction for erratum in critical terms</t>
  </si>
  <si>
    <t>Density calculated from REFPROP which uses different coefficients</t>
  </si>
  <si>
    <t>T [K]</t>
  </si>
  <si>
    <t>p [Mpa]</t>
  </si>
  <si>
    <t>rho [kg/m3]</t>
  </si>
  <si>
    <t>Table 2 from Perkins</t>
  </si>
  <si>
    <t>CoolProp</t>
  </si>
  <si>
    <t>R1234yf</t>
  </si>
  <si>
    <t>R1234ze</t>
  </si>
  <si>
    <t>Table</t>
  </si>
  <si>
    <r>
      <t xml:space="preserve">error </t>
    </r>
    <r>
      <rPr>
        <sz val="11"/>
        <color theme="1"/>
        <rFont val="Calibri"/>
        <family val="2"/>
      </rPr>
      <t>λ</t>
    </r>
  </si>
  <si>
    <t>λ</t>
  </si>
  <si>
    <t>REFPROP</t>
  </si>
  <si>
    <t>rho REFPROP</t>
  </si>
  <si>
    <t>rho REFPROP &amp; Perkins Correlation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</si>
</sst>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0" fontId="0" fillId="0" borderId="0" xfId="1" applyNumberFormat="1" applyFont="1"/>
    <xf numFmtId="10" fontId="0" fillId="0" borderId="0" xfId="0" applyNumberFormat="1"/>
    <xf numFmtId="0" fontId="0" fillId="0" borderId="0" xfId="0" applyNumberForma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0" fontId="0" fillId="0" borderId="2" xfId="1" applyNumberFormat="1" applyFont="1" applyBorder="1" applyAlignment="1">
      <alignment horizontal="center"/>
    </xf>
    <xf numFmtId="10" fontId="0" fillId="0" borderId="3" xfId="1" applyNumberFormat="1" applyFont="1" applyBorder="1" applyAlignment="1">
      <alignment horizontal="center"/>
    </xf>
    <xf numFmtId="10" fontId="0" fillId="0" borderId="4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elli/Documents/Code/PythonModules/coolprop/wrappers/Excel/CoolProp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mple calcs"/>
      <sheetName val="Water saturation table"/>
      <sheetName val="Sheet3"/>
    </sheetNames>
    <definedNames>
      <definedName name="Props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66"/>
  <sheetViews>
    <sheetView tabSelected="1" topLeftCell="A46" workbookViewId="0">
      <selection activeCell="B60" sqref="B60"/>
    </sheetView>
  </sheetViews>
  <sheetFormatPr defaultRowHeight="15" x14ac:dyDescent="0.25"/>
  <cols>
    <col min="5" max="5" width="9.140625" style="2"/>
    <col min="10" max="10" width="12" bestFit="1" customWidth="1"/>
    <col min="12" max="12" width="12.7109375" bestFit="1" customWidth="1"/>
    <col min="14" max="14" width="9.140625" style="2"/>
    <col min="23" max="23" width="9.140625" style="2"/>
  </cols>
  <sheetData>
    <row r="2" spans="1:25" x14ac:dyDescent="0.25">
      <c r="A2" t="s">
        <v>2</v>
      </c>
      <c r="B2" t="s">
        <v>7</v>
      </c>
    </row>
    <row r="3" spans="1:25" x14ac:dyDescent="0.25">
      <c r="A3" t="s">
        <v>3</v>
      </c>
      <c r="B3" t="s">
        <v>8</v>
      </c>
    </row>
    <row r="6" spans="1:25" x14ac:dyDescent="0.25">
      <c r="A6" t="s">
        <v>9</v>
      </c>
      <c r="B6" t="s">
        <v>10</v>
      </c>
      <c r="C6" t="s">
        <v>11</v>
      </c>
      <c r="D6" t="s">
        <v>2</v>
      </c>
      <c r="E6" s="2" t="s">
        <v>5</v>
      </c>
      <c r="F6" t="s">
        <v>3</v>
      </c>
      <c r="G6" t="s">
        <v>4</v>
      </c>
      <c r="J6" t="s">
        <v>9</v>
      </c>
      <c r="K6" t="s">
        <v>10</v>
      </c>
      <c r="L6" t="s">
        <v>11</v>
      </c>
      <c r="M6" t="s">
        <v>2</v>
      </c>
      <c r="N6" s="2" t="s">
        <v>5</v>
      </c>
      <c r="O6" t="s">
        <v>3</v>
      </c>
      <c r="P6" t="s">
        <v>4</v>
      </c>
      <c r="S6" t="s">
        <v>9</v>
      </c>
      <c r="T6" t="s">
        <v>10</v>
      </c>
      <c r="U6" t="s">
        <v>11</v>
      </c>
      <c r="V6" t="s">
        <v>2</v>
      </c>
      <c r="W6" s="2" t="s">
        <v>5</v>
      </c>
      <c r="X6" t="s">
        <v>3</v>
      </c>
      <c r="Y6" t="s">
        <v>4</v>
      </c>
    </row>
    <row r="7" spans="1:25" x14ac:dyDescent="0.25">
      <c r="A7">
        <v>383.00400000000002</v>
      </c>
      <c r="B7">
        <v>3.6547999999999998</v>
      </c>
      <c r="C7">
        <v>375.24299999999999</v>
      </c>
      <c r="D7">
        <f>[1]!Props("D","T",A7,"P",B7*1000,"R1234ze")</f>
        <v>375.561368200819</v>
      </c>
      <c r="E7" s="1">
        <f>D7/C7-1</f>
        <v>8.484320848596294E-4</v>
      </c>
      <c r="F7">
        <f>[1]!Props("D","T",A7,"P",B7*1000,"REFPROP-R1234ze")</f>
        <v>376.38101733546472</v>
      </c>
      <c r="G7" s="1">
        <f>F7/C7-1</f>
        <v>3.0327476740796833E-3</v>
      </c>
      <c r="J7">
        <v>400</v>
      </c>
      <c r="K7">
        <v>4.0780000000000003</v>
      </c>
      <c r="L7">
        <v>263.45600000000002</v>
      </c>
      <c r="M7">
        <f>[1]!Props("D","T",J7,"P",K7*1000,"R1234ze")</f>
        <v>263.22037999746709</v>
      </c>
      <c r="N7" s="1">
        <f>M7/L7-1</f>
        <v>-8.9434289799028566E-4</v>
      </c>
      <c r="O7">
        <f>[1]!Props("D","T",J7,"P",K7*1000,"REFPROP-R1234ze")</f>
        <v>263.39851756739739</v>
      </c>
      <c r="P7" s="1">
        <f>O7/L7-1</f>
        <v>-2.181860826955262E-4</v>
      </c>
      <c r="S7">
        <v>420.00099999999998</v>
      </c>
      <c r="T7">
        <v>3.6315</v>
      </c>
      <c r="U7">
        <v>168.10900000000001</v>
      </c>
      <c r="V7">
        <f>[1]!Props("D","T",S7,"P",T7*1000,"R1234ze")</f>
        <v>168.00480753103176</v>
      </c>
      <c r="W7" s="1">
        <f>V7/U7-1</f>
        <v>-6.1979114127297397E-4</v>
      </c>
      <c r="X7">
        <f>[1]!Props("D","T",S7,"P",T7*1000,"REFPROP-R1234ze")</f>
        <v>167.94386513904143</v>
      </c>
      <c r="Y7" s="1">
        <f>X7/U7-1</f>
        <v>-9.8230826998302323E-4</v>
      </c>
    </row>
    <row r="8" spans="1:25" x14ac:dyDescent="0.25">
      <c r="A8">
        <v>384.00400000000002</v>
      </c>
      <c r="B8">
        <v>3.7117</v>
      </c>
      <c r="C8">
        <v>375.33600000000001</v>
      </c>
      <c r="D8">
        <f>[1]!Props("D","T",A8,"P",B8*1000,"R1234ze")</f>
        <v>375.18895340623993</v>
      </c>
      <c r="E8" s="1">
        <f t="shared" ref="E8:E25" si="0">D8/C8-1</f>
        <v>-3.9177322122063707E-4</v>
      </c>
      <c r="F8">
        <f>[1]!Props("D","T",A8,"P",B8*1000,"REFPROP-R1234ze")</f>
        <v>376.1632683123849</v>
      </c>
      <c r="G8" s="1">
        <f t="shared" ref="G8:G25" si="1">F8/C8-1</f>
        <v>2.2040739827378086E-3</v>
      </c>
      <c r="J8">
        <v>410</v>
      </c>
      <c r="K8">
        <v>4.4146999999999998</v>
      </c>
      <c r="L8">
        <v>263.28800000000001</v>
      </c>
      <c r="M8">
        <f>[1]!Props("D","T",J8,"P",K8*1000,"R1234ze")</f>
        <v>262.88605681763471</v>
      </c>
      <c r="N8" s="1">
        <f t="shared" ref="N8:N25" si="2">M8/L8-1</f>
        <v>-1.5266293274486253E-3</v>
      </c>
      <c r="O8">
        <f>[1]!Props("D","T",J8,"P",K8*1000,"REFPROP-R1234ze")</f>
        <v>263.1317192028414</v>
      </c>
      <c r="P8" s="1">
        <f t="shared" ref="P8:P25" si="3">O8/L8-1</f>
        <v>-5.935735664315267E-4</v>
      </c>
      <c r="S8">
        <v>354.99799999999999</v>
      </c>
      <c r="T8">
        <v>1.9726999999999999</v>
      </c>
      <c r="U8">
        <v>113.76</v>
      </c>
      <c r="V8">
        <f>[1]!Props("D","T",S8,"P",T8*1000,"R1234ze")</f>
        <v>113.85219807279127</v>
      </c>
      <c r="W8" s="1">
        <f t="shared" ref="W8:W25" si="4">V8/U8-1</f>
        <v>8.1046125871364616E-4</v>
      </c>
      <c r="X8">
        <f>[1]!Props("D","T",S8,"P",T8*1000,"REFPROP-R1234ze")</f>
        <v>113.75258656875623</v>
      </c>
      <c r="Y8" s="1">
        <f t="shared" ref="Y8:Y25" si="5">X8/U8-1</f>
        <v>-6.5167292930490284E-5</v>
      </c>
    </row>
    <row r="9" spans="1:25" x14ac:dyDescent="0.25">
      <c r="A9">
        <v>385.00400000000002</v>
      </c>
      <c r="B9">
        <v>3.7679</v>
      </c>
      <c r="C9">
        <v>375.38</v>
      </c>
      <c r="D9">
        <f>[1]!Props("D","T",A9,"P",B9*1000,"R1234ze")</f>
        <v>374.63729574227989</v>
      </c>
      <c r="E9" s="1">
        <f t="shared" si="0"/>
        <v>-1.9785397669563887E-3</v>
      </c>
      <c r="F9">
        <f>[1]!Props("D","T",A9,"P",B9*1000,"REFPROP-R1234ze")</f>
        <v>375.70385545009839</v>
      </c>
      <c r="G9" s="1">
        <f t="shared" si="1"/>
        <v>8.6274029010180442E-4</v>
      </c>
      <c r="J9">
        <v>420.00099999999998</v>
      </c>
      <c r="K9">
        <v>4.7443</v>
      </c>
      <c r="L9">
        <v>263.089</v>
      </c>
      <c r="M9">
        <f>[1]!Props("D","T",J9,"P",K9*1000,"R1234ze")</f>
        <v>262.50676582994242</v>
      </c>
      <c r="N9" s="1">
        <f t="shared" si="2"/>
        <v>-2.213069227742559E-3</v>
      </c>
      <c r="O9">
        <f>[1]!Props("D","T",J9,"P",K9*1000,"REFPROP-R1234ze")</f>
        <v>262.88457936150598</v>
      </c>
      <c r="P9" s="1">
        <f t="shared" si="3"/>
        <v>-7.7700184536033667E-4</v>
      </c>
      <c r="S9">
        <v>359.99799999999999</v>
      </c>
      <c r="T9">
        <v>2.0366</v>
      </c>
      <c r="U9">
        <v>113.761</v>
      </c>
      <c r="V9">
        <f>[1]!Props("D","T",S9,"P",T9*1000,"R1234ze")</f>
        <v>113.82407212248147</v>
      </c>
      <c r="W9" s="1">
        <f t="shared" si="4"/>
        <v>5.5442658276105838E-4</v>
      </c>
      <c r="X9">
        <f>[1]!Props("D","T",S9,"P",T9*1000,"REFPROP-R1234ze")</f>
        <v>113.77255264990519</v>
      </c>
      <c r="Y9" s="1">
        <f t="shared" si="5"/>
        <v>1.0155193700134291E-4</v>
      </c>
    </row>
    <row r="10" spans="1:25" x14ac:dyDescent="0.25">
      <c r="A10">
        <v>390.005</v>
      </c>
      <c r="B10">
        <v>4.0449000000000002</v>
      </c>
      <c r="C10">
        <v>375.71800000000002</v>
      </c>
      <c r="D10">
        <f>[1]!Props("D","T",A10,"P",B10*1000,"R1234ze")</f>
        <v>374.14713875166433</v>
      </c>
      <c r="E10" s="1">
        <f t="shared" si="0"/>
        <v>-4.1809581876186552E-3</v>
      </c>
      <c r="F10">
        <f>[1]!Props("D","T",A10,"P",B10*1000,"REFPROP-R1234ze")</f>
        <v>375.42149787908306</v>
      </c>
      <c r="G10" s="1">
        <f t="shared" si="1"/>
        <v>-7.8916134152995365E-4</v>
      </c>
      <c r="J10">
        <v>374.99599999999998</v>
      </c>
      <c r="K10">
        <v>3.0512000000000001</v>
      </c>
      <c r="L10">
        <v>217.01599999999999</v>
      </c>
      <c r="M10">
        <f>[1]!Props("D","T",J10,"P",K10*1000,"R1234ze")</f>
        <v>217.14478632228946</v>
      </c>
      <c r="N10" s="1">
        <f t="shared" si="2"/>
        <v>5.9344160011010061E-4</v>
      </c>
      <c r="O10">
        <f>[1]!Props("D","T",J10,"P",K10*1000,"REFPROP-R1234ze")</f>
        <v>217.12824516326336</v>
      </c>
      <c r="P10" s="1">
        <f t="shared" si="3"/>
        <v>5.1722068079484984E-4</v>
      </c>
      <c r="S10">
        <v>364.99900000000002</v>
      </c>
      <c r="T10">
        <v>2.0991</v>
      </c>
      <c r="U10">
        <v>113.748</v>
      </c>
      <c r="V10">
        <f>[1]!Props("D","T",S10,"P",T10*1000,"R1234ze")</f>
        <v>113.78870291397831</v>
      </c>
      <c r="W10" s="1">
        <f t="shared" si="4"/>
        <v>3.5783410678269512E-4</v>
      </c>
      <c r="X10">
        <f>[1]!Props("D","T",S10,"P",T10*1000,"REFPROP-R1234ze")</f>
        <v>113.74979024559124</v>
      </c>
      <c r="Y10" s="1">
        <f t="shared" si="5"/>
        <v>1.5738699504552756E-5</v>
      </c>
    </row>
    <row r="11" spans="1:25" x14ac:dyDescent="0.25">
      <c r="A11">
        <v>395.005</v>
      </c>
      <c r="B11">
        <v>4.3178000000000001</v>
      </c>
      <c r="C11">
        <v>376.03699999999998</v>
      </c>
      <c r="D11">
        <f>[1]!Props("D","T",A11,"P",B11*1000,"R1234ze")</f>
        <v>374.55480870288483</v>
      </c>
      <c r="E11" s="1">
        <f t="shared" si="0"/>
        <v>-3.9416102594030944E-3</v>
      </c>
      <c r="F11">
        <f>[1]!Props("D","T",A11,"P",B11*1000,"REFPROP-R1234ze")</f>
        <v>375.90015087533919</v>
      </c>
      <c r="G11" s="1">
        <f t="shared" si="1"/>
        <v>-3.6392462619583288E-4</v>
      </c>
      <c r="J11">
        <v>379.99700000000001</v>
      </c>
      <c r="K11">
        <v>3.1960999999999999</v>
      </c>
      <c r="L11">
        <v>217.24600000000001</v>
      </c>
      <c r="M11">
        <f>[1]!Props("D","T",J11,"P",K11*1000,"R1234ze")</f>
        <v>217.29128232755136</v>
      </c>
      <c r="N11" s="1">
        <f t="shared" si="2"/>
        <v>2.0843802671333123E-4</v>
      </c>
      <c r="O11">
        <f>[1]!Props("D","T",J11,"P",K11*1000,"REFPROP-R1234ze")</f>
        <v>217.31251424929388</v>
      </c>
      <c r="P11" s="1">
        <f t="shared" si="3"/>
        <v>3.0617019090750652E-4</v>
      </c>
      <c r="S11">
        <v>369.99900000000002</v>
      </c>
      <c r="T11">
        <v>2.1606999999999998</v>
      </c>
      <c r="U11">
        <v>113.738</v>
      </c>
      <c r="V11">
        <f>[1]!Props("D","T",S11,"P",T11*1000,"R1234ze")</f>
        <v>113.77104723093282</v>
      </c>
      <c r="W11" s="1">
        <f t="shared" si="4"/>
        <v>2.9055575913794485E-4</v>
      </c>
      <c r="X11">
        <f>[1]!Props("D","T",S11,"P",T11*1000,"REFPROP-R1234ze")</f>
        <v>113.73043452756761</v>
      </c>
      <c r="Y11" s="1">
        <f t="shared" si="5"/>
        <v>-6.6516664899984868E-5</v>
      </c>
    </row>
    <row r="12" spans="1:25" x14ac:dyDescent="0.25">
      <c r="A12">
        <v>400.00599999999997</v>
      </c>
      <c r="B12">
        <v>4.5877999999999997</v>
      </c>
      <c r="C12">
        <v>376.173</v>
      </c>
      <c r="D12">
        <f>[1]!Props("D","T",A12,"P",B12*1000,"R1234ze")</f>
        <v>374.81758094699416</v>
      </c>
      <c r="E12" s="1">
        <f t="shared" si="0"/>
        <v>-3.6031800607854159E-3</v>
      </c>
      <c r="F12">
        <f>[1]!Props("D","T",A12,"P",B12*1000,"REFPROP-R1234ze")</f>
        <v>376.19681653665691</v>
      </c>
      <c r="G12" s="1">
        <f t="shared" si="1"/>
        <v>6.3312722223374251E-5</v>
      </c>
      <c r="J12">
        <v>384.99799999999999</v>
      </c>
      <c r="K12">
        <v>3.3361999999999998</v>
      </c>
      <c r="L12">
        <v>217.197</v>
      </c>
      <c r="M12">
        <f>[1]!Props("D","T",J12,"P",K12*1000,"R1234ze")</f>
        <v>217.22140395250744</v>
      </c>
      <c r="N12" s="1">
        <f t="shared" si="2"/>
        <v>1.1235860765768102E-4</v>
      </c>
      <c r="O12">
        <f>[1]!Props("D","T",J12,"P",K12*1000,"REFPROP-R1234ze")</f>
        <v>217.21191766981786</v>
      </c>
      <c r="P12" s="1">
        <f t="shared" si="3"/>
        <v>6.8682669732478274E-5</v>
      </c>
      <c r="S12">
        <v>380</v>
      </c>
      <c r="T12">
        <v>2.2812000000000001</v>
      </c>
      <c r="U12">
        <v>113.7</v>
      </c>
      <c r="V12">
        <f>[1]!Props("D","T",S12,"P",T12*1000,"R1234ze")</f>
        <v>113.7238058661369</v>
      </c>
      <c r="W12" s="1">
        <f t="shared" si="4"/>
        <v>2.0937437235613032E-4</v>
      </c>
      <c r="X12">
        <f>[1]!Props("D","T",S12,"P",T12*1000,"REFPROP-R1234ze")</f>
        <v>113.6717205951427</v>
      </c>
      <c r="Y12" s="1">
        <f t="shared" si="5"/>
        <v>-2.4871947983551301E-4</v>
      </c>
    </row>
    <row r="13" spans="1:25" x14ac:dyDescent="0.25">
      <c r="A13">
        <v>410.00700000000001</v>
      </c>
      <c r="B13">
        <v>5.1208999999999998</v>
      </c>
      <c r="C13">
        <v>376.13900000000001</v>
      </c>
      <c r="D13">
        <f>[1]!Props("D","T",A13,"P",B13*1000,"R1234ze")</f>
        <v>374.79193245985584</v>
      </c>
      <c r="E13" s="1">
        <f t="shared" si="0"/>
        <v>-3.5813024975983598E-3</v>
      </c>
      <c r="F13">
        <f>[1]!Props("D","T",A13,"P",B13*1000,"REFPROP-R1234ze")</f>
        <v>376.25973540914453</v>
      </c>
      <c r="G13" s="1">
        <f t="shared" si="1"/>
        <v>3.2098614912179357E-4</v>
      </c>
      <c r="J13">
        <v>389.99799999999999</v>
      </c>
      <c r="K13">
        <v>3.4733000000000001</v>
      </c>
      <c r="L13">
        <v>217.12200000000001</v>
      </c>
      <c r="M13">
        <f>[1]!Props("D","T",J13,"P",K13*1000,"R1234ze")</f>
        <v>217.12623417035206</v>
      </c>
      <c r="N13" s="1">
        <f t="shared" si="2"/>
        <v>1.9501341881777989E-5</v>
      </c>
      <c r="O13">
        <f>[1]!Props("D","T",J13,"P",K13*1000,"REFPROP-R1234ze")</f>
        <v>217.0833591529875</v>
      </c>
      <c r="P13" s="1">
        <f t="shared" si="3"/>
        <v>-1.7796836346628542E-4</v>
      </c>
      <c r="S13">
        <v>390</v>
      </c>
      <c r="T13">
        <v>2.3988</v>
      </c>
      <c r="U13">
        <v>113.651</v>
      </c>
      <c r="V13">
        <f>[1]!Props("D","T",S13,"P",T13*1000,"R1234ze")</f>
        <v>113.66638808680706</v>
      </c>
      <c r="W13" s="1">
        <f t="shared" si="4"/>
        <v>1.3539772467519029E-4</v>
      </c>
      <c r="X13">
        <f>[1]!Props("D","T",S13,"P",T13*1000,"REFPROP-R1234ze")</f>
        <v>113.60901465565317</v>
      </c>
      <c r="Y13" s="1">
        <f t="shared" si="5"/>
        <v>-3.6942344851187414E-4</v>
      </c>
    </row>
    <row r="14" spans="1:25" x14ac:dyDescent="0.25">
      <c r="A14">
        <v>420.00700000000001</v>
      </c>
      <c r="B14">
        <v>5.6474000000000002</v>
      </c>
      <c r="C14">
        <v>375.96</v>
      </c>
      <c r="D14">
        <f>[1]!Props("D","T",A14,"P",B14*1000,"R1234ze")</f>
        <v>374.47635054166295</v>
      </c>
      <c r="E14" s="1">
        <f t="shared" si="0"/>
        <v>-3.9462960377089074E-3</v>
      </c>
      <c r="F14">
        <f>[1]!Props("D","T",A14,"P",B14*1000,"REFPROP-R1234ze")</f>
        <v>376.10064910422665</v>
      </c>
      <c r="G14" s="1">
        <f t="shared" si="1"/>
        <v>3.7410656513103824E-4</v>
      </c>
      <c r="J14">
        <v>394.99799999999999</v>
      </c>
      <c r="K14">
        <v>3.6082999999999998</v>
      </c>
      <c r="L14">
        <v>217.07599999999999</v>
      </c>
      <c r="M14">
        <f>[1]!Props("D","T",J14,"P",K14*1000,"R1234ze")</f>
        <v>217.04377911381448</v>
      </c>
      <c r="N14" s="1">
        <f t="shared" si="2"/>
        <v>-1.4843136129982781E-4</v>
      </c>
      <c r="O14">
        <f>[1]!Props("D","T",J14,"P",K14*1000,"REFPROP-R1234ze")</f>
        <v>216.98146221760879</v>
      </c>
      <c r="P14" s="1">
        <f t="shared" si="3"/>
        <v>-4.3550545611303892E-4</v>
      </c>
      <c r="S14">
        <v>400</v>
      </c>
      <c r="T14">
        <v>2.5137999999999998</v>
      </c>
      <c r="U14">
        <v>113.58</v>
      </c>
      <c r="V14">
        <f>[1]!Props("D","T",S14,"P",T14*1000,"R1234ze")</f>
        <v>113.58703370938282</v>
      </c>
      <c r="W14" s="1">
        <f t="shared" si="4"/>
        <v>6.1927358538715893E-5</v>
      </c>
      <c r="X14">
        <f>[1]!Props("D","T",S14,"P",T14*1000,"REFPROP-R1234ze")</f>
        <v>113.53323549763881</v>
      </c>
      <c r="Y14" s="1">
        <f t="shared" si="5"/>
        <v>-4.1173183977094574E-4</v>
      </c>
    </row>
    <row r="15" spans="1:25" x14ac:dyDescent="0.25">
      <c r="A15">
        <v>382.99799999999999</v>
      </c>
      <c r="B15">
        <v>3.6093999999999999</v>
      </c>
      <c r="C15">
        <v>321.798</v>
      </c>
      <c r="D15">
        <f>[1]!Props("D","T",A15,"P",B15*1000,"R1234ze")</f>
        <v>321.29534384667573</v>
      </c>
      <c r="E15" s="1">
        <f t="shared" si="0"/>
        <v>-1.5620238575885237E-3</v>
      </c>
      <c r="F15">
        <f>[1]!Props("D","T",A15,"P",B15*1000,"REFPROP-R1234ze")</f>
        <v>321.85038713886144</v>
      </c>
      <c r="G15" s="1">
        <f t="shared" si="1"/>
        <v>1.6279510395156294E-4</v>
      </c>
      <c r="J15">
        <v>399.99799999999999</v>
      </c>
      <c r="K15">
        <v>3.7410000000000001</v>
      </c>
      <c r="L15">
        <v>216.976</v>
      </c>
      <c r="M15">
        <f>[1]!Props("D","T",J15,"P",K15*1000,"R1234ze")</f>
        <v>216.900778969431</v>
      </c>
      <c r="N15" s="1">
        <f t="shared" si="2"/>
        <v>-3.4667903624818752E-4</v>
      </c>
      <c r="O15">
        <f>[1]!Props("D","T",J15,"P",K15*1000,"REFPROP-R1234ze")</f>
        <v>216.83577887451975</v>
      </c>
      <c r="P15" s="1">
        <f t="shared" si="3"/>
        <v>-6.4625177660315725E-4</v>
      </c>
      <c r="S15">
        <v>410.00099999999998</v>
      </c>
      <c r="T15">
        <v>2.6278999999999999</v>
      </c>
      <c r="U15">
        <v>113.577</v>
      </c>
      <c r="V15">
        <f>[1]!Props("D","T",S15,"P",T15*1000,"R1234ze")</f>
        <v>113.56864650135694</v>
      </c>
      <c r="W15" s="1">
        <f t="shared" si="4"/>
        <v>-7.3549210166334866E-5</v>
      </c>
      <c r="X15">
        <f>[1]!Props("D","T",S15,"P",T15*1000,"REFPROP-R1234ze")</f>
        <v>113.52531643477346</v>
      </c>
      <c r="Y15" s="1">
        <f t="shared" si="5"/>
        <v>-4.5505309372972924E-4</v>
      </c>
    </row>
    <row r="16" spans="1:25" x14ac:dyDescent="0.25">
      <c r="A16">
        <v>384.99900000000002</v>
      </c>
      <c r="B16">
        <v>3.7065000000000001</v>
      </c>
      <c r="C16">
        <v>323.61799999999999</v>
      </c>
      <c r="D16">
        <f>[1]!Props("D","T",A16,"P",B16*1000,"R1234ze")</f>
        <v>322.96727988874449</v>
      </c>
      <c r="E16" s="1">
        <f t="shared" si="0"/>
        <v>-2.010766123193064E-3</v>
      </c>
      <c r="F16">
        <f>[1]!Props("D","T",A16,"P",B16*1000,"REFPROP-R1234ze")</f>
        <v>323.62117990384201</v>
      </c>
      <c r="G16" s="1">
        <f t="shared" si="1"/>
        <v>9.8261031278301658E-6</v>
      </c>
      <c r="J16">
        <v>409.99900000000002</v>
      </c>
      <c r="K16">
        <v>4.0015000000000001</v>
      </c>
      <c r="L16">
        <v>216.78399999999999</v>
      </c>
      <c r="M16">
        <f>[1]!Props("D","T",J16,"P",K16*1000,"R1234ze")</f>
        <v>216.59869308182061</v>
      </c>
      <c r="N16" s="1">
        <f t="shared" si="2"/>
        <v>-8.5479979232494507E-4</v>
      </c>
      <c r="O16">
        <f>[1]!Props("D","T",J16,"P",K16*1000,"REFPROP-R1234ze")</f>
        <v>216.5729888061415</v>
      </c>
      <c r="P16" s="1">
        <f t="shared" si="3"/>
        <v>-9.7337070013703286E-4</v>
      </c>
      <c r="S16">
        <v>420.00099999999998</v>
      </c>
      <c r="T16">
        <v>2.7395</v>
      </c>
      <c r="U16">
        <v>113.518</v>
      </c>
      <c r="V16">
        <f>[1]!Props("D","T",S16,"P",T16*1000,"R1234ze")</f>
        <v>113.4996231917124</v>
      </c>
      <c r="W16" s="1">
        <f t="shared" si="4"/>
        <v>-1.6188453185927987E-4</v>
      </c>
      <c r="X16">
        <f>[1]!Props("D","T",S16,"P",T16*1000,"REFPROP-R1234ze")</f>
        <v>113.47157941258844</v>
      </c>
      <c r="Y16" s="1">
        <f t="shared" si="5"/>
        <v>-4.0892710769713236E-4</v>
      </c>
    </row>
    <row r="17" spans="1:25" x14ac:dyDescent="0.25">
      <c r="A17">
        <v>389.99900000000002</v>
      </c>
      <c r="B17">
        <v>3.9403999999999999</v>
      </c>
      <c r="C17">
        <v>324.399</v>
      </c>
      <c r="D17">
        <f>[1]!Props("D","T",A17,"P",B17*1000,"R1234ze")</f>
        <v>323.70726534769244</v>
      </c>
      <c r="E17" s="1">
        <f t="shared" si="0"/>
        <v>-2.132357535958973E-3</v>
      </c>
      <c r="F17">
        <f>[1]!Props("D","T",A17,"P",B17*1000,"REFPROP-R1234ze")</f>
        <v>324.44342757345771</v>
      </c>
      <c r="G17" s="1">
        <f t="shared" si="1"/>
        <v>1.3695348462139378E-4</v>
      </c>
      <c r="J17">
        <v>420</v>
      </c>
      <c r="K17">
        <v>4.2572000000000001</v>
      </c>
      <c r="L17">
        <v>216.64599999999999</v>
      </c>
      <c r="M17">
        <f>[1]!Props("D","T",J17,"P",K17*1000,"R1234ze")</f>
        <v>216.35455677414174</v>
      </c>
      <c r="N17" s="1">
        <f t="shared" si="2"/>
        <v>-1.3452508971236732E-3</v>
      </c>
      <c r="O17">
        <f>[1]!Props("D","T",J17,"P",K17*1000,"REFPROP-R1234ze")</f>
        <v>216.41017541835623</v>
      </c>
      <c r="P17" s="1">
        <f t="shared" si="3"/>
        <v>-1.0885249745841152E-3</v>
      </c>
      <c r="S17">
        <v>339.99799999999999</v>
      </c>
      <c r="T17">
        <v>1.0955999999999999</v>
      </c>
      <c r="U17">
        <v>54.341999999999999</v>
      </c>
      <c r="V17">
        <f>[1]!Props("D","T",S17,"P",T17*1000,"R1234ze")</f>
        <v>54.361606318849269</v>
      </c>
      <c r="W17" s="1">
        <f t="shared" si="4"/>
        <v>3.6079494404450685E-4</v>
      </c>
      <c r="X17">
        <f>[1]!Props("D","T",S17,"P",T17*1000,"REFPROP-R1234ze")</f>
        <v>54.339544245155523</v>
      </c>
      <c r="Y17" s="1">
        <f t="shared" si="5"/>
        <v>-4.519073358499881E-5</v>
      </c>
    </row>
    <row r="18" spans="1:25" x14ac:dyDescent="0.25">
      <c r="A18">
        <v>395</v>
      </c>
      <c r="B18">
        <v>4.1698000000000004</v>
      </c>
      <c r="C18">
        <v>324.863</v>
      </c>
      <c r="D18">
        <f>[1]!Props("D","T",A18,"P",B18*1000,"R1234ze")</f>
        <v>324.17577428490796</v>
      </c>
      <c r="E18" s="1">
        <f t="shared" si="0"/>
        <v>-2.115432397940209E-3</v>
      </c>
      <c r="F18">
        <f>[1]!Props("D","T",A18,"P",B18*1000,"REFPROP-R1234ze")</f>
        <v>324.93676216425843</v>
      </c>
      <c r="G18" s="1">
        <f t="shared" si="1"/>
        <v>2.2705621833951639E-4</v>
      </c>
      <c r="J18">
        <v>366.995</v>
      </c>
      <c r="K18">
        <v>2.6027999999999998</v>
      </c>
      <c r="L18">
        <v>168.28200000000001</v>
      </c>
      <c r="M18">
        <f>[1]!Props("D","T",J18,"P",K18*1000,"R1234ze")</f>
        <v>168.42006015722916</v>
      </c>
      <c r="N18" s="1">
        <f t="shared" si="2"/>
        <v>8.2040953416973039E-4</v>
      </c>
      <c r="O18">
        <f>[1]!Props("D","T",J18,"P",K18*1000,"REFPROP-R1234ze")</f>
        <v>168.30566644053314</v>
      </c>
      <c r="P18" s="1">
        <f t="shared" si="3"/>
        <v>1.4063560293520183E-4</v>
      </c>
      <c r="S18">
        <v>349.99900000000002</v>
      </c>
      <c r="T18">
        <v>1.1477999999999999</v>
      </c>
      <c r="U18">
        <v>54.427</v>
      </c>
      <c r="V18">
        <f>[1]!Props("D","T",S18,"P",T18*1000,"R1234ze")</f>
        <v>54.436837185536838</v>
      </c>
      <c r="W18" s="1">
        <f t="shared" si="4"/>
        <v>1.8074091051945018E-4</v>
      </c>
      <c r="X18">
        <f>[1]!Props("D","T",S18,"P",T18*1000,"REFPROP-R1234ze")</f>
        <v>54.424406103085801</v>
      </c>
      <c r="Y18" s="1">
        <f t="shared" si="5"/>
        <v>-4.7658274646811272E-5</v>
      </c>
    </row>
    <row r="19" spans="1:25" x14ac:dyDescent="0.25">
      <c r="A19">
        <v>400</v>
      </c>
      <c r="B19">
        <v>4.3952</v>
      </c>
      <c r="C19">
        <v>324.99400000000003</v>
      </c>
      <c r="D19">
        <f>[1]!Props("D","T",A19,"P",B19*1000,"R1234ze")</f>
        <v>324.27336802638951</v>
      </c>
      <c r="E19" s="1">
        <f t="shared" si="0"/>
        <v>-2.2173700856339407E-3</v>
      </c>
      <c r="F19">
        <f>[1]!Props("D","T",A19,"P",B19*1000,"REFPROP-R1234ze")</f>
        <v>325.05640584316251</v>
      </c>
      <c r="G19" s="1">
        <f t="shared" si="1"/>
        <v>1.9202152397412853E-4</v>
      </c>
      <c r="J19">
        <v>369.99700000000001</v>
      </c>
      <c r="K19">
        <v>2.6673</v>
      </c>
      <c r="L19">
        <v>168.48099999999999</v>
      </c>
      <c r="M19">
        <f>[1]!Props("D","T",J19,"P",K19*1000,"R1234ze")</f>
        <v>168.56347066928669</v>
      </c>
      <c r="N19" s="1">
        <f t="shared" si="2"/>
        <v>4.8949536913167613E-4</v>
      </c>
      <c r="O19">
        <f>[1]!Props("D","T",J19,"P",K19*1000,"REFPROP-R1234ze")</f>
        <v>168.50138028901668</v>
      </c>
      <c r="P19" s="1">
        <f t="shared" si="3"/>
        <v>1.2096491008883881E-4</v>
      </c>
      <c r="S19">
        <v>360</v>
      </c>
      <c r="T19">
        <v>1.1983999999999999</v>
      </c>
      <c r="U19">
        <v>54.462000000000003</v>
      </c>
      <c r="V19">
        <f>[1]!Props("D","T",S19,"P",T19*1000,"R1234ze")</f>
        <v>54.465346867826568</v>
      </c>
      <c r="W19" s="1">
        <f t="shared" si="4"/>
        <v>6.1453266985589394E-5</v>
      </c>
      <c r="X19">
        <f>[1]!Props("D","T",S19,"P",T19*1000,"REFPROP-R1234ze")</f>
        <v>54.457823598815246</v>
      </c>
      <c r="Y19" s="1">
        <f t="shared" si="5"/>
        <v>-7.6684682618344269E-5</v>
      </c>
    </row>
    <row r="20" spans="1:25" x14ac:dyDescent="0.25">
      <c r="A20">
        <v>410.00099999999998</v>
      </c>
      <c r="B20">
        <v>4.8376999999999999</v>
      </c>
      <c r="C20">
        <v>324.93599999999998</v>
      </c>
      <c r="D20">
        <f>[1]!Props("D","T",A20,"P",B20*1000,"R1234ze")</f>
        <v>324.03166325683787</v>
      </c>
      <c r="E20" s="1">
        <f t="shared" si="0"/>
        <v>-2.7831226554216881E-3</v>
      </c>
      <c r="F20">
        <f>[1]!Props("D","T",A20,"P",B20*1000,"REFPROP-R1234ze")</f>
        <v>324.91655386719572</v>
      </c>
      <c r="G20" s="1">
        <f t="shared" si="1"/>
        <v>-5.9846039848654442E-5</v>
      </c>
      <c r="J20">
        <v>374.99799999999999</v>
      </c>
      <c r="K20">
        <v>2.7713000000000001</v>
      </c>
      <c r="L20">
        <v>168.55199999999999</v>
      </c>
      <c r="M20">
        <f>[1]!Props("D","T",J20,"P",K20*1000,"R1234ze")</f>
        <v>168.61068883615971</v>
      </c>
      <c r="N20" s="1">
        <f t="shared" si="2"/>
        <v>3.4819424367382723E-4</v>
      </c>
      <c r="O20">
        <f>[1]!Props("D","T",J20,"P",K20*1000,"REFPROP-R1234ze")</f>
        <v>168.55942163831088</v>
      </c>
      <c r="P20" s="1">
        <f t="shared" si="3"/>
        <v>4.4031742790773265E-5</v>
      </c>
      <c r="S20">
        <v>370.00099999999998</v>
      </c>
      <c r="T20">
        <v>1.2504</v>
      </c>
      <c r="U20">
        <v>54.607999999999997</v>
      </c>
      <c r="V20">
        <f>[1]!Props("D","T",S20,"P",T20*1000,"R1234ze")</f>
        <v>54.604527698103965</v>
      </c>
      <c r="W20" s="1">
        <f t="shared" si="4"/>
        <v>-6.3585956197487192E-5</v>
      </c>
      <c r="X20">
        <f>[1]!Props("D","T",S20,"P",T20*1000,"REFPROP-R1234ze")</f>
        <v>54.60041102058927</v>
      </c>
      <c r="Y20" s="1">
        <f t="shared" si="5"/>
        <v>-1.3897193471157365E-4</v>
      </c>
    </row>
    <row r="21" spans="1:25" x14ac:dyDescent="0.25">
      <c r="A21">
        <v>420.00200000000001</v>
      </c>
      <c r="B21">
        <v>5.2727000000000004</v>
      </c>
      <c r="C21">
        <v>324.80200000000002</v>
      </c>
      <c r="D21">
        <f>[1]!Props("D","T",A21,"P",B21*1000,"R1234ze")</f>
        <v>323.68537399568879</v>
      </c>
      <c r="E21" s="1">
        <f t="shared" si="0"/>
        <v>-3.4378667751775449E-3</v>
      </c>
      <c r="F21">
        <f>[1]!Props("D","T",A21,"P",B21*1000,"REFPROP-R1234ze")</f>
        <v>324.75069363865623</v>
      </c>
      <c r="G21" s="1">
        <f t="shared" si="1"/>
        <v>-1.579619624996198E-4</v>
      </c>
      <c r="J21">
        <v>379.99700000000001</v>
      </c>
      <c r="K21">
        <v>2.8723999999999998</v>
      </c>
      <c r="L21">
        <v>168.53</v>
      </c>
      <c r="M21">
        <f>[1]!Props("D","T",J21,"P",K21*1000,"R1234ze")</f>
        <v>168.57412158755221</v>
      </c>
      <c r="N21" s="1">
        <f t="shared" si="2"/>
        <v>2.6180257255203898E-4</v>
      </c>
      <c r="O21">
        <f>[1]!Props("D","T",J21,"P",K21*1000,"REFPROP-R1234ze")</f>
        <v>168.50203257577982</v>
      </c>
      <c r="P21" s="1">
        <f t="shared" si="3"/>
        <v>-1.6594923289725561E-4</v>
      </c>
      <c r="S21">
        <v>380.00200000000001</v>
      </c>
      <c r="T21">
        <v>1.304</v>
      </c>
      <c r="U21">
        <v>54.845999999999997</v>
      </c>
      <c r="V21">
        <f>[1]!Props("D","T",S21,"P",T21*1000,"R1234ze")</f>
        <v>54.840986379905033</v>
      </c>
      <c r="W21" s="1">
        <f t="shared" si="4"/>
        <v>-9.1412684515956855E-5</v>
      </c>
      <c r="X21">
        <f>[1]!Props("D","T",S21,"P",T21*1000,"REFPROP-R1234ze")</f>
        <v>54.840212038775604</v>
      </c>
      <c r="Y21" s="1">
        <f t="shared" si="5"/>
        <v>-1.0553114583367051E-4</v>
      </c>
    </row>
    <row r="22" spans="1:25" x14ac:dyDescent="0.25">
      <c r="A22">
        <v>382.99799999999999</v>
      </c>
      <c r="B22">
        <v>3.4813000000000001</v>
      </c>
      <c r="C22">
        <v>263.49400000000003</v>
      </c>
      <c r="D22">
        <f>[1]!Props("D","T",A22,"P",B22*1000,"R1234ze")</f>
        <v>263.41229022657762</v>
      </c>
      <c r="E22" s="1">
        <f t="shared" si="0"/>
        <v>-3.1010107790840902E-4</v>
      </c>
      <c r="F22">
        <f>[1]!Props("D","T",A22,"P",B22*1000,"REFPROP-R1234ze")</f>
        <v>263.6336834123523</v>
      </c>
      <c r="G22" s="1">
        <f t="shared" si="1"/>
        <v>5.3011989780515911E-4</v>
      </c>
      <c r="J22">
        <v>384.99799999999999</v>
      </c>
      <c r="K22">
        <v>2.9708999999999999</v>
      </c>
      <c r="L22">
        <v>168.40700000000001</v>
      </c>
      <c r="M22">
        <f>[1]!Props("D","T",J22,"P",K22*1000,"R1234ze")</f>
        <v>168.44303192396865</v>
      </c>
      <c r="N22" s="1">
        <f t="shared" si="2"/>
        <v>2.1395740063434587E-4</v>
      </c>
      <c r="O22">
        <f>[1]!Props("D","T",J22,"P",K22*1000,"REFPROP-R1234ze")</f>
        <v>168.34746386923234</v>
      </c>
      <c r="P22" s="1">
        <f t="shared" si="3"/>
        <v>-3.5352527369802988E-4</v>
      </c>
      <c r="S22">
        <v>390.00099999999998</v>
      </c>
      <c r="T22">
        <v>1.3573</v>
      </c>
      <c r="U22">
        <v>55.073999999999998</v>
      </c>
      <c r="V22">
        <f>[1]!Props("D","T",S22,"P",T22*1000,"R1234ze")</f>
        <v>55.066898197204161</v>
      </c>
      <c r="W22" s="1">
        <f t="shared" si="4"/>
        <v>-1.2895019057701518E-4</v>
      </c>
      <c r="X22">
        <f>[1]!Props("D","T",S22,"P",T22*1000,"REFPROP-R1234ze")</f>
        <v>55.069809171272702</v>
      </c>
      <c r="Y22" s="1">
        <f t="shared" si="5"/>
        <v>-7.6094504254164974E-5</v>
      </c>
    </row>
    <row r="23" spans="1:25" x14ac:dyDescent="0.25">
      <c r="A23">
        <v>384.99799999999999</v>
      </c>
      <c r="B23">
        <v>3.5535000000000001</v>
      </c>
      <c r="C23">
        <v>263.45499999999998</v>
      </c>
      <c r="D23">
        <f>[1]!Props("D","T",A23,"P",B23*1000,"R1234ze")</f>
        <v>263.35043516840364</v>
      </c>
      <c r="E23" s="1">
        <f t="shared" si="0"/>
        <v>-3.9689826192845779E-4</v>
      </c>
      <c r="F23">
        <f>[1]!Props("D","T",A23,"P",B23*1000,"REFPROP-R1234ze")</f>
        <v>263.5713809736655</v>
      </c>
      <c r="G23" s="1">
        <f t="shared" si="1"/>
        <v>4.417489653469886E-4</v>
      </c>
      <c r="J23">
        <v>390</v>
      </c>
      <c r="K23">
        <v>3.0687000000000002</v>
      </c>
      <c r="L23">
        <v>168.374</v>
      </c>
      <c r="M23">
        <f>[1]!Props("D","T",J23,"P",K23*1000,"R1234ze")</f>
        <v>168.39881876073548</v>
      </c>
      <c r="N23" s="1">
        <f t="shared" si="2"/>
        <v>1.4740257246059763E-4</v>
      </c>
      <c r="O23">
        <f>[1]!Props("D","T",J23,"P",K23*1000,"REFPROP-R1234ze")</f>
        <v>168.28622917483554</v>
      </c>
      <c r="P23" s="1">
        <f t="shared" si="3"/>
        <v>-5.2128490838521113E-4</v>
      </c>
      <c r="S23">
        <v>400.00200000000001</v>
      </c>
      <c r="T23">
        <v>1.4125000000000001</v>
      </c>
      <c r="U23">
        <v>55.39</v>
      </c>
      <c r="V23">
        <f>[1]!Props("D","T",S23,"P",T23*1000,"R1234ze")</f>
        <v>55.379473005937676</v>
      </c>
      <c r="W23" s="1">
        <f t="shared" si="4"/>
        <v>-1.9005224882329141E-4</v>
      </c>
      <c r="X23">
        <f>[1]!Props("D","T",S23,"P",T23*1000,"REFPROP-R1234ze")</f>
        <v>55.386382173466821</v>
      </c>
      <c r="Y23" s="1">
        <f t="shared" si="5"/>
        <v>-6.5315517840391912E-5</v>
      </c>
    </row>
    <row r="24" spans="1:25" x14ac:dyDescent="0.25">
      <c r="A24">
        <v>389.99900000000002</v>
      </c>
      <c r="B24">
        <v>3.7305999999999999</v>
      </c>
      <c r="C24">
        <v>263.27100000000002</v>
      </c>
      <c r="D24">
        <f>[1]!Props("D","T",A24,"P",B24*1000,"R1234ze")</f>
        <v>263.14440442796058</v>
      </c>
      <c r="E24" s="1">
        <f t="shared" si="0"/>
        <v>-4.8085650162543736E-4</v>
      </c>
      <c r="F24">
        <f>[1]!Props("D","T",A24,"P",B24*1000,"REFPROP-R1234ze")</f>
        <v>263.33955920943328</v>
      </c>
      <c r="G24" s="1">
        <f t="shared" si="1"/>
        <v>2.604130703087737E-4</v>
      </c>
      <c r="J24">
        <v>400</v>
      </c>
      <c r="K24">
        <v>3.26</v>
      </c>
      <c r="L24">
        <v>168.26900000000001</v>
      </c>
      <c r="M24">
        <f>[1]!Props("D","T",J24,"P",K24*1000,"R1234ze")</f>
        <v>168.25319785391875</v>
      </c>
      <c r="N24" s="1">
        <f t="shared" si="2"/>
        <v>-9.3910025502408345E-5</v>
      </c>
      <c r="O24">
        <f>[1]!Props("D","T",J24,"P",K24*1000,"REFPROP-R1234ze")</f>
        <v>168.13200389954824</v>
      </c>
      <c r="P24" s="1">
        <f t="shared" si="3"/>
        <v>-8.1414937066104365E-4</v>
      </c>
      <c r="S24">
        <v>410.00299999999999</v>
      </c>
      <c r="T24">
        <v>1.4681</v>
      </c>
      <c r="U24">
        <v>55.707000000000001</v>
      </c>
      <c r="V24">
        <f>[1]!Props("D","T",S24,"P",T24*1000,"R1234ze")</f>
        <v>55.70069674650599</v>
      </c>
      <c r="W24" s="1">
        <f t="shared" si="4"/>
        <v>-1.1315011567680777E-4</v>
      </c>
      <c r="X24">
        <f>[1]!Props("D","T",S24,"P",T24*1000,"REFPROP-R1234ze")</f>
        <v>55.711853163998079</v>
      </c>
      <c r="Y24" s="1">
        <f t="shared" si="5"/>
        <v>8.7119464305729366E-5</v>
      </c>
    </row>
    <row r="25" spans="1:25" x14ac:dyDescent="0.25">
      <c r="A25">
        <v>395</v>
      </c>
      <c r="B25">
        <v>3.9058999999999999</v>
      </c>
      <c r="C25">
        <v>263.43700000000001</v>
      </c>
      <c r="D25">
        <f>[1]!Props("D","T",A25,"P",B25*1000,"R1234ze")</f>
        <v>263.26394960585338</v>
      </c>
      <c r="E25" s="1">
        <f t="shared" si="0"/>
        <v>-6.5689479513741933E-4</v>
      </c>
      <c r="F25">
        <f>[1]!Props("D","T",A25,"P",B25*1000,"REFPROP-R1234ze")</f>
        <v>263.44072764385101</v>
      </c>
      <c r="G25" s="1">
        <f t="shared" si="1"/>
        <v>1.415003910221202E-5</v>
      </c>
      <c r="J25">
        <v>410</v>
      </c>
      <c r="K25">
        <v>3.4470999999999998</v>
      </c>
      <c r="L25">
        <v>168.15899999999999</v>
      </c>
      <c r="M25">
        <f>[1]!Props("D","T",J25,"P",K25*1000,"R1234ze")</f>
        <v>168.10179164836796</v>
      </c>
      <c r="N25" s="1">
        <f t="shared" si="2"/>
        <v>-3.4020392385791798E-4</v>
      </c>
      <c r="O25">
        <f>[1]!Props("D","T",J25,"P",K25*1000,"REFPROP-R1234ze")</f>
        <v>168.00096338109975</v>
      </c>
      <c r="P25" s="1">
        <f t="shared" si="3"/>
        <v>-9.3980470209886757E-4</v>
      </c>
      <c r="S25">
        <v>420.00299999999999</v>
      </c>
      <c r="T25">
        <v>1.5193000000000001</v>
      </c>
      <c r="U25">
        <v>55.835999999999999</v>
      </c>
      <c r="V25">
        <f>[1]!Props("D","T",S25,"P",T25*1000,"R1234ze")</f>
        <v>55.828044485937653</v>
      </c>
      <c r="W25" s="1">
        <f t="shared" si="4"/>
        <v>-1.4248001401151456E-4</v>
      </c>
      <c r="X25">
        <f>[1]!Props("D","T",S25,"P",T25*1000,"REFPROP-R1234ze")</f>
        <v>55.84359353553404</v>
      </c>
      <c r="Y25" s="1">
        <f t="shared" si="5"/>
        <v>1.3599712612011317E-4</v>
      </c>
    </row>
    <row r="27" spans="1:25" x14ac:dyDescent="0.25">
      <c r="A27">
        <v>240.00200000000001</v>
      </c>
      <c r="B27">
        <v>1.6665000000000001</v>
      </c>
      <c r="C27">
        <v>1335.09</v>
      </c>
      <c r="D27">
        <f>[1]!Props("D","T",A27,"P",B27*1000,"R1234ze")</f>
        <v>1336.1255998395427</v>
      </c>
      <c r="E27" s="1">
        <f>D27/C27-1</f>
        <v>7.7567792399224622E-4</v>
      </c>
      <c r="F27">
        <f>[1]!Props("D","T",A27,"P",B27*1000,"REFPROP-R1234ze")</f>
        <v>1334.8276268500479</v>
      </c>
      <c r="G27" s="1">
        <f>F27/C27-1</f>
        <v>-1.96520946117551E-4</v>
      </c>
      <c r="J27">
        <v>289.99599999999998</v>
      </c>
      <c r="K27">
        <v>7.7552000000000003</v>
      </c>
      <c r="L27">
        <v>1219.27</v>
      </c>
      <c r="M27">
        <f>[1]!Props("D","T",J27,"P",K27*1000,"R1234ze")</f>
        <v>1220.2404876842577</v>
      </c>
      <c r="N27" s="1">
        <f>M27/L27-1</f>
        <v>7.9595797834586257E-4</v>
      </c>
      <c r="O27">
        <f>[1]!Props("D","T",J27,"P",K27*1000,"REFPROP-R1234ze")</f>
        <v>1219.3084455699327</v>
      </c>
      <c r="P27" s="1">
        <f>O27/L27-1</f>
        <v>3.1531629526515559E-5</v>
      </c>
      <c r="S27">
        <v>319.99400000000003</v>
      </c>
      <c r="T27">
        <v>6.4123000000000001</v>
      </c>
      <c r="U27">
        <v>1123.58</v>
      </c>
      <c r="V27">
        <f>[1]!Props("D","T",S27,"P",T27*1000,"R1234ze")</f>
        <v>1124.3495899578531</v>
      </c>
      <c r="W27" s="1">
        <f>V27/U27-1</f>
        <v>6.8494451472367324E-4</v>
      </c>
      <c r="X27">
        <f>[1]!Props("D","T",S27,"P",T27*1000,"REFPROP-R1234ze")</f>
        <v>1123.5379756413192</v>
      </c>
      <c r="Y27" s="1">
        <f>X27/U27-1</f>
        <v>-3.740219537606837E-5</v>
      </c>
    </row>
    <row r="28" spans="1:25" x14ac:dyDescent="0.25">
      <c r="A28">
        <v>249.999</v>
      </c>
      <c r="B28">
        <v>11.4773</v>
      </c>
      <c r="C28">
        <v>1331.95</v>
      </c>
      <c r="D28">
        <f>[1]!Props("D","T",A28,"P",B28*1000,"R1234ze")</f>
        <v>1332.5677306632333</v>
      </c>
      <c r="E28" s="1">
        <f t="shared" ref="E28:E45" si="6">D28/C28-1</f>
        <v>4.6377916831197297E-4</v>
      </c>
      <c r="F28">
        <f>[1]!Props("D","T",A28,"P",B28*1000,"REFPROP-R1234ze")</f>
        <v>1331.9612810322869</v>
      </c>
      <c r="G28" s="1">
        <f t="shared" ref="G28:G45" si="7">F28/C28-1</f>
        <v>8.469561385116009E-6</v>
      </c>
      <c r="J28">
        <v>289.99700000000001</v>
      </c>
      <c r="K28">
        <v>1.2599</v>
      </c>
      <c r="L28">
        <v>1193.1099999999999</v>
      </c>
      <c r="M28">
        <f>[1]!Props("D","T",J28,"P",K28*1000,"R1234ze")</f>
        <v>1194.0829772454535</v>
      </c>
      <c r="N28" s="1">
        <f t="shared" ref="N28:N45" si="8">M28/L28-1</f>
        <v>8.1549668132341324E-4</v>
      </c>
      <c r="O28">
        <f>[1]!Props("D","T",J28,"P",K28*1000,"REFPROP-R1234ze")</f>
        <v>1193.2018201130625</v>
      </c>
      <c r="P28" s="1">
        <f t="shared" ref="P28:P45" si="9">O28/L28-1</f>
        <v>7.695863169576711E-5</v>
      </c>
      <c r="S28">
        <v>324.99400000000003</v>
      </c>
      <c r="T28">
        <v>9.0206</v>
      </c>
      <c r="U28">
        <v>1122.67</v>
      </c>
      <c r="V28">
        <f>[1]!Props("D","T",S28,"P",T28*1000,"R1234ze")</f>
        <v>1123.4429840953751</v>
      </c>
      <c r="W28" s="1">
        <f t="shared" ref="W28:W45" si="10">V28/U28-1</f>
        <v>6.8852298126342859E-4</v>
      </c>
      <c r="X28">
        <f>[1]!Props("D","T",S28,"P",T28*1000,"REFPROP-R1234ze")</f>
        <v>1122.5069618416098</v>
      </c>
      <c r="Y28" s="1">
        <f t="shared" ref="Y28:Y45" si="11">X28/U28-1</f>
        <v>-1.4522358163149285E-4</v>
      </c>
    </row>
    <row r="29" spans="1:25" x14ac:dyDescent="0.25">
      <c r="A29">
        <v>250.001</v>
      </c>
      <c r="B29">
        <v>0.9214</v>
      </c>
      <c r="C29">
        <v>1307.05</v>
      </c>
      <c r="D29">
        <f>[1]!Props("D","T",A29,"P",B29*1000,"R1234ze")</f>
        <v>1308.2307207809686</v>
      </c>
      <c r="E29" s="1">
        <f t="shared" si="6"/>
        <v>9.0334782982193218E-4</v>
      </c>
      <c r="F29">
        <f>[1]!Props("D","T",A29,"P",B29*1000,"REFPROP-R1234ze")</f>
        <v>1306.9286843368263</v>
      </c>
      <c r="G29" s="1">
        <f t="shared" si="7"/>
        <v>-9.281639047753476E-5</v>
      </c>
      <c r="J29">
        <v>294.99299999999999</v>
      </c>
      <c r="K29">
        <v>4.4241000000000001</v>
      </c>
      <c r="L29">
        <v>1191.71</v>
      </c>
      <c r="M29">
        <f>[1]!Props("D","T",J29,"P",K29*1000,"R1234ze")</f>
        <v>1192.6618559580011</v>
      </c>
      <c r="N29" s="1">
        <f t="shared" si="8"/>
        <v>7.9873119970552686E-4</v>
      </c>
      <c r="O29">
        <f>[1]!Props("D","T",J29,"P",K29*1000,"REFPROP-R1234ze")</f>
        <v>1191.7548982322869</v>
      </c>
      <c r="P29" s="1">
        <f t="shared" si="9"/>
        <v>3.7675468265607748E-5</v>
      </c>
      <c r="S29">
        <v>329.995</v>
      </c>
      <c r="T29">
        <v>11.6274</v>
      </c>
      <c r="U29">
        <v>1121.82</v>
      </c>
      <c r="V29">
        <f>[1]!Props("D","T",S29,"P",T29*1000,"R1234ze")</f>
        <v>1122.5804699372404</v>
      </c>
      <c r="W29" s="1">
        <f t="shared" si="10"/>
        <v>6.7788944504498794E-4</v>
      </c>
      <c r="X29">
        <f>[1]!Props("D","T",S29,"P",T29*1000,"REFPROP-R1234ze")</f>
        <v>1121.5337308170383</v>
      </c>
      <c r="Y29" s="1">
        <f t="shared" si="11"/>
        <v>-2.5518281271652565E-4</v>
      </c>
    </row>
    <row r="30" spans="1:25" x14ac:dyDescent="0.25">
      <c r="A30">
        <v>259.99900000000002</v>
      </c>
      <c r="B30">
        <v>6.5575999999999999</v>
      </c>
      <c r="C30">
        <v>1295.49</v>
      </c>
      <c r="D30">
        <f>[1]!Props("D","T",A30,"P",B30*1000,"R1234ze")</f>
        <v>1296.4679772052077</v>
      </c>
      <c r="E30" s="1">
        <f t="shared" si="6"/>
        <v>7.549091117706741E-4</v>
      </c>
      <c r="F30">
        <f>[1]!Props("D","T",A30,"P",B30*1000,"REFPROP-R1234ze")</f>
        <v>1295.5250320740383</v>
      </c>
      <c r="G30" s="1">
        <f t="shared" si="7"/>
        <v>2.7041562681517917E-5</v>
      </c>
      <c r="J30">
        <v>299.99599999999998</v>
      </c>
      <c r="K30">
        <v>7.6346999999999996</v>
      </c>
      <c r="L30">
        <v>1190.6099999999999</v>
      </c>
      <c r="M30">
        <f>[1]!Props("D","T",J30,"P",K30*1000,"R1234ze")</f>
        <v>1191.5297400163624</v>
      </c>
      <c r="N30" s="1">
        <f t="shared" si="8"/>
        <v>7.7249478533070182E-4</v>
      </c>
      <c r="O30">
        <f>[1]!Props("D","T",J30,"P",K30*1000,"REFPROP-R1234ze")</f>
        <v>1190.5859936408497</v>
      </c>
      <c r="P30" s="1">
        <f t="shared" si="9"/>
        <v>-2.0163075356571802E-5</v>
      </c>
      <c r="S30">
        <v>329.995</v>
      </c>
      <c r="T30">
        <v>1.8174999999999999</v>
      </c>
      <c r="U30">
        <v>1051.78</v>
      </c>
      <c r="V30">
        <f>[1]!Props("D","T",S30,"P",T30*1000,"R1234ze")</f>
        <v>1052.424404084154</v>
      </c>
      <c r="W30" s="1">
        <f t="shared" si="10"/>
        <v>6.1267953769239547E-4</v>
      </c>
      <c r="X30">
        <f>[1]!Props("D","T",S30,"P",T30*1000,"REFPROP-R1234ze")</f>
        <v>1052.5196030301684</v>
      </c>
      <c r="Y30" s="1">
        <f t="shared" si="11"/>
        <v>7.0319176079447487E-4</v>
      </c>
    </row>
    <row r="31" spans="1:25" x14ac:dyDescent="0.25">
      <c r="A31">
        <v>269.99799999999999</v>
      </c>
      <c r="B31">
        <v>15.337</v>
      </c>
      <c r="C31">
        <v>1292.92</v>
      </c>
      <c r="D31">
        <f>[1]!Props("D","T",A31,"P",B31*1000,"R1234ze")</f>
        <v>1293.6466832878734</v>
      </c>
      <c r="E31" s="1">
        <f t="shared" si="6"/>
        <v>5.6204814518556745E-4</v>
      </c>
      <c r="F31">
        <f>[1]!Props("D","T",A31,"P",B31*1000,"REFPROP-R1234ze")</f>
        <v>1293.0533502291344</v>
      </c>
      <c r="G31" s="1">
        <f t="shared" si="7"/>
        <v>1.0313880915635565E-4</v>
      </c>
      <c r="J31">
        <v>304.995</v>
      </c>
      <c r="K31">
        <v>10.8186</v>
      </c>
      <c r="L31">
        <v>1189.5</v>
      </c>
      <c r="M31">
        <f>[1]!Props("D","T",J31,"P",K31*1000,"R1234ze")</f>
        <v>1190.3959450885691</v>
      </c>
      <c r="N31" s="1">
        <f t="shared" si="8"/>
        <v>7.5321150783436153E-4</v>
      </c>
      <c r="O31">
        <f>[1]!Props("D","T",J31,"P",K31*1000,"REFPROP-R1234ze")</f>
        <v>1189.408098835429</v>
      </c>
      <c r="P31" s="1">
        <f t="shared" si="9"/>
        <v>-7.7260331711626051E-5</v>
      </c>
      <c r="S31">
        <v>334.99400000000003</v>
      </c>
      <c r="T31">
        <v>3.8837999999999999</v>
      </c>
      <c r="U31">
        <v>1050.92</v>
      </c>
      <c r="V31">
        <f>[1]!Props("D","T",S31,"P",T31*1000,"R1234ze")</f>
        <v>1051.5717935987475</v>
      </c>
      <c r="W31" s="1">
        <f t="shared" si="10"/>
        <v>6.2021238414677882E-4</v>
      </c>
      <c r="X31">
        <f>[1]!Props("D","T",S31,"P",T31*1000,"REFPROP-R1234ze")</f>
        <v>1051.323396745338</v>
      </c>
      <c r="Y31" s="1">
        <f t="shared" si="11"/>
        <v>3.8385104987814778E-4</v>
      </c>
    </row>
    <row r="32" spans="1:25" x14ac:dyDescent="0.25">
      <c r="A32">
        <v>269.99900000000002</v>
      </c>
      <c r="B32">
        <v>8.9312000000000005</v>
      </c>
      <c r="C32">
        <v>1276.18</v>
      </c>
      <c r="D32">
        <f>[1]!Props("D","T",A32,"P",B32*1000,"R1234ze")</f>
        <v>1277.130025773024</v>
      </c>
      <c r="E32" s="1">
        <f t="shared" si="6"/>
        <v>7.4442929134144187E-4</v>
      </c>
      <c r="F32">
        <f>[1]!Props("D","T",A32,"P",B32*1000,"REFPROP-R1234ze")</f>
        <v>1276.2740585208785</v>
      </c>
      <c r="G32" s="1">
        <f t="shared" si="7"/>
        <v>7.3703177356110317E-5</v>
      </c>
      <c r="J32">
        <v>309.995</v>
      </c>
      <c r="K32">
        <v>14.0113</v>
      </c>
      <c r="L32">
        <v>1188.52</v>
      </c>
      <c r="M32">
        <f>[1]!Props("D","T",J32,"P",K32*1000,"R1234ze")</f>
        <v>1189.3877504338825</v>
      </c>
      <c r="N32" s="1">
        <f t="shared" si="8"/>
        <v>7.3011008134704625E-4</v>
      </c>
      <c r="O32">
        <f>[1]!Props("D","T",J32,"P",K32*1000,"REFPROP-R1234ze")</f>
        <v>1188.3499117930739</v>
      </c>
      <c r="P32" s="1">
        <f t="shared" si="9"/>
        <v>-1.4310925093896643E-4</v>
      </c>
      <c r="S32">
        <v>339.995</v>
      </c>
      <c r="T32">
        <v>5.9617000000000004</v>
      </c>
      <c r="U32">
        <v>1050.1500000000001</v>
      </c>
      <c r="V32">
        <f>[1]!Props("D","T",S32,"P",T32*1000,"R1234ze")</f>
        <v>1050.8047937699444</v>
      </c>
      <c r="W32" s="1">
        <f t="shared" si="10"/>
        <v>6.2352403936993817E-4</v>
      </c>
      <c r="X32">
        <f>[1]!Props("D","T",S32,"P",T32*1000,"REFPROP-R1234ze")</f>
        <v>1050.2987139697957</v>
      </c>
      <c r="Y32" s="1">
        <f t="shared" si="11"/>
        <v>1.4161212188312788E-4</v>
      </c>
    </row>
    <row r="33" spans="1:25" x14ac:dyDescent="0.25">
      <c r="A33">
        <v>270</v>
      </c>
      <c r="B33">
        <v>1.0555000000000001</v>
      </c>
      <c r="C33">
        <v>1252.19</v>
      </c>
      <c r="D33">
        <f>[1]!Props("D","T",A33,"P",B33*1000,"R1234ze")</f>
        <v>1253.3647251937198</v>
      </c>
      <c r="E33" s="1">
        <f t="shared" si="6"/>
        <v>9.3813653975804989E-4</v>
      </c>
      <c r="F33">
        <f>[1]!Props("D","T",A33,"P",B33*1000,"REFPROP-R1234ze")</f>
        <v>1252.2627132121379</v>
      </c>
      <c r="G33" s="1">
        <f t="shared" si="7"/>
        <v>5.806883311465505E-5</v>
      </c>
      <c r="J33">
        <v>309.995</v>
      </c>
      <c r="K33">
        <v>1.1961999999999999</v>
      </c>
      <c r="L33">
        <v>1125.58</v>
      </c>
      <c r="M33">
        <f>[1]!Props("D","T",J33,"P",K33*1000,"R1234ze")</f>
        <v>1126.3210693384792</v>
      </c>
      <c r="N33" s="1">
        <f t="shared" si="8"/>
        <v>6.5838886483349235E-4</v>
      </c>
      <c r="O33">
        <f>[1]!Props("D","T",J33,"P",K33*1000,"REFPROP-R1234ze")</f>
        <v>1125.8073873342887</v>
      </c>
      <c r="P33" s="1">
        <f t="shared" si="9"/>
        <v>2.0201792346052905E-4</v>
      </c>
      <c r="S33">
        <v>344.995</v>
      </c>
      <c r="T33">
        <v>8.0358000000000001</v>
      </c>
      <c r="U33">
        <v>1049.3599999999999</v>
      </c>
      <c r="V33">
        <f>[1]!Props("D","T",S33,"P",T33*1000,"R1234ze")</f>
        <v>1050.0064446920787</v>
      </c>
      <c r="W33" s="1">
        <f t="shared" si="10"/>
        <v>6.1603710078417251E-4</v>
      </c>
      <c r="X33">
        <f>[1]!Props("D","T",S33,"P",T33*1000,"REFPROP-R1234ze")</f>
        <v>1049.3096397456118</v>
      </c>
      <c r="Y33" s="1">
        <f t="shared" si="11"/>
        <v>-4.7991398936630958E-5</v>
      </c>
    </row>
    <row r="34" spans="1:25" x14ac:dyDescent="0.25">
      <c r="A34">
        <v>279.99700000000001</v>
      </c>
      <c r="B34">
        <v>6.7108999999999996</v>
      </c>
      <c r="C34">
        <v>1243.08</v>
      </c>
      <c r="D34">
        <f>[1]!Props("D","T",A34,"P",B34*1000,"R1234ze")</f>
        <v>1244.1015492256736</v>
      </c>
      <c r="E34" s="1">
        <f t="shared" si="6"/>
        <v>8.2178880335437299E-4</v>
      </c>
      <c r="F34">
        <f>[1]!Props("D","T",A34,"P",B34*1000,"REFPROP-R1234ze")</f>
        <v>1243.1661359329555</v>
      </c>
      <c r="G34" s="1">
        <f t="shared" si="7"/>
        <v>6.9292348807481474E-5</v>
      </c>
      <c r="J34">
        <v>314.99400000000003</v>
      </c>
      <c r="K34">
        <v>3.8028</v>
      </c>
      <c r="L34">
        <v>1124.54</v>
      </c>
      <c r="M34">
        <f>[1]!Props("D","T",J34,"P",K34*1000,"R1234ze")</f>
        <v>1125.3025454901012</v>
      </c>
      <c r="N34" s="1">
        <f t="shared" si="8"/>
        <v>6.7809547913033619E-4</v>
      </c>
      <c r="O34">
        <f>[1]!Props("D","T",J34,"P",K34*1000,"REFPROP-R1234ze")</f>
        <v>1124.6311492707237</v>
      </c>
      <c r="P34" s="1">
        <f t="shared" si="9"/>
        <v>8.1054716349449052E-5</v>
      </c>
      <c r="S34">
        <v>350.00099999999998</v>
      </c>
      <c r="T34">
        <v>10.120100000000001</v>
      </c>
      <c r="U34">
        <v>1048.6600000000001</v>
      </c>
      <c r="V34">
        <f>[1]!Props("D","T",S34,"P",T34*1000,"R1234ze")</f>
        <v>1049.2823995207086</v>
      </c>
      <c r="W34" s="1">
        <f t="shared" si="10"/>
        <v>5.935188914505396E-4</v>
      </c>
      <c r="X34">
        <f>[1]!Props("D","T",S34,"P",T34*1000,"REFPROP-R1234ze")</f>
        <v>1048.4416067586642</v>
      </c>
      <c r="Y34" s="1">
        <f t="shared" si="11"/>
        <v>-2.0825934176560423E-4</v>
      </c>
    </row>
    <row r="35" spans="1:25" x14ac:dyDescent="0.25">
      <c r="A35">
        <v>289.99599999999998</v>
      </c>
      <c r="B35">
        <v>13.967499999999999</v>
      </c>
      <c r="C35">
        <v>1240.05</v>
      </c>
      <c r="D35">
        <f>[1]!Props("D","T",A35,"P",B35*1000,"R1234ze")</f>
        <v>1240.9380229342444</v>
      </c>
      <c r="E35" s="1">
        <f t="shared" si="6"/>
        <v>7.1611865186427259E-4</v>
      </c>
      <c r="F35">
        <f>[1]!Props("D","T",A35,"P",B35*1000,"REFPROP-R1234ze")</f>
        <v>1240.0838249955777</v>
      </c>
      <c r="G35" s="1">
        <f t="shared" si="7"/>
        <v>2.7277122356172967E-5</v>
      </c>
      <c r="N35" s="1"/>
      <c r="P35" s="1"/>
      <c r="W35" s="1"/>
      <c r="Y35" s="1"/>
    </row>
    <row r="36" spans="1:25" x14ac:dyDescent="0.25">
      <c r="E36" s="1"/>
      <c r="G36" s="1"/>
      <c r="N36" s="1"/>
      <c r="P36" s="1"/>
      <c r="W36" s="1"/>
      <c r="Y36" s="1"/>
    </row>
    <row r="37" spans="1:25" x14ac:dyDescent="0.25">
      <c r="A37">
        <v>350</v>
      </c>
      <c r="B37">
        <v>2.7153</v>
      </c>
      <c r="C37">
        <v>965.85799999999995</v>
      </c>
      <c r="D37">
        <f>[1]!Props("D","T",A37,"P",B37*1000,"R1234ze")</f>
        <v>966.50479857310825</v>
      </c>
      <c r="E37" s="1">
        <f t="shared" si="6"/>
        <v>6.6966217923170035E-4</v>
      </c>
      <c r="F37">
        <f>[1]!Props("D","T",A37,"P",B37*1000,"REFPROP-R1234ze")</f>
        <v>966.2399124070439</v>
      </c>
      <c r="G37" s="1">
        <f t="shared" si="7"/>
        <v>3.9541258346864616E-4</v>
      </c>
      <c r="J37">
        <v>384.99900000000002</v>
      </c>
      <c r="K37">
        <v>4.423</v>
      </c>
      <c r="L37">
        <v>730.98400000000004</v>
      </c>
      <c r="M37">
        <f>[1]!Props("D","T",J37,"P",K37*1000,"R1234ze")</f>
        <v>731.118695493004</v>
      </c>
      <c r="N37" s="1">
        <f t="shared" si="8"/>
        <v>1.842659935156199E-4</v>
      </c>
      <c r="O37">
        <f>[1]!Props("D","T",J37,"P",K37*1000,"REFPROP-R1234ze")</f>
        <v>731.31462118497848</v>
      </c>
      <c r="P37" s="1">
        <f t="shared" si="9"/>
        <v>4.5229606253816002E-4</v>
      </c>
      <c r="S37">
        <v>400</v>
      </c>
      <c r="T37">
        <v>5.0263</v>
      </c>
      <c r="U37">
        <v>520.86300000000006</v>
      </c>
      <c r="V37">
        <f>[1]!Props("D","T",S37,"P",T37*1000,"R1234ze")</f>
        <v>519.50095862384808</v>
      </c>
      <c r="W37" s="1">
        <f t="shared" si="10"/>
        <v>-2.6149704934924634E-3</v>
      </c>
      <c r="X37">
        <f>[1]!Props("D","T",S37,"P",T37*1000,"REFPROP-R1234ze")</f>
        <v>521.48434121159835</v>
      </c>
      <c r="Y37" s="1">
        <f t="shared" si="11"/>
        <v>1.1929071782759149E-3</v>
      </c>
    </row>
    <row r="38" spans="1:25" x14ac:dyDescent="0.25">
      <c r="A38">
        <v>355.00099999999998</v>
      </c>
      <c r="B38">
        <v>4.2740999999999998</v>
      </c>
      <c r="C38">
        <v>965.03499999999997</v>
      </c>
      <c r="D38">
        <f>[1]!Props("D","T",A38,"P",B38*1000,"R1234ze")</f>
        <v>965.64860519496995</v>
      </c>
      <c r="E38" s="1">
        <f t="shared" si="6"/>
        <v>6.3583724421389931E-4</v>
      </c>
      <c r="F38">
        <f>[1]!Props("D","T",A38,"P",B38*1000,"REFPROP-R1234ze")</f>
        <v>965.20063970988281</v>
      </c>
      <c r="G38" s="1">
        <f t="shared" si="7"/>
        <v>1.7164114242773643E-4</v>
      </c>
      <c r="J38">
        <v>389.99799999999999</v>
      </c>
      <c r="K38">
        <v>5.1582999999999997</v>
      </c>
      <c r="L38">
        <v>730.596</v>
      </c>
      <c r="M38">
        <f>[1]!Props("D","T",J38,"P",K38*1000,"R1234ze")</f>
        <v>730.18930267496398</v>
      </c>
      <c r="N38" s="1">
        <f t="shared" si="8"/>
        <v>-5.5666514056473826E-4</v>
      </c>
      <c r="O38">
        <f>[1]!Props("D","T",J38,"P",K38*1000,"REFPROP-R1234ze")</f>
        <v>730.80651550366406</v>
      </c>
      <c r="P38" s="1">
        <f t="shared" si="9"/>
        <v>2.8814215197470183E-4</v>
      </c>
      <c r="S38">
        <v>383.49900000000002</v>
      </c>
      <c r="T38">
        <v>3.7039</v>
      </c>
      <c r="U38">
        <v>460.38900000000001</v>
      </c>
      <c r="V38">
        <f>[1]!Props("D","T",S38,"P",T38*1000,"R1234ze")</f>
        <v>456.90866390647443</v>
      </c>
      <c r="W38" s="1">
        <f t="shared" si="10"/>
        <v>-7.5595552750512551E-3</v>
      </c>
      <c r="X38">
        <f>[1]!Props("D","T",S38,"P",T38*1000,"REFPROP-R1234ze")</f>
        <v>459.71928716719708</v>
      </c>
      <c r="Y38" s="1">
        <f t="shared" si="11"/>
        <v>-1.4546673200335203E-3</v>
      </c>
    </row>
    <row r="39" spans="1:25" x14ac:dyDescent="0.25">
      <c r="A39">
        <v>360.00099999999998</v>
      </c>
      <c r="B39">
        <v>5.8426</v>
      </c>
      <c r="C39">
        <v>964.255</v>
      </c>
      <c r="D39">
        <f>[1]!Props("D","T",A39,"P",B39*1000,"R1234ze")</f>
        <v>964.81069320102449</v>
      </c>
      <c r="E39" s="1">
        <f t="shared" si="6"/>
        <v>5.7629278668458461E-4</v>
      </c>
      <c r="F39">
        <f>[1]!Props("D","T",A39,"P",B39*1000,"REFPROP-R1234ze")</f>
        <v>964.28868715172905</v>
      </c>
      <c r="G39" s="1">
        <f t="shared" si="7"/>
        <v>3.4935936789493027E-5</v>
      </c>
      <c r="J39">
        <v>395</v>
      </c>
      <c r="K39">
        <v>5.9062999999999999</v>
      </c>
      <c r="L39">
        <v>730.19200000000001</v>
      </c>
      <c r="M39">
        <f>[1]!Props("D","T",J39,"P",K39*1000,"R1234ze")</f>
        <v>729.39478282591051</v>
      </c>
      <c r="N39" s="1">
        <f t="shared" si="8"/>
        <v>-1.0917911646382006E-3</v>
      </c>
      <c r="O39">
        <f>[1]!Props("D","T",J39,"P",K39*1000,"REFPROP-R1234ze")</f>
        <v>730.21698455715443</v>
      </c>
      <c r="P39" s="1">
        <f t="shared" si="9"/>
        <v>3.4216421372024186E-5</v>
      </c>
      <c r="S39">
        <v>384.99900000000002</v>
      </c>
      <c r="T39">
        <v>3.8069999999999999</v>
      </c>
      <c r="U39">
        <v>458.93299999999999</v>
      </c>
      <c r="V39">
        <f>[1]!Props("D","T",S39,"P",T39*1000,"R1234ze")</f>
        <v>455.85940063258874</v>
      </c>
      <c r="W39" s="1">
        <f t="shared" si="10"/>
        <v>-6.6972725156204671E-3</v>
      </c>
      <c r="X39">
        <f>[1]!Props("D","T",S39,"P",T39*1000,"REFPROP-R1234ze")</f>
        <v>458.31836654147889</v>
      </c>
      <c r="Y39" s="1">
        <f t="shared" si="11"/>
        <v>-1.3392662077494899E-3</v>
      </c>
    </row>
    <row r="40" spans="1:25" x14ac:dyDescent="0.25">
      <c r="A40">
        <v>365.00200000000001</v>
      </c>
      <c r="B40">
        <v>7.4173</v>
      </c>
      <c r="C40">
        <v>963.49800000000005</v>
      </c>
      <c r="D40">
        <f>[1]!Props("D","T",A40,"P",B40*1000,"R1234ze")</f>
        <v>963.97844222428012</v>
      </c>
      <c r="E40" s="1">
        <f t="shared" si="6"/>
        <v>4.9864371724694934E-4</v>
      </c>
      <c r="F40">
        <f>[1]!Props("D","T",A40,"P",B40*1000,"REFPROP-R1234ze")</f>
        <v>963.43099050182479</v>
      </c>
      <c r="G40" s="1">
        <f t="shared" si="7"/>
        <v>-6.9548144547515456E-5</v>
      </c>
      <c r="J40">
        <v>400.00099999999998</v>
      </c>
      <c r="K40">
        <v>6.6637000000000004</v>
      </c>
      <c r="L40">
        <v>729.80200000000002</v>
      </c>
      <c r="M40">
        <f>[1]!Props("D","T",J40,"P",K40*1000,"R1234ze")</f>
        <v>728.76886401101206</v>
      </c>
      <c r="N40" s="1">
        <f t="shared" si="8"/>
        <v>-1.4156387472054055E-3</v>
      </c>
      <c r="O40">
        <f>[1]!Props("D","T",J40,"P",K40*1000,"REFPROP-R1234ze")</f>
        <v>729.63640639758671</v>
      </c>
      <c r="P40" s="1">
        <f t="shared" si="9"/>
        <v>-2.2690209455900057E-4</v>
      </c>
      <c r="S40">
        <v>389.99900000000002</v>
      </c>
      <c r="T40">
        <v>4.1497999999999999</v>
      </c>
      <c r="U40">
        <v>458.74299999999999</v>
      </c>
      <c r="V40">
        <f>[1]!Props("D","T",S40,"P",T40*1000,"R1234ze")</f>
        <v>455.85364771500383</v>
      </c>
      <c r="W40" s="1">
        <f t="shared" si="10"/>
        <v>-6.2984117141757778E-3</v>
      </c>
      <c r="X40">
        <f>[1]!Props("D","T",S40,"P",T40*1000,"REFPROP-R1234ze")</f>
        <v>458.07452840365391</v>
      </c>
      <c r="Y40" s="1">
        <f t="shared" si="11"/>
        <v>-1.4571810280398223E-3</v>
      </c>
    </row>
    <row r="41" spans="1:25" x14ac:dyDescent="0.25">
      <c r="A41">
        <v>370.00200000000001</v>
      </c>
      <c r="B41">
        <v>8.9969000000000001</v>
      </c>
      <c r="C41">
        <v>962.76800000000003</v>
      </c>
      <c r="D41">
        <f>[1]!Props("D","T",A41,"P",B41*1000,"R1234ze")</f>
        <v>963.18016291891649</v>
      </c>
      <c r="E41" s="1">
        <f t="shared" si="6"/>
        <v>4.281020130669777E-4</v>
      </c>
      <c r="F41">
        <f>[1]!Props("D","T",A41,"P",B41*1000,"REFPROP-R1234ze")</f>
        <v>962.62174542674006</v>
      </c>
      <c r="G41" s="1">
        <f t="shared" si="7"/>
        <v>-1.5191050518914562E-4</v>
      </c>
      <c r="J41">
        <v>382</v>
      </c>
      <c r="K41">
        <v>3.6734</v>
      </c>
      <c r="L41">
        <v>664.09699999999998</v>
      </c>
      <c r="M41">
        <f>[1]!Props("D","T",J41,"P",K41*1000,"R1234ze")</f>
        <v>665.03913229296438</v>
      </c>
      <c r="N41" s="1">
        <f t="shared" si="8"/>
        <v>1.4186666902040734E-3</v>
      </c>
      <c r="O41">
        <f>[1]!Props("D","T",J41,"P",K41*1000,"REFPROP-R1234ze")</f>
        <v>664.56382601335304</v>
      </c>
      <c r="P41" s="1">
        <f t="shared" si="9"/>
        <v>7.0294853515839861E-4</v>
      </c>
      <c r="S41">
        <v>394.99900000000002</v>
      </c>
      <c r="T41">
        <v>4.4927999999999999</v>
      </c>
      <c r="U41">
        <v>458.73700000000002</v>
      </c>
      <c r="V41">
        <f>[1]!Props("D","T",S41,"P",T41*1000,"R1234ze")</f>
        <v>456.4318292635416</v>
      </c>
      <c r="W41" s="1">
        <f t="shared" si="10"/>
        <v>-5.0250377372185184E-3</v>
      </c>
      <c r="X41">
        <f>[1]!Props("D","T",S41,"P",T41*1000,"REFPROP-R1234ze")</f>
        <v>458.53723187443876</v>
      </c>
      <c r="Y41" s="1">
        <f t="shared" si="11"/>
        <v>-4.3547419449763147E-4</v>
      </c>
    </row>
    <row r="42" spans="1:25" x14ac:dyDescent="0.25">
      <c r="A42">
        <v>360</v>
      </c>
      <c r="B42">
        <v>2.3773</v>
      </c>
      <c r="C42">
        <v>891.03</v>
      </c>
      <c r="D42">
        <f>[1]!Props("D","T",A42,"P",B42*1000,"R1234ze")</f>
        <v>891.74018777996582</v>
      </c>
      <c r="E42" s="1">
        <f t="shared" si="6"/>
        <v>7.970413790399089E-4</v>
      </c>
      <c r="F42">
        <f>[1]!Props("D","T",A42,"P",B42*1000,"REFPROP-R1234ze")</f>
        <v>890.87495396672341</v>
      </c>
      <c r="G42" s="1">
        <f t="shared" si="7"/>
        <v>-1.7400764651753775E-4</v>
      </c>
      <c r="J42">
        <v>385</v>
      </c>
      <c r="K42">
        <v>4.0136000000000003</v>
      </c>
      <c r="L42">
        <v>663.85799999999995</v>
      </c>
      <c r="M42">
        <f>[1]!Props("D","T",J42,"P",K42*1000,"R1234ze")</f>
        <v>664.3519534337172</v>
      </c>
      <c r="N42" s="1">
        <f t="shared" si="8"/>
        <v>7.4406489598266567E-4</v>
      </c>
      <c r="O42">
        <f>[1]!Props("D","T",J42,"P",K42*1000,"REFPROP-R1234ze")</f>
        <v>664.63437430327895</v>
      </c>
      <c r="P42" s="1">
        <f t="shared" si="9"/>
        <v>1.1694885100110852E-3</v>
      </c>
      <c r="S42">
        <v>399.99900000000002</v>
      </c>
      <c r="T42">
        <v>4.8361999999999998</v>
      </c>
      <c r="U42">
        <v>458.68700000000001</v>
      </c>
      <c r="V42">
        <f>[1]!Props("D","T",S42,"P",T42*1000,"R1234ze")</f>
        <v>456.82150490634729</v>
      </c>
      <c r="W42" s="1">
        <f t="shared" si="10"/>
        <v>-4.0670328429903702E-3</v>
      </c>
      <c r="X42">
        <f>[1]!Props("D","T",S42,"P",T42*1000,"REFPROP-R1234ze")</f>
        <v>458.84116180317301</v>
      </c>
      <c r="Y42" s="1">
        <f t="shared" si="11"/>
        <v>3.3609368299725162E-4</v>
      </c>
    </row>
    <row r="43" spans="1:25" x14ac:dyDescent="0.25">
      <c r="A43">
        <v>365.00099999999998</v>
      </c>
      <c r="B43">
        <v>3.5861000000000001</v>
      </c>
      <c r="C43">
        <v>890.375</v>
      </c>
      <c r="D43">
        <f>[1]!Props("D","T",A43,"P",B43*1000,"R1234ze")</f>
        <v>891.04391462026933</v>
      </c>
      <c r="E43" s="1">
        <f t="shared" si="6"/>
        <v>7.5127291340093549E-4</v>
      </c>
      <c r="F43">
        <f>[1]!Props("D","T",A43,"P",B43*1000,"REFPROP-R1234ze")</f>
        <v>890.29714158811998</v>
      </c>
      <c r="G43" s="1">
        <f t="shared" si="7"/>
        <v>-8.744451706310663E-5</v>
      </c>
      <c r="J43">
        <v>390.00099999999998</v>
      </c>
      <c r="K43">
        <v>4.5994999999999999</v>
      </c>
      <c r="L43">
        <v>663.58100000000002</v>
      </c>
      <c r="M43">
        <f>[1]!Props("D","T",J43,"P",K43*1000,"R1234ze")</f>
        <v>663.42070182114583</v>
      </c>
      <c r="N43" s="1">
        <f t="shared" si="8"/>
        <v>-2.4156535352004571E-4</v>
      </c>
      <c r="O43">
        <f>[1]!Props("D","T",J43,"P",K43*1000,"REFPROP-R1234ze")</f>
        <v>664.28689461276701</v>
      </c>
      <c r="P43" s="1">
        <f t="shared" si="9"/>
        <v>1.0637655580358896E-3</v>
      </c>
      <c r="S43">
        <v>400</v>
      </c>
      <c r="T43">
        <v>4.6047000000000002</v>
      </c>
      <c r="U43">
        <v>381.375</v>
      </c>
      <c r="V43">
        <f>[1]!Props("D","T",S43,"P",T43*1000,"R1234ze")</f>
        <v>379.9598149616528</v>
      </c>
      <c r="W43" s="1">
        <f t="shared" si="10"/>
        <v>-3.7107441189044854E-3</v>
      </c>
      <c r="X43">
        <f>[1]!Props("D","T",S43,"P",T43*1000,"REFPROP-R1234ze")</f>
        <v>381.39604739616203</v>
      </c>
      <c r="Y43" s="1">
        <f t="shared" si="11"/>
        <v>5.5188190526411773E-5</v>
      </c>
    </row>
    <row r="44" spans="1:25" x14ac:dyDescent="0.25">
      <c r="A44">
        <v>370.00200000000001</v>
      </c>
      <c r="B44">
        <v>4.8109000000000002</v>
      </c>
      <c r="C44">
        <v>889.74</v>
      </c>
      <c r="D44">
        <f>[1]!Props("D","T",A44,"P",B44*1000,"R1234ze")</f>
        <v>890.2467248905042</v>
      </c>
      <c r="E44" s="1">
        <f t="shared" si="6"/>
        <v>5.6952018623879219E-4</v>
      </c>
      <c r="F44">
        <f>[1]!Props("D","T",A44,"P",B44*1000,"REFPROP-R1234ze")</f>
        <v>889.72402195226027</v>
      </c>
      <c r="G44" s="1">
        <f t="shared" si="7"/>
        <v>-1.7958108817994756E-5</v>
      </c>
      <c r="J44">
        <v>395.00099999999998</v>
      </c>
      <c r="K44">
        <v>5.2001999999999997</v>
      </c>
      <c r="L44">
        <v>663.279</v>
      </c>
      <c r="M44">
        <f>[1]!Props("D","T",J44,"P",K44*1000,"R1234ze")</f>
        <v>662.61396045763126</v>
      </c>
      <c r="N44" s="1">
        <f t="shared" si="8"/>
        <v>-1.0026543013855749E-3</v>
      </c>
      <c r="O44">
        <f>[1]!Props("D","T",J44,"P",K44*1000,"REFPROP-R1234ze")</f>
        <v>663.71508980307897</v>
      </c>
      <c r="P44" s="1">
        <f t="shared" si="9"/>
        <v>6.5747566722151873E-4</v>
      </c>
      <c r="S44">
        <v>383</v>
      </c>
      <c r="T44">
        <v>3.6568000000000001</v>
      </c>
      <c r="U44">
        <v>380.483</v>
      </c>
      <c r="V44">
        <f>[1]!Props("D","T",S44,"P",T44*1000,"R1234ze")</f>
        <v>381.06910599653702</v>
      </c>
      <c r="W44" s="1">
        <f t="shared" si="10"/>
        <v>1.5404262385889655E-3</v>
      </c>
      <c r="X44">
        <f>[1]!Props("D","T",S44,"P",T44*1000,"REFPROP-R1234ze")</f>
        <v>381.92338903033328</v>
      </c>
      <c r="Y44" s="1">
        <f t="shared" si="11"/>
        <v>3.7856856425471097E-3</v>
      </c>
    </row>
    <row r="45" spans="1:25" x14ac:dyDescent="0.25">
      <c r="A45">
        <v>375.00299999999999</v>
      </c>
      <c r="B45">
        <v>6.0468999999999999</v>
      </c>
      <c r="C45">
        <v>889.11</v>
      </c>
      <c r="D45">
        <f>[1]!Props("D","T",A45,"P",B45*1000,"R1234ze")</f>
        <v>889.42701907868377</v>
      </c>
      <c r="E45" s="1">
        <f t="shared" si="6"/>
        <v>3.5655776977394638E-4</v>
      </c>
      <c r="F45">
        <f>[1]!Props("D","T",A45,"P",B45*1000,"REFPROP-R1234ze")</f>
        <v>889.10804964400791</v>
      </c>
      <c r="G45" s="1">
        <f t="shared" si="7"/>
        <v>-2.1936048318904611E-6</v>
      </c>
      <c r="J45">
        <v>400.00200000000001</v>
      </c>
      <c r="K45">
        <v>5.8110999999999997</v>
      </c>
      <c r="L45">
        <v>662.95</v>
      </c>
      <c r="M45">
        <f>[1]!Props("D","T",J45,"P",K45*1000,"R1234ze")</f>
        <v>661.97635585460159</v>
      </c>
      <c r="N45" s="1">
        <f t="shared" si="8"/>
        <v>-1.4686539639466867E-3</v>
      </c>
      <c r="O45">
        <f>[1]!Props("D","T",J45,"P",K45*1000,"REFPROP-R1234ze")</f>
        <v>663.12434989033045</v>
      </c>
      <c r="P45" s="1">
        <f t="shared" si="9"/>
        <v>2.6299101037841055E-4</v>
      </c>
      <c r="S45">
        <v>385</v>
      </c>
      <c r="T45">
        <v>3.7715999999999998</v>
      </c>
      <c r="U45">
        <v>380.55700000000002</v>
      </c>
      <c r="V45">
        <f>[1]!Props("D","T",S45,"P",T45*1000,"R1234ze")</f>
        <v>379.837824550579</v>
      </c>
      <c r="W45" s="1">
        <f t="shared" si="10"/>
        <v>-1.8897969277165139E-3</v>
      </c>
      <c r="X45">
        <f>[1]!Props("D","T",S45,"P",T45*1000,"REFPROP-R1234ze")</f>
        <v>380.95306496506117</v>
      </c>
      <c r="Y45" s="1">
        <f t="shared" si="11"/>
        <v>1.0407507024208229E-3</v>
      </c>
    </row>
    <row r="46" spans="1:25" x14ac:dyDescent="0.25">
      <c r="A46">
        <v>380.00299999999999</v>
      </c>
      <c r="B46">
        <v>7.2911999999999999</v>
      </c>
      <c r="C46">
        <v>888.48599999999999</v>
      </c>
      <c r="D46">
        <f>[1]!Props("D","T",A46,"P",B46*1000,"R1234ze")</f>
        <v>888.63645572759469</v>
      </c>
      <c r="E46" s="1">
        <f>D46/C46-1</f>
        <v>1.6933944664820899E-4</v>
      </c>
      <c r="F46">
        <f>[1]!Props("D","T",A46,"P",B46*1000,"REFPROP-R1234ze")</f>
        <v>888.46309997635933</v>
      </c>
      <c r="G46" s="1">
        <f>F46/C46-1</f>
        <v>-2.5774208755824368E-5</v>
      </c>
      <c r="J46">
        <v>382.99900000000002</v>
      </c>
      <c r="K46">
        <v>3.6886000000000001</v>
      </c>
      <c r="L46">
        <v>596.548</v>
      </c>
      <c r="M46">
        <f>[1]!Props("D","T",J46,"P",K46*1000,"R1234ze")</f>
        <v>595.00629930804371</v>
      </c>
      <c r="N46" s="1">
        <f>M46/L46-1</f>
        <v>-2.5843698947214389E-3</v>
      </c>
      <c r="O46">
        <f>[1]!Props("D","T",J46,"P",K46*1000,"REFPROP-R1234ze")</f>
        <v>595.51747635965046</v>
      </c>
      <c r="P46" s="1">
        <f>O46/L46-1</f>
        <v>-1.7274781582530263E-3</v>
      </c>
      <c r="S46">
        <v>389.99900000000002</v>
      </c>
      <c r="T46">
        <v>4.0528000000000004</v>
      </c>
      <c r="U46">
        <v>380.863</v>
      </c>
      <c r="V46">
        <f>[1]!Props("D","T",S46,"P",T46*1000,"R1234ze")</f>
        <v>379.24207699831629</v>
      </c>
      <c r="W46" s="1">
        <f>V46/U46-1</f>
        <v>-4.2559214249840993E-3</v>
      </c>
      <c r="X46">
        <f>[1]!Props("D","T",S46,"P",T46*1000,"REFPROP-R1234ze")</f>
        <v>380.57241324244842</v>
      </c>
      <c r="Y46" s="1">
        <f>X46/U46-1</f>
        <v>-7.6296925023322526E-4</v>
      </c>
    </row>
    <row r="47" spans="1:25" x14ac:dyDescent="0.25">
      <c r="A47">
        <v>369.99900000000002</v>
      </c>
      <c r="B47">
        <v>2.9114</v>
      </c>
      <c r="C47">
        <v>814.73800000000006</v>
      </c>
      <c r="D47">
        <f>[1]!Props("D","T",A47,"P",B47*1000,"R1234ze")</f>
        <v>815.49396313550574</v>
      </c>
      <c r="E47" s="1">
        <f t="shared" ref="E47:E54" si="12">D47/C47-1</f>
        <v>9.2786041096126759E-4</v>
      </c>
      <c r="F47">
        <f>[1]!Props("D","T",A47,"P",B47*1000,"REFPROP-R1234ze")</f>
        <v>814.53984062472125</v>
      </c>
      <c r="G47" s="1">
        <f t="shared" ref="G47:G54" si="13">F47/C47-1</f>
        <v>-2.432185258067765E-4</v>
      </c>
      <c r="J47">
        <v>385</v>
      </c>
      <c r="K47">
        <v>3.8723000000000001</v>
      </c>
      <c r="L47">
        <v>596.279</v>
      </c>
      <c r="M47">
        <f>[1]!Props("D","T",J47,"P",K47*1000,"R1234ze")</f>
        <v>595.24274517872493</v>
      </c>
      <c r="N47" s="1">
        <f t="shared" ref="N47:N54" si="14">M47/L47-1</f>
        <v>-1.7378690533711438E-3</v>
      </c>
      <c r="O47">
        <f>[1]!Props("D","T",J47,"P",K47*1000,"REFPROP-R1234ze")</f>
        <v>596.55861618322319</v>
      </c>
      <c r="P47" s="1">
        <f t="shared" ref="P47:P54" si="15">O47/L47-1</f>
        <v>4.6893515153678678E-4</v>
      </c>
      <c r="S47">
        <v>395</v>
      </c>
      <c r="T47">
        <v>4.3300999999999998</v>
      </c>
      <c r="U47">
        <v>381.18400000000003</v>
      </c>
      <c r="V47">
        <f>[1]!Props("D","T",S47,"P",T47*1000,"R1234ze")</f>
        <v>379.63347273446709</v>
      </c>
      <c r="W47" s="1">
        <f t="shared" ref="W47:W54" si="16">V47/U47-1</f>
        <v>-4.0676609341759873E-3</v>
      </c>
      <c r="X47">
        <f>[1]!Props("D","T",S47,"P",T47*1000,"REFPROP-R1234ze")</f>
        <v>381.03638725791109</v>
      </c>
      <c r="Y47" s="1">
        <f t="shared" ref="Y47:Y54" si="17">X47/U47-1</f>
        <v>-3.872480011987145E-4</v>
      </c>
    </row>
    <row r="48" spans="1:25" x14ac:dyDescent="0.25">
      <c r="A48">
        <v>374.99900000000002</v>
      </c>
      <c r="B48">
        <v>3.8439000000000001</v>
      </c>
      <c r="C48">
        <v>814.202</v>
      </c>
      <c r="D48">
        <f>[1]!Props("D","T",A48,"P",B48*1000,"R1234ze")</f>
        <v>814.78438170987499</v>
      </c>
      <c r="E48" s="1">
        <f t="shared" si="12"/>
        <v>7.1527914433389128E-4</v>
      </c>
      <c r="F48">
        <f>[1]!Props("D","T",A48,"P",B48*1000,"REFPROP-R1234ze")</f>
        <v>814.24211570845421</v>
      </c>
      <c r="G48" s="1">
        <f t="shared" si="13"/>
        <v>4.9269970417986642E-5</v>
      </c>
      <c r="J48">
        <v>390</v>
      </c>
      <c r="K48">
        <v>4.3482000000000003</v>
      </c>
      <c r="L48">
        <v>596.00300000000004</v>
      </c>
      <c r="M48">
        <f>[1]!Props("D","T",J48,"P",K48*1000,"R1234ze")</f>
        <v>595.5114724608311</v>
      </c>
      <c r="N48" s="1">
        <f t="shared" si="14"/>
        <v>-8.2470648498234045E-4</v>
      </c>
      <c r="O48">
        <f>[1]!Props("D","T",J48,"P",K48*1000,"REFPROP-R1234ze")</f>
        <v>597.12058328276555</v>
      </c>
      <c r="P48" s="1">
        <f t="shared" si="15"/>
        <v>1.8751302976083295E-3</v>
      </c>
      <c r="S48">
        <v>400</v>
      </c>
      <c r="T48">
        <v>4.6044</v>
      </c>
      <c r="U48">
        <v>381.27600000000001</v>
      </c>
      <c r="V48">
        <f>[1]!Props("D","T",S48,"P",T48*1000,"R1234ze")</f>
        <v>379.8693698523328</v>
      </c>
      <c r="W48" s="1">
        <f t="shared" si="16"/>
        <v>-3.6892701026741692E-3</v>
      </c>
      <c r="X48">
        <f>[1]!Props("D","T",S48,"P",T48*1000,"REFPROP-R1234ze")</f>
        <v>381.30461152716356</v>
      </c>
      <c r="Y48" s="1">
        <f t="shared" si="17"/>
        <v>7.5041511040652153E-5</v>
      </c>
    </row>
    <row r="49" spans="1:25" x14ac:dyDescent="0.25">
      <c r="A49">
        <v>379.99900000000002</v>
      </c>
      <c r="B49">
        <v>4.7962999999999996</v>
      </c>
      <c r="C49">
        <v>813.67399999999998</v>
      </c>
      <c r="D49">
        <f>[1]!Props("D","T",A49,"P",B49*1000,"R1234ze")</f>
        <v>813.90012590306571</v>
      </c>
      <c r="E49" s="1">
        <f t="shared" si="12"/>
        <v>2.7790724917564624E-4</v>
      </c>
      <c r="F49">
        <f>[1]!Props("D","T",A49,"P",B49*1000,"REFPROP-R1234ze")</f>
        <v>813.78927871035773</v>
      </c>
      <c r="G49" s="1">
        <f t="shared" si="13"/>
        <v>1.4167677762566555E-4</v>
      </c>
      <c r="J49">
        <v>394.99900000000002</v>
      </c>
      <c r="K49">
        <v>4.8377999999999997</v>
      </c>
      <c r="L49">
        <v>595.73400000000004</v>
      </c>
      <c r="M49">
        <f>[1]!Props("D","T",J49,"P",K49*1000,"R1234ze")</f>
        <v>595.05700776745925</v>
      </c>
      <c r="N49" s="1">
        <f t="shared" si="14"/>
        <v>-1.1364001929398126E-3</v>
      </c>
      <c r="O49">
        <f>[1]!Props("D","T",J49,"P",K49*1000,"REFPROP-R1234ze")</f>
        <v>596.6607441387531</v>
      </c>
      <c r="P49" s="1">
        <f t="shared" si="15"/>
        <v>1.5556341232043636E-3</v>
      </c>
      <c r="S49">
        <v>379.99900000000002</v>
      </c>
      <c r="T49">
        <v>3.0630999999999999</v>
      </c>
      <c r="U49">
        <v>194.14599999999999</v>
      </c>
      <c r="V49">
        <f>[1]!Props("D","T",S49,"P",T49*1000,"R1234ze")</f>
        <v>194.19337229917869</v>
      </c>
      <c r="W49" s="1">
        <f t="shared" si="16"/>
        <v>2.4400347768538388E-4</v>
      </c>
      <c r="X49">
        <f>[1]!Props("D","T",S49,"P",T49*1000,"REFPROP-R1234ze")</f>
        <v>194.15532864092614</v>
      </c>
      <c r="Y49" s="1">
        <f t="shared" si="17"/>
        <v>4.8049616917955618E-5</v>
      </c>
    </row>
    <row r="50" spans="1:25" x14ac:dyDescent="0.25">
      <c r="A50">
        <v>385</v>
      </c>
      <c r="B50">
        <v>5.7638999999999996</v>
      </c>
      <c r="C50">
        <v>813.19600000000003</v>
      </c>
      <c r="D50">
        <f>[1]!Props("D","T",A50,"P",B50*1000,"R1234ze")</f>
        <v>813.07665279676587</v>
      </c>
      <c r="E50" s="1">
        <f t="shared" si="12"/>
        <v>-1.4676314595019058E-4</v>
      </c>
      <c r="F50">
        <f>[1]!Props("D","T",A50,"P",B50*1000,"REFPROP-R1234ze")</f>
        <v>813.27682854619934</v>
      </c>
      <c r="G50" s="1">
        <f t="shared" si="13"/>
        <v>9.9396143364405276E-5</v>
      </c>
      <c r="J50">
        <v>400.00099999999998</v>
      </c>
      <c r="K50">
        <v>5.3367000000000004</v>
      </c>
      <c r="L50">
        <v>595.53599999999994</v>
      </c>
      <c r="M50">
        <f>[1]!Props("D","T",J50,"P",K50*1000,"R1234ze")</f>
        <v>594.66417080068834</v>
      </c>
      <c r="N50" s="1">
        <f t="shared" si="14"/>
        <v>-1.4639403819611818E-3</v>
      </c>
      <c r="O50">
        <f>[1]!Props("D","T",J50,"P",K50*1000,"REFPROP-R1234ze")</f>
        <v>596.19249983878069</v>
      </c>
      <c r="P50" s="1">
        <f t="shared" si="15"/>
        <v>1.1023680160069382E-3</v>
      </c>
      <c r="S50">
        <v>390</v>
      </c>
      <c r="T50">
        <v>3.3008999999999999</v>
      </c>
      <c r="U50">
        <v>194.00700000000001</v>
      </c>
      <c r="V50">
        <f>[1]!Props("D","T",S50,"P",T50*1000,"R1234ze")</f>
        <v>194.01832439532785</v>
      </c>
      <c r="W50" s="1">
        <f t="shared" si="16"/>
        <v>5.8371065620566043E-5</v>
      </c>
      <c r="X50">
        <f>[1]!Props("D","T",S50,"P",T50*1000,"REFPROP-R1234ze")</f>
        <v>193.92177836249479</v>
      </c>
      <c r="Y50" s="1">
        <f t="shared" si="17"/>
        <v>-4.3927094128159982E-4</v>
      </c>
    </row>
    <row r="51" spans="1:25" x14ac:dyDescent="0.25">
      <c r="A51">
        <v>389.99900000000002</v>
      </c>
      <c r="B51">
        <v>6.7408000000000001</v>
      </c>
      <c r="C51">
        <v>812.68399999999997</v>
      </c>
      <c r="D51">
        <f>[1]!Props("D","T",A51,"P",B51*1000,"R1234ze")</f>
        <v>812.30086000034976</v>
      </c>
      <c r="E51" s="1">
        <f t="shared" si="12"/>
        <v>-4.7145015731853146E-4</v>
      </c>
      <c r="F51">
        <f>[1]!Props("D","T",A51,"P",B51*1000,"REFPROP-R1234ze")</f>
        <v>812.68221641087052</v>
      </c>
      <c r="G51" s="1">
        <f t="shared" si="13"/>
        <v>-2.1946896080482503E-6</v>
      </c>
      <c r="J51">
        <v>383.49900000000002</v>
      </c>
      <c r="K51">
        <v>3.7101000000000002</v>
      </c>
      <c r="L51">
        <v>522.74599999999998</v>
      </c>
      <c r="M51">
        <f>[1]!Props("D","T",J51,"P",K51*1000,"R1234ze")</f>
        <v>509.52651227244621</v>
      </c>
      <c r="N51" s="1">
        <f t="shared" si="14"/>
        <v>-2.5288548793398258E-2</v>
      </c>
      <c r="O51">
        <f>[1]!Props("D","T",J51,"P",K51*1000,"REFPROP-R1234ze")</f>
        <v>513.46312559574721</v>
      </c>
      <c r="P51" s="1">
        <f t="shared" si="15"/>
        <v>-1.7757906142280899E-2</v>
      </c>
      <c r="S51">
        <v>400</v>
      </c>
      <c r="T51">
        <v>3.5316000000000001</v>
      </c>
      <c r="U51">
        <v>193.87799999999999</v>
      </c>
      <c r="V51">
        <f>[1]!Props("D","T",S51,"P",T51*1000,"R1234ze")</f>
        <v>193.84002221401587</v>
      </c>
      <c r="W51" s="1">
        <f t="shared" si="16"/>
        <v>-1.9588496881606243E-4</v>
      </c>
      <c r="X51">
        <f>[1]!Props("D","T",S51,"P",T51*1000,"REFPROP-R1234ze")</f>
        <v>193.72713409374717</v>
      </c>
      <c r="Y51" s="1">
        <f t="shared" si="17"/>
        <v>-7.7814866180181408E-4</v>
      </c>
    </row>
    <row r="52" spans="1:25" x14ac:dyDescent="0.25">
      <c r="A52">
        <v>377.99900000000002</v>
      </c>
      <c r="B52">
        <v>3.4258999999999999</v>
      </c>
      <c r="C52">
        <v>731.55499999999995</v>
      </c>
      <c r="D52">
        <f>[1]!Props("D","T",A52,"P",B52*1000,"R1234ze")</f>
        <v>732.43666204230271</v>
      </c>
      <c r="E52" s="1">
        <f t="shared" si="12"/>
        <v>1.2051890046582692E-3</v>
      </c>
      <c r="F52">
        <f>[1]!Props("D","T",A52,"P",B52*1000,"REFPROP-R1234ze")</f>
        <v>731.55245153250576</v>
      </c>
      <c r="G52" s="1">
        <f t="shared" si="13"/>
        <v>-3.4836307511998399E-6</v>
      </c>
      <c r="J52">
        <v>385</v>
      </c>
      <c r="K52">
        <v>3.8256999999999999</v>
      </c>
      <c r="L52">
        <v>521.43799999999999</v>
      </c>
      <c r="M52">
        <f>[1]!Props("D","T",J52,"P",K52*1000,"R1234ze")</f>
        <v>514.57793227148829</v>
      </c>
      <c r="N52" s="1">
        <f t="shared" si="14"/>
        <v>-1.3156056383523462E-2</v>
      </c>
      <c r="O52">
        <f>[1]!Props("D","T",J52,"P",K52*1000,"REFPROP-R1234ze")</f>
        <v>517.89869633884632</v>
      </c>
      <c r="P52" s="1">
        <f t="shared" si="15"/>
        <v>-6.7875829171515356E-3</v>
      </c>
      <c r="S52">
        <v>359.99799999999999</v>
      </c>
      <c r="T52">
        <v>1.4528000000000001</v>
      </c>
      <c r="U52">
        <v>69.447999999999993</v>
      </c>
      <c r="V52">
        <f>[1]!Props("D","T",S52,"P",T52*1000,"R1234ze")</f>
        <v>69.46039543940023</v>
      </c>
      <c r="W52" s="1">
        <f t="shared" si="16"/>
        <v>1.7848518892171761E-4</v>
      </c>
      <c r="X52">
        <f>[1]!Props("D","T",S52,"P",T52*1000,"REFPROP-R1234ze")</f>
        <v>69.445861733997205</v>
      </c>
      <c r="Y52" s="1">
        <f t="shared" si="17"/>
        <v>-3.0789454020130336E-5</v>
      </c>
    </row>
    <row r="53" spans="1:25" x14ac:dyDescent="0.25">
      <c r="A53">
        <v>379.99799999999999</v>
      </c>
      <c r="B53">
        <v>3.7054999999999998</v>
      </c>
      <c r="C53">
        <v>731.37900000000002</v>
      </c>
      <c r="D53">
        <f>[1]!Props("D","T",A53,"P",B53*1000,"R1234ze")</f>
        <v>732.10193309781778</v>
      </c>
      <c r="E53" s="1">
        <f t="shared" si="12"/>
        <v>9.8845208546838315E-4</v>
      </c>
      <c r="F53">
        <f>[1]!Props("D","T",A53,"P",B53*1000,"REFPROP-R1234ze")</f>
        <v>731.58902406498589</v>
      </c>
      <c r="G53" s="1">
        <f t="shared" si="13"/>
        <v>2.8716173828602365E-4</v>
      </c>
      <c r="J53">
        <v>389.99900000000002</v>
      </c>
      <c r="K53">
        <v>4.2194000000000003</v>
      </c>
      <c r="L53">
        <v>521.06600000000003</v>
      </c>
      <c r="M53">
        <f>[1]!Props("D","T",J53,"P",K53*1000,"R1234ze")</f>
        <v>518.53660886837986</v>
      </c>
      <c r="N53" s="1">
        <f t="shared" si="14"/>
        <v>-4.8542624765771647E-3</v>
      </c>
      <c r="O53">
        <f>[1]!Props("D","T",J53,"P",K53*1000,"REFPROP-R1234ze")</f>
        <v>521.07075064175876</v>
      </c>
      <c r="P53" s="1">
        <f t="shared" si="15"/>
        <v>9.1171593592509481E-6</v>
      </c>
      <c r="S53">
        <v>379.99900000000002</v>
      </c>
      <c r="T53">
        <v>1.5854999999999999</v>
      </c>
      <c r="U53">
        <v>69.528000000000006</v>
      </c>
      <c r="V53">
        <f>[1]!Props("D","T",S53,"P",T53*1000,"R1234ze")</f>
        <v>69.530782278925869</v>
      </c>
      <c r="W53" s="1">
        <f t="shared" si="16"/>
        <v>4.0016668476861028E-5</v>
      </c>
      <c r="X53">
        <f>[1]!Props("D","T",S53,"P",T53*1000,"REFPROP-R1234ze")</f>
        <v>69.521675798659075</v>
      </c>
      <c r="Y53" s="1">
        <f t="shared" si="17"/>
        <v>-9.095905737155352E-5</v>
      </c>
    </row>
    <row r="54" spans="1:25" x14ac:dyDescent="0.25">
      <c r="A54">
        <v>381.99799999999999</v>
      </c>
      <c r="B54">
        <v>3.9895999999999998</v>
      </c>
      <c r="C54">
        <v>731.20299999999997</v>
      </c>
      <c r="D54">
        <f>[1]!Props("D","T",A54,"P",B54*1000,"R1234ze")</f>
        <v>731.69899957162784</v>
      </c>
      <c r="E54" s="1">
        <f t="shared" si="12"/>
        <v>6.7833361136071524E-4</v>
      </c>
      <c r="F54">
        <f>[1]!Props("D","T",A54,"P",B54*1000,"REFPROP-R1234ze")</f>
        <v>731.50807219833723</v>
      </c>
      <c r="G54" s="1">
        <f t="shared" si="13"/>
        <v>4.1721956602658317E-4</v>
      </c>
      <c r="J54">
        <v>395</v>
      </c>
      <c r="K54">
        <v>4.6207000000000003</v>
      </c>
      <c r="L54">
        <v>520.99300000000005</v>
      </c>
      <c r="M54">
        <f>[1]!Props("D","T",J54,"P",K54*1000,"R1234ze")</f>
        <v>519.31639529088898</v>
      </c>
      <c r="N54" s="1">
        <f t="shared" si="14"/>
        <v>-3.2180945024425922E-3</v>
      </c>
      <c r="O54">
        <f>[1]!Props("D","T",J54,"P",K54*1000,"REFPROP-R1234ze")</f>
        <v>521.50094374119817</v>
      </c>
      <c r="P54" s="1">
        <f t="shared" si="15"/>
        <v>9.7495310147754921E-4</v>
      </c>
      <c r="S54">
        <v>400</v>
      </c>
      <c r="T54">
        <v>1.7148000000000001</v>
      </c>
      <c r="U54">
        <v>69.603999999999999</v>
      </c>
      <c r="V54">
        <f>[1]!Props("D","T",S54,"P",T54*1000,"R1234ze")</f>
        <v>69.599246671335777</v>
      </c>
      <c r="W54" s="1">
        <f t="shared" si="16"/>
        <v>-6.829102730043779E-5</v>
      </c>
      <c r="X54">
        <f>[1]!Props("D","T",S54,"P",T54*1000,"REFPROP-R1234ze")</f>
        <v>69.598963930728274</v>
      </c>
      <c r="Y54" s="1">
        <f t="shared" si="17"/>
        <v>-7.2353158894977732E-5</v>
      </c>
    </row>
    <row r="55" spans="1:25" x14ac:dyDescent="0.25">
      <c r="E55" s="1"/>
      <c r="G55" s="1"/>
      <c r="N55" s="1"/>
      <c r="P55" s="1"/>
      <c r="W55" s="1"/>
      <c r="Y55" s="1"/>
    </row>
    <row r="56" spans="1:25" x14ac:dyDescent="0.25">
      <c r="D56" t="s">
        <v>6</v>
      </c>
      <c r="E56" s="1">
        <f t="array" ref="E56">AVERAGE(ABS(E7:E54))</f>
        <v>1.2108233769549601E-3</v>
      </c>
      <c r="F56" t="s">
        <v>6</v>
      </c>
      <c r="G56" s="1">
        <f t="array" ref="G56">AVERAGE(ABS(G7:G54))</f>
        <v>2.7572337399573338E-4</v>
      </c>
      <c r="N56" s="1">
        <f t="array" ref="N56">AVERAGE(ABS(N7:N54))</f>
        <v>1.6535212239844725E-3</v>
      </c>
      <c r="P56" s="1">
        <f t="array" ref="P56">AVERAGE(ABS(P7:P54))</f>
        <v>9.7270633657945782E-4</v>
      </c>
      <c r="W56" s="1">
        <f t="array" ref="W56">AVERAGE(ABS(W7:W54))</f>
        <v>1.2901313332188667E-3</v>
      </c>
      <c r="Y56" s="1">
        <f t="array" ref="Y56">AVERAGE(ABS(Y7:Y54))</f>
        <v>4.0850956834606367E-4</v>
      </c>
    </row>
    <row r="57" spans="1:25" x14ac:dyDescent="0.25">
      <c r="E57" s="1"/>
      <c r="G57" s="1"/>
      <c r="N57" s="1"/>
      <c r="P57" s="1"/>
      <c r="W57" s="1"/>
      <c r="Y57" s="1"/>
    </row>
    <row r="58" spans="1:25" x14ac:dyDescent="0.25">
      <c r="E58" s="1"/>
      <c r="G58" s="1"/>
      <c r="N58" s="1"/>
      <c r="P58" s="1"/>
      <c r="W58" s="1"/>
      <c r="Y58" s="1"/>
    </row>
    <row r="59" spans="1:25" x14ac:dyDescent="0.25">
      <c r="A59" s="4" t="s">
        <v>12</v>
      </c>
      <c r="B59" s="4"/>
      <c r="E59" s="1"/>
      <c r="G59" s="1"/>
      <c r="N59" s="1"/>
      <c r="P59" s="1"/>
      <c r="W59" s="1"/>
      <c r="Y59" s="1"/>
    </row>
    <row r="60" spans="1:25" x14ac:dyDescent="0.25">
      <c r="C60" s="5" t="s">
        <v>14</v>
      </c>
      <c r="D60" s="6"/>
      <c r="E60" s="6"/>
      <c r="F60" s="7"/>
      <c r="G60" s="8" t="s">
        <v>15</v>
      </c>
      <c r="H60" s="9"/>
      <c r="I60" s="9"/>
      <c r="J60" s="9"/>
      <c r="K60" s="9"/>
      <c r="L60" s="9"/>
      <c r="M60" s="9"/>
      <c r="N60" s="10"/>
      <c r="P60" s="1"/>
      <c r="W60" s="1"/>
      <c r="Y60" s="1"/>
    </row>
    <row r="61" spans="1:25" x14ac:dyDescent="0.25">
      <c r="C61" s="5" t="s">
        <v>16</v>
      </c>
      <c r="D61" s="7"/>
      <c r="E61" s="8" t="s">
        <v>13</v>
      </c>
      <c r="F61" s="10"/>
      <c r="G61" s="8" t="s">
        <v>16</v>
      </c>
      <c r="H61" s="10"/>
      <c r="I61" s="5" t="s">
        <v>13</v>
      </c>
      <c r="J61" s="6"/>
      <c r="K61" s="7"/>
      <c r="L61" s="5" t="s">
        <v>19</v>
      </c>
      <c r="M61" s="6"/>
      <c r="N61" s="7"/>
      <c r="P61" s="1"/>
      <c r="W61" s="1"/>
      <c r="Y61" s="1"/>
    </row>
    <row r="62" spans="1:25" x14ac:dyDescent="0.25">
      <c r="A62" t="s">
        <v>0</v>
      </c>
      <c r="B62" t="s">
        <v>10</v>
      </c>
      <c r="C62" t="s">
        <v>1</v>
      </c>
      <c r="D62" t="s">
        <v>18</v>
      </c>
      <c r="E62" s="1" t="s">
        <v>1</v>
      </c>
      <c r="F62" t="s">
        <v>18</v>
      </c>
      <c r="G62" s="1" t="s">
        <v>1</v>
      </c>
      <c r="H62" t="s">
        <v>18</v>
      </c>
      <c r="I62" s="1" t="s">
        <v>1</v>
      </c>
      <c r="J62" t="s">
        <v>18</v>
      </c>
      <c r="K62" s="1" t="s">
        <v>17</v>
      </c>
      <c r="L62" t="s">
        <v>20</v>
      </c>
      <c r="M62" s="1" t="s">
        <v>21</v>
      </c>
      <c r="N62" s="1"/>
      <c r="P62" s="1"/>
      <c r="W62" s="1"/>
      <c r="Y62" s="1"/>
    </row>
    <row r="63" spans="1:25" x14ac:dyDescent="0.25">
      <c r="A63">
        <v>250</v>
      </c>
      <c r="B63">
        <v>0.05</v>
      </c>
      <c r="C63">
        <v>2.8000600000000002</v>
      </c>
      <c r="D63">
        <v>9.8481000000000003E-3</v>
      </c>
      <c r="E63" s="3">
        <f>[1]!Props("D","T",A63,"P",B63*1000,"R1234yf")</f>
        <v>2.8000599101645314</v>
      </c>
      <c r="F63">
        <f>[1]!Props("L","T",A63,"P",B63*1000,"R1234yf")*1000</f>
        <v>9.8478465980048301E-3</v>
      </c>
      <c r="G63" s="3">
        <v>2.8045100000000001</v>
      </c>
      <c r="H63">
        <v>9.8502999999999993E-3</v>
      </c>
      <c r="I63" s="3">
        <f>[1]!Props("D","T",A63,"P",B63*1000,"R1234ze")</f>
        <v>2.8059296497691308</v>
      </c>
      <c r="J63">
        <f>[1]!Props("L","T",A63,"P",B63*1000,"R1234ze")*1000</f>
        <v>9.8502186393321142E-3</v>
      </c>
      <c r="K63" s="1">
        <f>J63/H63-1</f>
        <v>-8.2597147178509189E-6</v>
      </c>
      <c r="L63">
        <f>[1]!Props("D","T",A63,"P",B63*1000,"REFPROP-R1234ze")</f>
        <v>2.8045056770173371</v>
      </c>
      <c r="M63">
        <f>[1]!Props("L","T",A63,"D",L63,"R1234ze")*1000</f>
        <v>9.8502573716148737E-3</v>
      </c>
      <c r="N63" s="1">
        <f>M63/H63-1</f>
        <v>-4.3276230292654816E-6</v>
      </c>
    </row>
    <row r="64" spans="1:25" x14ac:dyDescent="0.25">
      <c r="A64">
        <v>300</v>
      </c>
      <c r="B64">
        <v>0.1</v>
      </c>
      <c r="C64">
        <v>4.6715559999999998</v>
      </c>
      <c r="D64">
        <v>1.3996E-2</v>
      </c>
      <c r="E64" s="3">
        <f>[1]!Props("D","T",A64,"P",B64*1000,"R1234yf")</f>
        <v>4.6715532373818967</v>
      </c>
      <c r="F64">
        <f>[1]!Props("L","T",A64,"P",B64*1000,"R1234yf")*1000</f>
        <v>1.399537783553053E-2</v>
      </c>
      <c r="G64" s="3">
        <v>4.6794799999999999</v>
      </c>
      <c r="H64">
        <v>1.3932999999999999E-2</v>
      </c>
      <c r="I64" s="3">
        <f>[1]!Props("D","T",A64,"P",B64*1000,"R1234ze")</f>
        <v>4.6802661413476185</v>
      </c>
      <c r="J64">
        <f>[1]!Props("L","T",A64,"P",B64*1000,"R1234ze")*1000</f>
        <v>1.3933310257060467E-2</v>
      </c>
      <c r="K64" s="1">
        <f>J64/H64-1</f>
        <v>2.226778586589262E-5</v>
      </c>
      <c r="L64">
        <f>[1]!Props("D","T",A64,"P",B64*1000,"REFPROP-R1234ze")</f>
        <v>4.6794760976029979</v>
      </c>
      <c r="M64">
        <f>[1]!Props("L","T",A64,"D",L64,"R1234ze")*1000</f>
        <v>1.3933322381255497E-2</v>
      </c>
      <c r="N64" s="1">
        <f>M64/H64-1</f>
        <v>2.313796422148684E-5</v>
      </c>
    </row>
    <row r="65" spans="1:14" x14ac:dyDescent="0.25">
      <c r="A65">
        <v>250</v>
      </c>
      <c r="B65">
        <v>20</v>
      </c>
      <c r="C65">
        <v>1299.5</v>
      </c>
      <c r="D65">
        <v>8.8574E-2</v>
      </c>
      <c r="E65" s="3">
        <f>[1]!Props("D","T",A65,"P",B65*1000,"R1234yf")</f>
        <v>1299.4980721699476</v>
      </c>
      <c r="F65">
        <f>[1]!Props("L","T",A65,"P",B65*1000,"R1234yf")*1000</f>
        <v>8.8569822355260508E-2</v>
      </c>
      <c r="G65" s="3">
        <v>1349.37</v>
      </c>
      <c r="H65">
        <v>0.10066</v>
      </c>
      <c r="I65" s="3">
        <f>[1]!Props("D","T",A65,"P",B65*1000,"R1234ze")</f>
        <v>1349.4110625892938</v>
      </c>
      <c r="J65">
        <f>[1]!Props("L","T",A65,"P",B65*1000,"R1234ze")*1000</f>
        <v>0.10066312311545433</v>
      </c>
      <c r="K65" s="1">
        <f>J65/H65-1</f>
        <v>3.102638043239736E-5</v>
      </c>
      <c r="L65">
        <f>[1]!Props("D","T",A65,"P",B65*1000,"REFPROP-R1234ze")</f>
        <v>1349.3711673503913</v>
      </c>
      <c r="M65">
        <f>[1]!Props("L","T",A65,"D",L65,"R1234ze")*1000</f>
        <v>0.10065484092099264</v>
      </c>
      <c r="N65" s="1">
        <f>M65/H65-1</f>
        <v>-5.1252523419087481E-5</v>
      </c>
    </row>
    <row r="66" spans="1:14" x14ac:dyDescent="0.25">
      <c r="A66">
        <v>300</v>
      </c>
      <c r="B66">
        <v>20</v>
      </c>
      <c r="C66">
        <v>1182.05</v>
      </c>
      <c r="D66">
        <v>7.5245000000000006E-2</v>
      </c>
      <c r="E66" s="3">
        <f>[1]!Props("D","T",A66,"P",B66*1000,"R1234yf")</f>
        <v>1182.0539386387013</v>
      </c>
      <c r="F66">
        <f>[1]!Props("L","T",A66,"P",B66*1000,"R1234yf")*1000</f>
        <v>7.5233844823408058E-2</v>
      </c>
      <c r="G66" s="3">
        <v>1233.82</v>
      </c>
      <c r="H66">
        <v>8.5389000000000007E-2</v>
      </c>
      <c r="I66" s="3">
        <f>[1]!Props("D","T",A66,"P",B66*1000,"R1234ze")</f>
        <v>1234.689566385545</v>
      </c>
      <c r="J66">
        <f>[1]!Props("L","T",A66,"P",B66*1000,"R1234ze")*1000</f>
        <v>8.5541484025587297E-2</v>
      </c>
      <c r="K66" s="1">
        <f>J66/H66-1</f>
        <v>1.785757247271702E-3</v>
      </c>
      <c r="L66">
        <f>[1]!Props("D","T",A66,"P",B66*1000,"REFPROP-R1234ze")</f>
        <v>1233.8157068649211</v>
      </c>
      <c r="M66">
        <f>[1]!Props("L","T",A66,"D",L66,"R1234ze")*1000</f>
        <v>8.5394504941491242E-2</v>
      </c>
      <c r="N66" s="1">
        <f>M66/H66-1</f>
        <v>6.4468977166054486E-5</v>
      </c>
    </row>
  </sheetData>
  <mergeCells count="7">
    <mergeCell ref="E61:F61"/>
    <mergeCell ref="G61:H61"/>
    <mergeCell ref="C60:F60"/>
    <mergeCell ref="C61:D61"/>
    <mergeCell ref="I61:K61"/>
    <mergeCell ref="G60:N60"/>
    <mergeCell ref="L61:N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</dc:creator>
  <cp:lastModifiedBy>Belli</cp:lastModifiedBy>
  <dcterms:created xsi:type="dcterms:W3CDTF">2013-04-09T14:15:17Z</dcterms:created>
  <dcterms:modified xsi:type="dcterms:W3CDTF">2013-04-09T15:05:24Z</dcterms:modified>
</cp:coreProperties>
</file>