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Users\aniku\Desktop\SKRIPTOVIE_YAZIKI\4 lab\"/>
    </mc:Choice>
  </mc:AlternateContent>
  <xr:revisionPtr revIDLastSave="0" documentId="13_ncr:1_{B74BC3E8-46F8-410A-B1CC-98F6F95B7E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35-27.12" sheetId="51" r:id="rId1"/>
    <sheet name="134-12.12" sheetId="50" r:id="rId2"/>
    <sheet name="133-28,11" sheetId="49" r:id="rId3"/>
    <sheet name="132-11.11" sheetId="48" r:id="rId4"/>
    <sheet name="131-31.10" sheetId="47" r:id="rId5"/>
    <sheet name="130-17.10" sheetId="46" r:id="rId6"/>
    <sheet name="129-10.10" sheetId="45" r:id="rId7"/>
    <sheet name="шаблон" sheetId="2" r:id="rId8"/>
    <sheet name="128-23.09" sheetId="44" r:id="rId9"/>
    <sheet name="127-12.09" sheetId="43" r:id="rId10"/>
    <sheet name="126-02.09" sheetId="42" r:id="rId11"/>
    <sheet name="125-22.08" sheetId="41" r:id="rId12"/>
    <sheet name="124-12.08" sheetId="40" r:id="rId13"/>
    <sheet name="123-02.08" sheetId="39" r:id="rId14"/>
    <sheet name="122-25.07" sheetId="37" r:id="rId15"/>
    <sheet name="121 (2)" sheetId="38" r:id="rId16"/>
    <sheet name="121-15.07" sheetId="36" r:id="rId17"/>
    <sheet name="120-09.07" sheetId="35" r:id="rId18"/>
    <sheet name="119-21.06" sheetId="34" r:id="rId19"/>
    <sheet name="118-10.06" sheetId="33" r:id="rId20"/>
    <sheet name="117-30.05" sheetId="32" r:id="rId21"/>
    <sheet name="116-20.05 (2)" sheetId="31" r:id="rId22"/>
    <sheet name="116-20.05" sheetId="30" r:id="rId23"/>
    <sheet name="115-08.05 (2)" sheetId="29" r:id="rId24"/>
    <sheet name="115-08.05" sheetId="28" r:id="rId25"/>
    <sheet name="114-25.04 (2)" sheetId="27" r:id="rId26"/>
    <sheet name="114-25.04" sheetId="26" r:id="rId27"/>
    <sheet name="113-11.04 (2)" sheetId="25" r:id="rId28"/>
    <sheet name="113-11.04" sheetId="24" r:id="rId29"/>
    <sheet name="112-31.03 (2)" sheetId="23" r:id="rId30"/>
    <sheet name="112-31.03" sheetId="22" r:id="rId31"/>
    <sheet name="111-21.03 (2)" sheetId="21" r:id="rId32"/>
    <sheet name="111-21.03" sheetId="19" r:id="rId33"/>
    <sheet name="110-14.03 (2)" sheetId="20" r:id="rId34"/>
    <sheet name="110-14.03" sheetId="18" r:id="rId35"/>
    <sheet name="109-03.03 (2)" sheetId="16" r:id="rId36"/>
    <sheet name="109-03.03" sheetId="14" r:id="rId37"/>
    <sheet name="108 (2)" sheetId="15" r:id="rId38"/>
    <sheet name="108-25.02" sheetId="11" r:id="rId39"/>
    <sheet name="107 (2)" sheetId="13" r:id="rId40"/>
    <sheet name="107-17.02" sheetId="9" r:id="rId41"/>
    <sheet name="106-08.02 (2)" sheetId="10" r:id="rId42"/>
    <sheet name="106-08.02" sheetId="8" r:id="rId43"/>
    <sheet name="105-28.01 (2)" sheetId="7" r:id="rId44"/>
    <sheet name="105-28.01" sheetId="5" r:id="rId45"/>
    <sheet name="104-17.01 (2)" sheetId="6" r:id="rId46"/>
    <sheet name="104-17.01" sheetId="4" r:id="rId47"/>
    <sheet name="103-06.01 (2)" sheetId="3" r:id="rId48"/>
    <sheet name="103-06.01" sheetId="1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51" l="1"/>
  <c r="F23" i="51"/>
  <c r="H19" i="51" l="1"/>
  <c r="L21" i="51"/>
  <c r="J21" i="51"/>
  <c r="H18" i="51" l="1"/>
  <c r="H17" i="51" l="1"/>
  <c r="H15" i="51" l="1"/>
  <c r="H14" i="51"/>
  <c r="H13" i="51"/>
  <c r="H4" i="51"/>
  <c r="H2" i="51" l="1"/>
  <c r="H23" i="51" s="1"/>
  <c r="H23" i="50" l="1"/>
  <c r="F31" i="50"/>
  <c r="L3" i="51" l="1"/>
  <c r="J3" i="51"/>
  <c r="L24" i="51" l="1"/>
  <c r="J24" i="51"/>
  <c r="G24" i="51"/>
  <c r="L23" i="51"/>
  <c r="G23" i="51" s="1"/>
  <c r="L22" i="51"/>
  <c r="J22" i="51"/>
  <c r="L20" i="51"/>
  <c r="J20" i="51"/>
  <c r="L19" i="51"/>
  <c r="J19" i="51"/>
  <c r="L18" i="51"/>
  <c r="J18" i="51"/>
  <c r="L17" i="51"/>
  <c r="J17" i="51"/>
  <c r="L16" i="51"/>
  <c r="J16" i="51"/>
  <c r="L2" i="51"/>
  <c r="J2" i="51"/>
  <c r="L12" i="51"/>
  <c r="J12" i="51"/>
  <c r="L11" i="51"/>
  <c r="J11" i="51"/>
  <c r="L10" i="51"/>
  <c r="J10" i="51"/>
  <c r="L9" i="51"/>
  <c r="J9" i="51"/>
  <c r="L8" i="51"/>
  <c r="J8" i="51"/>
  <c r="L7" i="51"/>
  <c r="J7" i="51"/>
  <c r="L6" i="51"/>
  <c r="J6" i="51"/>
  <c r="L5" i="51"/>
  <c r="J5" i="51"/>
  <c r="L4" i="51"/>
  <c r="J4" i="51"/>
  <c r="L15" i="51"/>
  <c r="J15" i="51"/>
  <c r="L14" i="51"/>
  <c r="J14" i="51"/>
  <c r="L13" i="51"/>
  <c r="J13" i="51"/>
  <c r="J23" i="51" l="1"/>
  <c r="G25" i="51"/>
  <c r="H25" i="50"/>
  <c r="G30" i="50"/>
  <c r="H24" i="50" l="1"/>
  <c r="H12" i="50" l="1"/>
  <c r="H9" i="50"/>
  <c r="H19" i="50" l="1"/>
  <c r="H18" i="50"/>
  <c r="H17" i="50"/>
  <c r="H2" i="50"/>
  <c r="H8" i="50"/>
  <c r="H14" i="50"/>
  <c r="H31" i="50" l="1"/>
  <c r="H19" i="49"/>
  <c r="F31" i="49"/>
  <c r="H4" i="49"/>
  <c r="L62" i="50" l="1"/>
  <c r="G62" i="50" s="1"/>
  <c r="J62" i="50"/>
  <c r="L61" i="50"/>
  <c r="G61" i="50" s="1"/>
  <c r="J61" i="50"/>
  <c r="L60" i="50"/>
  <c r="G60" i="50" s="1"/>
  <c r="J60" i="50"/>
  <c r="L59" i="50"/>
  <c r="G59" i="50" s="1"/>
  <c r="J59" i="50"/>
  <c r="L58" i="50"/>
  <c r="G58" i="50" s="1"/>
  <c r="J58" i="50"/>
  <c r="L57" i="50"/>
  <c r="G57" i="50" s="1"/>
  <c r="J57" i="50"/>
  <c r="L56" i="50"/>
  <c r="G56" i="50" s="1"/>
  <c r="J56" i="50"/>
  <c r="L55" i="50"/>
  <c r="G55" i="50" s="1"/>
  <c r="J55" i="50"/>
  <c r="L54" i="50"/>
  <c r="G54" i="50" s="1"/>
  <c r="J54" i="50"/>
  <c r="L53" i="50"/>
  <c r="J53" i="50"/>
  <c r="G53" i="50"/>
  <c r="L52" i="50"/>
  <c r="G52" i="50" s="1"/>
  <c r="J52" i="50"/>
  <c r="L51" i="50"/>
  <c r="G51" i="50" s="1"/>
  <c r="J51" i="50"/>
  <c r="L50" i="50"/>
  <c r="G50" i="50" s="1"/>
  <c r="J50" i="50"/>
  <c r="L49" i="50"/>
  <c r="G49" i="50" s="1"/>
  <c r="J49" i="50"/>
  <c r="L48" i="50"/>
  <c r="G48" i="50" s="1"/>
  <c r="J48" i="50"/>
  <c r="L47" i="50"/>
  <c r="G47" i="50" s="1"/>
  <c r="J47" i="50"/>
  <c r="L46" i="50"/>
  <c r="J46" i="50"/>
  <c r="G46" i="50"/>
  <c r="L45" i="50"/>
  <c r="G45" i="50" s="1"/>
  <c r="J45" i="50"/>
  <c r="L44" i="50"/>
  <c r="G44" i="50" s="1"/>
  <c r="J44" i="50"/>
  <c r="L43" i="50"/>
  <c r="G43" i="50" s="1"/>
  <c r="J43" i="50"/>
  <c r="L42" i="50"/>
  <c r="G42" i="50" s="1"/>
  <c r="J42" i="50"/>
  <c r="L41" i="50"/>
  <c r="G41" i="50" s="1"/>
  <c r="J41" i="50"/>
  <c r="L40" i="50"/>
  <c r="G40" i="50" s="1"/>
  <c r="J40" i="50"/>
  <c r="L39" i="50"/>
  <c r="G39" i="50" s="1"/>
  <c r="J39" i="50"/>
  <c r="L38" i="50"/>
  <c r="G38" i="50" s="1"/>
  <c r="J38" i="50"/>
  <c r="L37" i="50"/>
  <c r="G37" i="50" s="1"/>
  <c r="J37" i="50"/>
  <c r="L36" i="50"/>
  <c r="G36" i="50" s="1"/>
  <c r="J36" i="50"/>
  <c r="L35" i="50"/>
  <c r="G35" i="50" s="1"/>
  <c r="J35" i="50"/>
  <c r="L34" i="50"/>
  <c r="G34" i="50" s="1"/>
  <c r="J34" i="50"/>
  <c r="L33" i="50"/>
  <c r="G33" i="50" s="1"/>
  <c r="J33" i="50"/>
  <c r="L32" i="50"/>
  <c r="G32" i="50" s="1"/>
  <c r="J32" i="50"/>
  <c r="L31" i="50"/>
  <c r="L30" i="50"/>
  <c r="J30" i="50"/>
  <c r="L28" i="50"/>
  <c r="J28" i="50"/>
  <c r="L27" i="50"/>
  <c r="J27" i="50"/>
  <c r="L26" i="50"/>
  <c r="J26" i="50"/>
  <c r="L25" i="50"/>
  <c r="J25" i="50"/>
  <c r="L24" i="50"/>
  <c r="J24" i="50"/>
  <c r="L23" i="50"/>
  <c r="J23" i="50"/>
  <c r="L7" i="50"/>
  <c r="J7" i="50"/>
  <c r="L6" i="50"/>
  <c r="J6" i="50"/>
  <c r="L5" i="50"/>
  <c r="J5" i="50"/>
  <c r="L8" i="50"/>
  <c r="J8" i="50"/>
  <c r="L18" i="50"/>
  <c r="J18" i="50"/>
  <c r="L4" i="50"/>
  <c r="J4" i="50"/>
  <c r="L3" i="50"/>
  <c r="J3" i="50"/>
  <c r="L2" i="50"/>
  <c r="J2" i="50"/>
  <c r="L22" i="50"/>
  <c r="J22" i="50"/>
  <c r="L21" i="50"/>
  <c r="J21" i="50"/>
  <c r="L11" i="50"/>
  <c r="J11" i="50"/>
  <c r="L10" i="50"/>
  <c r="J10" i="50"/>
  <c r="L13" i="50"/>
  <c r="J13" i="50"/>
  <c r="L12" i="50"/>
  <c r="J12" i="50"/>
  <c r="L20" i="50"/>
  <c r="J20" i="50"/>
  <c r="L19" i="50"/>
  <c r="J19" i="50"/>
  <c r="L16" i="50"/>
  <c r="J16" i="50"/>
  <c r="L15" i="50"/>
  <c r="J15" i="50"/>
  <c r="L14" i="50"/>
  <c r="J14" i="50"/>
  <c r="L9" i="50"/>
  <c r="J9" i="50"/>
  <c r="L17" i="50"/>
  <c r="J17" i="50"/>
  <c r="J31" i="50" l="1"/>
  <c r="G63" i="50"/>
  <c r="H22" i="49"/>
  <c r="G35" i="49" l="1"/>
  <c r="H27" i="49" l="1"/>
  <c r="L5" i="49" l="1"/>
  <c r="H29" i="49" l="1"/>
  <c r="H6" i="49" l="1"/>
  <c r="H15" i="49" l="1"/>
  <c r="L16" i="49"/>
  <c r="L8" i="49"/>
  <c r="H26" i="49" l="1"/>
  <c r="H24" i="49"/>
  <c r="H23" i="49"/>
  <c r="H21" i="49"/>
  <c r="H20" i="49"/>
  <c r="H18" i="49"/>
  <c r="H14" i="49"/>
  <c r="H10" i="49"/>
  <c r="H2" i="49"/>
  <c r="H31" i="49" l="1"/>
  <c r="L9" i="49"/>
  <c r="F47" i="48" l="1"/>
  <c r="L3" i="49" l="1"/>
  <c r="J3" i="49"/>
  <c r="L25" i="49" l="1"/>
  <c r="J25" i="49"/>
  <c r="L17" i="49" l="1"/>
  <c r="J17" i="49"/>
  <c r="L66" i="49" l="1"/>
  <c r="G66" i="49" s="1"/>
  <c r="J66" i="49"/>
  <c r="L65" i="49"/>
  <c r="G65" i="49" s="1"/>
  <c r="J65" i="49"/>
  <c r="L64" i="49"/>
  <c r="G64" i="49" s="1"/>
  <c r="J64" i="49"/>
  <c r="L63" i="49"/>
  <c r="G63" i="49" s="1"/>
  <c r="J63" i="49"/>
  <c r="L62" i="49"/>
  <c r="G62" i="49" s="1"/>
  <c r="J62" i="49"/>
  <c r="L61" i="49"/>
  <c r="G61" i="49" s="1"/>
  <c r="J61" i="49"/>
  <c r="L60" i="49"/>
  <c r="G60" i="49" s="1"/>
  <c r="J60" i="49"/>
  <c r="L59" i="49"/>
  <c r="G59" i="49" s="1"/>
  <c r="J59" i="49"/>
  <c r="L58" i="49"/>
  <c r="G58" i="49" s="1"/>
  <c r="J58" i="49"/>
  <c r="L57" i="49"/>
  <c r="G57" i="49" s="1"/>
  <c r="J57" i="49"/>
  <c r="L56" i="49"/>
  <c r="G56" i="49" s="1"/>
  <c r="J56" i="49"/>
  <c r="L55" i="49"/>
  <c r="G55" i="49" s="1"/>
  <c r="J55" i="49"/>
  <c r="L54" i="49"/>
  <c r="G54" i="49" s="1"/>
  <c r="J54" i="49"/>
  <c r="L53" i="49"/>
  <c r="G53" i="49" s="1"/>
  <c r="J53" i="49"/>
  <c r="L52" i="49"/>
  <c r="G52" i="49" s="1"/>
  <c r="J52" i="49"/>
  <c r="L51" i="49"/>
  <c r="G51" i="49" s="1"/>
  <c r="J51" i="49"/>
  <c r="L50" i="49"/>
  <c r="G50" i="49" s="1"/>
  <c r="J50" i="49"/>
  <c r="L49" i="49"/>
  <c r="G49" i="49" s="1"/>
  <c r="J49" i="49"/>
  <c r="L48" i="49"/>
  <c r="G48" i="49" s="1"/>
  <c r="J48" i="49"/>
  <c r="L47" i="49"/>
  <c r="G47" i="49" s="1"/>
  <c r="J47" i="49"/>
  <c r="L46" i="49"/>
  <c r="G46" i="49" s="1"/>
  <c r="J46" i="49"/>
  <c r="L45" i="49"/>
  <c r="G45" i="49" s="1"/>
  <c r="J45" i="49"/>
  <c r="L44" i="49"/>
  <c r="G44" i="49" s="1"/>
  <c r="J44" i="49"/>
  <c r="L43" i="49"/>
  <c r="G43" i="49" s="1"/>
  <c r="J43" i="49"/>
  <c r="L42" i="49"/>
  <c r="G42" i="49" s="1"/>
  <c r="J42" i="49"/>
  <c r="L41" i="49"/>
  <c r="G41" i="49" s="1"/>
  <c r="J41" i="49"/>
  <c r="L40" i="49"/>
  <c r="G40" i="49" s="1"/>
  <c r="J40" i="49"/>
  <c r="L39" i="49"/>
  <c r="G39" i="49" s="1"/>
  <c r="J39" i="49"/>
  <c r="L38" i="49"/>
  <c r="G38" i="49" s="1"/>
  <c r="J38" i="49"/>
  <c r="L37" i="49"/>
  <c r="G37" i="49" s="1"/>
  <c r="J37" i="49"/>
  <c r="L36" i="49"/>
  <c r="J36" i="49"/>
  <c r="L35" i="49"/>
  <c r="J35" i="49"/>
  <c r="L34" i="49"/>
  <c r="J34" i="49"/>
  <c r="L33" i="49"/>
  <c r="J33" i="49"/>
  <c r="L32" i="49"/>
  <c r="J32" i="49"/>
  <c r="L31" i="49"/>
  <c r="L30" i="49"/>
  <c r="J30" i="49"/>
  <c r="L29" i="49"/>
  <c r="J29" i="49"/>
  <c r="L28" i="49"/>
  <c r="J28" i="49"/>
  <c r="L27" i="49"/>
  <c r="J27" i="49"/>
  <c r="L26" i="49"/>
  <c r="J26" i="49"/>
  <c r="L7" i="49"/>
  <c r="J7" i="49"/>
  <c r="L13" i="49"/>
  <c r="J13" i="49"/>
  <c r="L12" i="49"/>
  <c r="J12" i="49"/>
  <c r="L11" i="49"/>
  <c r="J11" i="49"/>
  <c r="L10" i="49"/>
  <c r="J10" i="49"/>
  <c r="L19" i="49"/>
  <c r="J19" i="49"/>
  <c r="L14" i="49"/>
  <c r="J14" i="49"/>
  <c r="L2" i="49"/>
  <c r="J2" i="49"/>
  <c r="L6" i="49"/>
  <c r="J6" i="49"/>
  <c r="L22" i="49"/>
  <c r="J22" i="49"/>
  <c r="L24" i="49"/>
  <c r="J24" i="49"/>
  <c r="L18" i="49"/>
  <c r="J18" i="49"/>
  <c r="L21" i="49"/>
  <c r="J21" i="49"/>
  <c r="L23" i="49"/>
  <c r="J23" i="49"/>
  <c r="L4" i="49"/>
  <c r="J4" i="49"/>
  <c r="L20" i="49"/>
  <c r="J20" i="49"/>
  <c r="L15" i="49"/>
  <c r="J15" i="49"/>
  <c r="J31" i="49" l="1"/>
  <c r="G67" i="49"/>
  <c r="H39" i="48"/>
  <c r="H41" i="48" l="1"/>
  <c r="L43" i="48"/>
  <c r="J43" i="48"/>
  <c r="H37" i="48"/>
  <c r="H38" i="48"/>
  <c r="L42" i="48"/>
  <c r="J42" i="48"/>
  <c r="H36" i="48" l="1"/>
  <c r="H34" i="48"/>
  <c r="H29" i="48" l="1"/>
  <c r="H28" i="48"/>
  <c r="H24" i="48"/>
  <c r="H23" i="48"/>
  <c r="H18" i="48"/>
  <c r="H16" i="48"/>
  <c r="H12" i="48"/>
  <c r="H11" i="48"/>
  <c r="H7" i="48"/>
  <c r="H2" i="48"/>
  <c r="H47" i="48" l="1"/>
  <c r="L6" i="48"/>
  <c r="J6" i="48"/>
  <c r="F39" i="47" l="1"/>
  <c r="L34" i="48" l="1"/>
  <c r="J34" i="48"/>
  <c r="L52" i="48" l="1"/>
  <c r="J52" i="48"/>
  <c r="G52" i="48"/>
  <c r="L51" i="48"/>
  <c r="G51" i="48" s="1"/>
  <c r="J51" i="48"/>
  <c r="L50" i="48"/>
  <c r="J50" i="48"/>
  <c r="G50" i="48"/>
  <c r="L49" i="48"/>
  <c r="G49" i="48" s="1"/>
  <c r="J49" i="48"/>
  <c r="L48" i="48"/>
  <c r="G48" i="48" s="1"/>
  <c r="J48" i="48"/>
  <c r="L47" i="48"/>
  <c r="G47" i="48" s="1"/>
  <c r="L46" i="48"/>
  <c r="G46" i="48" s="1"/>
  <c r="J46" i="48"/>
  <c r="L45" i="48"/>
  <c r="J45" i="48"/>
  <c r="L44" i="48"/>
  <c r="J44" i="48"/>
  <c r="L40" i="48"/>
  <c r="J40" i="48"/>
  <c r="L39" i="48"/>
  <c r="J39" i="48"/>
  <c r="L41" i="48"/>
  <c r="J41" i="48"/>
  <c r="L38" i="48"/>
  <c r="J38" i="48"/>
  <c r="L37" i="48"/>
  <c r="J37" i="48"/>
  <c r="L36" i="48"/>
  <c r="J36" i="48"/>
  <c r="L35" i="48"/>
  <c r="J35" i="48"/>
  <c r="L27" i="48"/>
  <c r="J27" i="48"/>
  <c r="L26" i="48"/>
  <c r="J26" i="48"/>
  <c r="L28" i="48"/>
  <c r="J28" i="48"/>
  <c r="L5" i="48"/>
  <c r="J5" i="48"/>
  <c r="L4" i="48"/>
  <c r="J4" i="48"/>
  <c r="L3" i="48"/>
  <c r="J3" i="48"/>
  <c r="L2" i="48"/>
  <c r="J2" i="48"/>
  <c r="L23" i="48"/>
  <c r="J23" i="48"/>
  <c r="L25" i="48"/>
  <c r="J25" i="48"/>
  <c r="L22" i="48"/>
  <c r="J22" i="48"/>
  <c r="L21" i="48"/>
  <c r="J21" i="48"/>
  <c r="L24" i="48"/>
  <c r="J24" i="48"/>
  <c r="L33" i="48"/>
  <c r="J33" i="48"/>
  <c r="L32" i="48"/>
  <c r="J32" i="48"/>
  <c r="L31" i="48"/>
  <c r="J31" i="48"/>
  <c r="L20" i="48"/>
  <c r="J20" i="48"/>
  <c r="L19" i="48"/>
  <c r="J19" i="48"/>
  <c r="L18" i="48"/>
  <c r="J18" i="48"/>
  <c r="L30" i="48"/>
  <c r="J30" i="48"/>
  <c r="L29" i="48"/>
  <c r="J29" i="48"/>
  <c r="L15" i="48"/>
  <c r="J15" i="48"/>
  <c r="L14" i="48"/>
  <c r="J14" i="48"/>
  <c r="L13" i="48"/>
  <c r="J13" i="48"/>
  <c r="L12" i="48"/>
  <c r="J12" i="48"/>
  <c r="L10" i="48"/>
  <c r="J10" i="48"/>
  <c r="L9" i="48"/>
  <c r="J9" i="48"/>
  <c r="L8" i="48"/>
  <c r="J8" i="48"/>
  <c r="L7" i="48"/>
  <c r="J7" i="48"/>
  <c r="L17" i="48"/>
  <c r="J17" i="48"/>
  <c r="L16" i="48"/>
  <c r="J16" i="48"/>
  <c r="L11" i="48"/>
  <c r="J11" i="48"/>
  <c r="J47" i="48" l="1"/>
  <c r="H30" i="47"/>
  <c r="H25" i="47" l="1"/>
  <c r="H19" i="47"/>
  <c r="H18" i="47"/>
  <c r="H17" i="47"/>
  <c r="H16" i="47"/>
  <c r="H6" i="47"/>
  <c r="H5" i="47"/>
  <c r="H4" i="47"/>
  <c r="H2" i="47"/>
  <c r="H39" i="47" l="1"/>
  <c r="H13" i="46"/>
  <c r="F47" i="46"/>
  <c r="H25" i="46"/>
  <c r="H44" i="46" l="1"/>
  <c r="H7" i="46" l="1"/>
  <c r="L38" i="47" l="1"/>
  <c r="G38" i="47" s="1"/>
  <c r="J38" i="47"/>
  <c r="L37" i="47"/>
  <c r="G37" i="47" s="1"/>
  <c r="J37" i="47"/>
  <c r="L36" i="47"/>
  <c r="G36" i="47" s="1"/>
  <c r="J36" i="47"/>
  <c r="L35" i="47"/>
  <c r="G35" i="47" s="1"/>
  <c r="J35" i="47"/>
  <c r="L34" i="47"/>
  <c r="G34" i="47" s="1"/>
  <c r="J34" i="47"/>
  <c r="L33" i="47"/>
  <c r="J33" i="47"/>
  <c r="L32" i="47"/>
  <c r="J32" i="47"/>
  <c r="L31" i="47"/>
  <c r="J31" i="47"/>
  <c r="L30" i="47"/>
  <c r="J30" i="47"/>
  <c r="L29" i="47"/>
  <c r="J29" i="47"/>
  <c r="L28" i="47"/>
  <c r="J28" i="47"/>
  <c r="L27" i="47"/>
  <c r="J27" i="47"/>
  <c r="L15" i="47"/>
  <c r="J15" i="47"/>
  <c r="L14" i="47"/>
  <c r="J14" i="47"/>
  <c r="L13" i="47"/>
  <c r="J13" i="47"/>
  <c r="L12" i="47"/>
  <c r="J12" i="47"/>
  <c r="L11" i="47"/>
  <c r="J11" i="47"/>
  <c r="L26" i="47"/>
  <c r="J26" i="47"/>
  <c r="L3" i="47"/>
  <c r="J3" i="47"/>
  <c r="L2" i="47"/>
  <c r="J2" i="47"/>
  <c r="L17" i="47"/>
  <c r="J17" i="47"/>
  <c r="L18" i="47"/>
  <c r="J18" i="47"/>
  <c r="L25" i="47"/>
  <c r="J25" i="47"/>
  <c r="L10" i="47"/>
  <c r="J10" i="47"/>
  <c r="L9" i="47"/>
  <c r="J9" i="47"/>
  <c r="L8" i="47"/>
  <c r="J8" i="47"/>
  <c r="L24" i="47"/>
  <c r="J24" i="47"/>
  <c r="L23" i="47"/>
  <c r="J23" i="47"/>
  <c r="L22" i="47"/>
  <c r="J22" i="47"/>
  <c r="L21" i="47"/>
  <c r="J21" i="47"/>
  <c r="L20" i="47"/>
  <c r="J20" i="47"/>
  <c r="L19" i="47"/>
  <c r="J19" i="47"/>
  <c r="L4" i="47"/>
  <c r="J4" i="47"/>
  <c r="L16" i="47"/>
  <c r="J16" i="47"/>
  <c r="L5" i="47"/>
  <c r="J5" i="47"/>
  <c r="L7" i="47"/>
  <c r="J7" i="47"/>
  <c r="L6" i="47"/>
  <c r="J6" i="47"/>
  <c r="J39" i="47" l="1"/>
  <c r="G39" i="47"/>
  <c r="H43" i="46"/>
  <c r="G49" i="46" l="1"/>
  <c r="H17" i="46"/>
  <c r="L35" i="46" l="1"/>
  <c r="L134" i="1" l="1"/>
  <c r="J134" i="1"/>
  <c r="G134" i="1"/>
  <c r="L133" i="1"/>
  <c r="G133" i="1"/>
  <c r="F133" i="1"/>
  <c r="L132" i="1"/>
  <c r="G132" i="1"/>
  <c r="L131" i="1"/>
  <c r="J131" i="1"/>
  <c r="G131" i="1"/>
  <c r="L130" i="1"/>
  <c r="G130" i="1" s="1"/>
  <c r="J130" i="1"/>
  <c r="H130" i="1"/>
  <c r="L129" i="1"/>
  <c r="H129" i="1"/>
  <c r="J129" i="1" s="1"/>
  <c r="G129" i="1"/>
  <c r="L128" i="1"/>
  <c r="G128" i="1" s="1"/>
  <c r="J128" i="1"/>
  <c r="L127" i="1"/>
  <c r="J127" i="1"/>
  <c r="G127" i="1"/>
  <c r="L126" i="1"/>
  <c r="J126" i="1"/>
  <c r="G126" i="1"/>
  <c r="L125" i="1"/>
  <c r="G125" i="1" s="1"/>
  <c r="H125" i="1"/>
  <c r="J125" i="1" s="1"/>
  <c r="L124" i="1"/>
  <c r="J124" i="1"/>
  <c r="G124" i="1"/>
  <c r="L123" i="1"/>
  <c r="G123" i="1" s="1"/>
  <c r="L122" i="1"/>
  <c r="J122" i="1"/>
  <c r="G122" i="1"/>
  <c r="L121" i="1"/>
  <c r="J121" i="1"/>
  <c r="G121" i="1"/>
  <c r="L120" i="1"/>
  <c r="G120" i="1" s="1"/>
  <c r="J120" i="1"/>
  <c r="L119" i="1"/>
  <c r="J119" i="1"/>
  <c r="G119" i="1"/>
  <c r="L118" i="1"/>
  <c r="H118" i="1"/>
  <c r="J118" i="1" s="1"/>
  <c r="G118" i="1"/>
  <c r="L117" i="1"/>
  <c r="J117" i="1"/>
  <c r="G117" i="1"/>
  <c r="L116" i="1"/>
  <c r="J116" i="1"/>
  <c r="G116" i="1"/>
  <c r="L115" i="1"/>
  <c r="G115" i="1" s="1"/>
  <c r="J115" i="1"/>
  <c r="L114" i="1"/>
  <c r="H114" i="1"/>
  <c r="J114" i="1" s="1"/>
  <c r="G114" i="1"/>
  <c r="L113" i="1"/>
  <c r="G113" i="1" s="1"/>
  <c r="J113" i="1"/>
  <c r="L112" i="1"/>
  <c r="J112" i="1"/>
  <c r="G112" i="1"/>
  <c r="L111" i="1"/>
  <c r="J111" i="1"/>
  <c r="G111" i="1"/>
  <c r="L110" i="1"/>
  <c r="G110" i="1" s="1"/>
  <c r="J110" i="1"/>
  <c r="H110" i="1"/>
  <c r="L109" i="1"/>
  <c r="H109" i="1"/>
  <c r="J109" i="1" s="1"/>
  <c r="G109" i="1"/>
  <c r="L108" i="1"/>
  <c r="G108" i="1" s="1"/>
  <c r="J108" i="1"/>
  <c r="L107" i="1"/>
  <c r="H107" i="1"/>
  <c r="J107" i="1" s="1"/>
  <c r="G107" i="1"/>
  <c r="L106" i="1"/>
  <c r="J106" i="1"/>
  <c r="G106" i="1"/>
  <c r="L105" i="1"/>
  <c r="G105" i="1"/>
  <c r="L104" i="1"/>
  <c r="J104" i="1"/>
  <c r="G104" i="1"/>
  <c r="L103" i="1"/>
  <c r="G103" i="1" s="1"/>
  <c r="H103" i="1"/>
  <c r="J103" i="1" s="1"/>
  <c r="L102" i="1"/>
  <c r="J102" i="1"/>
  <c r="G102" i="1"/>
  <c r="L101" i="1"/>
  <c r="J101" i="1"/>
  <c r="G101" i="1"/>
  <c r="L100" i="1"/>
  <c r="G100" i="1" s="1"/>
  <c r="H100" i="1"/>
  <c r="J100" i="1" s="1"/>
  <c r="L99" i="1"/>
  <c r="J99" i="1"/>
  <c r="G99" i="1"/>
  <c r="L98" i="1"/>
  <c r="G98" i="1" s="1"/>
  <c r="J98" i="1"/>
  <c r="L97" i="1"/>
  <c r="J97" i="1"/>
  <c r="G97" i="1"/>
  <c r="L96" i="1"/>
  <c r="J96" i="1"/>
  <c r="G96" i="1"/>
  <c r="L95" i="1"/>
  <c r="G95" i="1" s="1"/>
  <c r="H95" i="1"/>
  <c r="J95" i="1" s="1"/>
  <c r="L94" i="1"/>
  <c r="J94" i="1"/>
  <c r="G94" i="1"/>
  <c r="L93" i="1"/>
  <c r="G93" i="1" s="1"/>
  <c r="J93" i="1"/>
  <c r="L92" i="1"/>
  <c r="J92" i="1"/>
  <c r="G92" i="1"/>
  <c r="L91" i="1"/>
  <c r="H91" i="1"/>
  <c r="J91" i="1" s="1"/>
  <c r="G91" i="1"/>
  <c r="L90" i="1"/>
  <c r="G90" i="1"/>
  <c r="L89" i="1"/>
  <c r="H89" i="1"/>
  <c r="J89" i="1" s="1"/>
  <c r="G89" i="1"/>
  <c r="L88" i="1"/>
  <c r="G88" i="1" s="1"/>
  <c r="J88" i="1"/>
  <c r="L87" i="1"/>
  <c r="H87" i="1"/>
  <c r="J87" i="1" s="1"/>
  <c r="G87" i="1"/>
  <c r="L86" i="1"/>
  <c r="G86" i="1" s="1"/>
  <c r="J86" i="1"/>
  <c r="H86" i="1"/>
  <c r="L85" i="1"/>
  <c r="J85" i="1"/>
  <c r="G85" i="1"/>
  <c r="L84" i="1"/>
  <c r="J84" i="1"/>
  <c r="H84" i="1"/>
  <c r="G84" i="1"/>
  <c r="L83" i="1"/>
  <c r="J83" i="1"/>
  <c r="G83" i="1"/>
  <c r="L82" i="1"/>
  <c r="J82" i="1"/>
  <c r="G82" i="1"/>
  <c r="L81" i="1"/>
  <c r="G81" i="1" s="1"/>
  <c r="J81" i="1"/>
  <c r="L80" i="1"/>
  <c r="H80" i="1"/>
  <c r="J80" i="1" s="1"/>
  <c r="G80" i="1"/>
  <c r="L79" i="1"/>
  <c r="G79" i="1"/>
  <c r="L78" i="1"/>
  <c r="G78" i="1" s="1"/>
  <c r="H78" i="1"/>
  <c r="J78" i="1" s="1"/>
  <c r="L77" i="1"/>
  <c r="G77" i="1"/>
  <c r="L76" i="1"/>
  <c r="G76" i="1" s="1"/>
  <c r="H76" i="1"/>
  <c r="J76" i="1" s="1"/>
  <c r="L75" i="1"/>
  <c r="J75" i="1"/>
  <c r="G75" i="1"/>
  <c r="L74" i="1"/>
  <c r="J74" i="1"/>
  <c r="G74" i="1"/>
  <c r="L73" i="1"/>
  <c r="G73" i="1" s="1"/>
  <c r="J73" i="1"/>
  <c r="L72" i="1"/>
  <c r="J72" i="1"/>
  <c r="G72" i="1"/>
  <c r="L71" i="1"/>
  <c r="G71" i="1" s="1"/>
  <c r="J71" i="1"/>
  <c r="L70" i="1"/>
  <c r="J70" i="1"/>
  <c r="G70" i="1"/>
  <c r="L69" i="1"/>
  <c r="J69" i="1"/>
  <c r="G69" i="1"/>
  <c r="L68" i="1"/>
  <c r="G68" i="1" s="1"/>
  <c r="J68" i="1"/>
  <c r="H68" i="1"/>
  <c r="L67" i="1"/>
  <c r="J67" i="1"/>
  <c r="G67" i="1"/>
  <c r="L66" i="1"/>
  <c r="G66" i="1" s="1"/>
  <c r="J66" i="1"/>
  <c r="H66" i="1"/>
  <c r="L65" i="1"/>
  <c r="J65" i="1"/>
  <c r="G65" i="1"/>
  <c r="L64" i="1"/>
  <c r="G64" i="1"/>
  <c r="L63" i="1"/>
  <c r="G63" i="1" s="1"/>
  <c r="J63" i="1"/>
  <c r="L62" i="1"/>
  <c r="J62" i="1"/>
  <c r="G62" i="1"/>
  <c r="L61" i="1"/>
  <c r="J61" i="1"/>
  <c r="G61" i="1"/>
  <c r="L60" i="1"/>
  <c r="G60" i="1" s="1"/>
  <c r="J60" i="1"/>
  <c r="L59" i="1"/>
  <c r="J59" i="1"/>
  <c r="G59" i="1"/>
  <c r="L58" i="1"/>
  <c r="J58" i="1"/>
  <c r="G58" i="1"/>
  <c r="L57" i="1"/>
  <c r="G57" i="1" s="1"/>
  <c r="J57" i="1"/>
  <c r="L56" i="1"/>
  <c r="J56" i="1"/>
  <c r="G56" i="1"/>
  <c r="L55" i="1"/>
  <c r="G55" i="1" s="1"/>
  <c r="J55" i="1"/>
  <c r="L54" i="1"/>
  <c r="J54" i="1"/>
  <c r="G54" i="1"/>
  <c r="L53" i="1"/>
  <c r="J53" i="1"/>
  <c r="G53" i="1"/>
  <c r="L52" i="1"/>
  <c r="G52" i="1" s="1"/>
  <c r="J52" i="1"/>
  <c r="L51" i="1"/>
  <c r="J51" i="1"/>
  <c r="G51" i="1"/>
  <c r="L50" i="1"/>
  <c r="G50" i="1" s="1"/>
  <c r="J50" i="1"/>
  <c r="L49" i="1"/>
  <c r="G49" i="1" s="1"/>
  <c r="J49" i="1"/>
  <c r="L48" i="1"/>
  <c r="J48" i="1"/>
  <c r="G48" i="1"/>
  <c r="L47" i="1"/>
  <c r="G47" i="1" s="1"/>
  <c r="J47" i="1"/>
  <c r="L46" i="1"/>
  <c r="J46" i="1"/>
  <c r="G46" i="1"/>
  <c r="L45" i="1"/>
  <c r="H45" i="1"/>
  <c r="J45" i="1" s="1"/>
  <c r="G45" i="1"/>
  <c r="L44" i="1"/>
  <c r="G44" i="1" s="1"/>
  <c r="J44" i="1"/>
  <c r="L43" i="1"/>
  <c r="H43" i="1"/>
  <c r="J43" i="1" s="1"/>
  <c r="G43" i="1"/>
  <c r="L42" i="1"/>
  <c r="G42" i="1" s="1"/>
  <c r="J42" i="1"/>
  <c r="L41" i="1"/>
  <c r="J41" i="1"/>
  <c r="G41" i="1"/>
  <c r="L40" i="1"/>
  <c r="J40" i="1"/>
  <c r="G40" i="1"/>
  <c r="L39" i="1"/>
  <c r="H39" i="1"/>
  <c r="J39" i="1" s="1"/>
  <c r="G39" i="1"/>
  <c r="L38" i="1"/>
  <c r="H38" i="1"/>
  <c r="J38" i="1" s="1"/>
  <c r="G38" i="1"/>
  <c r="L37" i="1"/>
  <c r="G37" i="1" s="1"/>
  <c r="J37" i="1"/>
  <c r="L36" i="1"/>
  <c r="J36" i="1"/>
  <c r="H36" i="1"/>
  <c r="G36" i="1"/>
  <c r="L35" i="1"/>
  <c r="G35" i="1" s="1"/>
  <c r="J35" i="1"/>
  <c r="L34" i="1"/>
  <c r="G34" i="1"/>
  <c r="L33" i="1"/>
  <c r="G33" i="1" s="1"/>
  <c r="J33" i="1"/>
  <c r="L32" i="1"/>
  <c r="G32" i="1" s="1"/>
  <c r="J32" i="1"/>
  <c r="L31" i="1"/>
  <c r="J31" i="1"/>
  <c r="G31" i="1"/>
  <c r="L30" i="1"/>
  <c r="G30" i="1" s="1"/>
  <c r="J30" i="1"/>
  <c r="L29" i="1"/>
  <c r="G29" i="1" s="1"/>
  <c r="J29" i="1"/>
  <c r="L28" i="1"/>
  <c r="J28" i="1"/>
  <c r="G28" i="1"/>
  <c r="L27" i="1"/>
  <c r="G27" i="1" s="1"/>
  <c r="J27" i="1"/>
  <c r="L26" i="1"/>
  <c r="J26" i="1"/>
  <c r="G26" i="1"/>
  <c r="L25" i="1"/>
  <c r="G25" i="1" s="1"/>
  <c r="J25" i="1"/>
  <c r="L24" i="1"/>
  <c r="G24" i="1" s="1"/>
  <c r="J24" i="1"/>
  <c r="H24" i="1"/>
  <c r="L23" i="1"/>
  <c r="H23" i="1"/>
  <c r="J23" i="1" s="1"/>
  <c r="G23" i="1"/>
  <c r="L22" i="1"/>
  <c r="G22" i="1" s="1"/>
  <c r="J22" i="1"/>
  <c r="L21" i="1"/>
  <c r="J21" i="1"/>
  <c r="G21" i="1"/>
  <c r="L20" i="1"/>
  <c r="J20" i="1"/>
  <c r="G20" i="1"/>
  <c r="L19" i="1"/>
  <c r="G19" i="1" s="1"/>
  <c r="J19" i="1"/>
  <c r="L18" i="1"/>
  <c r="H18" i="1"/>
  <c r="J18" i="1" s="1"/>
  <c r="G18" i="1"/>
  <c r="L17" i="1"/>
  <c r="G17" i="1" s="1"/>
  <c r="J17" i="1"/>
  <c r="L16" i="1"/>
  <c r="H16" i="1"/>
  <c r="G16" i="1"/>
  <c r="L15" i="1"/>
  <c r="G15" i="1" s="1"/>
  <c r="J15" i="1"/>
  <c r="H15" i="1"/>
  <c r="L14" i="1"/>
  <c r="J14" i="1"/>
  <c r="G14" i="1"/>
  <c r="L13" i="1"/>
  <c r="G13" i="1" s="1"/>
  <c r="J13" i="1"/>
  <c r="L12" i="1"/>
  <c r="H12" i="1"/>
  <c r="J12" i="1" s="1"/>
  <c r="G12" i="1"/>
  <c r="L11" i="1"/>
  <c r="G11" i="1" s="1"/>
  <c r="J11" i="1"/>
  <c r="L10" i="1"/>
  <c r="G10" i="1" s="1"/>
  <c r="J10" i="1"/>
  <c r="H10" i="1"/>
  <c r="L9" i="1"/>
  <c r="J9" i="1"/>
  <c r="G9" i="1"/>
  <c r="L8" i="1"/>
  <c r="G8" i="1" s="1"/>
  <c r="J8" i="1"/>
  <c r="L7" i="1"/>
  <c r="J7" i="1"/>
  <c r="G7" i="1"/>
  <c r="L6" i="1"/>
  <c r="J6" i="1"/>
  <c r="G6" i="1"/>
  <c r="L5" i="1"/>
  <c r="G5" i="1" s="1"/>
  <c r="J5" i="1"/>
  <c r="L4" i="1"/>
  <c r="J4" i="1"/>
  <c r="G4" i="1"/>
  <c r="L3" i="1"/>
  <c r="J3" i="1"/>
  <c r="G3" i="1"/>
  <c r="L2" i="1"/>
  <c r="H2" i="1"/>
  <c r="J2" i="1" s="1"/>
  <c r="G2" i="1"/>
  <c r="D138" i="3"/>
  <c r="M133" i="3"/>
  <c r="H133" i="3" s="1"/>
  <c r="K133" i="3"/>
  <c r="M132" i="3"/>
  <c r="K132" i="3"/>
  <c r="H132" i="3"/>
  <c r="M131" i="3"/>
  <c r="H131" i="3" s="1"/>
  <c r="K131" i="3"/>
  <c r="M130" i="3"/>
  <c r="H130" i="3" s="1"/>
  <c r="K130" i="3"/>
  <c r="M129" i="3"/>
  <c r="I129" i="3"/>
  <c r="K129" i="3" s="1"/>
  <c r="H129" i="3"/>
  <c r="M128" i="3"/>
  <c r="H128" i="3" s="1"/>
  <c r="K128" i="3"/>
  <c r="M127" i="3"/>
  <c r="K127" i="3"/>
  <c r="H127" i="3"/>
  <c r="M126" i="3"/>
  <c r="K126" i="3"/>
  <c r="H126" i="3"/>
  <c r="M125" i="3"/>
  <c r="H125" i="3" s="1"/>
  <c r="K125" i="3"/>
  <c r="M124" i="3"/>
  <c r="I124" i="3"/>
  <c r="K124" i="3" s="1"/>
  <c r="H124" i="3"/>
  <c r="M123" i="3"/>
  <c r="H123" i="3" s="1"/>
  <c r="K123" i="3"/>
  <c r="I123" i="3"/>
  <c r="M122" i="3"/>
  <c r="K122" i="3"/>
  <c r="H122" i="3"/>
  <c r="M121" i="3"/>
  <c r="K121" i="3"/>
  <c r="H121" i="3"/>
  <c r="M120" i="3"/>
  <c r="H120" i="3" s="1"/>
  <c r="K120" i="3"/>
  <c r="M119" i="3"/>
  <c r="K119" i="3"/>
  <c r="H119" i="3"/>
  <c r="M118" i="3"/>
  <c r="H118" i="3" s="1"/>
  <c r="K118" i="3"/>
  <c r="I118" i="3"/>
  <c r="M117" i="3"/>
  <c r="K117" i="3"/>
  <c r="H117" i="3"/>
  <c r="M116" i="3"/>
  <c r="K116" i="3"/>
  <c r="H116" i="3"/>
  <c r="M115" i="3"/>
  <c r="I115" i="3"/>
  <c r="K115" i="3" s="1"/>
  <c r="H115" i="3"/>
  <c r="M114" i="3"/>
  <c r="H114" i="3" s="1"/>
  <c r="K114" i="3"/>
  <c r="M113" i="3"/>
  <c r="H113" i="3" s="1"/>
  <c r="K113" i="3"/>
  <c r="I113" i="3"/>
  <c r="M112" i="3"/>
  <c r="I112" i="3"/>
  <c r="K112" i="3" s="1"/>
  <c r="H112" i="3"/>
  <c r="M111" i="3"/>
  <c r="H111" i="3" s="1"/>
  <c r="K111" i="3"/>
  <c r="I111" i="3"/>
  <c r="M110" i="3"/>
  <c r="K110" i="3"/>
  <c r="H110" i="3"/>
  <c r="M109" i="3"/>
  <c r="H109" i="3" s="1"/>
  <c r="K109" i="3"/>
  <c r="M108" i="3"/>
  <c r="K108" i="3"/>
  <c r="H108" i="3"/>
  <c r="M107" i="3"/>
  <c r="H107" i="3" s="1"/>
  <c r="K107" i="3"/>
  <c r="M106" i="3"/>
  <c r="H106" i="3" s="1"/>
  <c r="K106" i="3"/>
  <c r="M105" i="3"/>
  <c r="K105" i="3"/>
  <c r="H105" i="3"/>
  <c r="M104" i="3"/>
  <c r="H104" i="3" s="1"/>
  <c r="K104" i="3"/>
  <c r="I104" i="3"/>
  <c r="M103" i="3"/>
  <c r="I103" i="3"/>
  <c r="K103" i="3" s="1"/>
  <c r="H103" i="3"/>
  <c r="M102" i="3"/>
  <c r="K102" i="3"/>
  <c r="H102" i="3"/>
  <c r="M101" i="3"/>
  <c r="I101" i="3"/>
  <c r="K101" i="3" s="1"/>
  <c r="H101" i="3"/>
  <c r="M100" i="3"/>
  <c r="H100" i="3" s="1"/>
  <c r="K100" i="3"/>
  <c r="M99" i="3"/>
  <c r="H99" i="3" s="1"/>
  <c r="K99" i="3"/>
  <c r="M98" i="3"/>
  <c r="I98" i="3"/>
  <c r="K98" i="3" s="1"/>
  <c r="H98" i="3"/>
  <c r="M97" i="3"/>
  <c r="H97" i="3" s="1"/>
  <c r="K97" i="3"/>
  <c r="I97" i="3"/>
  <c r="M96" i="3"/>
  <c r="I96" i="3"/>
  <c r="K96" i="3" s="1"/>
  <c r="H96" i="3"/>
  <c r="M95" i="3"/>
  <c r="H95" i="3" s="1"/>
  <c r="K95" i="3"/>
  <c r="M94" i="3"/>
  <c r="K94" i="3"/>
  <c r="H94" i="3"/>
  <c r="M93" i="3"/>
  <c r="K93" i="3"/>
  <c r="H93" i="3"/>
  <c r="M92" i="3"/>
  <c r="H92" i="3" s="1"/>
  <c r="K92" i="3"/>
  <c r="M91" i="3"/>
  <c r="H91" i="3"/>
  <c r="M90" i="3"/>
  <c r="K90" i="3"/>
  <c r="H90" i="3"/>
  <c r="M89" i="3"/>
  <c r="H89" i="3" s="1"/>
  <c r="K89" i="3"/>
  <c r="M88" i="3"/>
  <c r="K88" i="3"/>
  <c r="H88" i="3"/>
  <c r="M87" i="3"/>
  <c r="K87" i="3"/>
  <c r="H87" i="3"/>
  <c r="M86" i="3"/>
  <c r="H86" i="3" s="1"/>
  <c r="M85" i="3"/>
  <c r="K85" i="3"/>
  <c r="H85" i="3"/>
  <c r="M84" i="3"/>
  <c r="K84" i="3"/>
  <c r="H84" i="3"/>
  <c r="M83" i="3"/>
  <c r="I83" i="3"/>
  <c r="K83" i="3" s="1"/>
  <c r="H83" i="3"/>
  <c r="M82" i="3"/>
  <c r="H82" i="3" s="1"/>
  <c r="K82" i="3"/>
  <c r="M81" i="3"/>
  <c r="H81" i="3" s="1"/>
  <c r="K81" i="3"/>
  <c r="M80" i="3"/>
  <c r="I80" i="3"/>
  <c r="K80" i="3" s="1"/>
  <c r="H80" i="3"/>
  <c r="M79" i="3"/>
  <c r="H79" i="3" s="1"/>
  <c r="M78" i="3"/>
  <c r="H78" i="3" s="1"/>
  <c r="K78" i="3"/>
  <c r="M77" i="3"/>
  <c r="K77" i="3"/>
  <c r="H77" i="3"/>
  <c r="M76" i="3"/>
  <c r="H76" i="3" s="1"/>
  <c r="K76" i="3"/>
  <c r="M75" i="3"/>
  <c r="K75" i="3"/>
  <c r="H75" i="3"/>
  <c r="M74" i="3"/>
  <c r="K74" i="3"/>
  <c r="H74" i="3"/>
  <c r="M73" i="3"/>
  <c r="H73" i="3" s="1"/>
  <c r="K73" i="3"/>
  <c r="I73" i="3"/>
  <c r="M72" i="3"/>
  <c r="K72" i="3"/>
  <c r="H72" i="3"/>
  <c r="M71" i="3"/>
  <c r="H71" i="3" s="1"/>
  <c r="K71" i="3"/>
  <c r="M70" i="3"/>
  <c r="K70" i="3"/>
  <c r="H70" i="3"/>
  <c r="M69" i="3"/>
  <c r="I69" i="3"/>
  <c r="K69" i="3" s="1"/>
  <c r="H69" i="3"/>
  <c r="M68" i="3"/>
  <c r="I68" i="3"/>
  <c r="K68" i="3" s="1"/>
  <c r="H68" i="3"/>
  <c r="M67" i="3"/>
  <c r="H67" i="3" s="1"/>
  <c r="M66" i="3"/>
  <c r="H66" i="3" s="1"/>
  <c r="K66" i="3"/>
  <c r="M65" i="3"/>
  <c r="K65" i="3"/>
  <c r="H65" i="3"/>
  <c r="M64" i="3"/>
  <c r="H64" i="3" s="1"/>
  <c r="K64" i="3"/>
  <c r="I64" i="3"/>
  <c r="M63" i="3"/>
  <c r="H63" i="3" s="1"/>
  <c r="K63" i="3"/>
  <c r="M62" i="3"/>
  <c r="K62" i="3"/>
  <c r="H62" i="3"/>
  <c r="M61" i="3"/>
  <c r="H61" i="3" s="1"/>
  <c r="K61" i="3"/>
  <c r="M60" i="3"/>
  <c r="I60" i="3"/>
  <c r="K60" i="3" s="1"/>
  <c r="H60" i="3"/>
  <c r="M59" i="3"/>
  <c r="H59" i="3" s="1"/>
  <c r="K59" i="3"/>
  <c r="M58" i="3"/>
  <c r="H58" i="3" s="1"/>
  <c r="K58" i="3"/>
  <c r="M57" i="3"/>
  <c r="K57" i="3"/>
  <c r="H57" i="3"/>
  <c r="M56" i="3"/>
  <c r="H56" i="3" s="1"/>
  <c r="K56" i="3"/>
  <c r="I56" i="3"/>
  <c r="M55" i="3"/>
  <c r="K55" i="3"/>
  <c r="H55" i="3"/>
  <c r="M54" i="3"/>
  <c r="K54" i="3"/>
  <c r="H54" i="3"/>
  <c r="M53" i="3"/>
  <c r="H53" i="3" s="1"/>
  <c r="I53" i="3"/>
  <c r="K53" i="3" s="1"/>
  <c r="M52" i="3"/>
  <c r="H52" i="3" s="1"/>
  <c r="M51" i="3"/>
  <c r="H51" i="3" s="1"/>
  <c r="K51" i="3"/>
  <c r="M50" i="3"/>
  <c r="K50" i="3"/>
  <c r="H50" i="3"/>
  <c r="M49" i="3"/>
  <c r="H49" i="3" s="1"/>
  <c r="K49" i="3"/>
  <c r="M48" i="3"/>
  <c r="H48" i="3" s="1"/>
  <c r="K48" i="3"/>
  <c r="M47" i="3"/>
  <c r="K47" i="3"/>
  <c r="H47" i="3"/>
  <c r="M46" i="3"/>
  <c r="H46" i="3" s="1"/>
  <c r="K46" i="3"/>
  <c r="M45" i="3"/>
  <c r="H45" i="3" s="1"/>
  <c r="K45" i="3"/>
  <c r="M44" i="3"/>
  <c r="K44" i="3"/>
  <c r="H44" i="3"/>
  <c r="M43" i="3"/>
  <c r="H43" i="3" s="1"/>
  <c r="K43" i="3"/>
  <c r="M42" i="3"/>
  <c r="K42" i="3"/>
  <c r="H42" i="3"/>
  <c r="M41" i="3"/>
  <c r="H41" i="3" s="1"/>
  <c r="K41" i="3"/>
  <c r="M40" i="3"/>
  <c r="H40" i="3" s="1"/>
  <c r="M39" i="3"/>
  <c r="I39" i="3"/>
  <c r="K39" i="3" s="1"/>
  <c r="H39" i="3"/>
  <c r="M38" i="3"/>
  <c r="K38" i="3"/>
  <c r="H38" i="3"/>
  <c r="M37" i="3"/>
  <c r="H37" i="3" s="1"/>
  <c r="K37" i="3"/>
  <c r="M36" i="3"/>
  <c r="K36" i="3"/>
  <c r="I36" i="3"/>
  <c r="H36" i="3"/>
  <c r="M35" i="3"/>
  <c r="H35" i="3" s="1"/>
  <c r="M34" i="3"/>
  <c r="I34" i="3"/>
  <c r="K34" i="3" s="1"/>
  <c r="H34" i="3"/>
  <c r="M33" i="3"/>
  <c r="H33" i="3" s="1"/>
  <c r="K33" i="3"/>
  <c r="M32" i="3"/>
  <c r="H32" i="3" s="1"/>
  <c r="K32" i="3"/>
  <c r="M31" i="3"/>
  <c r="K31" i="3"/>
  <c r="H31" i="3"/>
  <c r="M30" i="3"/>
  <c r="H30" i="3" s="1"/>
  <c r="K30" i="3"/>
  <c r="M29" i="3"/>
  <c r="K29" i="3"/>
  <c r="H29" i="3"/>
  <c r="M28" i="3"/>
  <c r="H28" i="3" s="1"/>
  <c r="K28" i="3"/>
  <c r="M27" i="3"/>
  <c r="H27" i="3" s="1"/>
  <c r="K27" i="3"/>
  <c r="M26" i="3"/>
  <c r="K26" i="3"/>
  <c r="H26" i="3"/>
  <c r="M25" i="3"/>
  <c r="H25" i="3" s="1"/>
  <c r="K25" i="3"/>
  <c r="M24" i="3"/>
  <c r="H24" i="3" s="1"/>
  <c r="I24" i="3"/>
  <c r="K24" i="3" s="1"/>
  <c r="M23" i="3"/>
  <c r="K23" i="3"/>
  <c r="H23" i="3"/>
  <c r="M22" i="3"/>
  <c r="H22" i="3" s="1"/>
  <c r="K22" i="3"/>
  <c r="I22" i="3"/>
  <c r="M21" i="3"/>
  <c r="K21" i="3"/>
  <c r="H21" i="3"/>
  <c r="M20" i="3"/>
  <c r="H20" i="3" s="1"/>
  <c r="K20" i="3"/>
  <c r="M19" i="3"/>
  <c r="K19" i="3"/>
  <c r="H19" i="3"/>
  <c r="M18" i="3"/>
  <c r="H18" i="3" s="1"/>
  <c r="K18" i="3"/>
  <c r="M17" i="3"/>
  <c r="H17" i="3" s="1"/>
  <c r="K17" i="3"/>
  <c r="I17" i="3"/>
  <c r="M16" i="3"/>
  <c r="K16" i="3"/>
  <c r="I16" i="3"/>
  <c r="H16" i="3"/>
  <c r="M15" i="3"/>
  <c r="H15" i="3" s="1"/>
  <c r="K15" i="3"/>
  <c r="I15" i="3"/>
  <c r="M14" i="3"/>
  <c r="K14" i="3"/>
  <c r="H14" i="3"/>
  <c r="M13" i="3"/>
  <c r="H13" i="3" s="1"/>
  <c r="K13" i="3"/>
  <c r="M12" i="3"/>
  <c r="I12" i="3"/>
  <c r="K12" i="3" s="1"/>
  <c r="H12" i="3"/>
  <c r="M11" i="3"/>
  <c r="H11" i="3" s="1"/>
  <c r="K11" i="3"/>
  <c r="M10" i="3"/>
  <c r="H10" i="3" s="1"/>
  <c r="K10" i="3"/>
  <c r="M9" i="3"/>
  <c r="K9" i="3"/>
  <c r="H9" i="3"/>
  <c r="M8" i="3"/>
  <c r="H8" i="3" s="1"/>
  <c r="K8" i="3"/>
  <c r="M7" i="3"/>
  <c r="K7" i="3"/>
  <c r="H7" i="3"/>
  <c r="M6" i="3"/>
  <c r="H6" i="3" s="1"/>
  <c r="K6" i="3"/>
  <c r="M5" i="3"/>
  <c r="H5" i="3" s="1"/>
  <c r="K5" i="3"/>
  <c r="M4" i="3"/>
  <c r="K4" i="3"/>
  <c r="H4" i="3"/>
  <c r="M3" i="3"/>
  <c r="H3" i="3" s="1"/>
  <c r="K3" i="3"/>
  <c r="M2" i="3"/>
  <c r="H2" i="3" s="1"/>
  <c r="I2" i="3"/>
  <c r="K2" i="3" s="1"/>
  <c r="D1" i="3"/>
  <c r="F87" i="4"/>
  <c r="L82" i="4"/>
  <c r="G82" i="4" s="1"/>
  <c r="L81" i="4"/>
  <c r="H81" i="4"/>
  <c r="J81" i="4" s="1"/>
  <c r="G81" i="4"/>
  <c r="L80" i="4"/>
  <c r="G80" i="4" s="1"/>
  <c r="H80" i="4"/>
  <c r="J80" i="4" s="1"/>
  <c r="L79" i="4"/>
  <c r="H79" i="4"/>
  <c r="J79" i="4" s="1"/>
  <c r="G79" i="4"/>
  <c r="L78" i="4"/>
  <c r="G78" i="4" s="1"/>
  <c r="J78" i="4"/>
  <c r="L77" i="4"/>
  <c r="J77" i="4"/>
  <c r="G77" i="4"/>
  <c r="L76" i="4"/>
  <c r="J76" i="4"/>
  <c r="G76" i="4"/>
  <c r="L75" i="4"/>
  <c r="G75" i="4" s="1"/>
  <c r="J75" i="4"/>
  <c r="L74" i="4"/>
  <c r="J74" i="4"/>
  <c r="G74" i="4"/>
  <c r="L73" i="4"/>
  <c r="G73" i="4" s="1"/>
  <c r="H73" i="4"/>
  <c r="J73" i="4" s="1"/>
  <c r="L72" i="4"/>
  <c r="H72" i="4"/>
  <c r="J72" i="4" s="1"/>
  <c r="G72" i="4"/>
  <c r="L71" i="4"/>
  <c r="G71" i="4" s="1"/>
  <c r="J71" i="4"/>
  <c r="H71" i="4"/>
  <c r="L70" i="4"/>
  <c r="J70" i="4"/>
  <c r="G70" i="4"/>
  <c r="L69" i="4"/>
  <c r="J69" i="4"/>
  <c r="G69" i="4"/>
  <c r="L68" i="4"/>
  <c r="G68" i="4" s="1"/>
  <c r="J68" i="4"/>
  <c r="L67" i="4"/>
  <c r="H67" i="4"/>
  <c r="J67" i="4" s="1"/>
  <c r="G67" i="4"/>
  <c r="L66" i="4"/>
  <c r="G66" i="4" s="1"/>
  <c r="J66" i="4"/>
  <c r="H66" i="4"/>
  <c r="L65" i="4"/>
  <c r="J65" i="4"/>
  <c r="G65" i="4"/>
  <c r="L64" i="4"/>
  <c r="H64" i="4"/>
  <c r="J64" i="4" s="1"/>
  <c r="G64" i="4"/>
  <c r="L63" i="4"/>
  <c r="J63" i="4"/>
  <c r="G63" i="4"/>
  <c r="L62" i="4"/>
  <c r="G62" i="4" s="1"/>
  <c r="J62" i="4"/>
  <c r="H62" i="4"/>
  <c r="L61" i="4"/>
  <c r="G61" i="4" s="1"/>
  <c r="J61" i="4"/>
  <c r="H61" i="4"/>
  <c r="L60" i="4"/>
  <c r="G60" i="4" s="1"/>
  <c r="J60" i="4"/>
  <c r="L59" i="4"/>
  <c r="G59" i="4" s="1"/>
  <c r="J59" i="4"/>
  <c r="L58" i="4"/>
  <c r="J58" i="4"/>
  <c r="G58" i="4"/>
  <c r="L57" i="4"/>
  <c r="G57" i="4" s="1"/>
  <c r="J57" i="4"/>
  <c r="H57" i="4"/>
  <c r="L56" i="4"/>
  <c r="J56" i="4"/>
  <c r="G56" i="4"/>
  <c r="L55" i="4"/>
  <c r="G55" i="4" s="1"/>
  <c r="J55" i="4"/>
  <c r="H55" i="4"/>
  <c r="L54" i="4"/>
  <c r="G54" i="4" s="1"/>
  <c r="J54" i="4"/>
  <c r="L53" i="4"/>
  <c r="J53" i="4"/>
  <c r="G53" i="4"/>
  <c r="L52" i="4"/>
  <c r="G52" i="4" s="1"/>
  <c r="J52" i="4"/>
  <c r="H52" i="4"/>
  <c r="L51" i="4"/>
  <c r="J51" i="4"/>
  <c r="G51" i="4"/>
  <c r="L50" i="4"/>
  <c r="J50" i="4"/>
  <c r="G50" i="4"/>
  <c r="L49" i="4"/>
  <c r="G49" i="4" s="1"/>
  <c r="J49" i="4"/>
  <c r="L48" i="4"/>
  <c r="H48" i="4"/>
  <c r="J48" i="4" s="1"/>
  <c r="G48" i="4"/>
  <c r="L47" i="4"/>
  <c r="G47" i="4" s="1"/>
  <c r="J47" i="4"/>
  <c r="H47" i="4"/>
  <c r="L46" i="4"/>
  <c r="J46" i="4"/>
  <c r="G46" i="4"/>
  <c r="L45" i="4"/>
  <c r="G45" i="4" s="1"/>
  <c r="J45" i="4"/>
  <c r="H45" i="4"/>
  <c r="L44" i="4"/>
  <c r="G44" i="4"/>
  <c r="L43" i="4"/>
  <c r="H43" i="4"/>
  <c r="J43" i="4" s="1"/>
  <c r="G43" i="4"/>
  <c r="L42" i="4"/>
  <c r="G42" i="4" s="1"/>
  <c r="J42" i="4"/>
  <c r="L41" i="4"/>
  <c r="J41" i="4"/>
  <c r="G41" i="4"/>
  <c r="L40" i="4"/>
  <c r="J40" i="4"/>
  <c r="G40" i="4"/>
  <c r="L39" i="4"/>
  <c r="G39" i="4" s="1"/>
  <c r="H39" i="4"/>
  <c r="J39" i="4" s="1"/>
  <c r="L38" i="4"/>
  <c r="G38" i="4" s="1"/>
  <c r="J38" i="4"/>
  <c r="L37" i="4"/>
  <c r="G37" i="4"/>
  <c r="L36" i="4"/>
  <c r="G36" i="4"/>
  <c r="L35" i="4"/>
  <c r="G35" i="4" s="1"/>
  <c r="J35" i="4"/>
  <c r="L34" i="4"/>
  <c r="J34" i="4"/>
  <c r="G34" i="4"/>
  <c r="L33" i="4"/>
  <c r="J33" i="4"/>
  <c r="G33" i="4"/>
  <c r="L32" i="4"/>
  <c r="G32" i="4" s="1"/>
  <c r="J32" i="4"/>
  <c r="L31" i="4"/>
  <c r="G31" i="4" s="1"/>
  <c r="J31" i="4"/>
  <c r="L30" i="4"/>
  <c r="J30" i="4"/>
  <c r="G30" i="4"/>
  <c r="L29" i="4"/>
  <c r="G29" i="4" s="1"/>
  <c r="J29" i="4"/>
  <c r="L28" i="4"/>
  <c r="H28" i="4"/>
  <c r="J28" i="4" s="1"/>
  <c r="G28" i="4"/>
  <c r="L27" i="4"/>
  <c r="G27" i="4" s="1"/>
  <c r="J27" i="4"/>
  <c r="L26" i="4"/>
  <c r="G26" i="4" s="1"/>
  <c r="L25" i="4"/>
  <c r="H25" i="4"/>
  <c r="J25" i="4" s="1"/>
  <c r="G25" i="4"/>
  <c r="L24" i="4"/>
  <c r="G24" i="4"/>
  <c r="L23" i="4"/>
  <c r="G23" i="4" s="1"/>
  <c r="L22" i="4"/>
  <c r="H22" i="4"/>
  <c r="J22" i="4" s="1"/>
  <c r="G22" i="4"/>
  <c r="L21" i="4"/>
  <c r="J21" i="4"/>
  <c r="G21" i="4"/>
  <c r="L20" i="4"/>
  <c r="G20" i="4" s="1"/>
  <c r="H20" i="4"/>
  <c r="J20" i="4" s="1"/>
  <c r="L19" i="4"/>
  <c r="H19" i="4"/>
  <c r="J19" i="4" s="1"/>
  <c r="G19" i="4"/>
  <c r="L18" i="4"/>
  <c r="G18" i="4" s="1"/>
  <c r="H18" i="4"/>
  <c r="J18" i="4" s="1"/>
  <c r="L17" i="4"/>
  <c r="J17" i="4"/>
  <c r="G17" i="4"/>
  <c r="L16" i="4"/>
  <c r="G16" i="4" s="1"/>
  <c r="J16" i="4"/>
  <c r="L15" i="4"/>
  <c r="J15" i="4"/>
  <c r="G15" i="4"/>
  <c r="L14" i="4"/>
  <c r="H14" i="4"/>
  <c r="J14" i="4" s="1"/>
  <c r="G14" i="4"/>
  <c r="L13" i="4"/>
  <c r="J13" i="4"/>
  <c r="G13" i="4"/>
  <c r="L12" i="4"/>
  <c r="J12" i="4"/>
  <c r="G12" i="4"/>
  <c r="L11" i="4"/>
  <c r="G11" i="4" s="1"/>
  <c r="J11" i="4"/>
  <c r="L10" i="4"/>
  <c r="J10" i="4"/>
  <c r="H10" i="4"/>
  <c r="G10" i="4"/>
  <c r="L9" i="4"/>
  <c r="J9" i="4"/>
  <c r="G9" i="4"/>
  <c r="L8" i="4"/>
  <c r="J8" i="4"/>
  <c r="G8" i="4"/>
  <c r="L7" i="4"/>
  <c r="G7" i="4" s="1"/>
  <c r="J7" i="4"/>
  <c r="H7" i="4"/>
  <c r="L6" i="4"/>
  <c r="G6" i="4" s="1"/>
  <c r="J6" i="4"/>
  <c r="L5" i="4"/>
  <c r="G5" i="4" s="1"/>
  <c r="J5" i="4"/>
  <c r="H5" i="4"/>
  <c r="L4" i="4"/>
  <c r="G4" i="4" s="1"/>
  <c r="J4" i="4"/>
  <c r="L3" i="4"/>
  <c r="G3" i="4"/>
  <c r="L2" i="4"/>
  <c r="G2" i="4" s="1"/>
  <c r="J2" i="4"/>
  <c r="H2" i="4"/>
  <c r="D89" i="6"/>
  <c r="I86" i="6"/>
  <c r="K86" i="6" s="1"/>
  <c r="H86" i="6"/>
  <c r="K85" i="6"/>
  <c r="I85" i="6"/>
  <c r="H85" i="6"/>
  <c r="H84" i="6"/>
  <c r="K83" i="6"/>
  <c r="H83" i="6"/>
  <c r="H82" i="6"/>
  <c r="M81" i="6"/>
  <c r="K81" i="6"/>
  <c r="I81" i="6"/>
  <c r="H81" i="6"/>
  <c r="M80" i="6"/>
  <c r="H80" i="6" s="1"/>
  <c r="K80" i="6"/>
  <c r="M79" i="6"/>
  <c r="I79" i="6"/>
  <c r="K79" i="6" s="1"/>
  <c r="H79" i="6"/>
  <c r="M78" i="6"/>
  <c r="H78" i="6" s="1"/>
  <c r="K78" i="6"/>
  <c r="M77" i="6"/>
  <c r="K77" i="6"/>
  <c r="H77" i="6"/>
  <c r="M76" i="6"/>
  <c r="K76" i="6"/>
  <c r="I76" i="6"/>
  <c r="H76" i="6"/>
  <c r="M75" i="6"/>
  <c r="H75" i="6" s="1"/>
  <c r="K75" i="6"/>
  <c r="M74" i="6"/>
  <c r="I74" i="6"/>
  <c r="K74" i="6" s="1"/>
  <c r="H74" i="6"/>
  <c r="M73" i="6"/>
  <c r="H73" i="6" s="1"/>
  <c r="K73" i="6"/>
  <c r="M72" i="6"/>
  <c r="K72" i="6"/>
  <c r="H72" i="6"/>
  <c r="M71" i="6"/>
  <c r="K71" i="6"/>
  <c r="H71" i="6"/>
  <c r="M70" i="6"/>
  <c r="H70" i="6" s="1"/>
  <c r="K70" i="6"/>
  <c r="M69" i="6"/>
  <c r="H69" i="6" s="1"/>
  <c r="K69" i="6"/>
  <c r="M68" i="6"/>
  <c r="K68" i="6"/>
  <c r="H68" i="6"/>
  <c r="M67" i="6"/>
  <c r="K67" i="6"/>
  <c r="H67" i="6"/>
  <c r="M66" i="6"/>
  <c r="K66" i="6"/>
  <c r="H66" i="6"/>
  <c r="M65" i="6"/>
  <c r="H65" i="6" s="1"/>
  <c r="K65" i="6"/>
  <c r="M64" i="6"/>
  <c r="K64" i="6"/>
  <c r="I64" i="6"/>
  <c r="H64" i="6"/>
  <c r="M63" i="6"/>
  <c r="K63" i="6"/>
  <c r="H63" i="6"/>
  <c r="M62" i="6"/>
  <c r="K62" i="6"/>
  <c r="H62" i="6"/>
  <c r="M61" i="6"/>
  <c r="H61" i="6" s="1"/>
  <c r="K61" i="6"/>
  <c r="M60" i="6"/>
  <c r="H60" i="6" s="1"/>
  <c r="K60" i="6"/>
  <c r="M59" i="6"/>
  <c r="K59" i="6"/>
  <c r="H59" i="6"/>
  <c r="M58" i="6"/>
  <c r="H58" i="6" s="1"/>
  <c r="K58" i="6"/>
  <c r="I58" i="6"/>
  <c r="M57" i="6"/>
  <c r="K57" i="6"/>
  <c r="H57" i="6"/>
  <c r="M56" i="6"/>
  <c r="H56" i="6" s="1"/>
  <c r="K56" i="6"/>
  <c r="I56" i="6"/>
  <c r="M55" i="6"/>
  <c r="H55" i="6" s="1"/>
  <c r="K55" i="6"/>
  <c r="M54" i="6"/>
  <c r="H54" i="6" s="1"/>
  <c r="K54" i="6"/>
  <c r="M53" i="6"/>
  <c r="H53" i="6" s="1"/>
  <c r="K53" i="6"/>
  <c r="I53" i="6"/>
  <c r="M52" i="6"/>
  <c r="H52" i="6"/>
  <c r="M51" i="6"/>
  <c r="H51" i="6" s="1"/>
  <c r="K51" i="6"/>
  <c r="M50" i="6"/>
  <c r="H50" i="6" s="1"/>
  <c r="K50" i="6"/>
  <c r="M49" i="6"/>
  <c r="K49" i="6"/>
  <c r="H49" i="6"/>
  <c r="M48" i="6"/>
  <c r="H48" i="6" s="1"/>
  <c r="K48" i="6"/>
  <c r="M47" i="6"/>
  <c r="H47" i="6" s="1"/>
  <c r="M46" i="6"/>
  <c r="I46" i="6"/>
  <c r="K46" i="6" s="1"/>
  <c r="H46" i="6"/>
  <c r="M45" i="6"/>
  <c r="H45" i="6" s="1"/>
  <c r="I45" i="6"/>
  <c r="K45" i="6" s="1"/>
  <c r="M44" i="6"/>
  <c r="M43" i="6"/>
  <c r="I43" i="6"/>
  <c r="K43" i="6" s="1"/>
  <c r="H43" i="6"/>
  <c r="M42" i="6"/>
  <c r="H42" i="6" s="1"/>
  <c r="K42" i="6"/>
  <c r="M41" i="6"/>
  <c r="H41" i="6"/>
  <c r="M40" i="6"/>
  <c r="K40" i="6"/>
  <c r="H40" i="6"/>
  <c r="M39" i="6"/>
  <c r="H39" i="6" s="1"/>
  <c r="K39" i="6"/>
  <c r="M38" i="6"/>
  <c r="K38" i="6"/>
  <c r="I38" i="6"/>
  <c r="H38" i="6"/>
  <c r="M37" i="6"/>
  <c r="H37" i="6"/>
  <c r="M36" i="6"/>
  <c r="H36" i="6" s="1"/>
  <c r="K36" i="6"/>
  <c r="M35" i="6"/>
  <c r="H35" i="6" s="1"/>
  <c r="K35" i="6"/>
  <c r="M34" i="6"/>
  <c r="M33" i="6"/>
  <c r="H33" i="6" s="1"/>
  <c r="K33" i="6"/>
  <c r="I33" i="6"/>
  <c r="M32" i="6"/>
  <c r="H32" i="6" s="1"/>
  <c r="I32" i="6"/>
  <c r="K32" i="6" s="1"/>
  <c r="M31" i="6"/>
  <c r="M30" i="6"/>
  <c r="I30" i="6"/>
  <c r="K30" i="6" s="1"/>
  <c r="H30" i="6"/>
  <c r="M29" i="6"/>
  <c r="H29" i="6" s="1"/>
  <c r="K29" i="6"/>
  <c r="M28" i="6"/>
  <c r="H28" i="6" s="1"/>
  <c r="K28" i="6"/>
  <c r="M27" i="6"/>
  <c r="H27" i="6"/>
  <c r="M26" i="6"/>
  <c r="H26" i="6" s="1"/>
  <c r="K26" i="6"/>
  <c r="M25" i="6"/>
  <c r="H25" i="6" s="1"/>
  <c r="K25" i="6"/>
  <c r="M24" i="6"/>
  <c r="K24" i="6"/>
  <c r="H24" i="6"/>
  <c r="M23" i="6"/>
  <c r="H23" i="6" s="1"/>
  <c r="K23" i="6"/>
  <c r="M22" i="6"/>
  <c r="H22" i="6" s="1"/>
  <c r="I22" i="6"/>
  <c r="K22" i="6" s="1"/>
  <c r="M21" i="6"/>
  <c r="I21" i="6"/>
  <c r="K21" i="6" s="1"/>
  <c r="H21" i="6"/>
  <c r="M20" i="6"/>
  <c r="H20" i="6" s="1"/>
  <c r="I20" i="6"/>
  <c r="K20" i="6" s="1"/>
  <c r="M19" i="6"/>
  <c r="I19" i="6"/>
  <c r="K19" i="6" s="1"/>
  <c r="H19" i="6"/>
  <c r="M18" i="6"/>
  <c r="H18" i="6" s="1"/>
  <c r="M17" i="6"/>
  <c r="K17" i="6"/>
  <c r="I17" i="6"/>
  <c r="H17" i="6"/>
  <c r="M16" i="6"/>
  <c r="M15" i="6"/>
  <c r="H15" i="6" s="1"/>
  <c r="K15" i="6"/>
  <c r="I15" i="6"/>
  <c r="M14" i="6"/>
  <c r="H14" i="6" s="1"/>
  <c r="K14" i="6"/>
  <c r="M13" i="6"/>
  <c r="M12" i="6"/>
  <c r="H12" i="6" s="1"/>
  <c r="K12" i="6"/>
  <c r="M11" i="6"/>
  <c r="K11" i="6"/>
  <c r="I11" i="6"/>
  <c r="H11" i="6"/>
  <c r="M10" i="6"/>
  <c r="H10" i="6" s="1"/>
  <c r="K10" i="6"/>
  <c r="M9" i="6"/>
  <c r="K9" i="6"/>
  <c r="H9" i="6"/>
  <c r="M8" i="6"/>
  <c r="H8" i="6" s="1"/>
  <c r="K8" i="6"/>
  <c r="M7" i="6"/>
  <c r="H7" i="6" s="1"/>
  <c r="K7" i="6"/>
  <c r="M6" i="6"/>
  <c r="K6" i="6"/>
  <c r="I6" i="6"/>
  <c r="H6" i="6"/>
  <c r="M5" i="6"/>
  <c r="H5" i="6" s="1"/>
  <c r="K5" i="6"/>
  <c r="I5" i="6"/>
  <c r="M4" i="6"/>
  <c r="I4" i="6"/>
  <c r="K4" i="6" s="1"/>
  <c r="H4" i="6"/>
  <c r="M3" i="6"/>
  <c r="H3" i="6" s="1"/>
  <c r="K3" i="6"/>
  <c r="I3" i="6"/>
  <c r="M2" i="6"/>
  <c r="I2" i="6"/>
  <c r="K2" i="6" s="1"/>
  <c r="H2" i="6"/>
  <c r="D1" i="6"/>
  <c r="L64" i="5"/>
  <c r="G64" i="5" s="1"/>
  <c r="J64" i="5"/>
  <c r="L63" i="5"/>
  <c r="J63" i="5"/>
  <c r="G63" i="5"/>
  <c r="L62" i="5"/>
  <c r="G62" i="5" s="1"/>
  <c r="J62" i="5"/>
  <c r="G61" i="5"/>
  <c r="F61" i="5"/>
  <c r="L61" i="5" s="1"/>
  <c r="L60" i="5"/>
  <c r="J60" i="5"/>
  <c r="G60" i="5"/>
  <c r="L59" i="5"/>
  <c r="J59" i="5"/>
  <c r="G59" i="5"/>
  <c r="L58" i="5"/>
  <c r="G58" i="5" s="1"/>
  <c r="J58" i="5"/>
  <c r="H58" i="5"/>
  <c r="L57" i="5"/>
  <c r="G57" i="5" s="1"/>
  <c r="H57" i="5"/>
  <c r="J57" i="5" s="1"/>
  <c r="L56" i="5"/>
  <c r="G56" i="5" s="1"/>
  <c r="J56" i="5"/>
  <c r="L55" i="5"/>
  <c r="G55" i="5" s="1"/>
  <c r="J55" i="5"/>
  <c r="L54" i="5"/>
  <c r="J54" i="5"/>
  <c r="G54" i="5"/>
  <c r="L53" i="5"/>
  <c r="G53" i="5" s="1"/>
  <c r="J53" i="5"/>
  <c r="L52" i="5"/>
  <c r="H52" i="5"/>
  <c r="J52" i="5" s="1"/>
  <c r="G52" i="5"/>
  <c r="L51" i="5"/>
  <c r="G51" i="5" s="1"/>
  <c r="H51" i="5"/>
  <c r="J51" i="5" s="1"/>
  <c r="L50" i="5"/>
  <c r="G50" i="5" s="1"/>
  <c r="H50" i="5"/>
  <c r="J50" i="5" s="1"/>
  <c r="L49" i="5"/>
  <c r="G49" i="5"/>
  <c r="L48" i="5"/>
  <c r="G48" i="5"/>
  <c r="L47" i="5"/>
  <c r="G47" i="5" s="1"/>
  <c r="J47" i="5"/>
  <c r="L46" i="5"/>
  <c r="J46" i="5"/>
  <c r="G46" i="5"/>
  <c r="L45" i="5"/>
  <c r="J45" i="5"/>
  <c r="G45" i="5"/>
  <c r="L44" i="5"/>
  <c r="H44" i="5"/>
  <c r="J44" i="5" s="1"/>
  <c r="G44" i="5"/>
  <c r="L43" i="5"/>
  <c r="J43" i="5"/>
  <c r="G43" i="5"/>
  <c r="L42" i="5"/>
  <c r="H42" i="5"/>
  <c r="J42" i="5" s="1"/>
  <c r="G42" i="5"/>
  <c r="L41" i="5"/>
  <c r="G41" i="5" s="1"/>
  <c r="L40" i="5"/>
  <c r="G40" i="5" s="1"/>
  <c r="J40" i="5"/>
  <c r="H40" i="5"/>
  <c r="L39" i="5"/>
  <c r="J39" i="5"/>
  <c r="G39" i="5"/>
  <c r="L38" i="5"/>
  <c r="G38" i="5" s="1"/>
  <c r="L37" i="5"/>
  <c r="G37" i="5"/>
  <c r="L36" i="5"/>
  <c r="J36" i="5"/>
  <c r="G36" i="5"/>
  <c r="L35" i="5"/>
  <c r="G35" i="5" s="1"/>
  <c r="J35" i="5"/>
  <c r="H35" i="5"/>
  <c r="L34" i="5"/>
  <c r="G34" i="5" s="1"/>
  <c r="H34" i="5"/>
  <c r="J34" i="5" s="1"/>
  <c r="L33" i="5"/>
  <c r="G33" i="5" s="1"/>
  <c r="J33" i="5"/>
  <c r="L32" i="5"/>
  <c r="G32" i="5" s="1"/>
  <c r="J32" i="5"/>
  <c r="L31" i="5"/>
  <c r="J31" i="5"/>
  <c r="H31" i="5"/>
  <c r="G31" i="5"/>
  <c r="L30" i="5"/>
  <c r="G30" i="5" s="1"/>
  <c r="J30" i="5"/>
  <c r="L29" i="5"/>
  <c r="J29" i="5"/>
  <c r="G29" i="5"/>
  <c r="L28" i="5"/>
  <c r="G28" i="5" s="1"/>
  <c r="J28" i="5"/>
  <c r="H28" i="5"/>
  <c r="L27" i="5"/>
  <c r="H27" i="5"/>
  <c r="J27" i="5" s="1"/>
  <c r="G27" i="5"/>
  <c r="L26" i="5"/>
  <c r="G26" i="5" s="1"/>
  <c r="J26" i="5"/>
  <c r="L25" i="5"/>
  <c r="G25" i="5" s="1"/>
  <c r="J25" i="5"/>
  <c r="L24" i="5"/>
  <c r="J24" i="5"/>
  <c r="G24" i="5"/>
  <c r="L23" i="5"/>
  <c r="G23" i="5" s="1"/>
  <c r="H23" i="5"/>
  <c r="J23" i="5" s="1"/>
  <c r="L22" i="5"/>
  <c r="J22" i="5"/>
  <c r="G22" i="5"/>
  <c r="L21" i="5"/>
  <c r="J21" i="5"/>
  <c r="H21" i="5"/>
  <c r="G21" i="5"/>
  <c r="J20" i="5"/>
  <c r="H20" i="5"/>
  <c r="G20" i="5"/>
  <c r="L19" i="5"/>
  <c r="J19" i="5"/>
  <c r="G19" i="5"/>
  <c r="L18" i="5"/>
  <c r="J18" i="5"/>
  <c r="G18" i="5"/>
  <c r="L17" i="5"/>
  <c r="J17" i="5"/>
  <c r="G17" i="5"/>
  <c r="L16" i="5"/>
  <c r="J16" i="5"/>
  <c r="H16" i="5"/>
  <c r="G16" i="5"/>
  <c r="L15" i="5"/>
  <c r="G15" i="5" s="1"/>
  <c r="J15" i="5"/>
  <c r="L14" i="5"/>
  <c r="J14" i="5"/>
  <c r="H14" i="5"/>
  <c r="G14" i="5"/>
  <c r="L13" i="5"/>
  <c r="G13" i="5" s="1"/>
  <c r="J13" i="5"/>
  <c r="L12" i="5"/>
  <c r="H12" i="5"/>
  <c r="J12" i="5" s="1"/>
  <c r="G12" i="5"/>
  <c r="L11" i="5"/>
  <c r="G11" i="5" s="1"/>
  <c r="H11" i="5"/>
  <c r="J11" i="5" s="1"/>
  <c r="L10" i="5"/>
  <c r="G10" i="5" s="1"/>
  <c r="J10" i="5"/>
  <c r="H10" i="5"/>
  <c r="L9" i="5"/>
  <c r="G9" i="5" s="1"/>
  <c r="J9" i="5"/>
  <c r="H9" i="5"/>
  <c r="L8" i="5"/>
  <c r="G8" i="5" s="1"/>
  <c r="L7" i="5"/>
  <c r="H7" i="5"/>
  <c r="J7" i="5" s="1"/>
  <c r="G7" i="5"/>
  <c r="L6" i="5"/>
  <c r="G6" i="5" s="1"/>
  <c r="H6" i="5"/>
  <c r="J6" i="5" s="1"/>
  <c r="L5" i="5"/>
  <c r="G5" i="5" s="1"/>
  <c r="J5" i="5"/>
  <c r="L4" i="5"/>
  <c r="G4" i="5" s="1"/>
  <c r="J4" i="5"/>
  <c r="L3" i="5"/>
  <c r="G3" i="5" s="1"/>
  <c r="J3" i="5"/>
  <c r="L2" i="5"/>
  <c r="G2" i="5" s="1"/>
  <c r="J2" i="5"/>
  <c r="H2" i="5"/>
  <c r="O65" i="7"/>
  <c r="J65" i="7" s="1"/>
  <c r="M65" i="7"/>
  <c r="O64" i="7"/>
  <c r="J64" i="7" s="1"/>
  <c r="M64" i="7"/>
  <c r="D64" i="7"/>
  <c r="O63" i="7"/>
  <c r="J63" i="7" s="1"/>
  <c r="M63" i="7"/>
  <c r="O62" i="7"/>
  <c r="J62" i="7" s="1"/>
  <c r="M62" i="7"/>
  <c r="O61" i="7"/>
  <c r="M61" i="7"/>
  <c r="J61" i="7"/>
  <c r="O60" i="7"/>
  <c r="J60" i="7" s="1"/>
  <c r="M60" i="7"/>
  <c r="O59" i="7"/>
  <c r="J59" i="7" s="1"/>
  <c r="O58" i="7"/>
  <c r="K58" i="7"/>
  <c r="M58" i="7" s="1"/>
  <c r="J58" i="7"/>
  <c r="O57" i="7"/>
  <c r="J57" i="7" s="1"/>
  <c r="M57" i="7"/>
  <c r="O56" i="7"/>
  <c r="J56" i="7" s="1"/>
  <c r="M56" i="7"/>
  <c r="O55" i="7"/>
  <c r="J55" i="7" s="1"/>
  <c r="M55" i="7"/>
  <c r="O54" i="7"/>
  <c r="J54" i="7" s="1"/>
  <c r="M54" i="7"/>
  <c r="K54" i="7"/>
  <c r="O53" i="7"/>
  <c r="M53" i="7"/>
  <c r="J53" i="7"/>
  <c r="O52" i="7"/>
  <c r="J52" i="7"/>
  <c r="O51" i="7"/>
  <c r="J51" i="7" s="1"/>
  <c r="M51" i="7"/>
  <c r="O50" i="7"/>
  <c r="M50" i="7"/>
  <c r="J50" i="7"/>
  <c r="O49" i="7"/>
  <c r="J49" i="7" s="1"/>
  <c r="M49" i="7"/>
  <c r="O48" i="7"/>
  <c r="J48" i="7" s="1"/>
  <c r="M48" i="7"/>
  <c r="O47" i="7"/>
  <c r="M47" i="7"/>
  <c r="J47" i="7"/>
  <c r="O46" i="7"/>
  <c r="J46" i="7" s="1"/>
  <c r="O45" i="7"/>
  <c r="J45" i="7" s="1"/>
  <c r="M45" i="7"/>
  <c r="O44" i="7"/>
  <c r="J44" i="7" s="1"/>
  <c r="O43" i="7"/>
  <c r="J43" i="7" s="1"/>
  <c r="K43" i="7"/>
  <c r="M43" i="7" s="1"/>
  <c r="O42" i="7"/>
  <c r="M42" i="7"/>
  <c r="J42" i="7"/>
  <c r="O41" i="7"/>
  <c r="J41" i="7" s="1"/>
  <c r="K41" i="7"/>
  <c r="M41" i="7" s="1"/>
  <c r="O40" i="7"/>
  <c r="K40" i="7"/>
  <c r="M40" i="7" s="1"/>
  <c r="J40" i="7"/>
  <c r="O39" i="7"/>
  <c r="J39" i="7" s="1"/>
  <c r="M39" i="7"/>
  <c r="O38" i="7"/>
  <c r="J38" i="7" s="1"/>
  <c r="M38" i="7"/>
  <c r="K38" i="7"/>
  <c r="O37" i="7"/>
  <c r="J37" i="7" s="1"/>
  <c r="M37" i="7"/>
  <c r="O36" i="7"/>
  <c r="J36" i="7" s="1"/>
  <c r="M36" i="7"/>
  <c r="O35" i="7"/>
  <c r="K35" i="7"/>
  <c r="M35" i="7" s="1"/>
  <c r="J35" i="7"/>
  <c r="O34" i="7"/>
  <c r="J34" i="7" s="1"/>
  <c r="M34" i="7"/>
  <c r="K34" i="7"/>
  <c r="O33" i="7"/>
  <c r="J33" i="7"/>
  <c r="O32" i="7"/>
  <c r="M32" i="7"/>
  <c r="K32" i="7"/>
  <c r="J32" i="7"/>
  <c r="O31" i="7"/>
  <c r="J31" i="7" s="1"/>
  <c r="M31" i="7"/>
  <c r="K31" i="7"/>
  <c r="O30" i="7"/>
  <c r="M30" i="7"/>
  <c r="J30" i="7"/>
  <c r="O29" i="7"/>
  <c r="J29" i="7" s="1"/>
  <c r="M29" i="7"/>
  <c r="O28" i="7"/>
  <c r="K28" i="7"/>
  <c r="M28" i="7" s="1"/>
  <c r="J28" i="7"/>
  <c r="O27" i="7"/>
  <c r="M27" i="7"/>
  <c r="J27" i="7"/>
  <c r="O26" i="7"/>
  <c r="K26" i="7"/>
  <c r="M26" i="7" s="1"/>
  <c r="J26" i="7"/>
  <c r="O25" i="7"/>
  <c r="J25" i="7" s="1"/>
  <c r="M25" i="7"/>
  <c r="K25" i="7"/>
  <c r="O24" i="7"/>
  <c r="K24" i="7"/>
  <c r="M24" i="7" s="1"/>
  <c r="J24" i="7"/>
  <c r="O23" i="7"/>
  <c r="J23" i="7" s="1"/>
  <c r="K23" i="7"/>
  <c r="M23" i="7" s="1"/>
  <c r="O22" i="7"/>
  <c r="J22" i="7" s="1"/>
  <c r="M22" i="7"/>
  <c r="O21" i="7"/>
  <c r="J21" i="7" s="1"/>
  <c r="K21" i="7"/>
  <c r="M21" i="7" s="1"/>
  <c r="M20" i="7"/>
  <c r="J20" i="7"/>
  <c r="O19" i="7"/>
  <c r="K19" i="7"/>
  <c r="M19" i="7" s="1"/>
  <c r="J19" i="7"/>
  <c r="O18" i="7"/>
  <c r="J18" i="7" s="1"/>
  <c r="M18" i="7"/>
  <c r="O17" i="7"/>
  <c r="K17" i="7"/>
  <c r="M17" i="7" s="1"/>
  <c r="J17" i="7"/>
  <c r="O16" i="7"/>
  <c r="J16" i="7" s="1"/>
  <c r="M16" i="7"/>
  <c r="O15" i="7"/>
  <c r="J15" i="7" s="1"/>
  <c r="M15" i="7"/>
  <c r="O14" i="7"/>
  <c r="M14" i="7"/>
  <c r="J14" i="7"/>
  <c r="O13" i="7"/>
  <c r="J13" i="7" s="1"/>
  <c r="M13" i="7"/>
  <c r="O12" i="7"/>
  <c r="J12" i="7" s="1"/>
  <c r="M12" i="7"/>
  <c r="O11" i="7"/>
  <c r="K11" i="7"/>
  <c r="M11" i="7" s="1"/>
  <c r="J11" i="7"/>
  <c r="O10" i="7"/>
  <c r="J10" i="7" s="1"/>
  <c r="O9" i="7"/>
  <c r="M9" i="7"/>
  <c r="J9" i="7"/>
  <c r="O8" i="7"/>
  <c r="K8" i="7"/>
  <c r="M8" i="7" s="1"/>
  <c r="J8" i="7"/>
  <c r="O7" i="7"/>
  <c r="K7" i="7"/>
  <c r="M7" i="7" s="1"/>
  <c r="J7" i="7"/>
  <c r="O6" i="7"/>
  <c r="J6" i="7" s="1"/>
  <c r="M6" i="7"/>
  <c r="O5" i="7"/>
  <c r="J5" i="7" s="1"/>
  <c r="M5" i="7"/>
  <c r="K5" i="7"/>
  <c r="O4" i="7"/>
  <c r="M4" i="7"/>
  <c r="K4" i="7"/>
  <c r="J4" i="7"/>
  <c r="O3" i="7"/>
  <c r="J3" i="7" s="1"/>
  <c r="M3" i="7"/>
  <c r="K3" i="7"/>
  <c r="O2" i="7"/>
  <c r="J2" i="7" s="1"/>
  <c r="K2" i="7"/>
  <c r="M2" i="7" s="1"/>
  <c r="F83" i="8"/>
  <c r="L82" i="8"/>
  <c r="J82" i="8"/>
  <c r="G82" i="8"/>
  <c r="L81" i="8"/>
  <c r="G81" i="8" s="1"/>
  <c r="J81" i="8"/>
  <c r="L80" i="8"/>
  <c r="G80" i="8" s="1"/>
  <c r="J80" i="8"/>
  <c r="L79" i="8"/>
  <c r="J79" i="8"/>
  <c r="G79" i="8"/>
  <c r="L78" i="8"/>
  <c r="G78" i="8" s="1"/>
  <c r="J78" i="8"/>
  <c r="H78" i="8"/>
  <c r="L77" i="8"/>
  <c r="H77" i="8"/>
  <c r="J77" i="8" s="1"/>
  <c r="G77" i="8"/>
  <c r="L76" i="8"/>
  <c r="G76" i="8" s="1"/>
  <c r="J76" i="8"/>
  <c r="H76" i="8"/>
  <c r="L75" i="8"/>
  <c r="J75" i="8"/>
  <c r="G75" i="8"/>
  <c r="L74" i="8"/>
  <c r="J74" i="8"/>
  <c r="G74" i="8"/>
  <c r="L73" i="8"/>
  <c r="H73" i="8"/>
  <c r="J73" i="8" s="1"/>
  <c r="G73" i="8"/>
  <c r="L72" i="8"/>
  <c r="H72" i="8"/>
  <c r="J72" i="8" s="1"/>
  <c r="G72" i="8"/>
  <c r="L71" i="8"/>
  <c r="H71" i="8"/>
  <c r="J71" i="8" s="1"/>
  <c r="G71" i="8"/>
  <c r="L70" i="8"/>
  <c r="G70" i="8" s="1"/>
  <c r="J70" i="8"/>
  <c r="L69" i="8"/>
  <c r="G69" i="8" s="1"/>
  <c r="J69" i="8"/>
  <c r="L68" i="8"/>
  <c r="H68" i="8"/>
  <c r="J68" i="8" s="1"/>
  <c r="G68" i="8"/>
  <c r="L67" i="8"/>
  <c r="G67" i="8" s="1"/>
  <c r="J67" i="8"/>
  <c r="H67" i="8"/>
  <c r="L66" i="8"/>
  <c r="J66" i="8"/>
  <c r="G66" i="8"/>
  <c r="L65" i="8"/>
  <c r="G65" i="8" s="1"/>
  <c r="J65" i="8"/>
  <c r="L64" i="8"/>
  <c r="G64" i="8" s="1"/>
  <c r="J64" i="8"/>
  <c r="L63" i="8"/>
  <c r="G63" i="8" s="1"/>
  <c r="J63" i="8"/>
  <c r="L62" i="8"/>
  <c r="G62" i="8" s="1"/>
  <c r="J62" i="8"/>
  <c r="H62" i="8"/>
  <c r="L61" i="8"/>
  <c r="J61" i="8"/>
  <c r="G61" i="8"/>
  <c r="L60" i="8"/>
  <c r="J60" i="8"/>
  <c r="G60" i="8"/>
  <c r="L59" i="8"/>
  <c r="G59" i="8" s="1"/>
  <c r="J59" i="8"/>
  <c r="L58" i="8"/>
  <c r="H58" i="8"/>
  <c r="J58" i="8" s="1"/>
  <c r="G58" i="8"/>
  <c r="L57" i="8"/>
  <c r="G57" i="8" s="1"/>
  <c r="J57" i="8"/>
  <c r="H57" i="8"/>
  <c r="L56" i="8"/>
  <c r="G56" i="8" s="1"/>
  <c r="J56" i="8"/>
  <c r="L55" i="8"/>
  <c r="G55" i="8" s="1"/>
  <c r="J55" i="8"/>
  <c r="L54" i="8"/>
  <c r="J54" i="8"/>
  <c r="G54" i="8"/>
  <c r="L53" i="8"/>
  <c r="G53" i="8" s="1"/>
  <c r="J53" i="8"/>
  <c r="L52" i="8"/>
  <c r="G52" i="8" s="1"/>
  <c r="J52" i="8"/>
  <c r="H52" i="8"/>
  <c r="L51" i="8"/>
  <c r="G51" i="8" s="1"/>
  <c r="H51" i="8"/>
  <c r="J51" i="8" s="1"/>
  <c r="L50" i="8"/>
  <c r="G50" i="8" s="1"/>
  <c r="J50" i="8"/>
  <c r="L49" i="8"/>
  <c r="J49" i="8"/>
  <c r="G49" i="8"/>
  <c r="L48" i="8"/>
  <c r="G48" i="8" s="1"/>
  <c r="J48" i="8"/>
  <c r="L47" i="8"/>
  <c r="H47" i="8"/>
  <c r="J47" i="8" s="1"/>
  <c r="G47" i="8"/>
  <c r="L46" i="8"/>
  <c r="J46" i="8"/>
  <c r="H46" i="8"/>
  <c r="G46" i="8"/>
  <c r="L45" i="8"/>
  <c r="G45" i="8" s="1"/>
  <c r="J45" i="8"/>
  <c r="L44" i="8"/>
  <c r="G44" i="8" s="1"/>
  <c r="L43" i="8"/>
  <c r="G43" i="8" s="1"/>
  <c r="J43" i="8"/>
  <c r="H43" i="8"/>
  <c r="L42" i="8"/>
  <c r="H42" i="8"/>
  <c r="J42" i="8" s="1"/>
  <c r="G42" i="8"/>
  <c r="L41" i="8"/>
  <c r="G41" i="8" s="1"/>
  <c r="J41" i="8"/>
  <c r="L40" i="8"/>
  <c r="G40" i="8" s="1"/>
  <c r="J40" i="8"/>
  <c r="L39" i="8"/>
  <c r="G39" i="8" s="1"/>
  <c r="J39" i="8"/>
  <c r="L38" i="8"/>
  <c r="G38" i="8" s="1"/>
  <c r="J38" i="8"/>
  <c r="L37" i="8"/>
  <c r="H37" i="8"/>
  <c r="J37" i="8" s="1"/>
  <c r="G37" i="8"/>
  <c r="L36" i="8"/>
  <c r="G36" i="8" s="1"/>
  <c r="J36" i="8"/>
  <c r="L35" i="8"/>
  <c r="H35" i="8"/>
  <c r="J35" i="8" s="1"/>
  <c r="G35" i="8"/>
  <c r="L34" i="8"/>
  <c r="G34" i="8" s="1"/>
  <c r="J34" i="8"/>
  <c r="L33" i="8"/>
  <c r="G33" i="8" s="1"/>
  <c r="J33" i="8"/>
  <c r="L32" i="8"/>
  <c r="J32" i="8"/>
  <c r="H32" i="8"/>
  <c r="G32" i="8"/>
  <c r="L31" i="8"/>
  <c r="G31" i="8" s="1"/>
  <c r="J31" i="8"/>
  <c r="L30" i="8"/>
  <c r="J30" i="8"/>
  <c r="G30" i="8"/>
  <c r="L29" i="8"/>
  <c r="J29" i="8"/>
  <c r="G29" i="8"/>
  <c r="L28" i="8"/>
  <c r="G28" i="8" s="1"/>
  <c r="J28" i="8"/>
  <c r="H28" i="8"/>
  <c r="L27" i="8"/>
  <c r="J27" i="8"/>
  <c r="G27" i="8"/>
  <c r="L26" i="8"/>
  <c r="G26" i="8" s="1"/>
  <c r="J26" i="8"/>
  <c r="L25" i="8"/>
  <c r="H25" i="8"/>
  <c r="J25" i="8" s="1"/>
  <c r="G25" i="8"/>
  <c r="L24" i="8"/>
  <c r="J24" i="8"/>
  <c r="G24" i="8"/>
  <c r="L23" i="8"/>
  <c r="G23" i="8" s="1"/>
  <c r="J23" i="8"/>
  <c r="L22" i="8"/>
  <c r="G22" i="8" s="1"/>
  <c r="J22" i="8"/>
  <c r="L21" i="8"/>
  <c r="G21" i="8" s="1"/>
  <c r="J21" i="8"/>
  <c r="L20" i="8"/>
  <c r="J20" i="8"/>
  <c r="G20" i="8"/>
  <c r="L19" i="8"/>
  <c r="G19" i="8" s="1"/>
  <c r="J19" i="8"/>
  <c r="L18" i="8"/>
  <c r="G18" i="8" s="1"/>
  <c r="J18" i="8"/>
  <c r="H18" i="8"/>
  <c r="L17" i="8"/>
  <c r="J17" i="8"/>
  <c r="H17" i="8"/>
  <c r="G17" i="8"/>
  <c r="L16" i="8"/>
  <c r="G16" i="8" s="1"/>
  <c r="J16" i="8"/>
  <c r="H16" i="8"/>
  <c r="L15" i="8"/>
  <c r="G15" i="8" s="1"/>
  <c r="H15" i="8"/>
  <c r="J15" i="8" s="1"/>
  <c r="L14" i="8"/>
  <c r="G14" i="8" s="1"/>
  <c r="J14" i="8"/>
  <c r="L13" i="8"/>
  <c r="J13" i="8"/>
  <c r="H13" i="8"/>
  <c r="G13" i="8"/>
  <c r="L12" i="8"/>
  <c r="G12" i="8" s="1"/>
  <c r="J12" i="8"/>
  <c r="L11" i="8"/>
  <c r="H11" i="8"/>
  <c r="J11" i="8" s="1"/>
  <c r="G11" i="8"/>
  <c r="L10" i="8"/>
  <c r="G10" i="8" s="1"/>
  <c r="J10" i="8"/>
  <c r="L9" i="8"/>
  <c r="H9" i="8"/>
  <c r="J9" i="8" s="1"/>
  <c r="G9" i="8"/>
  <c r="L8" i="8"/>
  <c r="J8" i="8"/>
  <c r="G8" i="8"/>
  <c r="L7" i="8"/>
  <c r="G7" i="8" s="1"/>
  <c r="L6" i="8"/>
  <c r="J6" i="8"/>
  <c r="G6" i="8"/>
  <c r="L5" i="8"/>
  <c r="G5" i="8" s="1"/>
  <c r="J5" i="8"/>
  <c r="L4" i="8"/>
  <c r="G4" i="8" s="1"/>
  <c r="J4" i="8"/>
  <c r="L3" i="8"/>
  <c r="J3" i="8"/>
  <c r="G3" i="8"/>
  <c r="L2" i="8"/>
  <c r="G2" i="8" s="1"/>
  <c r="H2" i="8"/>
  <c r="D86" i="10"/>
  <c r="M82" i="10"/>
  <c r="K82" i="10"/>
  <c r="H82" i="10"/>
  <c r="M81" i="10"/>
  <c r="H81" i="10" s="1"/>
  <c r="K81" i="10"/>
  <c r="I81" i="10"/>
  <c r="M80" i="10"/>
  <c r="K80" i="10"/>
  <c r="H80" i="10"/>
  <c r="M79" i="10"/>
  <c r="H79" i="10" s="1"/>
  <c r="K79" i="10"/>
  <c r="M78" i="10"/>
  <c r="H78" i="10" s="1"/>
  <c r="K78" i="10"/>
  <c r="M77" i="10"/>
  <c r="K77" i="10"/>
  <c r="H77" i="10"/>
  <c r="M76" i="10"/>
  <c r="H76" i="10" s="1"/>
  <c r="K76" i="10"/>
  <c r="M75" i="10"/>
  <c r="H75" i="10" s="1"/>
  <c r="K75" i="10"/>
  <c r="M74" i="10"/>
  <c r="K74" i="10"/>
  <c r="H74" i="10"/>
  <c r="M73" i="10"/>
  <c r="H73" i="10" s="1"/>
  <c r="K73" i="10"/>
  <c r="M72" i="10"/>
  <c r="H72" i="10"/>
  <c r="M71" i="10"/>
  <c r="K71" i="10"/>
  <c r="H71" i="10"/>
  <c r="M70" i="10"/>
  <c r="H70" i="10" s="1"/>
  <c r="K70" i="10"/>
  <c r="M69" i="10"/>
  <c r="I69" i="10"/>
  <c r="K69" i="10" s="1"/>
  <c r="H69" i="10"/>
  <c r="M68" i="10"/>
  <c r="K68" i="10"/>
  <c r="H68" i="10"/>
  <c r="M67" i="10"/>
  <c r="H67" i="10" s="1"/>
  <c r="K67" i="10"/>
  <c r="M66" i="10"/>
  <c r="K66" i="10"/>
  <c r="H66" i="10"/>
  <c r="M65" i="10"/>
  <c r="H65" i="10" s="1"/>
  <c r="K65" i="10"/>
  <c r="M64" i="10"/>
  <c r="I64" i="10"/>
  <c r="K64" i="10" s="1"/>
  <c r="H64" i="10"/>
  <c r="M63" i="10"/>
  <c r="H63" i="10" s="1"/>
  <c r="I63" i="10"/>
  <c r="K63" i="10" s="1"/>
  <c r="M62" i="10"/>
  <c r="K62" i="10"/>
  <c r="H62" i="10"/>
  <c r="M61" i="10"/>
  <c r="K61" i="10"/>
  <c r="H61" i="10"/>
  <c r="M60" i="10"/>
  <c r="H60" i="10" s="1"/>
  <c r="K60" i="10"/>
  <c r="I60" i="10"/>
  <c r="M59" i="10"/>
  <c r="K59" i="10"/>
  <c r="H59" i="10"/>
  <c r="M58" i="10"/>
  <c r="H58" i="10" s="1"/>
  <c r="K58" i="10"/>
  <c r="M57" i="10"/>
  <c r="K57" i="10"/>
  <c r="H57" i="10"/>
  <c r="M56" i="10"/>
  <c r="K56" i="10"/>
  <c r="H56" i="10"/>
  <c r="M55" i="10"/>
  <c r="H55" i="10" s="1"/>
  <c r="K55" i="10"/>
  <c r="M54" i="10"/>
  <c r="K54" i="10"/>
  <c r="I54" i="10"/>
  <c r="H54" i="10"/>
  <c r="M53" i="10"/>
  <c r="H53" i="10" s="1"/>
  <c r="K53" i="10"/>
  <c r="I53" i="10"/>
  <c r="M52" i="10"/>
  <c r="I52" i="10"/>
  <c r="K52" i="10" s="1"/>
  <c r="H52" i="10"/>
  <c r="M51" i="10"/>
  <c r="H51" i="10" s="1"/>
  <c r="K51" i="10"/>
  <c r="M50" i="10"/>
  <c r="K50" i="10"/>
  <c r="H50" i="10"/>
  <c r="M49" i="10"/>
  <c r="H49" i="10" s="1"/>
  <c r="K49" i="10"/>
  <c r="I49" i="10"/>
  <c r="M48" i="10"/>
  <c r="H48" i="10" s="1"/>
  <c r="K48" i="10"/>
  <c r="M47" i="10"/>
  <c r="K47" i="10"/>
  <c r="I47" i="10"/>
  <c r="H47" i="10"/>
  <c r="M46" i="10"/>
  <c r="H46" i="10" s="1"/>
  <c r="K46" i="10"/>
  <c r="M45" i="10"/>
  <c r="K45" i="10"/>
  <c r="I45" i="10"/>
  <c r="H45" i="10"/>
  <c r="M44" i="10"/>
  <c r="H44" i="10" s="1"/>
  <c r="K44" i="10"/>
  <c r="M43" i="10"/>
  <c r="I43" i="10"/>
  <c r="K43" i="10" s="1"/>
  <c r="H43" i="10"/>
  <c r="M42" i="10"/>
  <c r="H42" i="10" s="1"/>
  <c r="K42" i="10"/>
  <c r="M41" i="10"/>
  <c r="H41" i="10" s="1"/>
  <c r="K41" i="10"/>
  <c r="M40" i="10"/>
  <c r="K40" i="10"/>
  <c r="H40" i="10"/>
  <c r="M39" i="10"/>
  <c r="H39" i="10" s="1"/>
  <c r="K39" i="10"/>
  <c r="M38" i="10"/>
  <c r="K38" i="10"/>
  <c r="H38" i="10"/>
  <c r="M37" i="10"/>
  <c r="I37" i="10"/>
  <c r="K37" i="10" s="1"/>
  <c r="H37" i="10"/>
  <c r="M36" i="10"/>
  <c r="H36" i="10" s="1"/>
  <c r="K36" i="10"/>
  <c r="M35" i="10"/>
  <c r="H35" i="10" s="1"/>
  <c r="K35" i="10"/>
  <c r="M34" i="10"/>
  <c r="H34" i="10" s="1"/>
  <c r="K34" i="10"/>
  <c r="M33" i="10"/>
  <c r="K33" i="10"/>
  <c r="H33" i="10"/>
  <c r="M32" i="10"/>
  <c r="H32" i="10" s="1"/>
  <c r="K32" i="10"/>
  <c r="I32" i="10"/>
  <c r="M31" i="10"/>
  <c r="H31" i="10" s="1"/>
  <c r="K31" i="10"/>
  <c r="M30" i="10"/>
  <c r="H30" i="10" s="1"/>
  <c r="K30" i="10"/>
  <c r="M29" i="10"/>
  <c r="H29" i="10" s="1"/>
  <c r="K29" i="10"/>
  <c r="I29" i="10"/>
  <c r="M28" i="10"/>
  <c r="K28" i="10"/>
  <c r="H28" i="10"/>
  <c r="M27" i="10"/>
  <c r="H27" i="10" s="1"/>
  <c r="M26" i="10"/>
  <c r="H26" i="10" s="1"/>
  <c r="K26" i="10"/>
  <c r="M25" i="10"/>
  <c r="K25" i="10"/>
  <c r="H25" i="10"/>
  <c r="M24" i="10"/>
  <c r="H24" i="10" s="1"/>
  <c r="K24" i="10"/>
  <c r="M23" i="10"/>
  <c r="I23" i="10"/>
  <c r="K23" i="10" s="1"/>
  <c r="H23" i="10"/>
  <c r="M22" i="10"/>
  <c r="H22" i="10" s="1"/>
  <c r="K22" i="10"/>
  <c r="M21" i="10"/>
  <c r="H21" i="10" s="1"/>
  <c r="K21" i="10"/>
  <c r="M20" i="10"/>
  <c r="I20" i="10"/>
  <c r="K20" i="10" s="1"/>
  <c r="H20" i="10"/>
  <c r="M19" i="10"/>
  <c r="H19" i="10" s="1"/>
  <c r="I19" i="10"/>
  <c r="K19" i="10" s="1"/>
  <c r="M18" i="10"/>
  <c r="K18" i="10"/>
  <c r="I18" i="10"/>
  <c r="H18" i="10"/>
  <c r="M17" i="10"/>
  <c r="H17" i="10" s="1"/>
  <c r="K17" i="10"/>
  <c r="M16" i="10"/>
  <c r="K16" i="10"/>
  <c r="H16" i="10"/>
  <c r="M15" i="10"/>
  <c r="K15" i="10"/>
  <c r="H15" i="10"/>
  <c r="M14" i="10"/>
  <c r="H14" i="10" s="1"/>
  <c r="K14" i="10"/>
  <c r="M13" i="10"/>
  <c r="K13" i="10"/>
  <c r="H13" i="10"/>
  <c r="M12" i="10"/>
  <c r="I12" i="10"/>
  <c r="K12" i="10" s="1"/>
  <c r="H12" i="10"/>
  <c r="M11" i="10"/>
  <c r="I11" i="10"/>
  <c r="K11" i="10" s="1"/>
  <c r="H11" i="10"/>
  <c r="M10" i="10"/>
  <c r="H10" i="10" s="1"/>
  <c r="K10" i="10"/>
  <c r="M9" i="10"/>
  <c r="H9" i="10" s="1"/>
  <c r="I9" i="10"/>
  <c r="K9" i="10" s="1"/>
  <c r="M8" i="10"/>
  <c r="K8" i="10"/>
  <c r="H8" i="10"/>
  <c r="M7" i="10"/>
  <c r="H7" i="10" s="1"/>
  <c r="K7" i="10"/>
  <c r="I7" i="10"/>
  <c r="M6" i="10"/>
  <c r="K6" i="10"/>
  <c r="H6" i="10"/>
  <c r="M5" i="10"/>
  <c r="H5" i="10" s="1"/>
  <c r="K5" i="10"/>
  <c r="I5" i="10"/>
  <c r="M4" i="10"/>
  <c r="I4" i="10"/>
  <c r="K4" i="10" s="1"/>
  <c r="H4" i="10"/>
  <c r="M3" i="10"/>
  <c r="H3" i="10" s="1"/>
  <c r="I3" i="10"/>
  <c r="K3" i="10" s="1"/>
  <c r="M2" i="10"/>
  <c r="I2" i="10"/>
  <c r="K2" i="10" s="1"/>
  <c r="H2" i="10"/>
  <c r="D1" i="10"/>
  <c r="F102" i="9"/>
  <c r="L100" i="9"/>
  <c r="J100" i="9"/>
  <c r="G100" i="9"/>
  <c r="L99" i="9"/>
  <c r="G99" i="9" s="1"/>
  <c r="J99" i="9"/>
  <c r="L98" i="9"/>
  <c r="G98" i="9" s="1"/>
  <c r="J98" i="9"/>
  <c r="L97" i="9"/>
  <c r="J97" i="9"/>
  <c r="G97" i="9"/>
  <c r="L96" i="9"/>
  <c r="G96" i="9" s="1"/>
  <c r="J96" i="9"/>
  <c r="L95" i="9"/>
  <c r="J95" i="9"/>
  <c r="G95" i="9"/>
  <c r="L94" i="9"/>
  <c r="J94" i="9"/>
  <c r="G94" i="9"/>
  <c r="L93" i="9"/>
  <c r="G93" i="9" s="1"/>
  <c r="J93" i="9"/>
  <c r="L92" i="9"/>
  <c r="J92" i="9"/>
  <c r="G92" i="9"/>
  <c r="L91" i="9"/>
  <c r="J91" i="9"/>
  <c r="H91" i="9"/>
  <c r="G91" i="9"/>
  <c r="L90" i="9"/>
  <c r="J90" i="9"/>
  <c r="L89" i="9"/>
  <c r="J89" i="9"/>
  <c r="L88" i="9"/>
  <c r="J88" i="9"/>
  <c r="L87" i="9"/>
  <c r="J87" i="9"/>
  <c r="L86" i="9"/>
  <c r="J86" i="9"/>
  <c r="G86" i="9"/>
  <c r="L85" i="9"/>
  <c r="J85" i="9"/>
  <c r="G85" i="9"/>
  <c r="L84" i="9"/>
  <c r="G84" i="9" s="1"/>
  <c r="J84" i="9"/>
  <c r="L83" i="9"/>
  <c r="J83" i="9"/>
  <c r="G83" i="9"/>
  <c r="L82" i="9"/>
  <c r="J82" i="9"/>
  <c r="G82" i="9"/>
  <c r="L81" i="9"/>
  <c r="G81" i="9" s="1"/>
  <c r="J81" i="9"/>
  <c r="L80" i="9"/>
  <c r="J80" i="9"/>
  <c r="G80" i="9"/>
  <c r="L79" i="9"/>
  <c r="J79" i="9"/>
  <c r="G79" i="9"/>
  <c r="L78" i="9"/>
  <c r="J78" i="9"/>
  <c r="G78" i="9"/>
  <c r="L77" i="9"/>
  <c r="G77" i="9" s="1"/>
  <c r="J77" i="9"/>
  <c r="L76" i="9"/>
  <c r="G76" i="9" s="1"/>
  <c r="J76" i="9"/>
  <c r="H76" i="9"/>
  <c r="L75" i="9"/>
  <c r="G75" i="9" s="1"/>
  <c r="J75" i="9"/>
  <c r="L74" i="9"/>
  <c r="G74" i="9" s="1"/>
  <c r="J74" i="9"/>
  <c r="L73" i="9"/>
  <c r="J73" i="9"/>
  <c r="G73" i="9"/>
  <c r="L72" i="9"/>
  <c r="G72" i="9" s="1"/>
  <c r="H72" i="9"/>
  <c r="J72" i="9" s="1"/>
  <c r="L71" i="9"/>
  <c r="G71" i="9" s="1"/>
  <c r="J71" i="9"/>
  <c r="L70" i="9"/>
  <c r="G70" i="9" s="1"/>
  <c r="L69" i="9"/>
  <c r="G69" i="9" s="1"/>
  <c r="H69" i="9"/>
  <c r="J69" i="9" s="1"/>
  <c r="L68" i="9"/>
  <c r="H68" i="9"/>
  <c r="J68" i="9" s="1"/>
  <c r="G68" i="9"/>
  <c r="L67" i="9"/>
  <c r="G67" i="9" s="1"/>
  <c r="J67" i="9"/>
  <c r="L66" i="9"/>
  <c r="G66" i="9" s="1"/>
  <c r="H66" i="9"/>
  <c r="J66" i="9" s="1"/>
  <c r="L65" i="9"/>
  <c r="G65" i="9" s="1"/>
  <c r="J65" i="9"/>
  <c r="H65" i="9"/>
  <c r="L64" i="9"/>
  <c r="G64" i="9" s="1"/>
  <c r="H64" i="9"/>
  <c r="J64" i="9" s="1"/>
  <c r="L63" i="9"/>
  <c r="J63" i="9"/>
  <c r="G63" i="9"/>
  <c r="L62" i="9"/>
  <c r="G62" i="9" s="1"/>
  <c r="J62" i="9"/>
  <c r="L61" i="9"/>
  <c r="J61" i="9"/>
  <c r="G61" i="9"/>
  <c r="L60" i="9"/>
  <c r="J60" i="9"/>
  <c r="G60" i="9"/>
  <c r="L59" i="9"/>
  <c r="G59" i="9" s="1"/>
  <c r="J59" i="9"/>
  <c r="L58" i="9"/>
  <c r="G58" i="9" s="1"/>
  <c r="J58" i="9"/>
  <c r="H58" i="9"/>
  <c r="L57" i="9"/>
  <c r="G57" i="9" s="1"/>
  <c r="J57" i="9"/>
  <c r="H57" i="9"/>
  <c r="L56" i="9"/>
  <c r="G56" i="9" s="1"/>
  <c r="H56" i="9"/>
  <c r="J56" i="9" s="1"/>
  <c r="L55" i="9"/>
  <c r="G55" i="9" s="1"/>
  <c r="J55" i="9"/>
  <c r="L54" i="9"/>
  <c r="J54" i="9"/>
  <c r="G54" i="9"/>
  <c r="L53" i="9"/>
  <c r="G53" i="9" s="1"/>
  <c r="J53" i="9"/>
  <c r="H53" i="9"/>
  <c r="L52" i="9"/>
  <c r="J52" i="9"/>
  <c r="G52" i="9"/>
  <c r="L51" i="9"/>
  <c r="J51" i="9"/>
  <c r="G51" i="9"/>
  <c r="L50" i="9"/>
  <c r="G50" i="9" s="1"/>
  <c r="J50" i="9"/>
  <c r="L49" i="9"/>
  <c r="J49" i="9"/>
  <c r="G49" i="9"/>
  <c r="L48" i="9"/>
  <c r="J48" i="9"/>
  <c r="G48" i="9"/>
  <c r="L47" i="9"/>
  <c r="G47" i="9" s="1"/>
  <c r="J47" i="9"/>
  <c r="L46" i="9"/>
  <c r="G46" i="9" s="1"/>
  <c r="J46" i="9"/>
  <c r="L45" i="9"/>
  <c r="G45" i="9" s="1"/>
  <c r="H45" i="9"/>
  <c r="J45" i="9" s="1"/>
  <c r="L44" i="9"/>
  <c r="J44" i="9"/>
  <c r="G44" i="9"/>
  <c r="L43" i="9"/>
  <c r="G43" i="9" s="1"/>
  <c r="H43" i="9"/>
  <c r="J43" i="9" s="1"/>
  <c r="L42" i="9"/>
  <c r="J42" i="9"/>
  <c r="G42" i="9"/>
  <c r="L41" i="9"/>
  <c r="G41" i="9" s="1"/>
  <c r="J41" i="9"/>
  <c r="L40" i="9"/>
  <c r="G40" i="9" s="1"/>
  <c r="J40" i="9"/>
  <c r="L39" i="9"/>
  <c r="J39" i="9"/>
  <c r="G39" i="9"/>
  <c r="L38" i="9"/>
  <c r="J38" i="9"/>
  <c r="H38" i="9"/>
  <c r="G38" i="9"/>
  <c r="L37" i="9"/>
  <c r="H37" i="9"/>
  <c r="J37" i="9" s="1"/>
  <c r="G37" i="9"/>
  <c r="L36" i="9"/>
  <c r="G36" i="9"/>
  <c r="L35" i="9"/>
  <c r="G35" i="9" s="1"/>
  <c r="L34" i="9"/>
  <c r="G34" i="9"/>
  <c r="L33" i="9"/>
  <c r="G33" i="9" s="1"/>
  <c r="L32" i="9"/>
  <c r="G32" i="9"/>
  <c r="L31" i="9"/>
  <c r="G31" i="9" s="1"/>
  <c r="L30" i="9"/>
  <c r="G30" i="9"/>
  <c r="L29" i="9"/>
  <c r="G29" i="9" s="1"/>
  <c r="L28" i="9"/>
  <c r="G28" i="9"/>
  <c r="L27" i="9"/>
  <c r="G27" i="9" s="1"/>
  <c r="L26" i="9"/>
  <c r="G26" i="9"/>
  <c r="L25" i="9"/>
  <c r="G25" i="9" s="1"/>
  <c r="L24" i="9"/>
  <c r="G24" i="9"/>
  <c r="L23" i="9"/>
  <c r="G23" i="9" s="1"/>
  <c r="J23" i="9"/>
  <c r="H23" i="9"/>
  <c r="L22" i="9"/>
  <c r="G22" i="9" s="1"/>
  <c r="J22" i="9"/>
  <c r="H22" i="9"/>
  <c r="L21" i="9"/>
  <c r="G21" i="9" s="1"/>
  <c r="J21" i="9"/>
  <c r="L20" i="9"/>
  <c r="G20" i="9"/>
  <c r="L19" i="9"/>
  <c r="G19" i="9"/>
  <c r="L18" i="9"/>
  <c r="G18" i="9"/>
  <c r="L17" i="9"/>
  <c r="G17" i="9" s="1"/>
  <c r="L16" i="9"/>
  <c r="J16" i="9"/>
  <c r="G16" i="9"/>
  <c r="L15" i="9"/>
  <c r="G15" i="9" s="1"/>
  <c r="J15" i="9"/>
  <c r="L14" i="9"/>
  <c r="G14" i="9" s="1"/>
  <c r="J14" i="9"/>
  <c r="L13" i="9"/>
  <c r="J13" i="9"/>
  <c r="G13" i="9"/>
  <c r="L12" i="9"/>
  <c r="G12" i="9" s="1"/>
  <c r="J12" i="9"/>
  <c r="L11" i="9"/>
  <c r="H11" i="9"/>
  <c r="J11" i="9" s="1"/>
  <c r="G11" i="9"/>
  <c r="L10" i="9"/>
  <c r="J10" i="9"/>
  <c r="H10" i="9"/>
  <c r="G10" i="9"/>
  <c r="L9" i="9"/>
  <c r="H9" i="9"/>
  <c r="J9" i="9" s="1"/>
  <c r="G9" i="9"/>
  <c r="L8" i="9"/>
  <c r="J8" i="9"/>
  <c r="G8" i="9"/>
  <c r="L7" i="9"/>
  <c r="G7" i="9" s="1"/>
  <c r="J7" i="9"/>
  <c r="H7" i="9"/>
  <c r="L6" i="9"/>
  <c r="G6" i="9" s="1"/>
  <c r="J6" i="9"/>
  <c r="L5" i="9"/>
  <c r="G5" i="9" s="1"/>
  <c r="J5" i="9"/>
  <c r="L4" i="9"/>
  <c r="J4" i="9"/>
  <c r="G4" i="9"/>
  <c r="L3" i="9"/>
  <c r="G3" i="9" s="1"/>
  <c r="J3" i="9"/>
  <c r="J102" i="9" s="1"/>
  <c r="L2" i="9"/>
  <c r="H2" i="9"/>
  <c r="J2" i="9" s="1"/>
  <c r="G2" i="9"/>
  <c r="D107" i="13"/>
  <c r="M101" i="13"/>
  <c r="K101" i="13"/>
  <c r="H101" i="13"/>
  <c r="M100" i="13"/>
  <c r="H100" i="13" s="1"/>
  <c r="K100" i="13"/>
  <c r="M99" i="13"/>
  <c r="H99" i="13" s="1"/>
  <c r="K99" i="13"/>
  <c r="I99" i="13"/>
  <c r="M98" i="13"/>
  <c r="H98" i="13" s="1"/>
  <c r="K98" i="13"/>
  <c r="M97" i="13"/>
  <c r="K97" i="13"/>
  <c r="H97" i="13"/>
  <c r="M96" i="13"/>
  <c r="I96" i="13"/>
  <c r="K96" i="13" s="1"/>
  <c r="H96" i="13"/>
  <c r="M95" i="13"/>
  <c r="K95" i="13"/>
  <c r="H95" i="13"/>
  <c r="M94" i="13"/>
  <c r="H94" i="13" s="1"/>
  <c r="K94" i="13"/>
  <c r="M93" i="13"/>
  <c r="H93" i="13" s="1"/>
  <c r="K93" i="13"/>
  <c r="I93" i="13"/>
  <c r="M92" i="13"/>
  <c r="K92" i="13"/>
  <c r="I92" i="13"/>
  <c r="H92" i="13"/>
  <c r="M91" i="13"/>
  <c r="H91" i="13" s="1"/>
  <c r="K91" i="13"/>
  <c r="M90" i="13"/>
  <c r="K90" i="13"/>
  <c r="H90" i="13"/>
  <c r="M89" i="13"/>
  <c r="H89" i="13" s="1"/>
  <c r="K89" i="13"/>
  <c r="M88" i="13"/>
  <c r="I88" i="13"/>
  <c r="K88" i="13" s="1"/>
  <c r="H88" i="13"/>
  <c r="M87" i="13"/>
  <c r="K87" i="13"/>
  <c r="H87" i="13"/>
  <c r="M86" i="13"/>
  <c r="H86" i="13" s="1"/>
  <c r="K86" i="13"/>
  <c r="M85" i="13"/>
  <c r="K85" i="13"/>
  <c r="H85" i="13"/>
  <c r="M84" i="13"/>
  <c r="K84" i="13"/>
  <c r="H84" i="13"/>
  <c r="M83" i="13"/>
  <c r="H83" i="13" s="1"/>
  <c r="K83" i="13"/>
  <c r="M82" i="13"/>
  <c r="K82" i="13"/>
  <c r="H82" i="13"/>
  <c r="M81" i="13"/>
  <c r="K81" i="13"/>
  <c r="H81" i="13"/>
  <c r="M80" i="13"/>
  <c r="I80" i="13"/>
  <c r="K80" i="13" s="1"/>
  <c r="H80" i="13"/>
  <c r="M79" i="13"/>
  <c r="K79" i="13"/>
  <c r="H79" i="13"/>
  <c r="M78" i="13"/>
  <c r="H78" i="13" s="1"/>
  <c r="K78" i="13"/>
  <c r="M77" i="13"/>
  <c r="H77" i="13" s="1"/>
  <c r="K77" i="13"/>
  <c r="M76" i="13"/>
  <c r="K76" i="13"/>
  <c r="H76" i="13"/>
  <c r="M75" i="13"/>
  <c r="K75" i="13"/>
  <c r="H75" i="13"/>
  <c r="M74" i="13"/>
  <c r="H74" i="13" s="1"/>
  <c r="K74" i="13"/>
  <c r="M73" i="13"/>
  <c r="H73" i="13" s="1"/>
  <c r="K73" i="13"/>
  <c r="M72" i="13"/>
  <c r="K72" i="13"/>
  <c r="H72" i="13"/>
  <c r="M71" i="13"/>
  <c r="H71" i="13" s="1"/>
  <c r="K71" i="13"/>
  <c r="M70" i="13"/>
  <c r="H70" i="13" s="1"/>
  <c r="K70" i="13"/>
  <c r="M69" i="13"/>
  <c r="K69" i="13"/>
  <c r="I69" i="13"/>
  <c r="H69" i="13"/>
  <c r="M68" i="13"/>
  <c r="H68" i="13" s="1"/>
  <c r="K68" i="13"/>
  <c r="I68" i="13"/>
  <c r="M67" i="13"/>
  <c r="K67" i="13"/>
  <c r="H67" i="13"/>
  <c r="M66" i="13"/>
  <c r="H66" i="13" s="1"/>
  <c r="K66" i="13"/>
  <c r="M65" i="13"/>
  <c r="K65" i="13"/>
  <c r="H65" i="13"/>
  <c r="M64" i="13"/>
  <c r="H64" i="13" s="1"/>
  <c r="K64" i="13"/>
  <c r="M63" i="13"/>
  <c r="H63" i="13" s="1"/>
  <c r="K63" i="13"/>
  <c r="M62" i="13"/>
  <c r="K62" i="13"/>
  <c r="H62" i="13"/>
  <c r="M61" i="13"/>
  <c r="H61" i="13" s="1"/>
  <c r="K61" i="13"/>
  <c r="M60" i="13"/>
  <c r="H60" i="13" s="1"/>
  <c r="M59" i="13"/>
  <c r="H59" i="13"/>
  <c r="M58" i="13"/>
  <c r="H58" i="13" s="1"/>
  <c r="K58" i="13"/>
  <c r="M57" i="13"/>
  <c r="H57" i="13" s="1"/>
  <c r="K57" i="13"/>
  <c r="M56" i="13"/>
  <c r="K56" i="13"/>
  <c r="H56" i="13"/>
  <c r="M55" i="13"/>
  <c r="H55" i="13"/>
  <c r="I52" i="13" s="1"/>
  <c r="K52" i="13" s="1"/>
  <c r="M54" i="13"/>
  <c r="H54" i="13" s="1"/>
  <c r="K54" i="13"/>
  <c r="M53" i="13"/>
  <c r="H53" i="13"/>
  <c r="M52" i="13"/>
  <c r="M51" i="13"/>
  <c r="K51" i="13"/>
  <c r="M50" i="13"/>
  <c r="K50" i="13"/>
  <c r="H50" i="13"/>
  <c r="M49" i="13"/>
  <c r="H49" i="13"/>
  <c r="M48" i="13"/>
  <c r="H48" i="13" s="1"/>
  <c r="K48" i="13"/>
  <c r="I48" i="13"/>
  <c r="M47" i="13"/>
  <c r="I47" i="13"/>
  <c r="K47" i="13" s="1"/>
  <c r="H47" i="13"/>
  <c r="M46" i="13"/>
  <c r="K46" i="13"/>
  <c r="H46" i="13"/>
  <c r="M45" i="13"/>
  <c r="I45" i="13"/>
  <c r="K45" i="13" s="1"/>
  <c r="H45" i="13"/>
  <c r="M44" i="13"/>
  <c r="H44" i="13" s="1"/>
  <c r="K44" i="13"/>
  <c r="M43" i="13"/>
  <c r="H43" i="13" s="1"/>
  <c r="I43" i="13"/>
  <c r="K43" i="13" s="1"/>
  <c r="M42" i="13"/>
  <c r="H42" i="13" s="1"/>
  <c r="M41" i="13"/>
  <c r="H41" i="13" s="1"/>
  <c r="M40" i="13"/>
  <c r="H40" i="13" s="1"/>
  <c r="M39" i="13"/>
  <c r="H39" i="13"/>
  <c r="M38" i="13"/>
  <c r="H38" i="13" s="1"/>
  <c r="K38" i="13"/>
  <c r="M37" i="13"/>
  <c r="H37" i="13" s="1"/>
  <c r="K37" i="13"/>
  <c r="I37" i="13"/>
  <c r="M36" i="13"/>
  <c r="H36" i="13" s="1"/>
  <c r="K36" i="13"/>
  <c r="M35" i="13"/>
  <c r="H35" i="13" s="1"/>
  <c r="K35" i="13"/>
  <c r="M34" i="13"/>
  <c r="I34" i="13"/>
  <c r="K34" i="13" s="1"/>
  <c r="H34" i="13"/>
  <c r="M33" i="13"/>
  <c r="K33" i="13"/>
  <c r="M32" i="13"/>
  <c r="H32" i="13" s="1"/>
  <c r="M31" i="13"/>
  <c r="I31" i="13"/>
  <c r="K31" i="13" s="1"/>
  <c r="H31" i="13"/>
  <c r="M30" i="13"/>
  <c r="H30" i="13"/>
  <c r="M29" i="13"/>
  <c r="H29" i="13"/>
  <c r="M28" i="13"/>
  <c r="K28" i="13"/>
  <c r="H28" i="13"/>
  <c r="M27" i="13"/>
  <c r="H27" i="13"/>
  <c r="M26" i="13"/>
  <c r="K26" i="13"/>
  <c r="H26" i="13"/>
  <c r="M25" i="13"/>
  <c r="I25" i="13"/>
  <c r="K25" i="13" s="1"/>
  <c r="H25" i="13"/>
  <c r="M24" i="13"/>
  <c r="I24" i="13"/>
  <c r="K24" i="13" s="1"/>
  <c r="H24" i="13"/>
  <c r="M23" i="13"/>
  <c r="I23" i="13"/>
  <c r="K23" i="13" s="1"/>
  <c r="H23" i="13"/>
  <c r="M22" i="13"/>
  <c r="H22" i="13" s="1"/>
  <c r="M21" i="13"/>
  <c r="H21" i="13" s="1"/>
  <c r="K21" i="13"/>
  <c r="M20" i="13"/>
  <c r="K20" i="13"/>
  <c r="H20" i="13"/>
  <c r="M18" i="13"/>
  <c r="H18" i="13" s="1"/>
  <c r="K18" i="13"/>
  <c r="M17" i="13"/>
  <c r="K17" i="13"/>
  <c r="I17" i="13"/>
  <c r="H17" i="13"/>
  <c r="M16" i="13"/>
  <c r="H16" i="13" s="1"/>
  <c r="K16" i="13"/>
  <c r="I16" i="13"/>
  <c r="M15" i="13"/>
  <c r="H15" i="13" s="1"/>
  <c r="M14" i="13"/>
  <c r="H14" i="13"/>
  <c r="M13" i="13"/>
  <c r="H13" i="13" s="1"/>
  <c r="M12" i="13"/>
  <c r="H12" i="13" s="1"/>
  <c r="K12" i="13"/>
  <c r="M11" i="13"/>
  <c r="K11" i="13"/>
  <c r="H11" i="13"/>
  <c r="M10" i="13"/>
  <c r="K10" i="13"/>
  <c r="H10" i="13"/>
  <c r="M9" i="13"/>
  <c r="H9" i="13" s="1"/>
  <c r="K9" i="13"/>
  <c r="M8" i="13"/>
  <c r="K8" i="13"/>
  <c r="I8" i="13"/>
  <c r="H8" i="13"/>
  <c r="M7" i="13"/>
  <c r="H7" i="13"/>
  <c r="M6" i="13"/>
  <c r="H6" i="13" s="1"/>
  <c r="K6" i="13"/>
  <c r="M5" i="13"/>
  <c r="H5" i="13" s="1"/>
  <c r="I5" i="13"/>
  <c r="K5" i="13" s="1"/>
  <c r="M4" i="13"/>
  <c r="H4" i="13" s="1"/>
  <c r="K4" i="13"/>
  <c r="I4" i="13"/>
  <c r="M3" i="13"/>
  <c r="K3" i="13"/>
  <c r="H3" i="13"/>
  <c r="M2" i="13"/>
  <c r="K2" i="13"/>
  <c r="D1" i="13"/>
  <c r="F92" i="11"/>
  <c r="L90" i="11"/>
  <c r="J90" i="11"/>
  <c r="G90" i="11"/>
  <c r="L89" i="11"/>
  <c r="G89" i="11" s="1"/>
  <c r="J89" i="11"/>
  <c r="L88" i="11"/>
  <c r="J88" i="11"/>
  <c r="G88" i="11"/>
  <c r="L87" i="11"/>
  <c r="H87" i="11"/>
  <c r="J87" i="11" s="1"/>
  <c r="G87" i="11"/>
  <c r="L86" i="11"/>
  <c r="G86" i="11" s="1"/>
  <c r="J86" i="11"/>
  <c r="L85" i="11"/>
  <c r="J85" i="11"/>
  <c r="H85" i="11"/>
  <c r="G85" i="11"/>
  <c r="L84" i="11"/>
  <c r="G84" i="11" s="1"/>
  <c r="J84" i="11"/>
  <c r="H84" i="11"/>
  <c r="L83" i="11"/>
  <c r="G83" i="11" s="1"/>
  <c r="J83" i="11"/>
  <c r="L82" i="11"/>
  <c r="H82" i="11"/>
  <c r="J82" i="11" s="1"/>
  <c r="G82" i="11"/>
  <c r="L81" i="11"/>
  <c r="J81" i="11"/>
  <c r="G81" i="11"/>
  <c r="L80" i="11"/>
  <c r="H80" i="11"/>
  <c r="J80" i="11" s="1"/>
  <c r="G80" i="11"/>
  <c r="L79" i="11"/>
  <c r="G79" i="11" s="1"/>
  <c r="H79" i="11"/>
  <c r="J79" i="11" s="1"/>
  <c r="L78" i="11"/>
  <c r="J78" i="11"/>
  <c r="G78" i="11"/>
  <c r="L77" i="11"/>
  <c r="J77" i="11"/>
  <c r="H77" i="11"/>
  <c r="G77" i="11"/>
  <c r="L76" i="11"/>
  <c r="J76" i="11"/>
  <c r="G76" i="11"/>
  <c r="L75" i="11"/>
  <c r="G75" i="11" s="1"/>
  <c r="H75" i="11"/>
  <c r="J75" i="11" s="1"/>
  <c r="L74" i="11"/>
  <c r="G74" i="11" s="1"/>
  <c r="J74" i="11"/>
  <c r="L73" i="11"/>
  <c r="G73" i="11" s="1"/>
  <c r="H73" i="11"/>
  <c r="J73" i="11" s="1"/>
  <c r="L72" i="11"/>
  <c r="G72" i="11" s="1"/>
  <c r="J72" i="11"/>
  <c r="H72" i="11"/>
  <c r="L71" i="11"/>
  <c r="G71" i="11"/>
  <c r="L70" i="11"/>
  <c r="G70" i="11"/>
  <c r="L69" i="11"/>
  <c r="G69" i="11"/>
  <c r="L68" i="11"/>
  <c r="H68" i="11"/>
  <c r="J68" i="11" s="1"/>
  <c r="G68" i="11"/>
  <c r="L67" i="11"/>
  <c r="G67" i="11" s="1"/>
  <c r="J67" i="11"/>
  <c r="L66" i="11"/>
  <c r="G66" i="11" s="1"/>
  <c r="J66" i="11"/>
  <c r="L65" i="11"/>
  <c r="J65" i="11"/>
  <c r="G65" i="11"/>
  <c r="L64" i="11"/>
  <c r="G64" i="11" s="1"/>
  <c r="J64" i="11"/>
  <c r="L63" i="11"/>
  <c r="J63" i="11"/>
  <c r="G63" i="11"/>
  <c r="L62" i="11"/>
  <c r="J62" i="11"/>
  <c r="G62" i="11"/>
  <c r="L61" i="11"/>
  <c r="J61" i="11"/>
  <c r="G61" i="11"/>
  <c r="L60" i="11"/>
  <c r="H60" i="11"/>
  <c r="J60" i="11" s="1"/>
  <c r="G60" i="11"/>
  <c r="L59" i="11"/>
  <c r="G59" i="11" s="1"/>
  <c r="L58" i="11"/>
  <c r="G58" i="11" s="1"/>
  <c r="L57" i="11"/>
  <c r="G57" i="11"/>
  <c r="L56" i="11"/>
  <c r="G56" i="11" s="1"/>
  <c r="H56" i="11"/>
  <c r="J56" i="11" s="1"/>
  <c r="L55" i="11"/>
  <c r="G55" i="11" s="1"/>
  <c r="J55" i="11"/>
  <c r="H55" i="11"/>
  <c r="L54" i="11"/>
  <c r="G54" i="11" s="1"/>
  <c r="H54" i="11"/>
  <c r="J54" i="11" s="1"/>
  <c r="L53" i="11"/>
  <c r="G53" i="11" s="1"/>
  <c r="J53" i="11"/>
  <c r="L52" i="11"/>
  <c r="G52" i="11" s="1"/>
  <c r="J52" i="11"/>
  <c r="L51" i="11"/>
  <c r="G51" i="11" s="1"/>
  <c r="J51" i="11"/>
  <c r="L50" i="11"/>
  <c r="J50" i="11"/>
  <c r="G50" i="11"/>
  <c r="L49" i="11"/>
  <c r="G49" i="11" s="1"/>
  <c r="H49" i="11"/>
  <c r="J49" i="11" s="1"/>
  <c r="L48" i="11"/>
  <c r="G48" i="11" s="1"/>
  <c r="J48" i="11"/>
  <c r="L47" i="11"/>
  <c r="J47" i="11"/>
  <c r="G47" i="11"/>
  <c r="L46" i="11"/>
  <c r="G46" i="11" s="1"/>
  <c r="J46" i="11"/>
  <c r="L45" i="11"/>
  <c r="J45" i="11"/>
  <c r="G45" i="11"/>
  <c r="L44" i="11"/>
  <c r="J44" i="11"/>
  <c r="G44" i="11"/>
  <c r="L43" i="11"/>
  <c r="J43" i="11"/>
  <c r="G43" i="11"/>
  <c r="L42" i="11"/>
  <c r="J42" i="11"/>
  <c r="G42" i="11"/>
  <c r="L41" i="11"/>
  <c r="G41" i="11" s="1"/>
  <c r="J41" i="11"/>
  <c r="L40" i="11"/>
  <c r="J40" i="11"/>
  <c r="H40" i="11"/>
  <c r="G40" i="11"/>
  <c r="L39" i="11"/>
  <c r="G39" i="11" s="1"/>
  <c r="H39" i="11"/>
  <c r="J39" i="11" s="1"/>
  <c r="L38" i="11"/>
  <c r="G38" i="11" s="1"/>
  <c r="J38" i="11"/>
  <c r="H38" i="11"/>
  <c r="L37" i="11"/>
  <c r="J37" i="11"/>
  <c r="G37" i="11"/>
  <c r="L36" i="11"/>
  <c r="G36" i="11" s="1"/>
  <c r="J36" i="11"/>
  <c r="H36" i="11"/>
  <c r="L35" i="11"/>
  <c r="J35" i="11"/>
  <c r="L34" i="11"/>
  <c r="J34" i="11"/>
  <c r="H34" i="11"/>
  <c r="G34" i="11"/>
  <c r="J33" i="11"/>
  <c r="G33" i="11"/>
  <c r="L32" i="11"/>
  <c r="G32" i="11" s="1"/>
  <c r="J32" i="11"/>
  <c r="L31" i="11"/>
  <c r="G31" i="11" s="1"/>
  <c r="J31" i="11"/>
  <c r="L30" i="11"/>
  <c r="J30" i="11"/>
  <c r="G30" i="11"/>
  <c r="L29" i="11"/>
  <c r="J29" i="11"/>
  <c r="G29" i="11"/>
  <c r="L28" i="11"/>
  <c r="J28" i="11"/>
  <c r="G28" i="11"/>
  <c r="L27" i="11"/>
  <c r="J27" i="11"/>
  <c r="G27" i="11"/>
  <c r="L26" i="11"/>
  <c r="G26" i="11" s="1"/>
  <c r="J26" i="11"/>
  <c r="L25" i="11"/>
  <c r="G25" i="11" s="1"/>
  <c r="J25" i="11"/>
  <c r="L24" i="11"/>
  <c r="G24" i="11" s="1"/>
  <c r="H24" i="11"/>
  <c r="J24" i="11" s="1"/>
  <c r="L23" i="11"/>
  <c r="G23" i="11" s="1"/>
  <c r="J23" i="11"/>
  <c r="H23" i="11"/>
  <c r="L22" i="11"/>
  <c r="G22" i="11" s="1"/>
  <c r="J22" i="11"/>
  <c r="L21" i="11"/>
  <c r="G21" i="11" s="1"/>
  <c r="L20" i="11"/>
  <c r="J20" i="11"/>
  <c r="H20" i="11"/>
  <c r="G20" i="11"/>
  <c r="J19" i="11"/>
  <c r="G19" i="11"/>
  <c r="L18" i="11"/>
  <c r="G18" i="11" s="1"/>
  <c r="J18" i="11"/>
  <c r="L17" i="11"/>
  <c r="J17" i="11"/>
  <c r="G17" i="11"/>
  <c r="L16" i="11"/>
  <c r="G16" i="11" s="1"/>
  <c r="J16" i="11"/>
  <c r="L15" i="11"/>
  <c r="J15" i="11"/>
  <c r="G15" i="11"/>
  <c r="L14" i="11"/>
  <c r="J14" i="11"/>
  <c r="G14" i="11"/>
  <c r="L13" i="11"/>
  <c r="G13" i="11" s="1"/>
  <c r="J13" i="11"/>
  <c r="H13" i="11"/>
  <c r="J12" i="11"/>
  <c r="H12" i="11"/>
  <c r="G12" i="11"/>
  <c r="L11" i="11"/>
  <c r="G11" i="11" s="1"/>
  <c r="J11" i="11"/>
  <c r="L10" i="11"/>
  <c r="J10" i="11"/>
  <c r="G10" i="11"/>
  <c r="L9" i="11"/>
  <c r="J9" i="11"/>
  <c r="G9" i="11"/>
  <c r="L8" i="11"/>
  <c r="G8" i="11" s="1"/>
  <c r="J8" i="11"/>
  <c r="L7" i="11"/>
  <c r="G7" i="11" s="1"/>
  <c r="J7" i="11"/>
  <c r="L6" i="11"/>
  <c r="J6" i="11"/>
  <c r="G6" i="11"/>
  <c r="L5" i="11"/>
  <c r="G5" i="11" s="1"/>
  <c r="J5" i="11"/>
  <c r="L4" i="11"/>
  <c r="J4" i="11"/>
  <c r="G4" i="11"/>
  <c r="L3" i="11"/>
  <c r="G3" i="11" s="1"/>
  <c r="J3" i="11"/>
  <c r="L2" i="11"/>
  <c r="G2" i="11" s="1"/>
  <c r="J2" i="11"/>
  <c r="H2" i="11"/>
  <c r="D103" i="15"/>
  <c r="D1" i="15" s="1"/>
  <c r="K90" i="15"/>
  <c r="H90" i="15"/>
  <c r="M89" i="15"/>
  <c r="K89" i="15"/>
  <c r="H89" i="15"/>
  <c r="M88" i="15"/>
  <c r="H88" i="15" s="1"/>
  <c r="I88" i="15"/>
  <c r="K88" i="15" s="1"/>
  <c r="K87" i="15"/>
  <c r="H87" i="15"/>
  <c r="M86" i="15"/>
  <c r="K86" i="15"/>
  <c r="H86" i="15"/>
  <c r="M85" i="15"/>
  <c r="K85" i="15"/>
  <c r="H85" i="15"/>
  <c r="M84" i="15"/>
  <c r="H84" i="15"/>
  <c r="M83" i="15"/>
  <c r="H83" i="15"/>
  <c r="M82" i="15"/>
  <c r="H82" i="15" s="1"/>
  <c r="I82" i="15"/>
  <c r="K82" i="15" s="1"/>
  <c r="M81" i="15"/>
  <c r="K81" i="15"/>
  <c r="I81" i="15"/>
  <c r="H81" i="15"/>
  <c r="M80" i="15"/>
  <c r="H80" i="15" s="1"/>
  <c r="K80" i="15"/>
  <c r="M79" i="15"/>
  <c r="H79" i="15" s="1"/>
  <c r="K79" i="15"/>
  <c r="M78" i="15"/>
  <c r="K78" i="15"/>
  <c r="H78" i="15"/>
  <c r="M77" i="15"/>
  <c r="K77" i="15"/>
  <c r="H77" i="15"/>
  <c r="M76" i="15"/>
  <c r="H76" i="15" s="1"/>
  <c r="K76" i="15"/>
  <c r="M75" i="15"/>
  <c r="H75" i="15" s="1"/>
  <c r="K75" i="15"/>
  <c r="M74" i="15"/>
  <c r="H74" i="15" s="1"/>
  <c r="K74" i="15"/>
  <c r="M73" i="15"/>
  <c r="H73" i="15" s="1"/>
  <c r="M72" i="15"/>
  <c r="K72" i="15"/>
  <c r="I72" i="15"/>
  <c r="H72" i="15"/>
  <c r="M71" i="15"/>
  <c r="H71" i="15" s="1"/>
  <c r="K71" i="15"/>
  <c r="M70" i="15"/>
  <c r="H70" i="15" s="1"/>
  <c r="I70" i="15"/>
  <c r="K70" i="15" s="1"/>
  <c r="M69" i="15"/>
  <c r="K69" i="15"/>
  <c r="H69" i="15"/>
  <c r="M68" i="15"/>
  <c r="K68" i="15"/>
  <c r="K67" i="15"/>
  <c r="I67" i="15"/>
  <c r="H67" i="15"/>
  <c r="M66" i="15"/>
  <c r="K66" i="15"/>
  <c r="H66" i="15"/>
  <c r="M65" i="15"/>
  <c r="H65" i="15" s="1"/>
  <c r="I65" i="15"/>
  <c r="K65" i="15" s="1"/>
  <c r="M64" i="15"/>
  <c r="K64" i="15"/>
  <c r="H64" i="15"/>
  <c r="M63" i="15"/>
  <c r="H63" i="15" s="1"/>
  <c r="K63" i="15"/>
  <c r="I63" i="15"/>
  <c r="M62" i="15"/>
  <c r="H62" i="15" s="1"/>
  <c r="K62" i="15"/>
  <c r="M61" i="15"/>
  <c r="H61" i="15" s="1"/>
  <c r="I61" i="15"/>
  <c r="K61" i="15" s="1"/>
  <c r="M60" i="15"/>
  <c r="H60" i="15" s="1"/>
  <c r="K60" i="15"/>
  <c r="I60" i="15"/>
  <c r="M59" i="15"/>
  <c r="H59" i="15" s="1"/>
  <c r="I59" i="15"/>
  <c r="K59" i="15" s="1"/>
  <c r="M58" i="15"/>
  <c r="H58" i="15"/>
  <c r="M57" i="15"/>
  <c r="K57" i="15"/>
  <c r="H57" i="15"/>
  <c r="M56" i="15"/>
  <c r="H56" i="15" s="1"/>
  <c r="K56" i="15"/>
  <c r="M55" i="15"/>
  <c r="H55" i="15" s="1"/>
  <c r="K55" i="15"/>
  <c r="M54" i="15"/>
  <c r="H54" i="15" s="1"/>
  <c r="K54" i="15"/>
  <c r="M53" i="15"/>
  <c r="I53" i="15"/>
  <c r="K53" i="15" s="1"/>
  <c r="H53" i="15"/>
  <c r="M52" i="15"/>
  <c r="H52" i="15"/>
  <c r="M51" i="15"/>
  <c r="H51" i="15" s="1"/>
  <c r="I51" i="15"/>
  <c r="K51" i="15" s="1"/>
  <c r="M50" i="15"/>
  <c r="H50" i="15"/>
  <c r="M49" i="15"/>
  <c r="K49" i="15"/>
  <c r="H49" i="15"/>
  <c r="M48" i="15"/>
  <c r="H48" i="15" s="1"/>
  <c r="K48" i="15"/>
  <c r="M47" i="15"/>
  <c r="H47" i="15" s="1"/>
  <c r="K47" i="15"/>
  <c r="M46" i="15"/>
  <c r="K46" i="15"/>
  <c r="H46" i="15"/>
  <c r="M45" i="15"/>
  <c r="H45" i="15" s="1"/>
  <c r="K45" i="15"/>
  <c r="M44" i="15"/>
  <c r="H44" i="15" s="1"/>
  <c r="K44" i="15"/>
  <c r="M43" i="15"/>
  <c r="K43" i="15"/>
  <c r="H43" i="15"/>
  <c r="M42" i="15"/>
  <c r="H42" i="15" s="1"/>
  <c r="I42" i="15"/>
  <c r="K42" i="15" s="1"/>
  <c r="M41" i="15"/>
  <c r="I41" i="15"/>
  <c r="K41" i="15" s="1"/>
  <c r="H41" i="15"/>
  <c r="M40" i="15"/>
  <c r="H40" i="15" s="1"/>
  <c r="K40" i="15"/>
  <c r="I40" i="15"/>
  <c r="M39" i="15"/>
  <c r="H39" i="15" s="1"/>
  <c r="K39" i="15"/>
  <c r="M38" i="15"/>
  <c r="K38" i="15"/>
  <c r="H38" i="15"/>
  <c r="M37" i="15"/>
  <c r="H37" i="15" s="1"/>
  <c r="K37" i="15"/>
  <c r="M36" i="15"/>
  <c r="K36" i="15"/>
  <c r="H36" i="15"/>
  <c r="M35" i="15"/>
  <c r="H35" i="15" s="1"/>
  <c r="I35" i="15"/>
  <c r="K35" i="15" s="1"/>
  <c r="M34" i="15"/>
  <c r="H34" i="15" s="1"/>
  <c r="K34" i="15"/>
  <c r="M33" i="15"/>
  <c r="I33" i="15"/>
  <c r="K33" i="15" s="1"/>
  <c r="H33" i="15"/>
  <c r="M32" i="15"/>
  <c r="K32" i="15"/>
  <c r="I32" i="15"/>
  <c r="H32" i="15"/>
  <c r="M31" i="15"/>
  <c r="K31" i="15"/>
  <c r="H31" i="15"/>
  <c r="M30" i="15"/>
  <c r="H30" i="15" s="1"/>
  <c r="K30" i="15"/>
  <c r="M29" i="15"/>
  <c r="H29" i="15" s="1"/>
  <c r="K29" i="15"/>
  <c r="M28" i="15"/>
  <c r="K28" i="15"/>
  <c r="H28" i="15"/>
  <c r="M27" i="15"/>
  <c r="H27" i="15"/>
  <c r="M26" i="15"/>
  <c r="H26" i="15" s="1"/>
  <c r="K26" i="15"/>
  <c r="I26" i="15"/>
  <c r="M25" i="15"/>
  <c r="H25" i="15" s="1"/>
  <c r="K25" i="15"/>
  <c r="M24" i="15"/>
  <c r="H24" i="15" s="1"/>
  <c r="I24" i="15"/>
  <c r="K24" i="15" s="1"/>
  <c r="M23" i="15"/>
  <c r="K23" i="15"/>
  <c r="H23" i="15"/>
  <c r="M22" i="15"/>
  <c r="K22" i="15"/>
  <c r="H22" i="15"/>
  <c r="M21" i="15"/>
  <c r="H21" i="15" s="1"/>
  <c r="K21" i="15"/>
  <c r="M20" i="15"/>
  <c r="H20" i="15" s="1"/>
  <c r="K20" i="15"/>
  <c r="M19" i="15"/>
  <c r="K19" i="15"/>
  <c r="H19" i="15"/>
  <c r="M18" i="15"/>
  <c r="H18" i="15" s="1"/>
  <c r="K18" i="15"/>
  <c r="M17" i="15"/>
  <c r="H17" i="15" s="1"/>
  <c r="K17" i="15"/>
  <c r="M16" i="15"/>
  <c r="H16" i="15" s="1"/>
  <c r="K16" i="15"/>
  <c r="M15" i="15"/>
  <c r="K15" i="15"/>
  <c r="H15" i="15"/>
  <c r="M14" i="15"/>
  <c r="I14" i="15"/>
  <c r="K14" i="15" s="1"/>
  <c r="H14" i="15"/>
  <c r="M13" i="15"/>
  <c r="H13" i="15" s="1"/>
  <c r="K13" i="15"/>
  <c r="M12" i="15"/>
  <c r="H12" i="15" s="1"/>
  <c r="K12" i="15"/>
  <c r="M11" i="15"/>
  <c r="H11" i="15" s="1"/>
  <c r="K11" i="15"/>
  <c r="M10" i="15"/>
  <c r="K10" i="15"/>
  <c r="H10" i="15"/>
  <c r="M9" i="15"/>
  <c r="K9" i="15"/>
  <c r="H9" i="15"/>
  <c r="M8" i="15"/>
  <c r="H8" i="15" s="1"/>
  <c r="K8" i="15"/>
  <c r="I8" i="15"/>
  <c r="M7" i="15"/>
  <c r="H7" i="15" s="1"/>
  <c r="I7" i="15"/>
  <c r="K7" i="15" s="1"/>
  <c r="M6" i="15"/>
  <c r="H6" i="15" s="1"/>
  <c r="K6" i="15"/>
  <c r="M5" i="15"/>
  <c r="H5" i="15" s="1"/>
  <c r="K5" i="15"/>
  <c r="M4" i="15"/>
  <c r="H4" i="15" s="1"/>
  <c r="K4" i="15"/>
  <c r="I4" i="15"/>
  <c r="M3" i="15"/>
  <c r="H3" i="15" s="1"/>
  <c r="I3" i="15"/>
  <c r="K3" i="15" s="1"/>
  <c r="M2" i="15"/>
  <c r="H2" i="15" s="1"/>
  <c r="I2" i="15"/>
  <c r="K2" i="15" s="1"/>
  <c r="L69" i="14"/>
  <c r="G69" i="14" s="1"/>
  <c r="J69" i="14"/>
  <c r="L68" i="14"/>
  <c r="G68" i="14" s="1"/>
  <c r="J68" i="14"/>
  <c r="L67" i="14"/>
  <c r="J67" i="14"/>
  <c r="G67" i="14"/>
  <c r="L66" i="14"/>
  <c r="J66" i="14"/>
  <c r="G66" i="14"/>
  <c r="L65" i="14"/>
  <c r="G65" i="14" s="1"/>
  <c r="J65" i="14"/>
  <c r="L64" i="14"/>
  <c r="G64" i="14" s="1"/>
  <c r="J64" i="14"/>
  <c r="L63" i="14"/>
  <c r="G63" i="14" s="1"/>
  <c r="J63" i="14"/>
  <c r="L62" i="14"/>
  <c r="G62" i="14" s="1"/>
  <c r="J62" i="14"/>
  <c r="L61" i="14"/>
  <c r="J61" i="14"/>
  <c r="G61" i="14"/>
  <c r="L60" i="14"/>
  <c r="G60" i="14" s="1"/>
  <c r="J60" i="14"/>
  <c r="L59" i="14"/>
  <c r="J59" i="14"/>
  <c r="G59" i="14"/>
  <c r="L58" i="14"/>
  <c r="J58" i="14"/>
  <c r="G58" i="14"/>
  <c r="L57" i="14"/>
  <c r="F57" i="14"/>
  <c r="L56" i="14"/>
  <c r="J56" i="14"/>
  <c r="G56" i="14"/>
  <c r="L55" i="14"/>
  <c r="G55" i="14" s="1"/>
  <c r="J55" i="14"/>
  <c r="L54" i="14"/>
  <c r="G54" i="14" s="1"/>
  <c r="J54" i="14"/>
  <c r="L53" i="14"/>
  <c r="H53" i="14"/>
  <c r="J53" i="14" s="1"/>
  <c r="G53" i="14"/>
  <c r="L52" i="14"/>
  <c r="G52" i="14" s="1"/>
  <c r="H52" i="14"/>
  <c r="J52" i="14" s="1"/>
  <c r="L51" i="14"/>
  <c r="G51" i="14" s="1"/>
  <c r="J51" i="14"/>
  <c r="H51" i="14"/>
  <c r="L50" i="14"/>
  <c r="G50" i="14" s="1"/>
  <c r="H50" i="14"/>
  <c r="J50" i="14" s="1"/>
  <c r="L49" i="14"/>
  <c r="G49" i="14" s="1"/>
  <c r="J49" i="14"/>
  <c r="L48" i="14"/>
  <c r="J48" i="14"/>
  <c r="G48" i="14"/>
  <c r="L47" i="14"/>
  <c r="J47" i="14"/>
  <c r="G47" i="14"/>
  <c r="L46" i="14"/>
  <c r="G46" i="14" s="1"/>
  <c r="J46" i="14"/>
  <c r="H46" i="14"/>
  <c r="L45" i="14"/>
  <c r="J45" i="14"/>
  <c r="H45" i="14"/>
  <c r="G45" i="14"/>
  <c r="L44" i="14"/>
  <c r="G44" i="14" s="1"/>
  <c r="J44" i="14"/>
  <c r="L43" i="14"/>
  <c r="G43" i="14" s="1"/>
  <c r="H43" i="14"/>
  <c r="J43" i="14" s="1"/>
  <c r="L42" i="14"/>
  <c r="G42" i="14" s="1"/>
  <c r="J42" i="14"/>
  <c r="L41" i="14"/>
  <c r="G41" i="14" s="1"/>
  <c r="H41" i="14"/>
  <c r="J41" i="14" s="1"/>
  <c r="L40" i="14"/>
  <c r="J40" i="14"/>
  <c r="G40" i="14"/>
  <c r="L39" i="14"/>
  <c r="G39" i="14" s="1"/>
  <c r="L38" i="14"/>
  <c r="G38" i="14"/>
  <c r="L37" i="14"/>
  <c r="H37" i="14"/>
  <c r="J37" i="14" s="1"/>
  <c r="G37" i="14"/>
  <c r="L36" i="14"/>
  <c r="G36" i="14" s="1"/>
  <c r="J36" i="14"/>
  <c r="L35" i="14"/>
  <c r="G35" i="14" s="1"/>
  <c r="J35" i="14"/>
  <c r="H35" i="14"/>
  <c r="L34" i="14"/>
  <c r="J34" i="14"/>
  <c r="G34" i="14"/>
  <c r="L33" i="14"/>
  <c r="J33" i="14"/>
  <c r="G33" i="14"/>
  <c r="L32" i="14"/>
  <c r="H32" i="14"/>
  <c r="J32" i="14" s="1"/>
  <c r="G32" i="14"/>
  <c r="L31" i="14"/>
  <c r="G31" i="14" s="1"/>
  <c r="J31" i="14"/>
  <c r="L30" i="14"/>
  <c r="G30" i="14" s="1"/>
  <c r="J30" i="14"/>
  <c r="L29" i="14"/>
  <c r="G29" i="14" s="1"/>
  <c r="H29" i="14"/>
  <c r="J29" i="14" s="1"/>
  <c r="L28" i="14"/>
  <c r="G28" i="14" s="1"/>
  <c r="J28" i="14"/>
  <c r="L27" i="14"/>
  <c r="G27" i="14"/>
  <c r="L26" i="14"/>
  <c r="G26" i="14"/>
  <c r="L25" i="14"/>
  <c r="G25" i="14" s="1"/>
  <c r="J25" i="14"/>
  <c r="H25" i="14"/>
  <c r="L24" i="14"/>
  <c r="G24" i="14" s="1"/>
  <c r="J24" i="14"/>
  <c r="L23" i="14"/>
  <c r="J23" i="14"/>
  <c r="G23" i="14"/>
  <c r="L22" i="14"/>
  <c r="J22" i="14"/>
  <c r="G22" i="14"/>
  <c r="L21" i="14"/>
  <c r="G21" i="14" s="1"/>
  <c r="J21" i="14"/>
  <c r="L20" i="14"/>
  <c r="G20" i="14" s="1"/>
  <c r="H20" i="14"/>
  <c r="J20" i="14" s="1"/>
  <c r="L19" i="14"/>
  <c r="G19" i="14" s="1"/>
  <c r="J19" i="14"/>
  <c r="L18" i="14"/>
  <c r="G18" i="14" s="1"/>
  <c r="H18" i="14"/>
  <c r="J18" i="14" s="1"/>
  <c r="L17" i="14"/>
  <c r="J17" i="14"/>
  <c r="G17" i="14"/>
  <c r="L16" i="14"/>
  <c r="G16" i="14" s="1"/>
  <c r="J16" i="14"/>
  <c r="H16" i="14"/>
  <c r="L15" i="14"/>
  <c r="H15" i="14"/>
  <c r="J15" i="14" s="1"/>
  <c r="G15" i="14"/>
  <c r="L14" i="14"/>
  <c r="G14" i="14" s="1"/>
  <c r="J14" i="14"/>
  <c r="L13" i="14"/>
  <c r="G13" i="14" s="1"/>
  <c r="J13" i="14"/>
  <c r="L12" i="14"/>
  <c r="J12" i="14"/>
  <c r="G12" i="14"/>
  <c r="L11" i="14"/>
  <c r="G11" i="14" s="1"/>
  <c r="H11" i="14"/>
  <c r="J11" i="14" s="1"/>
  <c r="L10" i="14"/>
  <c r="J10" i="14"/>
  <c r="G10" i="14"/>
  <c r="L9" i="14"/>
  <c r="G9" i="14" s="1"/>
  <c r="J9" i="14"/>
  <c r="L8" i="14"/>
  <c r="G8" i="14" s="1"/>
  <c r="J8" i="14"/>
  <c r="L7" i="14"/>
  <c r="G7" i="14" s="1"/>
  <c r="H7" i="14"/>
  <c r="J7" i="14" s="1"/>
  <c r="L6" i="14"/>
  <c r="J6" i="14"/>
  <c r="G6" i="14"/>
  <c r="L5" i="14"/>
  <c r="J5" i="14"/>
  <c r="G5" i="14"/>
  <c r="L4" i="14"/>
  <c r="G4" i="14" s="1"/>
  <c r="J4" i="14"/>
  <c r="L3" i="14"/>
  <c r="J3" i="14"/>
  <c r="H3" i="14"/>
  <c r="G3" i="14"/>
  <c r="L2" i="14"/>
  <c r="G2" i="14" s="1"/>
  <c r="H2" i="14"/>
  <c r="M62" i="16"/>
  <c r="K62" i="16"/>
  <c r="H62" i="16"/>
  <c r="M61" i="16"/>
  <c r="H61" i="16" s="1"/>
  <c r="K61" i="16"/>
  <c r="M60" i="16"/>
  <c r="K60" i="16"/>
  <c r="H60" i="16"/>
  <c r="M59" i="16"/>
  <c r="K59" i="16"/>
  <c r="H59" i="16"/>
  <c r="M58" i="16"/>
  <c r="H58" i="16" s="1"/>
  <c r="K58" i="16"/>
  <c r="M57" i="16"/>
  <c r="H57" i="16" s="1"/>
  <c r="K57" i="16"/>
  <c r="M56" i="16"/>
  <c r="K56" i="16"/>
  <c r="H56" i="16"/>
  <c r="M55" i="16"/>
  <c r="H55" i="16" s="1"/>
  <c r="K55" i="16"/>
  <c r="M54" i="16"/>
  <c r="H54" i="16" s="1"/>
  <c r="K54" i="16"/>
  <c r="D54" i="16"/>
  <c r="M53" i="16"/>
  <c r="H53" i="16" s="1"/>
  <c r="K53" i="16"/>
  <c r="M52" i="16"/>
  <c r="H52" i="16" s="1"/>
  <c r="K52" i="16"/>
  <c r="M51" i="16"/>
  <c r="H51" i="16" s="1"/>
  <c r="K51" i="16"/>
  <c r="M50" i="16"/>
  <c r="H50" i="16" s="1"/>
  <c r="K50" i="16"/>
  <c r="M49" i="16"/>
  <c r="H49" i="16" s="1"/>
  <c r="K49" i="16"/>
  <c r="M48" i="16"/>
  <c r="K48" i="16"/>
  <c r="H48" i="16"/>
  <c r="M47" i="16"/>
  <c r="H47" i="16" s="1"/>
  <c r="I47" i="16"/>
  <c r="K47" i="16" s="1"/>
  <c r="M46" i="16"/>
  <c r="H46" i="16" s="1"/>
  <c r="K46" i="16"/>
  <c r="M45" i="16"/>
  <c r="K45" i="16"/>
  <c r="H45" i="16"/>
  <c r="M44" i="16"/>
  <c r="H44" i="16" s="1"/>
  <c r="K44" i="16"/>
  <c r="M43" i="16"/>
  <c r="H43" i="16" s="1"/>
  <c r="K43" i="16"/>
  <c r="M42" i="16"/>
  <c r="H42" i="16" s="1"/>
  <c r="I42" i="16"/>
  <c r="K42" i="16" s="1"/>
  <c r="M41" i="16"/>
  <c r="H41" i="16" s="1"/>
  <c r="K41" i="16"/>
  <c r="M40" i="16"/>
  <c r="K40" i="16"/>
  <c r="H40" i="16"/>
  <c r="M39" i="16"/>
  <c r="K39" i="16"/>
  <c r="H39" i="16"/>
  <c r="M38" i="16"/>
  <c r="H38" i="16" s="1"/>
  <c r="K38" i="16"/>
  <c r="I38" i="16"/>
  <c r="M37" i="16"/>
  <c r="K37" i="16"/>
  <c r="I37" i="16"/>
  <c r="H37" i="16"/>
  <c r="M36" i="16"/>
  <c r="H36" i="16" s="1"/>
  <c r="K36" i="16"/>
  <c r="M35" i="16"/>
  <c r="H35" i="16"/>
  <c r="M34" i="16"/>
  <c r="H34" i="16" s="1"/>
  <c r="K34" i="16"/>
  <c r="M33" i="16"/>
  <c r="H33" i="16" s="1"/>
  <c r="I33" i="16"/>
  <c r="K33" i="16" s="1"/>
  <c r="M32" i="16"/>
  <c r="K32" i="16"/>
  <c r="I32" i="16"/>
  <c r="H32" i="16"/>
  <c r="M31" i="16"/>
  <c r="H31" i="16" s="1"/>
  <c r="K31" i="16"/>
  <c r="I31" i="16"/>
  <c r="M30" i="16"/>
  <c r="K30" i="16"/>
  <c r="I30" i="16"/>
  <c r="H30" i="16"/>
  <c r="M29" i="16"/>
  <c r="H29" i="16" s="1"/>
  <c r="I29" i="16"/>
  <c r="K29" i="16" s="1"/>
  <c r="M28" i="16"/>
  <c r="H28" i="16" s="1"/>
  <c r="K28" i="16"/>
  <c r="I28" i="16"/>
  <c r="M27" i="16"/>
  <c r="K27" i="16"/>
  <c r="H27" i="16"/>
  <c r="M26" i="16"/>
  <c r="H26" i="16" s="1"/>
  <c r="I26" i="16"/>
  <c r="K26" i="16" s="1"/>
  <c r="M25" i="16"/>
  <c r="K25" i="16"/>
  <c r="H25" i="16"/>
  <c r="M24" i="16"/>
  <c r="K24" i="16"/>
  <c r="H24" i="16"/>
  <c r="M23" i="16"/>
  <c r="H23" i="16" s="1"/>
  <c r="I23" i="16"/>
  <c r="K23" i="16" s="1"/>
  <c r="M22" i="16"/>
  <c r="K22" i="16"/>
  <c r="I22" i="16"/>
  <c r="H22" i="16"/>
  <c r="M21" i="16"/>
  <c r="H21" i="16" s="1"/>
  <c r="K21" i="16"/>
  <c r="M20" i="16"/>
  <c r="K20" i="16"/>
  <c r="H20" i="16"/>
  <c r="M19" i="16"/>
  <c r="K19" i="16"/>
  <c r="H19" i="16"/>
  <c r="M18" i="16"/>
  <c r="H18" i="16"/>
  <c r="M17" i="16"/>
  <c r="K17" i="16"/>
  <c r="H17" i="16"/>
  <c r="M16" i="16"/>
  <c r="H16" i="16" s="1"/>
  <c r="I16" i="16"/>
  <c r="K16" i="16" s="1"/>
  <c r="M15" i="16"/>
  <c r="H15" i="16" s="1"/>
  <c r="K15" i="16"/>
  <c r="M14" i="16"/>
  <c r="I14" i="16"/>
  <c r="K14" i="16" s="1"/>
  <c r="H14" i="16"/>
  <c r="M13" i="16"/>
  <c r="K13" i="16"/>
  <c r="H13" i="16"/>
  <c r="M12" i="16"/>
  <c r="H12" i="16" s="1"/>
  <c r="K12" i="16"/>
  <c r="M11" i="16"/>
  <c r="K11" i="16"/>
  <c r="I11" i="16"/>
  <c r="H11" i="16"/>
  <c r="M10" i="16"/>
  <c r="H10" i="16" s="1"/>
  <c r="K10" i="16"/>
  <c r="M9" i="16"/>
  <c r="H9" i="16" s="1"/>
  <c r="I9" i="16"/>
  <c r="K9" i="16" s="1"/>
  <c r="M8" i="16"/>
  <c r="K8" i="16"/>
  <c r="H8" i="16"/>
  <c r="M7" i="16"/>
  <c r="H7" i="16" s="1"/>
  <c r="K7" i="16"/>
  <c r="I7" i="16"/>
  <c r="M6" i="16"/>
  <c r="K6" i="16"/>
  <c r="I6" i="16"/>
  <c r="H6" i="16"/>
  <c r="M5" i="16"/>
  <c r="H5" i="16"/>
  <c r="M4" i="16"/>
  <c r="H4" i="16"/>
  <c r="M3" i="16"/>
  <c r="K3" i="16"/>
  <c r="H3" i="16"/>
  <c r="M2" i="16"/>
  <c r="H2" i="16" s="1"/>
  <c r="K2" i="16"/>
  <c r="F84" i="18"/>
  <c r="L83" i="18"/>
  <c r="G83" i="18" s="1"/>
  <c r="J83" i="18"/>
  <c r="L82" i="18"/>
  <c r="J82" i="18"/>
  <c r="G82" i="18"/>
  <c r="L81" i="18"/>
  <c r="G81" i="18" s="1"/>
  <c r="H81" i="18"/>
  <c r="J81" i="18" s="1"/>
  <c r="L80" i="18"/>
  <c r="J80" i="18"/>
  <c r="H80" i="18"/>
  <c r="G80" i="18"/>
  <c r="L79" i="18"/>
  <c r="G79" i="18" s="1"/>
  <c r="J79" i="18"/>
  <c r="H79" i="18"/>
  <c r="L78" i="18"/>
  <c r="G78" i="18" s="1"/>
  <c r="J78" i="18"/>
  <c r="L77" i="18"/>
  <c r="H77" i="18"/>
  <c r="J77" i="18" s="1"/>
  <c r="G77" i="18"/>
  <c r="L76" i="18"/>
  <c r="G76" i="18" s="1"/>
  <c r="J76" i="18"/>
  <c r="L75" i="18"/>
  <c r="G75" i="18"/>
  <c r="L74" i="18"/>
  <c r="G74" i="18" s="1"/>
  <c r="L73" i="18"/>
  <c r="G73" i="18"/>
  <c r="L72" i="18"/>
  <c r="G72" i="18"/>
  <c r="L71" i="18"/>
  <c r="G71" i="18"/>
  <c r="L70" i="18"/>
  <c r="G70" i="18" s="1"/>
  <c r="L69" i="18"/>
  <c r="G69" i="18"/>
  <c r="L68" i="18"/>
  <c r="G68" i="18"/>
  <c r="L67" i="18"/>
  <c r="G67" i="18"/>
  <c r="L66" i="18"/>
  <c r="G66" i="18" s="1"/>
  <c r="L65" i="18"/>
  <c r="G65" i="18"/>
  <c r="L64" i="18"/>
  <c r="G64" i="18"/>
  <c r="L63" i="18"/>
  <c r="G63" i="18"/>
  <c r="L62" i="18"/>
  <c r="G62" i="18" s="1"/>
  <c r="L61" i="18"/>
  <c r="G61" i="18"/>
  <c r="L60" i="18"/>
  <c r="G60" i="18"/>
  <c r="L59" i="18"/>
  <c r="H59" i="18"/>
  <c r="J59" i="18" s="1"/>
  <c r="G59" i="18"/>
  <c r="L58" i="18"/>
  <c r="G58" i="18" s="1"/>
  <c r="J58" i="18"/>
  <c r="H58" i="18"/>
  <c r="L57" i="18"/>
  <c r="J57" i="18"/>
  <c r="G57" i="18"/>
  <c r="L56" i="18"/>
  <c r="G56" i="18" s="1"/>
  <c r="J56" i="18"/>
  <c r="L55" i="18"/>
  <c r="G55" i="18" s="1"/>
  <c r="J55" i="18"/>
  <c r="L54" i="18"/>
  <c r="J54" i="18"/>
  <c r="G54" i="18"/>
  <c r="L53" i="18"/>
  <c r="G53" i="18" s="1"/>
  <c r="J53" i="18"/>
  <c r="L52" i="18"/>
  <c r="G52" i="18" s="1"/>
  <c r="J52" i="18"/>
  <c r="L51" i="18"/>
  <c r="J51" i="18"/>
  <c r="G51" i="18"/>
  <c r="L50" i="18"/>
  <c r="G50" i="18" s="1"/>
  <c r="J50" i="18"/>
  <c r="L49" i="18"/>
  <c r="J49" i="18"/>
  <c r="G49" i="18"/>
  <c r="L48" i="18"/>
  <c r="G48" i="18" s="1"/>
  <c r="H48" i="18"/>
  <c r="J48" i="18" s="1"/>
  <c r="L47" i="18"/>
  <c r="G47" i="18" s="1"/>
  <c r="H47" i="18"/>
  <c r="J47" i="18" s="1"/>
  <c r="L46" i="18"/>
  <c r="H46" i="18"/>
  <c r="J46" i="18" s="1"/>
  <c r="G46" i="18"/>
  <c r="L45" i="18"/>
  <c r="G45" i="18" s="1"/>
  <c r="H45" i="18"/>
  <c r="J45" i="18" s="1"/>
  <c r="L44" i="18"/>
  <c r="J44" i="18"/>
  <c r="G44" i="18"/>
  <c r="L43" i="18"/>
  <c r="G43" i="18"/>
  <c r="L42" i="18"/>
  <c r="J42" i="18"/>
  <c r="G42" i="18"/>
  <c r="L41" i="18"/>
  <c r="J41" i="18"/>
  <c r="G41" i="18"/>
  <c r="L40" i="18"/>
  <c r="G40" i="18" s="1"/>
  <c r="J40" i="18"/>
  <c r="L39" i="18"/>
  <c r="G39" i="18" s="1"/>
  <c r="J39" i="18"/>
  <c r="L38" i="18"/>
  <c r="J38" i="18"/>
  <c r="G38" i="18"/>
  <c r="L37" i="18"/>
  <c r="H37" i="18"/>
  <c r="J37" i="18" s="1"/>
  <c r="G37" i="18"/>
  <c r="L36" i="18"/>
  <c r="G36" i="18" s="1"/>
  <c r="J36" i="18"/>
  <c r="H36" i="18"/>
  <c r="L35" i="18"/>
  <c r="G35" i="18" s="1"/>
  <c r="H35" i="18"/>
  <c r="J35" i="18" s="1"/>
  <c r="L34" i="18"/>
  <c r="G34" i="18" s="1"/>
  <c r="J34" i="18"/>
  <c r="L33" i="18"/>
  <c r="G33" i="18" s="1"/>
  <c r="J33" i="18"/>
  <c r="L32" i="18"/>
  <c r="G32" i="18" s="1"/>
  <c r="J32" i="18"/>
  <c r="L31" i="18"/>
  <c r="G31" i="18" s="1"/>
  <c r="H31" i="18"/>
  <c r="J31" i="18" s="1"/>
  <c r="L30" i="18"/>
  <c r="H30" i="18"/>
  <c r="J30" i="18" s="1"/>
  <c r="G30" i="18"/>
  <c r="L29" i="18"/>
  <c r="G29" i="18" s="1"/>
  <c r="H29" i="18"/>
  <c r="J29" i="18" s="1"/>
  <c r="L28" i="18"/>
  <c r="G28" i="18"/>
  <c r="L27" i="18"/>
  <c r="G27" i="18" s="1"/>
  <c r="L26" i="18"/>
  <c r="G26" i="18" s="1"/>
  <c r="J26" i="18"/>
  <c r="L25" i="18"/>
  <c r="H25" i="18"/>
  <c r="J25" i="18" s="1"/>
  <c r="G25" i="18"/>
  <c r="L24" i="18"/>
  <c r="J24" i="18"/>
  <c r="G24" i="18"/>
  <c r="L23" i="18"/>
  <c r="G23" i="18" s="1"/>
  <c r="J23" i="18"/>
  <c r="H23" i="18"/>
  <c r="L22" i="18"/>
  <c r="J22" i="18"/>
  <c r="G22" i="18"/>
  <c r="L21" i="18"/>
  <c r="G21" i="18" s="1"/>
  <c r="J21" i="18"/>
  <c r="L20" i="18"/>
  <c r="J20" i="18"/>
  <c r="G20" i="18"/>
  <c r="L19" i="18"/>
  <c r="G19" i="18" s="1"/>
  <c r="H19" i="18"/>
  <c r="J19" i="18" s="1"/>
  <c r="L18" i="18"/>
  <c r="G18" i="18" s="1"/>
  <c r="J18" i="18"/>
  <c r="L17" i="18"/>
  <c r="G17" i="18" s="1"/>
  <c r="J17" i="18"/>
  <c r="L16" i="18"/>
  <c r="G16" i="18" s="1"/>
  <c r="J16" i="18"/>
  <c r="L15" i="18"/>
  <c r="J15" i="18"/>
  <c r="G15" i="18"/>
  <c r="L14" i="18"/>
  <c r="G14" i="18" s="1"/>
  <c r="H14" i="18"/>
  <c r="J14" i="18" s="1"/>
  <c r="L13" i="18"/>
  <c r="G13" i="18" s="1"/>
  <c r="H13" i="18"/>
  <c r="J13" i="18" s="1"/>
  <c r="L12" i="18"/>
  <c r="J12" i="18"/>
  <c r="H12" i="18"/>
  <c r="G12" i="18"/>
  <c r="L11" i="18"/>
  <c r="G11" i="18" s="1"/>
  <c r="H11" i="18"/>
  <c r="J11" i="18" s="1"/>
  <c r="L10" i="18"/>
  <c r="H10" i="18"/>
  <c r="J10" i="18" s="1"/>
  <c r="G10" i="18"/>
  <c r="L9" i="18"/>
  <c r="G9" i="18" s="1"/>
  <c r="H9" i="18"/>
  <c r="J9" i="18" s="1"/>
  <c r="L8" i="18"/>
  <c r="J8" i="18"/>
  <c r="G8" i="18"/>
  <c r="L7" i="18"/>
  <c r="G7" i="18" s="1"/>
  <c r="J7" i="18"/>
  <c r="L6" i="18"/>
  <c r="G6" i="18" s="1"/>
  <c r="J6" i="18"/>
  <c r="L5" i="18"/>
  <c r="H5" i="18"/>
  <c r="J5" i="18" s="1"/>
  <c r="G5" i="18"/>
  <c r="L4" i="18"/>
  <c r="J4" i="18"/>
  <c r="G4" i="18"/>
  <c r="L3" i="18"/>
  <c r="G3" i="18" s="1"/>
  <c r="J3" i="18"/>
  <c r="L2" i="18"/>
  <c r="G2" i="18" s="1"/>
  <c r="J2" i="18"/>
  <c r="H2" i="18"/>
  <c r="M85" i="20"/>
  <c r="H85" i="20" s="1"/>
  <c r="K85" i="20"/>
  <c r="D85" i="20"/>
  <c r="M84" i="20"/>
  <c r="H84" i="20" s="1"/>
  <c r="K84" i="20"/>
  <c r="M80" i="20"/>
  <c r="H80" i="20" s="1"/>
  <c r="K80" i="20"/>
  <c r="M79" i="20"/>
  <c r="K79" i="20"/>
  <c r="H79" i="20"/>
  <c r="M78" i="20"/>
  <c r="K78" i="20"/>
  <c r="H78" i="20"/>
  <c r="M77" i="20"/>
  <c r="H77" i="20" s="1"/>
  <c r="K77" i="20"/>
  <c r="M76" i="20"/>
  <c r="H76" i="20" s="1"/>
  <c r="K76" i="20"/>
  <c r="M75" i="20"/>
  <c r="H75" i="20" s="1"/>
  <c r="K75" i="20"/>
  <c r="M74" i="20"/>
  <c r="I74" i="20"/>
  <c r="K74" i="20" s="1"/>
  <c r="H74" i="20"/>
  <c r="M73" i="20"/>
  <c r="I73" i="20"/>
  <c r="K73" i="20" s="1"/>
  <c r="H73" i="20"/>
  <c r="M72" i="20"/>
  <c r="H72" i="20" s="1"/>
  <c r="M71" i="20"/>
  <c r="H71" i="20"/>
  <c r="M70" i="20"/>
  <c r="H70" i="20"/>
  <c r="M69" i="20"/>
  <c r="H69" i="20" s="1"/>
  <c r="M68" i="20"/>
  <c r="H68" i="20" s="1"/>
  <c r="K68" i="20"/>
  <c r="M67" i="20"/>
  <c r="H67" i="20" s="1"/>
  <c r="K67" i="20"/>
  <c r="M66" i="20"/>
  <c r="H66" i="20" s="1"/>
  <c r="K66" i="20"/>
  <c r="M65" i="20"/>
  <c r="K65" i="20"/>
  <c r="H65" i="20"/>
  <c r="M64" i="20"/>
  <c r="K64" i="20"/>
  <c r="I64" i="20"/>
  <c r="H64" i="20"/>
  <c r="M63" i="20"/>
  <c r="H63" i="20" s="1"/>
  <c r="M62" i="20"/>
  <c r="H62" i="20" s="1"/>
  <c r="K62" i="20"/>
  <c r="M61" i="20"/>
  <c r="H61" i="20" s="1"/>
  <c r="I61" i="20"/>
  <c r="K61" i="20" s="1"/>
  <c r="M60" i="20"/>
  <c r="H60" i="20" s="1"/>
  <c r="K60" i="20"/>
  <c r="M59" i="20"/>
  <c r="I59" i="20"/>
  <c r="K59" i="20" s="1"/>
  <c r="H59" i="20"/>
  <c r="M58" i="20"/>
  <c r="H58" i="20" s="1"/>
  <c r="K58" i="20"/>
  <c r="M57" i="20"/>
  <c r="K57" i="20"/>
  <c r="H57" i="20"/>
  <c r="M56" i="20"/>
  <c r="H56" i="20" s="1"/>
  <c r="K56" i="20"/>
  <c r="M55" i="20"/>
  <c r="H55" i="20" s="1"/>
  <c r="I55" i="20"/>
  <c r="K55" i="20" s="1"/>
  <c r="M54" i="20"/>
  <c r="H54" i="20" s="1"/>
  <c r="K54" i="20"/>
  <c r="M53" i="20"/>
  <c r="H53" i="20" s="1"/>
  <c r="K53" i="20"/>
  <c r="M52" i="20"/>
  <c r="I52" i="20"/>
  <c r="K52" i="20" s="1"/>
  <c r="H52" i="20"/>
  <c r="M51" i="20"/>
  <c r="H51" i="20" s="1"/>
  <c r="K51" i="20"/>
  <c r="M50" i="20"/>
  <c r="H50" i="20"/>
  <c r="M49" i="20"/>
  <c r="I49" i="20"/>
  <c r="K49" i="20" s="1"/>
  <c r="H49" i="20"/>
  <c r="M48" i="20"/>
  <c r="H48" i="20" s="1"/>
  <c r="M47" i="20"/>
  <c r="H47" i="20"/>
  <c r="M46" i="20"/>
  <c r="I46" i="20"/>
  <c r="K46" i="20" s="1"/>
  <c r="H46" i="20"/>
  <c r="M45" i="20"/>
  <c r="H45" i="20" s="1"/>
  <c r="K45" i="20"/>
  <c r="M44" i="20"/>
  <c r="H44" i="20" s="1"/>
  <c r="K44" i="20"/>
  <c r="M43" i="20"/>
  <c r="K43" i="20"/>
  <c r="H43" i="20"/>
  <c r="M42" i="20"/>
  <c r="H42" i="20" s="1"/>
  <c r="K42" i="20"/>
  <c r="M41" i="20"/>
  <c r="I41" i="20"/>
  <c r="K41" i="20" s="1"/>
  <c r="H41" i="20"/>
  <c r="M40" i="20"/>
  <c r="H40" i="20"/>
  <c r="M39" i="20"/>
  <c r="H39" i="20"/>
  <c r="M38" i="20"/>
  <c r="K38" i="20"/>
  <c r="H38" i="20"/>
  <c r="M37" i="20"/>
  <c r="H37" i="20" s="1"/>
  <c r="I37" i="20"/>
  <c r="K37" i="20" s="1"/>
  <c r="M36" i="20"/>
  <c r="H36" i="20" s="1"/>
  <c r="M35" i="20"/>
  <c r="I35" i="20"/>
  <c r="K35" i="20" s="1"/>
  <c r="H35" i="20"/>
  <c r="M34" i="20"/>
  <c r="H34" i="20"/>
  <c r="M33" i="20"/>
  <c r="H33" i="20" s="1"/>
  <c r="K33" i="20"/>
  <c r="M32" i="20"/>
  <c r="K32" i="20"/>
  <c r="I32" i="20"/>
  <c r="H32" i="20"/>
  <c r="M31" i="20"/>
  <c r="H31" i="20" s="1"/>
  <c r="K31" i="20"/>
  <c r="M30" i="20"/>
  <c r="I30" i="20"/>
  <c r="K30" i="20" s="1"/>
  <c r="H30" i="20"/>
  <c r="M29" i="20"/>
  <c r="H29" i="20" s="1"/>
  <c r="M28" i="20"/>
  <c r="H28" i="20"/>
  <c r="M27" i="20"/>
  <c r="H27" i="20"/>
  <c r="M26" i="20"/>
  <c r="H26" i="20"/>
  <c r="M25" i="20"/>
  <c r="H25" i="20" s="1"/>
  <c r="K25" i="20"/>
  <c r="I25" i="20"/>
  <c r="M24" i="20"/>
  <c r="I24" i="20"/>
  <c r="K24" i="20" s="1"/>
  <c r="H24" i="20"/>
  <c r="M23" i="20"/>
  <c r="H23" i="20" s="1"/>
  <c r="K23" i="20"/>
  <c r="M22" i="20"/>
  <c r="H22" i="20" s="1"/>
  <c r="K22" i="20"/>
  <c r="M21" i="20"/>
  <c r="K21" i="20"/>
  <c r="H21" i="20"/>
  <c r="M20" i="20"/>
  <c r="H20" i="20" s="1"/>
  <c r="I20" i="20"/>
  <c r="K20" i="20" s="1"/>
  <c r="M19" i="20"/>
  <c r="K19" i="20"/>
  <c r="I19" i="20"/>
  <c r="H19" i="20"/>
  <c r="M18" i="20"/>
  <c r="H18" i="20" s="1"/>
  <c r="K18" i="20"/>
  <c r="M17" i="20"/>
  <c r="H17" i="20"/>
  <c r="M16" i="20"/>
  <c r="H16" i="20"/>
  <c r="M15" i="20"/>
  <c r="H15" i="20" s="1"/>
  <c r="K15" i="20"/>
  <c r="I15" i="20"/>
  <c r="M14" i="20"/>
  <c r="I14" i="20"/>
  <c r="K14" i="20" s="1"/>
  <c r="H14" i="20"/>
  <c r="M13" i="20"/>
  <c r="H13" i="20" s="1"/>
  <c r="K13" i="20"/>
  <c r="M12" i="20"/>
  <c r="H12" i="20" s="1"/>
  <c r="K12" i="20"/>
  <c r="M11" i="20"/>
  <c r="H11" i="20" s="1"/>
  <c r="K11" i="20"/>
  <c r="M10" i="20"/>
  <c r="H10" i="20" s="1"/>
  <c r="M9" i="20"/>
  <c r="H9" i="20" s="1"/>
  <c r="K9" i="20"/>
  <c r="M8" i="20"/>
  <c r="K8" i="20"/>
  <c r="I8" i="20"/>
  <c r="H8" i="20"/>
  <c r="M7" i="20"/>
  <c r="H7" i="20" s="1"/>
  <c r="K7" i="20"/>
  <c r="I7" i="20"/>
  <c r="M6" i="20"/>
  <c r="K6" i="20"/>
  <c r="H6" i="20"/>
  <c r="M5" i="20"/>
  <c r="H5" i="20" s="1"/>
  <c r="I5" i="20"/>
  <c r="K5" i="20" s="1"/>
  <c r="M4" i="20"/>
  <c r="K4" i="20"/>
  <c r="H4" i="20"/>
  <c r="M3" i="20"/>
  <c r="H3" i="20" s="1"/>
  <c r="K3" i="20"/>
  <c r="M2" i="20"/>
  <c r="H2" i="20" s="1"/>
  <c r="K2" i="20"/>
  <c r="F74" i="19"/>
  <c r="L73" i="19"/>
  <c r="G73" i="19" s="1"/>
  <c r="J73" i="19"/>
  <c r="L72" i="19"/>
  <c r="H72" i="19"/>
  <c r="J72" i="19" s="1"/>
  <c r="G72" i="19"/>
  <c r="L71" i="19"/>
  <c r="G71" i="19" s="1"/>
  <c r="H71" i="19"/>
  <c r="J71" i="19" s="1"/>
  <c r="L70" i="19"/>
  <c r="J70" i="19"/>
  <c r="G70" i="19"/>
  <c r="L69" i="19"/>
  <c r="G69" i="19" s="1"/>
  <c r="J69" i="19"/>
  <c r="L68" i="19"/>
  <c r="G68" i="19" s="1"/>
  <c r="J68" i="19"/>
  <c r="L67" i="19"/>
  <c r="J67" i="19"/>
  <c r="G67" i="19"/>
  <c r="L66" i="19"/>
  <c r="G66" i="19" s="1"/>
  <c r="J66" i="19"/>
  <c r="L65" i="19"/>
  <c r="H65" i="19"/>
  <c r="J65" i="19" s="1"/>
  <c r="G65" i="19"/>
  <c r="L64" i="19"/>
  <c r="G64" i="19" s="1"/>
  <c r="J64" i="19"/>
  <c r="L63" i="19"/>
  <c r="G63" i="19" s="1"/>
  <c r="J63" i="19"/>
  <c r="L62" i="19"/>
  <c r="G62" i="19" s="1"/>
  <c r="J62" i="19"/>
  <c r="L61" i="19"/>
  <c r="G61" i="19" s="1"/>
  <c r="H61" i="19"/>
  <c r="J61" i="19" s="1"/>
  <c r="L60" i="19"/>
  <c r="H60" i="19"/>
  <c r="J60" i="19" s="1"/>
  <c r="G60" i="19"/>
  <c r="L59" i="19"/>
  <c r="G59" i="19" s="1"/>
  <c r="J59" i="19"/>
  <c r="L58" i="19"/>
  <c r="H58" i="19"/>
  <c r="J58" i="19" s="1"/>
  <c r="G58" i="19"/>
  <c r="L57" i="19"/>
  <c r="G57" i="19" s="1"/>
  <c r="J57" i="19"/>
  <c r="L56" i="19"/>
  <c r="H56" i="19"/>
  <c r="J56" i="19" s="1"/>
  <c r="G56" i="19"/>
  <c r="L55" i="19"/>
  <c r="J55" i="19"/>
  <c r="G55" i="19"/>
  <c r="L54" i="19"/>
  <c r="G54" i="19" s="1"/>
  <c r="J54" i="19"/>
  <c r="L53" i="19"/>
  <c r="J53" i="19"/>
  <c r="H53" i="19"/>
  <c r="G53" i="19"/>
  <c r="L52" i="19"/>
  <c r="J52" i="19"/>
  <c r="G52" i="19"/>
  <c r="L51" i="19"/>
  <c r="H51" i="19"/>
  <c r="J51" i="19" s="1"/>
  <c r="G51" i="19"/>
  <c r="L50" i="19"/>
  <c r="G50" i="19" s="1"/>
  <c r="J50" i="19"/>
  <c r="L49" i="19"/>
  <c r="G49" i="19" s="1"/>
  <c r="L48" i="19"/>
  <c r="G48" i="19"/>
  <c r="L47" i="19"/>
  <c r="G47" i="19" s="1"/>
  <c r="L46" i="19"/>
  <c r="G46" i="19" s="1"/>
  <c r="L45" i="19"/>
  <c r="H45" i="19"/>
  <c r="J45" i="19" s="1"/>
  <c r="G45" i="19"/>
  <c r="L44" i="19"/>
  <c r="G44" i="19" s="1"/>
  <c r="H44" i="19"/>
  <c r="J44" i="19" s="1"/>
  <c r="L43" i="19"/>
  <c r="G43" i="19" s="1"/>
  <c r="J43" i="19"/>
  <c r="L42" i="19"/>
  <c r="J42" i="19"/>
  <c r="G42" i="19"/>
  <c r="L41" i="19"/>
  <c r="G41" i="19" s="1"/>
  <c r="J41" i="19"/>
  <c r="L40" i="19"/>
  <c r="J40" i="19"/>
  <c r="G40" i="19"/>
  <c r="L39" i="19"/>
  <c r="G39" i="19" s="1"/>
  <c r="H39" i="19"/>
  <c r="J39" i="19" s="1"/>
  <c r="L38" i="19"/>
  <c r="G38" i="19" s="1"/>
  <c r="J38" i="19"/>
  <c r="L37" i="19"/>
  <c r="G37" i="19" s="1"/>
  <c r="J37" i="19"/>
  <c r="L36" i="19"/>
  <c r="J36" i="19"/>
  <c r="G36" i="19"/>
  <c r="L35" i="19"/>
  <c r="J35" i="19"/>
  <c r="G35" i="19"/>
  <c r="L34" i="19"/>
  <c r="G34" i="19" s="1"/>
  <c r="H34" i="19"/>
  <c r="J34" i="19" s="1"/>
  <c r="L33" i="19"/>
  <c r="G33" i="19" s="1"/>
  <c r="J33" i="19"/>
  <c r="L32" i="19"/>
  <c r="G32" i="19" s="1"/>
  <c r="J32" i="19"/>
  <c r="L31" i="19"/>
  <c r="G31" i="19" s="1"/>
  <c r="J31" i="19"/>
  <c r="L30" i="19"/>
  <c r="J30" i="19"/>
  <c r="G30" i="19"/>
  <c r="L29" i="19"/>
  <c r="G29" i="19" s="1"/>
  <c r="J29" i="19"/>
  <c r="L28" i="19"/>
  <c r="G28" i="19" s="1"/>
  <c r="J28" i="19"/>
  <c r="L27" i="19"/>
  <c r="J27" i="19"/>
  <c r="G27" i="19"/>
  <c r="L26" i="19"/>
  <c r="G26" i="19" s="1"/>
  <c r="J26" i="19"/>
  <c r="L25" i="19"/>
  <c r="G25" i="19" s="1"/>
  <c r="J25" i="19"/>
  <c r="L24" i="19"/>
  <c r="H24" i="19"/>
  <c r="J24" i="19" s="1"/>
  <c r="G24" i="19"/>
  <c r="L23" i="19"/>
  <c r="G23" i="19" s="1"/>
  <c r="J23" i="19"/>
  <c r="L22" i="19"/>
  <c r="J22" i="19"/>
  <c r="G22" i="19"/>
  <c r="L21" i="19"/>
  <c r="J21" i="19"/>
  <c r="H21" i="19"/>
  <c r="G21" i="19"/>
  <c r="L20" i="19"/>
  <c r="J20" i="19"/>
  <c r="G20" i="19"/>
  <c r="L19" i="19"/>
  <c r="J19" i="19"/>
  <c r="G19" i="19"/>
  <c r="L18" i="19"/>
  <c r="G18" i="19" s="1"/>
  <c r="J18" i="19"/>
  <c r="L17" i="19"/>
  <c r="J17" i="19"/>
  <c r="G17" i="19"/>
  <c r="L16" i="19"/>
  <c r="G16" i="19" s="1"/>
  <c r="J16" i="19"/>
  <c r="L15" i="19"/>
  <c r="H15" i="19"/>
  <c r="J15" i="19" s="1"/>
  <c r="G15" i="19"/>
  <c r="L14" i="19"/>
  <c r="G14" i="19" s="1"/>
  <c r="J14" i="19"/>
  <c r="L13" i="19"/>
  <c r="G13" i="19" s="1"/>
  <c r="J13" i="19"/>
  <c r="L12" i="19"/>
  <c r="J12" i="19"/>
  <c r="G12" i="19"/>
  <c r="L11" i="19"/>
  <c r="G11" i="19" s="1"/>
  <c r="J11" i="19"/>
  <c r="L10" i="19"/>
  <c r="G10" i="19" s="1"/>
  <c r="J10" i="19"/>
  <c r="L9" i="19"/>
  <c r="J9" i="19"/>
  <c r="H9" i="19"/>
  <c r="G9" i="19"/>
  <c r="L8" i="19"/>
  <c r="G8" i="19" s="1"/>
  <c r="J8" i="19"/>
  <c r="H8" i="19"/>
  <c r="L7" i="19"/>
  <c r="J7" i="19"/>
  <c r="G7" i="19"/>
  <c r="L6" i="19"/>
  <c r="G6" i="19" s="1"/>
  <c r="L5" i="19"/>
  <c r="G5" i="19" s="1"/>
  <c r="J5" i="19"/>
  <c r="L4" i="19"/>
  <c r="G4" i="19" s="1"/>
  <c r="H4" i="19"/>
  <c r="J4" i="19" s="1"/>
  <c r="L3" i="19"/>
  <c r="G3" i="19" s="1"/>
  <c r="J3" i="19"/>
  <c r="L2" i="19"/>
  <c r="H2" i="19"/>
  <c r="G2" i="19"/>
  <c r="D76" i="21"/>
  <c r="M73" i="21"/>
  <c r="H73" i="21" s="1"/>
  <c r="K73" i="21"/>
  <c r="M72" i="21"/>
  <c r="H72" i="21" s="1"/>
  <c r="K72" i="21"/>
  <c r="M71" i="21"/>
  <c r="H71" i="21" s="1"/>
  <c r="I71" i="21"/>
  <c r="K71" i="21" s="1"/>
  <c r="M70" i="21"/>
  <c r="I70" i="21"/>
  <c r="K70" i="21" s="1"/>
  <c r="H70" i="21"/>
  <c r="M69" i="21"/>
  <c r="K69" i="21"/>
  <c r="H69" i="21"/>
  <c r="M68" i="21"/>
  <c r="K68" i="21"/>
  <c r="H68" i="21"/>
  <c r="M67" i="21"/>
  <c r="H67" i="21" s="1"/>
  <c r="K67" i="21"/>
  <c r="M66" i="21"/>
  <c r="H66" i="21" s="1"/>
  <c r="K66" i="21"/>
  <c r="M65" i="21"/>
  <c r="K65" i="21"/>
  <c r="H65" i="21"/>
  <c r="M64" i="21"/>
  <c r="H64" i="21" s="1"/>
  <c r="K64" i="21"/>
  <c r="M63" i="21"/>
  <c r="H63" i="21" s="1"/>
  <c r="K63" i="21"/>
  <c r="M62" i="21"/>
  <c r="H62" i="21" s="1"/>
  <c r="I62" i="21"/>
  <c r="K62" i="21" s="1"/>
  <c r="M61" i="21"/>
  <c r="H61" i="21"/>
  <c r="M60" i="21"/>
  <c r="K60" i="21"/>
  <c r="H60" i="21"/>
  <c r="M59" i="21"/>
  <c r="K59" i="21"/>
  <c r="H59" i="21"/>
  <c r="M58" i="21"/>
  <c r="H58" i="21" s="1"/>
  <c r="K58" i="21"/>
  <c r="M57" i="21"/>
  <c r="K57" i="21"/>
  <c r="H57" i="21"/>
  <c r="M56" i="21"/>
  <c r="H56" i="21" s="1"/>
  <c r="K56" i="21"/>
  <c r="M55" i="21"/>
  <c r="H55" i="21" s="1"/>
  <c r="K55" i="21"/>
  <c r="M54" i="21"/>
  <c r="H54" i="21"/>
  <c r="M53" i="21"/>
  <c r="H53" i="21"/>
  <c r="M52" i="21"/>
  <c r="H52" i="21" s="1"/>
  <c r="K52" i="21"/>
  <c r="M51" i="21"/>
  <c r="K51" i="21"/>
  <c r="H51" i="21"/>
  <c r="M50" i="21"/>
  <c r="H50" i="21" s="1"/>
  <c r="K50" i="21"/>
  <c r="M49" i="21"/>
  <c r="H49" i="21" s="1"/>
  <c r="I49" i="21"/>
  <c r="K49" i="21" s="1"/>
  <c r="M48" i="21"/>
  <c r="H48" i="21" s="1"/>
  <c r="K48" i="21"/>
  <c r="I48" i="21"/>
  <c r="M47" i="21"/>
  <c r="H47" i="21" s="1"/>
  <c r="I47" i="21"/>
  <c r="K47" i="21" s="1"/>
  <c r="M46" i="21"/>
  <c r="K46" i="21"/>
  <c r="H46" i="21"/>
  <c r="M45" i="21"/>
  <c r="H45" i="21" s="1"/>
  <c r="K45" i="21"/>
  <c r="I45" i="21"/>
  <c r="M44" i="21"/>
  <c r="H44" i="21" s="1"/>
  <c r="K44" i="21"/>
  <c r="M43" i="21"/>
  <c r="K43" i="21"/>
  <c r="H43" i="21"/>
  <c r="M42" i="21"/>
  <c r="K42" i="21"/>
  <c r="H42" i="21"/>
  <c r="M41" i="21"/>
  <c r="H41" i="21" s="1"/>
  <c r="K41" i="21"/>
  <c r="M40" i="21"/>
  <c r="H40" i="21" s="1"/>
  <c r="K40" i="21"/>
  <c r="I40" i="21"/>
  <c r="M39" i="21"/>
  <c r="H39" i="21" s="1"/>
  <c r="I39" i="21"/>
  <c r="K39" i="21" s="1"/>
  <c r="M38" i="21"/>
  <c r="H38" i="21" s="1"/>
  <c r="K38" i="21"/>
  <c r="M37" i="21"/>
  <c r="K37" i="21"/>
  <c r="H37" i="21"/>
  <c r="M36" i="21"/>
  <c r="H36" i="21" s="1"/>
  <c r="K36" i="21"/>
  <c r="M35" i="21"/>
  <c r="H35" i="21" s="1"/>
  <c r="K35" i="21"/>
  <c r="M34" i="21"/>
  <c r="K34" i="21"/>
  <c r="H34" i="21"/>
  <c r="M33" i="21"/>
  <c r="K33" i="21"/>
  <c r="H33" i="21"/>
  <c r="M32" i="21"/>
  <c r="K32" i="21"/>
  <c r="H32" i="21"/>
  <c r="M31" i="21"/>
  <c r="H31" i="21" s="1"/>
  <c r="K31" i="21"/>
  <c r="M30" i="21"/>
  <c r="H30" i="21" s="1"/>
  <c r="K30" i="21"/>
  <c r="M29" i="21"/>
  <c r="K29" i="21"/>
  <c r="H29" i="21"/>
  <c r="M28" i="21"/>
  <c r="H28" i="21" s="1"/>
  <c r="K28" i="21"/>
  <c r="M27" i="21"/>
  <c r="H27" i="21" s="1"/>
  <c r="K27" i="21"/>
  <c r="M26" i="21"/>
  <c r="H26" i="21" s="1"/>
  <c r="I26" i="21"/>
  <c r="K26" i="21" s="1"/>
  <c r="M25" i="21"/>
  <c r="H25" i="21" s="1"/>
  <c r="K25" i="21"/>
  <c r="M24" i="21"/>
  <c r="K24" i="21"/>
  <c r="H24" i="21"/>
  <c r="M23" i="21"/>
  <c r="H23" i="21" s="1"/>
  <c r="K23" i="21"/>
  <c r="M22" i="21"/>
  <c r="H22" i="21" s="1"/>
  <c r="K22" i="21"/>
  <c r="M21" i="21"/>
  <c r="K21" i="21"/>
  <c r="I21" i="21"/>
  <c r="H21" i="21"/>
  <c r="M20" i="21"/>
  <c r="H20" i="21" s="1"/>
  <c r="K20" i="21"/>
  <c r="M19" i="21"/>
  <c r="K19" i="21"/>
  <c r="I19" i="21"/>
  <c r="H19" i="21"/>
  <c r="M18" i="21"/>
  <c r="H18" i="21" s="1"/>
  <c r="I18" i="21"/>
  <c r="K18" i="21" s="1"/>
  <c r="M17" i="21"/>
  <c r="K17" i="21"/>
  <c r="H17" i="21"/>
  <c r="M16" i="21"/>
  <c r="H16" i="21" s="1"/>
  <c r="K16" i="21"/>
  <c r="I16" i="21"/>
  <c r="M15" i="21"/>
  <c r="K15" i="21"/>
  <c r="H15" i="21"/>
  <c r="M14" i="21"/>
  <c r="H14" i="21" s="1"/>
  <c r="K14" i="21"/>
  <c r="I14" i="21"/>
  <c r="M13" i="21"/>
  <c r="H13" i="21" s="1"/>
  <c r="M12" i="21"/>
  <c r="K12" i="21"/>
  <c r="I12" i="21"/>
  <c r="H12" i="21"/>
  <c r="M11" i="21"/>
  <c r="H11" i="21" s="1"/>
  <c r="M10" i="21"/>
  <c r="H10" i="21" s="1"/>
  <c r="K10" i="21"/>
  <c r="M9" i="21"/>
  <c r="H9" i="21" s="1"/>
  <c r="I9" i="21"/>
  <c r="K9" i="21" s="1"/>
  <c r="M8" i="21"/>
  <c r="H8" i="21" s="1"/>
  <c r="K8" i="21"/>
  <c r="M7" i="21"/>
  <c r="K7" i="21"/>
  <c r="H7" i="21"/>
  <c r="M6" i="21"/>
  <c r="H6" i="21" s="1"/>
  <c r="K6" i="21"/>
  <c r="I6" i="21"/>
  <c r="M5" i="21"/>
  <c r="I5" i="21"/>
  <c r="K5" i="21" s="1"/>
  <c r="H5" i="21"/>
  <c r="M4" i="21"/>
  <c r="H4" i="21" s="1"/>
  <c r="K4" i="21"/>
  <c r="M3" i="21"/>
  <c r="H3" i="21" s="1"/>
  <c r="K3" i="21"/>
  <c r="M2" i="21"/>
  <c r="I2" i="21"/>
  <c r="K2" i="21" s="1"/>
  <c r="H2" i="21"/>
  <c r="F75" i="22"/>
  <c r="L74" i="22"/>
  <c r="G74" i="22" s="1"/>
  <c r="J74" i="22"/>
  <c r="L73" i="22"/>
  <c r="J73" i="22"/>
  <c r="G73" i="22"/>
  <c r="L72" i="22"/>
  <c r="J72" i="22"/>
  <c r="G72" i="22"/>
  <c r="L71" i="22"/>
  <c r="J71" i="22"/>
  <c r="G71" i="22"/>
  <c r="L70" i="22"/>
  <c r="J70" i="22"/>
  <c r="H70" i="22"/>
  <c r="G70" i="22"/>
  <c r="L69" i="22"/>
  <c r="G69" i="22" s="1"/>
  <c r="H69" i="22"/>
  <c r="J69" i="22" s="1"/>
  <c r="L68" i="22"/>
  <c r="G68" i="22" s="1"/>
  <c r="J68" i="22"/>
  <c r="L67" i="22"/>
  <c r="H67" i="22"/>
  <c r="J67" i="22" s="1"/>
  <c r="G67" i="22"/>
  <c r="L66" i="22"/>
  <c r="J66" i="22"/>
  <c r="G66" i="22"/>
  <c r="L65" i="22"/>
  <c r="J65" i="22"/>
  <c r="G65" i="22"/>
  <c r="L64" i="22"/>
  <c r="G64" i="22" s="1"/>
  <c r="H64" i="22"/>
  <c r="J64" i="22" s="1"/>
  <c r="L63" i="22"/>
  <c r="G63" i="22" s="1"/>
  <c r="J63" i="22"/>
  <c r="L62" i="22"/>
  <c r="J62" i="22"/>
  <c r="H62" i="22"/>
  <c r="G62" i="22"/>
  <c r="L61" i="22"/>
  <c r="G61" i="22" s="1"/>
  <c r="J61" i="22"/>
  <c r="L60" i="22"/>
  <c r="J60" i="22"/>
  <c r="G60" i="22"/>
  <c r="L59" i="22"/>
  <c r="G59" i="22" s="1"/>
  <c r="J59" i="22"/>
  <c r="H59" i="22"/>
  <c r="L58" i="22"/>
  <c r="J58" i="22"/>
  <c r="G58" i="22"/>
  <c r="L57" i="22"/>
  <c r="G57" i="22" s="1"/>
  <c r="J57" i="22"/>
  <c r="H57" i="22"/>
  <c r="L56" i="22"/>
  <c r="G56" i="22" s="1"/>
  <c r="J56" i="22"/>
  <c r="L55" i="22"/>
  <c r="H55" i="22"/>
  <c r="J55" i="22" s="1"/>
  <c r="G55" i="22"/>
  <c r="L54" i="22"/>
  <c r="G54" i="22" s="1"/>
  <c r="J54" i="22"/>
  <c r="L53" i="22"/>
  <c r="G53" i="22"/>
  <c r="L52" i="22"/>
  <c r="J52" i="22"/>
  <c r="G52" i="22"/>
  <c r="L51" i="22"/>
  <c r="G51" i="22" s="1"/>
  <c r="J51" i="22"/>
  <c r="L50" i="22"/>
  <c r="J50" i="22"/>
  <c r="H50" i="22"/>
  <c r="G50" i="22"/>
  <c r="L49" i="22"/>
  <c r="J49" i="22"/>
  <c r="G49" i="22"/>
  <c r="L48" i="22"/>
  <c r="H48" i="22"/>
  <c r="J48" i="22" s="1"/>
  <c r="G48" i="22"/>
  <c r="L47" i="22"/>
  <c r="J47" i="22"/>
  <c r="H47" i="22"/>
  <c r="G47" i="22"/>
  <c r="L46" i="22"/>
  <c r="H46" i="22"/>
  <c r="J46" i="22" s="1"/>
  <c r="G46" i="22"/>
  <c r="L45" i="22"/>
  <c r="G45" i="22" s="1"/>
  <c r="J45" i="22"/>
  <c r="L44" i="22"/>
  <c r="G44" i="22" s="1"/>
  <c r="J44" i="22"/>
  <c r="L43" i="22"/>
  <c r="J43" i="22"/>
  <c r="G43" i="22"/>
  <c r="L42" i="22"/>
  <c r="G42" i="22" s="1"/>
  <c r="J42" i="22"/>
  <c r="L41" i="22"/>
  <c r="H41" i="22"/>
  <c r="J41" i="22" s="1"/>
  <c r="G41" i="22"/>
  <c r="L40" i="22"/>
  <c r="J40" i="22"/>
  <c r="H40" i="22"/>
  <c r="G40" i="22"/>
  <c r="L39" i="22"/>
  <c r="J39" i="22"/>
  <c r="G39" i="22"/>
  <c r="L38" i="22"/>
  <c r="J38" i="22"/>
  <c r="G38" i="22"/>
  <c r="L37" i="22"/>
  <c r="J37" i="22"/>
  <c r="H37" i="22"/>
  <c r="G37" i="22"/>
  <c r="L36" i="22"/>
  <c r="J36" i="22"/>
  <c r="H36" i="22"/>
  <c r="G36" i="22"/>
  <c r="L35" i="22"/>
  <c r="J35" i="22"/>
  <c r="H35" i="22"/>
  <c r="G35" i="22"/>
  <c r="L34" i="22"/>
  <c r="J34" i="22"/>
  <c r="G34" i="22"/>
  <c r="L33" i="22"/>
  <c r="G33" i="22" s="1"/>
  <c r="L32" i="22"/>
  <c r="G32" i="22" s="1"/>
  <c r="J32" i="22"/>
  <c r="L31" i="22"/>
  <c r="H31" i="22"/>
  <c r="J31" i="22" s="1"/>
  <c r="G31" i="22"/>
  <c r="L30" i="22"/>
  <c r="J30" i="22"/>
  <c r="H30" i="22"/>
  <c r="G30" i="22"/>
  <c r="L29" i="22"/>
  <c r="J29" i="22"/>
  <c r="G29" i="22"/>
  <c r="L28" i="22"/>
  <c r="G28" i="22" s="1"/>
  <c r="J28" i="22"/>
  <c r="L27" i="22"/>
  <c r="J27" i="22"/>
  <c r="G27" i="22"/>
  <c r="L26" i="22"/>
  <c r="J26" i="22"/>
  <c r="G26" i="22"/>
  <c r="L25" i="22"/>
  <c r="G25" i="22" s="1"/>
  <c r="J25" i="22"/>
  <c r="L24" i="22"/>
  <c r="J24" i="22"/>
  <c r="G24" i="22"/>
  <c r="L23" i="22"/>
  <c r="G23" i="22" s="1"/>
  <c r="J23" i="22"/>
  <c r="L22" i="22"/>
  <c r="G22" i="22" s="1"/>
  <c r="H22" i="22"/>
  <c r="J22" i="22" s="1"/>
  <c r="L21" i="22"/>
  <c r="G21" i="22" s="1"/>
  <c r="J21" i="22"/>
  <c r="L20" i="22"/>
  <c r="G20" i="22" s="1"/>
  <c r="J20" i="22"/>
  <c r="L19" i="22"/>
  <c r="H19" i="22"/>
  <c r="J19" i="22" s="1"/>
  <c r="G19" i="22"/>
  <c r="L18" i="22"/>
  <c r="G18" i="22" s="1"/>
  <c r="L17" i="22"/>
  <c r="G17" i="22" s="1"/>
  <c r="L16" i="22"/>
  <c r="G16" i="22"/>
  <c r="L15" i="22"/>
  <c r="G15" i="22" s="1"/>
  <c r="L14" i="22"/>
  <c r="G14" i="22" s="1"/>
  <c r="L13" i="22"/>
  <c r="G13" i="22" s="1"/>
  <c r="H13" i="22"/>
  <c r="J13" i="22" s="1"/>
  <c r="L12" i="22"/>
  <c r="J12" i="22"/>
  <c r="G12" i="22"/>
  <c r="L11" i="22"/>
  <c r="G11" i="22" s="1"/>
  <c r="J11" i="22"/>
  <c r="L10" i="22"/>
  <c r="J10" i="22"/>
  <c r="G10" i="22"/>
  <c r="L9" i="22"/>
  <c r="G9" i="22" s="1"/>
  <c r="J9" i="22"/>
  <c r="L8" i="22"/>
  <c r="H8" i="22"/>
  <c r="J8" i="22" s="1"/>
  <c r="G8" i="22"/>
  <c r="L7" i="22"/>
  <c r="G7" i="22" s="1"/>
  <c r="J7" i="22"/>
  <c r="H7" i="22"/>
  <c r="L6" i="22"/>
  <c r="H6" i="22"/>
  <c r="J6" i="22" s="1"/>
  <c r="G6" i="22"/>
  <c r="L5" i="22"/>
  <c r="G5" i="22"/>
  <c r="L4" i="22"/>
  <c r="G4" i="22" s="1"/>
  <c r="H4" i="22"/>
  <c r="J4" i="22" s="1"/>
  <c r="L3" i="22"/>
  <c r="J3" i="22"/>
  <c r="G3" i="22"/>
  <c r="L2" i="22"/>
  <c r="G2" i="22" s="1"/>
  <c r="J2" i="22"/>
  <c r="H2" i="22"/>
  <c r="D76" i="23"/>
  <c r="M74" i="23"/>
  <c r="K74" i="23"/>
  <c r="H74" i="23"/>
  <c r="M73" i="23"/>
  <c r="H73" i="23" s="1"/>
  <c r="I73" i="23"/>
  <c r="K73" i="23" s="1"/>
  <c r="M72" i="23"/>
  <c r="I72" i="23"/>
  <c r="K72" i="23" s="1"/>
  <c r="H72" i="23"/>
  <c r="M71" i="23"/>
  <c r="K71" i="23"/>
  <c r="H71" i="23"/>
  <c r="M70" i="23"/>
  <c r="K70" i="23"/>
  <c r="H70" i="23"/>
  <c r="M69" i="23"/>
  <c r="H69" i="23" s="1"/>
  <c r="K69" i="23"/>
  <c r="M68" i="23"/>
  <c r="H68" i="23" s="1"/>
  <c r="K68" i="23"/>
  <c r="M67" i="23"/>
  <c r="K67" i="23"/>
  <c r="H67" i="23"/>
  <c r="M66" i="23"/>
  <c r="H66" i="23" s="1"/>
  <c r="K66" i="23"/>
  <c r="M65" i="23"/>
  <c r="H65" i="23" s="1"/>
  <c r="M64" i="23"/>
  <c r="H64" i="23"/>
  <c r="M63" i="23"/>
  <c r="H63" i="23"/>
  <c r="M62" i="23"/>
  <c r="H62" i="23" s="1"/>
  <c r="I62" i="23"/>
  <c r="K62" i="23" s="1"/>
  <c r="M61" i="23"/>
  <c r="K61" i="23"/>
  <c r="H61" i="23"/>
  <c r="M60" i="23"/>
  <c r="H60" i="23" s="1"/>
  <c r="K60" i="23"/>
  <c r="I60" i="23"/>
  <c r="M59" i="23"/>
  <c r="I59" i="23"/>
  <c r="K59" i="23" s="1"/>
  <c r="H59" i="23"/>
  <c r="M58" i="23"/>
  <c r="H58" i="23" s="1"/>
  <c r="K58" i="23"/>
  <c r="M57" i="23"/>
  <c r="H57" i="23" s="1"/>
  <c r="K57" i="23"/>
  <c r="M56" i="23"/>
  <c r="H56" i="23" s="1"/>
  <c r="K56" i="23"/>
  <c r="I56" i="23"/>
  <c r="M55" i="23"/>
  <c r="K55" i="23"/>
  <c r="I55" i="23"/>
  <c r="H55" i="23"/>
  <c r="M54" i="23"/>
  <c r="H54" i="23"/>
  <c r="M53" i="23"/>
  <c r="H53" i="23" s="1"/>
  <c r="K53" i="23"/>
  <c r="M52" i="23"/>
  <c r="H52" i="23" s="1"/>
  <c r="K52" i="23"/>
  <c r="M51" i="23"/>
  <c r="H51" i="23" s="1"/>
  <c r="K51" i="23"/>
  <c r="M50" i="23"/>
  <c r="H50" i="23" s="1"/>
  <c r="K50" i="23"/>
  <c r="M49" i="23"/>
  <c r="I49" i="23"/>
  <c r="K49" i="23" s="1"/>
  <c r="H49" i="23"/>
  <c r="M48" i="23"/>
  <c r="H48" i="23" s="1"/>
  <c r="K48" i="23"/>
  <c r="M47" i="23"/>
  <c r="H47" i="23" s="1"/>
  <c r="I47" i="23"/>
  <c r="K47" i="23" s="1"/>
  <c r="M46" i="23"/>
  <c r="K46" i="23"/>
  <c r="H46" i="23"/>
  <c r="M45" i="23"/>
  <c r="H45" i="23" s="1"/>
  <c r="K45" i="23"/>
  <c r="M44" i="23"/>
  <c r="K44" i="23"/>
  <c r="H44" i="23"/>
  <c r="M43" i="23"/>
  <c r="H43" i="23" s="1"/>
  <c r="K43" i="23"/>
  <c r="M42" i="23"/>
  <c r="H42" i="23" s="1"/>
  <c r="K42" i="23"/>
  <c r="M41" i="23"/>
  <c r="H41" i="23" s="1"/>
  <c r="K41" i="23"/>
  <c r="I41" i="23"/>
  <c r="M40" i="23"/>
  <c r="H40" i="23" s="1"/>
  <c r="K40" i="23"/>
  <c r="M39" i="23"/>
  <c r="K39" i="23"/>
  <c r="I39" i="23"/>
  <c r="H39" i="23"/>
  <c r="M38" i="23"/>
  <c r="H38" i="23" s="1"/>
  <c r="I38" i="23"/>
  <c r="K38" i="23" s="1"/>
  <c r="M37" i="23"/>
  <c r="K37" i="23"/>
  <c r="I37" i="23"/>
  <c r="H37" i="23"/>
  <c r="M36" i="23"/>
  <c r="H36" i="23" s="1"/>
  <c r="K36" i="23"/>
  <c r="M35" i="23"/>
  <c r="I35" i="23"/>
  <c r="K35" i="23" s="1"/>
  <c r="H35" i="23"/>
  <c r="M34" i="23"/>
  <c r="H34" i="23" s="1"/>
  <c r="K34" i="23"/>
  <c r="M33" i="23"/>
  <c r="H33" i="23" s="1"/>
  <c r="K33" i="23"/>
  <c r="M32" i="23"/>
  <c r="K32" i="23"/>
  <c r="H32" i="23"/>
  <c r="M31" i="23"/>
  <c r="H31" i="23" s="1"/>
  <c r="I31" i="23"/>
  <c r="K31" i="23" s="1"/>
  <c r="M30" i="23"/>
  <c r="K30" i="23"/>
  <c r="H30" i="23"/>
  <c r="M29" i="23"/>
  <c r="K29" i="23"/>
  <c r="I29" i="23"/>
  <c r="H29" i="23"/>
  <c r="M28" i="23"/>
  <c r="K28" i="23"/>
  <c r="H28" i="23"/>
  <c r="M27" i="23"/>
  <c r="H27" i="23" s="1"/>
  <c r="M26" i="23"/>
  <c r="H26" i="23" s="1"/>
  <c r="I26" i="23"/>
  <c r="K26" i="23" s="1"/>
  <c r="M25" i="23"/>
  <c r="K25" i="23"/>
  <c r="H25" i="23"/>
  <c r="M24" i="23"/>
  <c r="H24" i="23" s="1"/>
  <c r="K24" i="23"/>
  <c r="M23" i="23"/>
  <c r="H23" i="23" s="1"/>
  <c r="K23" i="23"/>
  <c r="M22" i="23"/>
  <c r="K22" i="23"/>
  <c r="H22" i="23"/>
  <c r="M21" i="23"/>
  <c r="H21" i="23" s="1"/>
  <c r="K21" i="23"/>
  <c r="M20" i="23"/>
  <c r="I20" i="23"/>
  <c r="K20" i="23" s="1"/>
  <c r="H20" i="23"/>
  <c r="M19" i="23"/>
  <c r="H19" i="23" s="1"/>
  <c r="K19" i="23"/>
  <c r="M18" i="23"/>
  <c r="H18" i="23" s="1"/>
  <c r="I18" i="23"/>
  <c r="K18" i="23" s="1"/>
  <c r="M17" i="23"/>
  <c r="K17" i="23"/>
  <c r="H17" i="23"/>
  <c r="M16" i="23"/>
  <c r="H16" i="23" s="1"/>
  <c r="K16" i="23"/>
  <c r="M15" i="23"/>
  <c r="H15" i="23"/>
  <c r="M14" i="23"/>
  <c r="H14" i="23" s="1"/>
  <c r="M13" i="23"/>
  <c r="H13" i="23" s="1"/>
  <c r="I13" i="23"/>
  <c r="K13" i="23" s="1"/>
  <c r="M12" i="23"/>
  <c r="H12" i="23"/>
  <c r="M11" i="23"/>
  <c r="K11" i="23"/>
  <c r="H11" i="23"/>
  <c r="M10" i="23"/>
  <c r="K10" i="23"/>
  <c r="I10" i="23"/>
  <c r="H10" i="23"/>
  <c r="M9" i="23"/>
  <c r="K9" i="23"/>
  <c r="I9" i="23"/>
  <c r="H9" i="23"/>
  <c r="M8" i="23"/>
  <c r="H8" i="23" s="1"/>
  <c r="K8" i="23"/>
  <c r="M7" i="23"/>
  <c r="K7" i="23"/>
  <c r="I7" i="23"/>
  <c r="H7" i="23"/>
  <c r="M6" i="23"/>
  <c r="H6" i="23" s="1"/>
  <c r="I6" i="23"/>
  <c r="K6" i="23" s="1"/>
  <c r="M5" i="23"/>
  <c r="I5" i="23"/>
  <c r="K5" i="23" s="1"/>
  <c r="H5" i="23"/>
  <c r="M4" i="23"/>
  <c r="H4" i="23" s="1"/>
  <c r="I4" i="23"/>
  <c r="K4" i="23" s="1"/>
  <c r="M3" i="23"/>
  <c r="K3" i="23"/>
  <c r="I3" i="23"/>
  <c r="H3" i="23"/>
  <c r="M2" i="23"/>
  <c r="H2" i="23" s="1"/>
  <c r="I2" i="23"/>
  <c r="K2" i="23" s="1"/>
  <c r="F96" i="24"/>
  <c r="L95" i="24"/>
  <c r="G95" i="24" s="1"/>
  <c r="L94" i="24"/>
  <c r="G94" i="24" s="1"/>
  <c r="L93" i="24"/>
  <c r="H93" i="24"/>
  <c r="J93" i="24" s="1"/>
  <c r="G93" i="24"/>
  <c r="L92" i="24"/>
  <c r="G92" i="24" s="1"/>
  <c r="H92" i="24"/>
  <c r="J92" i="24" s="1"/>
  <c r="L91" i="24"/>
  <c r="J91" i="24"/>
  <c r="H91" i="24"/>
  <c r="G91" i="24"/>
  <c r="L90" i="24"/>
  <c r="J90" i="24"/>
  <c r="G90" i="24"/>
  <c r="L89" i="24"/>
  <c r="J89" i="24"/>
  <c r="G89" i="24"/>
  <c r="L88" i="24"/>
  <c r="J88" i="24"/>
  <c r="G88" i="24"/>
  <c r="L87" i="24"/>
  <c r="G87" i="24" s="1"/>
  <c r="J87" i="24"/>
  <c r="L86" i="24"/>
  <c r="J86" i="24"/>
  <c r="G86" i="24"/>
  <c r="L85" i="24"/>
  <c r="G85" i="24" s="1"/>
  <c r="J85" i="24"/>
  <c r="L84" i="24"/>
  <c r="G84" i="24" s="1"/>
  <c r="J84" i="24"/>
  <c r="L83" i="24"/>
  <c r="G83" i="24" s="1"/>
  <c r="J83" i="24"/>
  <c r="L82" i="24"/>
  <c r="J82" i="24"/>
  <c r="G82" i="24"/>
  <c r="L81" i="24"/>
  <c r="H81" i="24"/>
  <c r="J81" i="24" s="1"/>
  <c r="G81" i="24"/>
  <c r="L80" i="24"/>
  <c r="G80" i="24" s="1"/>
  <c r="J80" i="24"/>
  <c r="L79" i="24"/>
  <c r="G79" i="24" s="1"/>
  <c r="J79" i="24"/>
  <c r="L78" i="24"/>
  <c r="J78" i="24"/>
  <c r="G78" i="24"/>
  <c r="L77" i="24"/>
  <c r="G77" i="24" s="1"/>
  <c r="H77" i="24"/>
  <c r="J77" i="24" s="1"/>
  <c r="L76" i="24"/>
  <c r="J76" i="24"/>
  <c r="G76" i="24"/>
  <c r="L75" i="24"/>
  <c r="G75" i="24" s="1"/>
  <c r="J75" i="24"/>
  <c r="L74" i="24"/>
  <c r="G74" i="24" s="1"/>
  <c r="J74" i="24"/>
  <c r="L73" i="24"/>
  <c r="G73" i="24" s="1"/>
  <c r="J73" i="24"/>
  <c r="L72" i="24"/>
  <c r="J72" i="24"/>
  <c r="G72" i="24"/>
  <c r="L71" i="24"/>
  <c r="H71" i="24"/>
  <c r="J71" i="24" s="1"/>
  <c r="G71" i="24"/>
  <c r="L70" i="24"/>
  <c r="G70" i="24" s="1"/>
  <c r="J70" i="24"/>
  <c r="H70" i="24"/>
  <c r="L69" i="24"/>
  <c r="H69" i="24"/>
  <c r="J69" i="24" s="1"/>
  <c r="G69" i="24"/>
  <c r="L68" i="24"/>
  <c r="G68" i="24" s="1"/>
  <c r="J68" i="24"/>
  <c r="L67" i="24"/>
  <c r="G67" i="24" s="1"/>
  <c r="J67" i="24"/>
  <c r="L66" i="24"/>
  <c r="J66" i="24"/>
  <c r="G66" i="24"/>
  <c r="L65" i="24"/>
  <c r="J65" i="24"/>
  <c r="G65" i="24"/>
  <c r="L64" i="24"/>
  <c r="J64" i="24"/>
  <c r="G64" i="24"/>
  <c r="L63" i="24"/>
  <c r="G63" i="24" s="1"/>
  <c r="J63" i="24"/>
  <c r="L62" i="24"/>
  <c r="G62" i="24" s="1"/>
  <c r="J62" i="24"/>
  <c r="L61" i="24"/>
  <c r="J61" i="24"/>
  <c r="G61" i="24"/>
  <c r="L60" i="24"/>
  <c r="G60" i="24" s="1"/>
  <c r="J60" i="24"/>
  <c r="H60" i="24"/>
  <c r="L59" i="24"/>
  <c r="J59" i="24"/>
  <c r="G59" i="24"/>
  <c r="L58" i="24"/>
  <c r="J58" i="24"/>
  <c r="G58" i="24"/>
  <c r="L57" i="24"/>
  <c r="J57" i="24"/>
  <c r="H57" i="24"/>
  <c r="G57" i="24"/>
  <c r="L56" i="24"/>
  <c r="H56" i="24"/>
  <c r="J56" i="24" s="1"/>
  <c r="G56" i="24"/>
  <c r="L55" i="24"/>
  <c r="G55" i="24" s="1"/>
  <c r="J55" i="24"/>
  <c r="L54" i="24"/>
  <c r="J54" i="24"/>
  <c r="H54" i="24"/>
  <c r="G54" i="24"/>
  <c r="L53" i="24"/>
  <c r="J53" i="24"/>
  <c r="G53" i="24"/>
  <c r="L52" i="24"/>
  <c r="J52" i="24"/>
  <c r="G52" i="24"/>
  <c r="L51" i="24"/>
  <c r="J51" i="24"/>
  <c r="G51" i="24"/>
  <c r="L50" i="24"/>
  <c r="G50" i="24" s="1"/>
  <c r="J50" i="24"/>
  <c r="L49" i="24"/>
  <c r="J49" i="24"/>
  <c r="H49" i="24"/>
  <c r="G49" i="24"/>
  <c r="L48" i="24"/>
  <c r="J48" i="24"/>
  <c r="G48" i="24"/>
  <c r="L47" i="24"/>
  <c r="H47" i="24"/>
  <c r="J47" i="24" s="1"/>
  <c r="G47" i="24"/>
  <c r="L46" i="24"/>
  <c r="G46" i="24" s="1"/>
  <c r="J46" i="24"/>
  <c r="L45" i="24"/>
  <c r="G45" i="24" s="1"/>
  <c r="J45" i="24"/>
  <c r="L44" i="24"/>
  <c r="J44" i="24"/>
  <c r="H44" i="24"/>
  <c r="G44" i="24"/>
  <c r="L43" i="24"/>
  <c r="G43" i="24" s="1"/>
  <c r="J43" i="24"/>
  <c r="L42" i="24"/>
  <c r="J42" i="24"/>
  <c r="G42" i="24"/>
  <c r="L41" i="24"/>
  <c r="G41" i="24" s="1"/>
  <c r="J41" i="24"/>
  <c r="L40" i="24"/>
  <c r="G40" i="24" s="1"/>
  <c r="H40" i="24"/>
  <c r="J40" i="24" s="1"/>
  <c r="L39" i="24"/>
  <c r="J39" i="24"/>
  <c r="G39" i="24"/>
  <c r="L38" i="24"/>
  <c r="J38" i="24"/>
  <c r="H38" i="24"/>
  <c r="G38" i="24"/>
  <c r="L37" i="24"/>
  <c r="G37" i="24"/>
  <c r="L36" i="24"/>
  <c r="G36" i="24" s="1"/>
  <c r="J36" i="24"/>
  <c r="H36" i="24"/>
  <c r="L35" i="24"/>
  <c r="J35" i="24"/>
  <c r="G35" i="24"/>
  <c r="L34" i="24"/>
  <c r="J34" i="24"/>
  <c r="G34" i="24"/>
  <c r="L33" i="24"/>
  <c r="G33" i="24" s="1"/>
  <c r="J33" i="24"/>
  <c r="L32" i="24"/>
  <c r="J32" i="24"/>
  <c r="G32" i="24"/>
  <c r="L31" i="24"/>
  <c r="G31" i="24" s="1"/>
  <c r="J31" i="24"/>
  <c r="L30" i="24"/>
  <c r="G30" i="24" s="1"/>
  <c r="H30" i="24"/>
  <c r="J30" i="24" s="1"/>
  <c r="L29" i="24"/>
  <c r="G29" i="24" s="1"/>
  <c r="L28" i="24"/>
  <c r="G28" i="24" s="1"/>
  <c r="H28" i="24"/>
  <c r="J28" i="24" s="1"/>
  <c r="L27" i="24"/>
  <c r="H27" i="24"/>
  <c r="J27" i="24" s="1"/>
  <c r="G27" i="24"/>
  <c r="L26" i="24"/>
  <c r="G26" i="24" s="1"/>
  <c r="H26" i="24"/>
  <c r="J26" i="24" s="1"/>
  <c r="L25" i="24"/>
  <c r="J25" i="24"/>
  <c r="G25" i="24"/>
  <c r="L24" i="24"/>
  <c r="G24" i="24"/>
  <c r="L23" i="24"/>
  <c r="G23" i="24"/>
  <c r="L22" i="24"/>
  <c r="G22" i="24"/>
  <c r="L21" i="24"/>
  <c r="J21" i="24"/>
  <c r="G21" i="24"/>
  <c r="L20" i="24"/>
  <c r="G20" i="24" s="1"/>
  <c r="J20" i="24"/>
  <c r="L19" i="24"/>
  <c r="J19" i="24"/>
  <c r="G19" i="24"/>
  <c r="L18" i="24"/>
  <c r="J18" i="24"/>
  <c r="G18" i="24"/>
  <c r="L17" i="24"/>
  <c r="G17" i="24" s="1"/>
  <c r="J17" i="24"/>
  <c r="L16" i="24"/>
  <c r="H16" i="24"/>
  <c r="J16" i="24" s="1"/>
  <c r="G16" i="24"/>
  <c r="L15" i="24"/>
  <c r="G15" i="24" s="1"/>
  <c r="J15" i="24"/>
  <c r="L14" i="24"/>
  <c r="G14" i="24"/>
  <c r="L13" i="24"/>
  <c r="G13" i="24"/>
  <c r="L12" i="24"/>
  <c r="G12" i="24" s="1"/>
  <c r="J12" i="24"/>
  <c r="H12" i="24"/>
  <c r="L11" i="24"/>
  <c r="H11" i="24"/>
  <c r="J11" i="24" s="1"/>
  <c r="G11" i="24"/>
  <c r="L10" i="24"/>
  <c r="J10" i="24"/>
  <c r="H10" i="24"/>
  <c r="G10" i="24"/>
  <c r="L9" i="24"/>
  <c r="H9" i="24"/>
  <c r="J9" i="24" s="1"/>
  <c r="G9" i="24"/>
  <c r="L8" i="24"/>
  <c r="J8" i="24"/>
  <c r="H8" i="24"/>
  <c r="G8" i="24"/>
  <c r="L7" i="24"/>
  <c r="J7" i="24"/>
  <c r="G7" i="24"/>
  <c r="L6" i="24"/>
  <c r="G6" i="24" s="1"/>
  <c r="H6" i="24"/>
  <c r="J6" i="24" s="1"/>
  <c r="L5" i="24"/>
  <c r="G5" i="24" s="1"/>
  <c r="J5" i="24"/>
  <c r="L4" i="24"/>
  <c r="J4" i="24"/>
  <c r="G4" i="24"/>
  <c r="L3" i="24"/>
  <c r="J3" i="24"/>
  <c r="G3" i="24"/>
  <c r="L2" i="24"/>
  <c r="H2" i="24"/>
  <c r="J2" i="24" s="1"/>
  <c r="G2" i="24"/>
  <c r="D97" i="25"/>
  <c r="D1" i="25" s="1"/>
  <c r="M94" i="25"/>
  <c r="H94" i="25" s="1"/>
  <c r="K94" i="25"/>
  <c r="M93" i="25"/>
  <c r="K93" i="25"/>
  <c r="H93" i="25"/>
  <c r="M92" i="25"/>
  <c r="H92" i="25" s="1"/>
  <c r="K92" i="25"/>
  <c r="I92" i="25"/>
  <c r="M91" i="25"/>
  <c r="I91" i="25"/>
  <c r="K91" i="25" s="1"/>
  <c r="H91" i="25"/>
  <c r="M90" i="25"/>
  <c r="H90" i="25" s="1"/>
  <c r="K90" i="25"/>
  <c r="M89" i="25"/>
  <c r="H89" i="25" s="1"/>
  <c r="I89" i="25"/>
  <c r="K89" i="25" s="1"/>
  <c r="M88" i="25"/>
  <c r="K88" i="25"/>
  <c r="H88" i="25"/>
  <c r="M87" i="25"/>
  <c r="H87" i="25" s="1"/>
  <c r="K87" i="25"/>
  <c r="M86" i="25"/>
  <c r="K86" i="25"/>
  <c r="H86" i="25"/>
  <c r="M85" i="25"/>
  <c r="H85" i="25" s="1"/>
  <c r="K85" i="25"/>
  <c r="M84" i="25"/>
  <c r="H84" i="25" s="1"/>
  <c r="K84" i="25"/>
  <c r="M83" i="25"/>
  <c r="H83" i="25" s="1"/>
  <c r="K83" i="25"/>
  <c r="M82" i="25"/>
  <c r="K82" i="25"/>
  <c r="H82" i="25"/>
  <c r="M81" i="25"/>
  <c r="I81" i="25"/>
  <c r="K81" i="25" s="1"/>
  <c r="H81" i="25"/>
  <c r="M80" i="25"/>
  <c r="H80" i="25" s="1"/>
  <c r="K80" i="25"/>
  <c r="M79" i="25"/>
  <c r="H79" i="25" s="1"/>
  <c r="K79" i="25"/>
  <c r="M78" i="25"/>
  <c r="K78" i="25"/>
  <c r="H78" i="25"/>
  <c r="M77" i="25"/>
  <c r="H77" i="25" s="1"/>
  <c r="K77" i="25"/>
  <c r="M76" i="25"/>
  <c r="I76" i="25"/>
  <c r="K76" i="25" s="1"/>
  <c r="H76" i="25"/>
  <c r="M75" i="25"/>
  <c r="H75" i="25" s="1"/>
  <c r="M74" i="25"/>
  <c r="K74" i="25"/>
  <c r="I74" i="25"/>
  <c r="H74" i="25"/>
  <c r="M73" i="25"/>
  <c r="K73" i="25"/>
  <c r="H73" i="25"/>
  <c r="M72" i="25"/>
  <c r="H72" i="25" s="1"/>
  <c r="K72" i="25"/>
  <c r="M71" i="25"/>
  <c r="K71" i="25"/>
  <c r="H71" i="25"/>
  <c r="M70" i="25"/>
  <c r="K70" i="25"/>
  <c r="H70" i="25"/>
  <c r="M69" i="25"/>
  <c r="H69" i="25" s="1"/>
  <c r="K69" i="25"/>
  <c r="M68" i="25"/>
  <c r="K68" i="25"/>
  <c r="H68" i="25"/>
  <c r="M67" i="25"/>
  <c r="H67" i="25" s="1"/>
  <c r="K67" i="25"/>
  <c r="M66" i="25"/>
  <c r="H66" i="25" s="1"/>
  <c r="I66" i="25"/>
  <c r="K66" i="25" s="1"/>
  <c r="M65" i="25"/>
  <c r="H65" i="25" s="1"/>
  <c r="K65" i="25"/>
  <c r="I65" i="25"/>
  <c r="M64" i="25"/>
  <c r="H64" i="25" s="1"/>
  <c r="K64" i="25"/>
  <c r="M63" i="25"/>
  <c r="K63" i="25"/>
  <c r="I63" i="25"/>
  <c r="H63" i="25"/>
  <c r="M62" i="25"/>
  <c r="K62" i="25"/>
  <c r="I62" i="25"/>
  <c r="H62" i="25"/>
  <c r="M61" i="25"/>
  <c r="K61" i="25"/>
  <c r="I61" i="25"/>
  <c r="H61" i="25"/>
  <c r="M60" i="25"/>
  <c r="H60" i="25"/>
  <c r="M59" i="25"/>
  <c r="K59" i="25"/>
  <c r="H59" i="25"/>
  <c r="M58" i="25"/>
  <c r="H58" i="25" s="1"/>
  <c r="I58" i="25"/>
  <c r="K58" i="25" s="1"/>
  <c r="M57" i="25"/>
  <c r="H57" i="25" s="1"/>
  <c r="K57" i="25"/>
  <c r="M56" i="25"/>
  <c r="K56" i="25"/>
  <c r="H56" i="25"/>
  <c r="M55" i="25"/>
  <c r="H55" i="25" s="1"/>
  <c r="K55" i="25"/>
  <c r="M54" i="25"/>
  <c r="K54" i="25"/>
  <c r="H54" i="25"/>
  <c r="M53" i="25"/>
  <c r="K53" i="25"/>
  <c r="H53" i="25"/>
  <c r="M52" i="25"/>
  <c r="H52" i="25" s="1"/>
  <c r="K52" i="25"/>
  <c r="M51" i="25"/>
  <c r="I51" i="25"/>
  <c r="K51" i="25" s="1"/>
  <c r="H51" i="25"/>
  <c r="M50" i="25"/>
  <c r="H50" i="25" s="1"/>
  <c r="K50" i="25"/>
  <c r="M49" i="25"/>
  <c r="K49" i="25"/>
  <c r="H49" i="25"/>
  <c r="M48" i="25"/>
  <c r="H48" i="25" s="1"/>
  <c r="K48" i="25"/>
  <c r="I48" i="25"/>
  <c r="M47" i="25"/>
  <c r="H47" i="25" s="1"/>
  <c r="K47" i="25"/>
  <c r="M46" i="25"/>
  <c r="H46" i="25" s="1"/>
  <c r="K46" i="25"/>
  <c r="M45" i="25"/>
  <c r="K45" i="25"/>
  <c r="H45" i="25"/>
  <c r="M44" i="25"/>
  <c r="I44" i="25"/>
  <c r="K44" i="25" s="1"/>
  <c r="H44" i="25"/>
  <c r="M43" i="25"/>
  <c r="H43" i="25" s="1"/>
  <c r="M42" i="25"/>
  <c r="H42" i="25" s="1"/>
  <c r="K42" i="25"/>
  <c r="I42" i="25"/>
  <c r="M41" i="25"/>
  <c r="H41" i="25" s="1"/>
  <c r="K41" i="25"/>
  <c r="M40" i="25"/>
  <c r="K40" i="25"/>
  <c r="H40" i="25"/>
  <c r="M39" i="25"/>
  <c r="I39" i="25"/>
  <c r="K39" i="25" s="1"/>
  <c r="H39" i="25"/>
  <c r="M38" i="25"/>
  <c r="H38" i="25" s="1"/>
  <c r="K38" i="25"/>
  <c r="M37" i="25"/>
  <c r="H37" i="25" s="1"/>
  <c r="K37" i="25"/>
  <c r="M36" i="25"/>
  <c r="K36" i="25"/>
  <c r="H36" i="25"/>
  <c r="M35" i="25"/>
  <c r="H35" i="25" s="1"/>
  <c r="K35" i="25"/>
  <c r="M34" i="25"/>
  <c r="K34" i="25"/>
  <c r="H34" i="25"/>
  <c r="M33" i="25"/>
  <c r="H33" i="25" s="1"/>
  <c r="M32" i="25"/>
  <c r="H32" i="25" s="1"/>
  <c r="K32" i="25"/>
  <c r="M31" i="25"/>
  <c r="I31" i="25"/>
  <c r="K31" i="25" s="1"/>
  <c r="H31" i="25"/>
  <c r="M30" i="25"/>
  <c r="H30" i="25" s="1"/>
  <c r="K30" i="25"/>
  <c r="I30" i="25"/>
  <c r="M29" i="25"/>
  <c r="H29" i="25"/>
  <c r="M28" i="25"/>
  <c r="K28" i="25"/>
  <c r="H28" i="25"/>
  <c r="M27" i="25"/>
  <c r="H27" i="25" s="1"/>
  <c r="I27" i="25"/>
  <c r="K27" i="25" s="1"/>
  <c r="M26" i="25"/>
  <c r="K26" i="25"/>
  <c r="H26" i="25"/>
  <c r="M25" i="25"/>
  <c r="K25" i="25"/>
  <c r="I25" i="25"/>
  <c r="H25" i="25"/>
  <c r="M24" i="25"/>
  <c r="I24" i="25"/>
  <c r="K24" i="25" s="1"/>
  <c r="H24" i="25"/>
  <c r="M23" i="25"/>
  <c r="H23" i="25" s="1"/>
  <c r="K23" i="25"/>
  <c r="M22" i="25"/>
  <c r="H22" i="25" s="1"/>
  <c r="K22" i="25"/>
  <c r="M21" i="25"/>
  <c r="H21" i="25"/>
  <c r="M20" i="25"/>
  <c r="H20" i="25" s="1"/>
  <c r="K20" i="25"/>
  <c r="M19" i="25"/>
  <c r="H19" i="25" s="1"/>
  <c r="K19" i="25"/>
  <c r="M18" i="25"/>
  <c r="K18" i="25"/>
  <c r="H18" i="25"/>
  <c r="M17" i="25"/>
  <c r="H17" i="25" s="1"/>
  <c r="I17" i="25"/>
  <c r="K17" i="25" s="1"/>
  <c r="M16" i="25"/>
  <c r="K16" i="25"/>
  <c r="I16" i="25"/>
  <c r="H16" i="25"/>
  <c r="M15" i="25"/>
  <c r="H15" i="25" s="1"/>
  <c r="M14" i="25"/>
  <c r="H14" i="25" s="1"/>
  <c r="M13" i="25"/>
  <c r="H13" i="25"/>
  <c r="M12" i="25"/>
  <c r="H12" i="25" s="1"/>
  <c r="K12" i="25"/>
  <c r="M11" i="25"/>
  <c r="H11" i="25" s="1"/>
  <c r="K11" i="25"/>
  <c r="M10" i="25"/>
  <c r="K10" i="25"/>
  <c r="H10" i="25"/>
  <c r="M9" i="25"/>
  <c r="H9" i="25" s="1"/>
  <c r="K9" i="25"/>
  <c r="I9" i="25"/>
  <c r="M8" i="25"/>
  <c r="I8" i="25"/>
  <c r="K8" i="25" s="1"/>
  <c r="H8" i="25"/>
  <c r="M7" i="25"/>
  <c r="H7" i="25" s="1"/>
  <c r="K7" i="25"/>
  <c r="I7" i="25"/>
  <c r="M6" i="25"/>
  <c r="I6" i="25"/>
  <c r="K6" i="25" s="1"/>
  <c r="H6" i="25"/>
  <c r="M5" i="25"/>
  <c r="H5" i="25" s="1"/>
  <c r="K5" i="25"/>
  <c r="M4" i="25"/>
  <c r="H4" i="25" s="1"/>
  <c r="K4" i="25"/>
  <c r="M3" i="25"/>
  <c r="I3" i="25"/>
  <c r="K3" i="25" s="1"/>
  <c r="H3" i="25"/>
  <c r="M2" i="25"/>
  <c r="H2" i="25" s="1"/>
  <c r="K2" i="25"/>
  <c r="G103" i="26"/>
  <c r="G102" i="26"/>
  <c r="L101" i="26"/>
  <c r="G101" i="26"/>
  <c r="L100" i="26"/>
  <c r="G100" i="26"/>
  <c r="L99" i="26"/>
  <c r="G99" i="26"/>
  <c r="L98" i="26"/>
  <c r="G98" i="26" s="1"/>
  <c r="J98" i="26"/>
  <c r="L97" i="26"/>
  <c r="J97" i="26"/>
  <c r="G97" i="26"/>
  <c r="L96" i="26"/>
  <c r="J96" i="26"/>
  <c r="G96" i="26"/>
  <c r="F95" i="26"/>
  <c r="L94" i="26"/>
  <c r="J94" i="26"/>
  <c r="G94" i="26"/>
  <c r="L93" i="26"/>
  <c r="G93" i="26" s="1"/>
  <c r="J93" i="26"/>
  <c r="L92" i="26"/>
  <c r="G92" i="26" s="1"/>
  <c r="J92" i="26"/>
  <c r="H92" i="26"/>
  <c r="L91" i="26"/>
  <c r="J91" i="26"/>
  <c r="G91" i="26"/>
  <c r="L90" i="26"/>
  <c r="J90" i="26"/>
  <c r="G90" i="26"/>
  <c r="L89" i="26"/>
  <c r="J89" i="26"/>
  <c r="G89" i="26"/>
  <c r="L88" i="26"/>
  <c r="G88" i="26" s="1"/>
  <c r="J88" i="26"/>
  <c r="L87" i="26"/>
  <c r="G87" i="26" s="1"/>
  <c r="J87" i="26"/>
  <c r="L86" i="26"/>
  <c r="J86" i="26"/>
  <c r="G86" i="26"/>
  <c r="L85" i="26"/>
  <c r="G85" i="26" s="1"/>
  <c r="J85" i="26"/>
  <c r="L84" i="26"/>
  <c r="G84" i="26" s="1"/>
  <c r="J84" i="26"/>
  <c r="L83" i="26"/>
  <c r="J83" i="26"/>
  <c r="G83" i="26"/>
  <c r="L82" i="26"/>
  <c r="G82" i="26" s="1"/>
  <c r="J82" i="26"/>
  <c r="L81" i="26"/>
  <c r="H81" i="26"/>
  <c r="J81" i="26" s="1"/>
  <c r="G81" i="26"/>
  <c r="L80" i="26"/>
  <c r="G80" i="26" s="1"/>
  <c r="J80" i="26"/>
  <c r="L79" i="26"/>
  <c r="G79" i="26" s="1"/>
  <c r="H79" i="26"/>
  <c r="J79" i="26" s="1"/>
  <c r="L78" i="26"/>
  <c r="G78" i="26" s="1"/>
  <c r="H78" i="26"/>
  <c r="J78" i="26" s="1"/>
  <c r="L77" i="26"/>
  <c r="G77" i="26" s="1"/>
  <c r="H77" i="26"/>
  <c r="J77" i="26" s="1"/>
  <c r="L76" i="26"/>
  <c r="G76" i="26" s="1"/>
  <c r="J76" i="26"/>
  <c r="L75" i="26"/>
  <c r="G75" i="26" s="1"/>
  <c r="J75" i="26"/>
  <c r="L74" i="26"/>
  <c r="J74" i="26"/>
  <c r="G74" i="26"/>
  <c r="L73" i="26"/>
  <c r="G73" i="26" s="1"/>
  <c r="J73" i="26"/>
  <c r="L72" i="26"/>
  <c r="G72" i="26" s="1"/>
  <c r="J72" i="26"/>
  <c r="L71" i="26"/>
  <c r="J71" i="26"/>
  <c r="G71" i="26"/>
  <c r="L70" i="26"/>
  <c r="J70" i="26"/>
  <c r="G70" i="26"/>
  <c r="L69" i="26"/>
  <c r="J69" i="26"/>
  <c r="G69" i="26"/>
  <c r="L68" i="26"/>
  <c r="G68" i="26" s="1"/>
  <c r="J68" i="26"/>
  <c r="L67" i="26"/>
  <c r="G67" i="26" s="1"/>
  <c r="J67" i="26"/>
  <c r="H67" i="26"/>
  <c r="L66" i="26"/>
  <c r="J66" i="26"/>
  <c r="G66" i="26"/>
  <c r="L65" i="26"/>
  <c r="G65" i="26" s="1"/>
  <c r="J65" i="26"/>
  <c r="H65" i="26"/>
  <c r="L64" i="26"/>
  <c r="J64" i="26"/>
  <c r="G64" i="26"/>
  <c r="L63" i="26"/>
  <c r="J63" i="26"/>
  <c r="G63" i="26"/>
  <c r="L62" i="26"/>
  <c r="G62" i="26" s="1"/>
  <c r="J62" i="26"/>
  <c r="L61" i="26"/>
  <c r="G61" i="26" s="1"/>
  <c r="J61" i="26"/>
  <c r="L60" i="26"/>
  <c r="J60" i="26"/>
  <c r="G60" i="26"/>
  <c r="L59" i="26"/>
  <c r="H59" i="26"/>
  <c r="J59" i="26" s="1"/>
  <c r="G59" i="26"/>
  <c r="L58" i="26"/>
  <c r="H58" i="26"/>
  <c r="J58" i="26" s="1"/>
  <c r="G58" i="26"/>
  <c r="L57" i="26"/>
  <c r="J57" i="26"/>
  <c r="G57" i="26"/>
  <c r="L56" i="26"/>
  <c r="G56" i="26" s="1"/>
  <c r="J56" i="26"/>
  <c r="H56" i="26"/>
  <c r="L55" i="26"/>
  <c r="G55" i="26" s="1"/>
  <c r="L54" i="26"/>
  <c r="J54" i="26"/>
  <c r="G54" i="26"/>
  <c r="L53" i="26"/>
  <c r="G53" i="26" s="1"/>
  <c r="J53" i="26"/>
  <c r="H53" i="26"/>
  <c r="L52" i="26"/>
  <c r="J52" i="26"/>
  <c r="G52" i="26"/>
  <c r="L51" i="26"/>
  <c r="G51" i="26" s="1"/>
  <c r="J51" i="26"/>
  <c r="H51" i="26"/>
  <c r="L50" i="26"/>
  <c r="G50" i="26" s="1"/>
  <c r="J50" i="26"/>
  <c r="L49" i="26"/>
  <c r="G49" i="26" s="1"/>
  <c r="J49" i="26"/>
  <c r="L48" i="26"/>
  <c r="G48" i="26" s="1"/>
  <c r="J48" i="26"/>
  <c r="H48" i="26"/>
  <c r="L47" i="26"/>
  <c r="H47" i="26"/>
  <c r="J47" i="26" s="1"/>
  <c r="G47" i="26"/>
  <c r="L46" i="26"/>
  <c r="G46" i="26"/>
  <c r="L45" i="26"/>
  <c r="G45" i="26" s="1"/>
  <c r="L44" i="26"/>
  <c r="J44" i="26"/>
  <c r="G44" i="26"/>
  <c r="L43" i="26"/>
  <c r="G43" i="26" s="1"/>
  <c r="J43" i="26"/>
  <c r="L42" i="26"/>
  <c r="G42" i="26" s="1"/>
  <c r="J42" i="26"/>
  <c r="L41" i="26"/>
  <c r="J41" i="26"/>
  <c r="G41" i="26"/>
  <c r="L40" i="26"/>
  <c r="G40" i="26" s="1"/>
  <c r="J40" i="26"/>
  <c r="L39" i="26"/>
  <c r="J39" i="26"/>
  <c r="G39" i="26"/>
  <c r="L38" i="26"/>
  <c r="J38" i="26"/>
  <c r="H38" i="26"/>
  <c r="G38" i="26"/>
  <c r="L37" i="26"/>
  <c r="G37" i="26" s="1"/>
  <c r="H37" i="26"/>
  <c r="J37" i="26" s="1"/>
  <c r="L36" i="26"/>
  <c r="H36" i="26"/>
  <c r="J36" i="26" s="1"/>
  <c r="G36" i="26"/>
  <c r="L35" i="26"/>
  <c r="G35" i="26" s="1"/>
  <c r="J35" i="26"/>
  <c r="L34" i="26"/>
  <c r="G34" i="26" s="1"/>
  <c r="J34" i="26"/>
  <c r="L33" i="26"/>
  <c r="J33" i="26"/>
  <c r="G33" i="26"/>
  <c r="L32" i="26"/>
  <c r="J32" i="26"/>
  <c r="G32" i="26"/>
  <c r="L31" i="26"/>
  <c r="J31" i="26"/>
  <c r="G31" i="26"/>
  <c r="L30" i="26"/>
  <c r="G30" i="26" s="1"/>
  <c r="J30" i="26"/>
  <c r="L29" i="26"/>
  <c r="G29" i="26" s="1"/>
  <c r="J29" i="26"/>
  <c r="L28" i="26"/>
  <c r="J28" i="26"/>
  <c r="G28" i="26"/>
  <c r="L27" i="26"/>
  <c r="H27" i="26"/>
  <c r="J27" i="26" s="1"/>
  <c r="G27" i="26"/>
  <c r="L26" i="26"/>
  <c r="G26" i="26" s="1"/>
  <c r="J26" i="26"/>
  <c r="H26" i="26"/>
  <c r="L25" i="26"/>
  <c r="J25" i="26"/>
  <c r="G25" i="26"/>
  <c r="L24" i="26"/>
  <c r="G24" i="26" s="1"/>
  <c r="L23" i="26"/>
  <c r="G23" i="26" s="1"/>
  <c r="L22" i="26"/>
  <c r="J22" i="26"/>
  <c r="H22" i="26"/>
  <c r="G22" i="26"/>
  <c r="L21" i="26"/>
  <c r="G21" i="26" s="1"/>
  <c r="J21" i="26"/>
  <c r="L20" i="26"/>
  <c r="G20" i="26" s="1"/>
  <c r="H20" i="26"/>
  <c r="J20" i="26" s="1"/>
  <c r="L19" i="26"/>
  <c r="G19" i="26" s="1"/>
  <c r="J19" i="26"/>
  <c r="L18" i="26"/>
  <c r="G18" i="26" s="1"/>
  <c r="J18" i="26"/>
  <c r="L17" i="26"/>
  <c r="J17" i="26"/>
  <c r="G17" i="26"/>
  <c r="L16" i="26"/>
  <c r="J16" i="26"/>
  <c r="H16" i="26"/>
  <c r="G16" i="26"/>
  <c r="L15" i="26"/>
  <c r="G15" i="26" s="1"/>
  <c r="J15" i="26"/>
  <c r="L14" i="26"/>
  <c r="J14" i="26"/>
  <c r="G14" i="26"/>
  <c r="L13" i="26"/>
  <c r="J13" i="26"/>
  <c r="G13" i="26"/>
  <c r="L12" i="26"/>
  <c r="H12" i="26"/>
  <c r="J12" i="26" s="1"/>
  <c r="G12" i="26"/>
  <c r="L11" i="26"/>
  <c r="G11" i="26" s="1"/>
  <c r="J11" i="26"/>
  <c r="H11" i="26"/>
  <c r="L10" i="26"/>
  <c r="G10" i="26" s="1"/>
  <c r="J10" i="26"/>
  <c r="L9" i="26"/>
  <c r="J9" i="26"/>
  <c r="G9" i="26"/>
  <c r="L8" i="26"/>
  <c r="G8" i="26" s="1"/>
  <c r="J8" i="26"/>
  <c r="L7" i="26"/>
  <c r="J7" i="26"/>
  <c r="G7" i="26"/>
  <c r="L6" i="26"/>
  <c r="J6" i="26"/>
  <c r="G6" i="26"/>
  <c r="L5" i="26"/>
  <c r="G5" i="26" s="1"/>
  <c r="J5" i="26"/>
  <c r="L4" i="26"/>
  <c r="J4" i="26"/>
  <c r="G4" i="26"/>
  <c r="L3" i="26"/>
  <c r="G3" i="26" s="1"/>
  <c r="J3" i="26"/>
  <c r="H3" i="26"/>
  <c r="H95" i="26" s="1"/>
  <c r="L2" i="26"/>
  <c r="J2" i="26"/>
  <c r="H2" i="26"/>
  <c r="G2" i="26"/>
  <c r="J103" i="27"/>
  <c r="J102" i="27"/>
  <c r="O101" i="27"/>
  <c r="J101" i="27" s="1"/>
  <c r="O100" i="27"/>
  <c r="J100" i="27"/>
  <c r="O99" i="27"/>
  <c r="J99" i="27"/>
  <c r="O98" i="27"/>
  <c r="J98" i="27" s="1"/>
  <c r="M98" i="27"/>
  <c r="O97" i="27"/>
  <c r="J97" i="27" s="1"/>
  <c r="M97" i="27"/>
  <c r="O96" i="27"/>
  <c r="M96" i="27"/>
  <c r="J96" i="27"/>
  <c r="D96" i="27"/>
  <c r="D1" i="27" s="1"/>
  <c r="O95" i="27"/>
  <c r="J95" i="27" s="1"/>
  <c r="M95" i="27"/>
  <c r="O94" i="27"/>
  <c r="J94" i="27" s="1"/>
  <c r="M94" i="27"/>
  <c r="O93" i="27"/>
  <c r="M93" i="27"/>
  <c r="J93" i="27"/>
  <c r="O92" i="27"/>
  <c r="J92" i="27" s="1"/>
  <c r="M92" i="27"/>
  <c r="O91" i="27"/>
  <c r="K91" i="27"/>
  <c r="M91" i="27" s="1"/>
  <c r="J91" i="27"/>
  <c r="O90" i="27"/>
  <c r="M90" i="27"/>
  <c r="K90" i="27"/>
  <c r="J90" i="27"/>
  <c r="O89" i="27"/>
  <c r="M89" i="27"/>
  <c r="J89" i="27"/>
  <c r="O88" i="27"/>
  <c r="J88" i="27" s="1"/>
  <c r="M88" i="27"/>
  <c r="O87" i="27"/>
  <c r="M87" i="27"/>
  <c r="J87" i="27"/>
  <c r="O86" i="27"/>
  <c r="M86" i="27"/>
  <c r="J86" i="27"/>
  <c r="O85" i="27"/>
  <c r="M85" i="27"/>
  <c r="K85" i="27"/>
  <c r="J85" i="27"/>
  <c r="O84" i="27"/>
  <c r="K84" i="27"/>
  <c r="M84" i="27" s="1"/>
  <c r="J84" i="27"/>
  <c r="O83" i="27"/>
  <c r="J83" i="27" s="1"/>
  <c r="M83" i="27"/>
  <c r="O82" i="27"/>
  <c r="M82" i="27"/>
  <c r="J82" i="27"/>
  <c r="O81" i="27"/>
  <c r="K81" i="27"/>
  <c r="M81" i="27" s="1"/>
  <c r="J81" i="27"/>
  <c r="O80" i="27"/>
  <c r="M80" i="27"/>
  <c r="J80" i="27"/>
  <c r="O79" i="27"/>
  <c r="M79" i="27"/>
  <c r="J79" i="27"/>
  <c r="O78" i="27"/>
  <c r="J78" i="27" s="1"/>
  <c r="M78" i="27"/>
  <c r="O77" i="27"/>
  <c r="J77" i="27" s="1"/>
  <c r="M77" i="27"/>
  <c r="O76" i="27"/>
  <c r="M76" i="27"/>
  <c r="J76" i="27"/>
  <c r="O75" i="27"/>
  <c r="J75" i="27" s="1"/>
  <c r="M75" i="27"/>
  <c r="O74" i="27"/>
  <c r="M74" i="27"/>
  <c r="J74" i="27"/>
  <c r="O73" i="27"/>
  <c r="M73" i="27"/>
  <c r="J73" i="27"/>
  <c r="O72" i="27"/>
  <c r="M72" i="27"/>
  <c r="J72" i="27"/>
  <c r="O71" i="27"/>
  <c r="J71" i="27" s="1"/>
  <c r="M71" i="27"/>
  <c r="O70" i="27"/>
  <c r="J70" i="27" s="1"/>
  <c r="M70" i="27"/>
  <c r="O69" i="27"/>
  <c r="J69" i="27" s="1"/>
  <c r="M69" i="27"/>
  <c r="K69" i="27"/>
  <c r="O68" i="27"/>
  <c r="M68" i="27"/>
  <c r="J68" i="27"/>
  <c r="O67" i="27"/>
  <c r="M67" i="27"/>
  <c r="J67" i="27"/>
  <c r="O66" i="27"/>
  <c r="J66" i="27" s="1"/>
  <c r="M66" i="27"/>
  <c r="K66" i="27"/>
  <c r="O65" i="27"/>
  <c r="J65" i="27" s="1"/>
  <c r="M65" i="27"/>
  <c r="O64" i="27"/>
  <c r="J64" i="27" s="1"/>
  <c r="M64" i="27"/>
  <c r="O63" i="27"/>
  <c r="J63" i="27" s="1"/>
  <c r="O62" i="27"/>
  <c r="K62" i="27"/>
  <c r="M62" i="27" s="1"/>
  <c r="J62" i="27"/>
  <c r="O61" i="27"/>
  <c r="M61" i="27"/>
  <c r="J61" i="27"/>
  <c r="O60" i="27"/>
  <c r="M60" i="27"/>
  <c r="K60" i="27"/>
  <c r="J60" i="27"/>
  <c r="O59" i="27"/>
  <c r="J59" i="27" s="1"/>
  <c r="M59" i="27"/>
  <c r="O58" i="27"/>
  <c r="J58" i="27" s="1"/>
  <c r="M58" i="27"/>
  <c r="O57" i="27"/>
  <c r="M57" i="27"/>
  <c r="J57" i="27"/>
  <c r="O56" i="27"/>
  <c r="J56" i="27" s="1"/>
  <c r="M56" i="27"/>
  <c r="O55" i="27"/>
  <c r="J55" i="27" s="1"/>
  <c r="M55" i="27"/>
  <c r="O54" i="27"/>
  <c r="J54" i="27" s="1"/>
  <c r="M54" i="27"/>
  <c r="O53" i="27"/>
  <c r="J53" i="27" s="1"/>
  <c r="K53" i="27"/>
  <c r="M53" i="27" s="1"/>
  <c r="O52" i="27"/>
  <c r="M52" i="27"/>
  <c r="K52" i="27"/>
  <c r="J52" i="27"/>
  <c r="O51" i="27"/>
  <c r="M51" i="27"/>
  <c r="J51" i="27"/>
  <c r="O50" i="27"/>
  <c r="M50" i="27"/>
  <c r="J50" i="27"/>
  <c r="O49" i="27"/>
  <c r="J49" i="27" s="1"/>
  <c r="M49" i="27"/>
  <c r="O48" i="27"/>
  <c r="M48" i="27"/>
  <c r="J48" i="27"/>
  <c r="O47" i="27"/>
  <c r="M47" i="27"/>
  <c r="J47" i="27"/>
  <c r="O46" i="27"/>
  <c r="J46" i="27" s="1"/>
  <c r="M46" i="27"/>
  <c r="O45" i="27"/>
  <c r="J45" i="27" s="1"/>
  <c r="M45" i="27"/>
  <c r="O44" i="27"/>
  <c r="K44" i="27"/>
  <c r="M44" i="27" s="1"/>
  <c r="J44" i="27"/>
  <c r="O43" i="27"/>
  <c r="J43" i="27" s="1"/>
  <c r="K43" i="27"/>
  <c r="M43" i="27" s="1"/>
  <c r="O42" i="27"/>
  <c r="M42" i="27"/>
  <c r="J42" i="27"/>
  <c r="O41" i="27"/>
  <c r="J41" i="27" s="1"/>
  <c r="M41" i="27"/>
  <c r="K41" i="27"/>
  <c r="O40" i="27"/>
  <c r="M40" i="27"/>
  <c r="K40" i="27"/>
  <c r="J40" i="27"/>
  <c r="O39" i="27"/>
  <c r="M39" i="27"/>
  <c r="J39" i="27"/>
  <c r="O38" i="27"/>
  <c r="M38" i="27"/>
  <c r="J38" i="27"/>
  <c r="O37" i="27"/>
  <c r="M37" i="27"/>
  <c r="J37" i="27"/>
  <c r="O36" i="27"/>
  <c r="J36" i="27" s="1"/>
  <c r="M36" i="27"/>
  <c r="O35" i="27"/>
  <c r="M35" i="27"/>
  <c r="J35" i="27"/>
  <c r="O34" i="27"/>
  <c r="M34" i="27"/>
  <c r="J34" i="27"/>
  <c r="O33" i="27"/>
  <c r="J33" i="27" s="1"/>
  <c r="M33" i="27"/>
  <c r="O32" i="27"/>
  <c r="J32" i="27" s="1"/>
  <c r="O31" i="27"/>
  <c r="M31" i="27"/>
  <c r="J31" i="27"/>
  <c r="O30" i="27"/>
  <c r="J30" i="27" s="1"/>
  <c r="M30" i="27"/>
  <c r="O29" i="27"/>
  <c r="M29" i="27"/>
  <c r="J29" i="27"/>
  <c r="O28" i="27"/>
  <c r="M28" i="27"/>
  <c r="K28" i="27"/>
  <c r="J28" i="27"/>
  <c r="O27" i="27"/>
  <c r="M27" i="27"/>
  <c r="J27" i="27"/>
  <c r="O26" i="27"/>
  <c r="J26" i="27" s="1"/>
  <c r="O25" i="27"/>
  <c r="J25" i="27" s="1"/>
  <c r="M25" i="27"/>
  <c r="O24" i="27"/>
  <c r="J24" i="27"/>
  <c r="O23" i="27"/>
  <c r="M23" i="27"/>
  <c r="K23" i="27"/>
  <c r="J23" i="27"/>
  <c r="O22" i="27"/>
  <c r="J22" i="27" s="1"/>
  <c r="M22" i="27"/>
  <c r="K22" i="27"/>
  <c r="O21" i="27"/>
  <c r="J21" i="27" s="1"/>
  <c r="M21" i="27"/>
  <c r="O20" i="27"/>
  <c r="J20" i="27" s="1"/>
  <c r="M20" i="27"/>
  <c r="O19" i="27"/>
  <c r="M19" i="27"/>
  <c r="J19" i="27"/>
  <c r="O18" i="27"/>
  <c r="M18" i="27"/>
  <c r="J18" i="27"/>
  <c r="O17" i="27"/>
  <c r="J17" i="27" s="1"/>
  <c r="M17" i="27"/>
  <c r="O16" i="27"/>
  <c r="J16" i="27" s="1"/>
  <c r="K16" i="27"/>
  <c r="M16" i="27" s="1"/>
  <c r="O15" i="27"/>
  <c r="J15" i="27" s="1"/>
  <c r="M15" i="27"/>
  <c r="K15" i="27"/>
  <c r="O14" i="27"/>
  <c r="J14" i="27" s="1"/>
  <c r="M14" i="27"/>
  <c r="O13" i="27"/>
  <c r="J13" i="27" s="1"/>
  <c r="M13" i="27"/>
  <c r="O12" i="27"/>
  <c r="K12" i="27"/>
  <c r="M12" i="27" s="1"/>
  <c r="J12" i="27"/>
  <c r="O11" i="27"/>
  <c r="M11" i="27"/>
  <c r="J11" i="27"/>
  <c r="O10" i="27"/>
  <c r="M10" i="27"/>
  <c r="K10" i="27"/>
  <c r="J10" i="27"/>
  <c r="O9" i="27"/>
  <c r="M9" i="27"/>
  <c r="K9" i="27"/>
  <c r="J9" i="27"/>
  <c r="O8" i="27"/>
  <c r="J8" i="27" s="1"/>
  <c r="O7" i="27"/>
  <c r="M7" i="27"/>
  <c r="J7" i="27"/>
  <c r="O6" i="27"/>
  <c r="M6" i="27"/>
  <c r="J6" i="27"/>
  <c r="O4" i="27"/>
  <c r="M4" i="27"/>
  <c r="K4" i="27"/>
  <c r="J4" i="27"/>
  <c r="O3" i="27"/>
  <c r="J3" i="27" s="1"/>
  <c r="M3" i="27"/>
  <c r="O2" i="27"/>
  <c r="J2" i="27" s="1"/>
  <c r="M2" i="27"/>
  <c r="K2" i="27"/>
  <c r="L65" i="28"/>
  <c r="G65" i="28" s="1"/>
  <c r="J65" i="28"/>
  <c r="L64" i="28"/>
  <c r="G64" i="28" s="1"/>
  <c r="J64" i="28"/>
  <c r="L63" i="28"/>
  <c r="J63" i="28"/>
  <c r="G63" i="28"/>
  <c r="L62" i="28"/>
  <c r="G62" i="28" s="1"/>
  <c r="J62" i="28"/>
  <c r="L61" i="28"/>
  <c r="G61" i="28" s="1"/>
  <c r="J61" i="28"/>
  <c r="L60" i="28"/>
  <c r="J60" i="28"/>
  <c r="G60" i="28"/>
  <c r="L59" i="28"/>
  <c r="G59" i="28" s="1"/>
  <c r="J59" i="28"/>
  <c r="L58" i="28"/>
  <c r="J58" i="28"/>
  <c r="G58" i="28"/>
  <c r="L57" i="28"/>
  <c r="G57" i="28" s="1"/>
  <c r="J57" i="28"/>
  <c r="L56" i="28"/>
  <c r="G56" i="28"/>
  <c r="F56" i="28"/>
  <c r="L55" i="28"/>
  <c r="J55" i="28"/>
  <c r="G55" i="28"/>
  <c r="L54" i="28"/>
  <c r="G54" i="28" s="1"/>
  <c r="J54" i="28"/>
  <c r="L53" i="28"/>
  <c r="G53" i="28" s="1"/>
  <c r="J53" i="28"/>
  <c r="L52" i="28"/>
  <c r="J52" i="28"/>
  <c r="G52" i="28"/>
  <c r="L51" i="28"/>
  <c r="G51" i="28" s="1"/>
  <c r="J51" i="28"/>
  <c r="L50" i="28"/>
  <c r="H50" i="28"/>
  <c r="J50" i="28" s="1"/>
  <c r="G50" i="28"/>
  <c r="L49" i="28"/>
  <c r="G49" i="28" s="1"/>
  <c r="J49" i="28"/>
  <c r="L48" i="28"/>
  <c r="J48" i="28"/>
  <c r="G48" i="28"/>
  <c r="L47" i="28"/>
  <c r="J47" i="28"/>
  <c r="G47" i="28"/>
  <c r="L46" i="28"/>
  <c r="G46" i="28" s="1"/>
  <c r="J46" i="28"/>
  <c r="L45" i="28"/>
  <c r="G45" i="28" s="1"/>
  <c r="J45" i="28"/>
  <c r="H45" i="28"/>
  <c r="L44" i="28"/>
  <c r="G44" i="28" s="1"/>
  <c r="J44" i="28"/>
  <c r="L43" i="28"/>
  <c r="J43" i="28"/>
  <c r="G43" i="28"/>
  <c r="L42" i="28"/>
  <c r="H42" i="28"/>
  <c r="J42" i="28" s="1"/>
  <c r="G42" i="28"/>
  <c r="L41" i="28"/>
  <c r="J41" i="28"/>
  <c r="G41" i="28"/>
  <c r="L40" i="28"/>
  <c r="G40" i="28" s="1"/>
  <c r="J40" i="28"/>
  <c r="H40" i="28"/>
  <c r="L39" i="28"/>
  <c r="H39" i="28"/>
  <c r="J39" i="28" s="1"/>
  <c r="G39" i="28"/>
  <c r="L38" i="28"/>
  <c r="G38" i="28" s="1"/>
  <c r="J38" i="28"/>
  <c r="H38" i="28"/>
  <c r="L37" i="28"/>
  <c r="G37" i="28" s="1"/>
  <c r="H37" i="28"/>
  <c r="J37" i="28" s="1"/>
  <c r="L36" i="28"/>
  <c r="G36" i="28" s="1"/>
  <c r="L35" i="28"/>
  <c r="G35" i="28" s="1"/>
  <c r="J35" i="28"/>
  <c r="H35" i="28"/>
  <c r="L34" i="28"/>
  <c r="G34" i="28" s="1"/>
  <c r="J34" i="28"/>
  <c r="H34" i="28"/>
  <c r="L33" i="28"/>
  <c r="G33" i="28"/>
  <c r="L32" i="28"/>
  <c r="G32" i="28" s="1"/>
  <c r="L31" i="28"/>
  <c r="G31" i="28"/>
  <c r="L30" i="28"/>
  <c r="G30" i="28" s="1"/>
  <c r="L29" i="28"/>
  <c r="G29" i="28" s="1"/>
  <c r="L28" i="28"/>
  <c r="G28" i="28" s="1"/>
  <c r="H28" i="28"/>
  <c r="J28" i="28" s="1"/>
  <c r="L27" i="28"/>
  <c r="J27" i="28"/>
  <c r="G27" i="28"/>
  <c r="L26" i="28"/>
  <c r="G26" i="28" s="1"/>
  <c r="L25" i="28"/>
  <c r="J25" i="28"/>
  <c r="H25" i="28"/>
  <c r="G25" i="28"/>
  <c r="L24" i="28"/>
  <c r="J24" i="28"/>
  <c r="G24" i="28"/>
  <c r="L23" i="28"/>
  <c r="J23" i="28"/>
  <c r="G23" i="28"/>
  <c r="L22" i="28"/>
  <c r="J22" i="28"/>
  <c r="G22" i="28"/>
  <c r="L21" i="28"/>
  <c r="G21" i="28" s="1"/>
  <c r="J21" i="28"/>
  <c r="H21" i="28"/>
  <c r="L20" i="28"/>
  <c r="G20" i="28" s="1"/>
  <c r="J20" i="28"/>
  <c r="L19" i="28"/>
  <c r="G19" i="28" s="1"/>
  <c r="J19" i="28"/>
  <c r="L18" i="28"/>
  <c r="G18" i="28" s="1"/>
  <c r="J18" i="28"/>
  <c r="L17" i="28"/>
  <c r="J17" i="28"/>
  <c r="G17" i="28"/>
  <c r="L16" i="28"/>
  <c r="J16" i="28"/>
  <c r="G16" i="28"/>
  <c r="L15" i="28"/>
  <c r="J15" i="28"/>
  <c r="G15" i="28"/>
  <c r="L14" i="28"/>
  <c r="J14" i="28"/>
  <c r="G14" i="28"/>
  <c r="L13" i="28"/>
  <c r="J13" i="28"/>
  <c r="H13" i="28"/>
  <c r="G13" i="28"/>
  <c r="L12" i="28"/>
  <c r="J12" i="28"/>
  <c r="G12" i="28"/>
  <c r="L11" i="28"/>
  <c r="J11" i="28"/>
  <c r="G11" i="28"/>
  <c r="L10" i="28"/>
  <c r="J10" i="28"/>
  <c r="G10" i="28"/>
  <c r="L9" i="28"/>
  <c r="H9" i="28"/>
  <c r="J9" i="28" s="1"/>
  <c r="G9" i="28"/>
  <c r="L8" i="28"/>
  <c r="G8" i="28" s="1"/>
  <c r="H8" i="28"/>
  <c r="J8" i="28" s="1"/>
  <c r="L7" i="28"/>
  <c r="J7" i="28"/>
  <c r="G7" i="28"/>
  <c r="L6" i="28"/>
  <c r="G6" i="28" s="1"/>
  <c r="H6" i="28"/>
  <c r="J6" i="28" s="1"/>
  <c r="L5" i="28"/>
  <c r="G5" i="28" s="1"/>
  <c r="L4" i="28"/>
  <c r="J4" i="28"/>
  <c r="H4" i="28"/>
  <c r="G4" i="28"/>
  <c r="L3" i="28"/>
  <c r="G3" i="28" s="1"/>
  <c r="H3" i="28"/>
  <c r="J3" i="28" s="1"/>
  <c r="L2" i="28"/>
  <c r="J2" i="28"/>
  <c r="H2" i="28"/>
  <c r="G2" i="28"/>
  <c r="M66" i="29"/>
  <c r="K66" i="29"/>
  <c r="H66" i="29"/>
  <c r="M65" i="29"/>
  <c r="K65" i="29"/>
  <c r="H65" i="29"/>
  <c r="M64" i="29"/>
  <c r="H64" i="29" s="1"/>
  <c r="K64" i="29"/>
  <c r="M63" i="29"/>
  <c r="H63" i="29" s="1"/>
  <c r="K63" i="29"/>
  <c r="M62" i="29"/>
  <c r="K62" i="29"/>
  <c r="H62" i="29"/>
  <c r="M61" i="29"/>
  <c r="H61" i="29" s="1"/>
  <c r="K61" i="29"/>
  <c r="M60" i="29"/>
  <c r="K60" i="29"/>
  <c r="H60" i="29"/>
  <c r="D60" i="29"/>
  <c r="M59" i="29"/>
  <c r="H59" i="29" s="1"/>
  <c r="K59" i="29"/>
  <c r="M58" i="29"/>
  <c r="H58" i="29" s="1"/>
  <c r="K58" i="29"/>
  <c r="M57" i="29"/>
  <c r="H57" i="29" s="1"/>
  <c r="K57" i="29"/>
  <c r="M56" i="29"/>
  <c r="H56" i="29" s="1"/>
  <c r="K56" i="29"/>
  <c r="M55" i="29"/>
  <c r="K55" i="29"/>
  <c r="H55" i="29"/>
  <c r="M54" i="29"/>
  <c r="H54" i="29" s="1"/>
  <c r="M53" i="29"/>
  <c r="H53" i="29" s="1"/>
  <c r="I53" i="29"/>
  <c r="K53" i="29" s="1"/>
  <c r="M52" i="29"/>
  <c r="K52" i="29"/>
  <c r="I52" i="29"/>
  <c r="H52" i="29"/>
  <c r="M51" i="29"/>
  <c r="K51" i="29"/>
  <c r="H51" i="29"/>
  <c r="M50" i="29"/>
  <c r="K50" i="29"/>
  <c r="H50" i="29"/>
  <c r="M49" i="29"/>
  <c r="H49" i="29" s="1"/>
  <c r="I49" i="29"/>
  <c r="K49" i="29" s="1"/>
  <c r="M48" i="29"/>
  <c r="H48" i="29" s="1"/>
  <c r="M47" i="29"/>
  <c r="K47" i="29"/>
  <c r="I47" i="29"/>
  <c r="H47" i="29"/>
  <c r="M46" i="29"/>
  <c r="K46" i="29"/>
  <c r="H46" i="29"/>
  <c r="M45" i="29"/>
  <c r="K45" i="29"/>
  <c r="H45" i="29"/>
  <c r="M44" i="29"/>
  <c r="H44" i="29" s="1"/>
  <c r="M43" i="29"/>
  <c r="H43" i="29" s="1"/>
  <c r="I43" i="29"/>
  <c r="K43" i="29" s="1"/>
  <c r="M42" i="29"/>
  <c r="I42" i="29"/>
  <c r="K42" i="29" s="1"/>
  <c r="H42" i="29"/>
  <c r="M41" i="29"/>
  <c r="H41" i="29" s="1"/>
  <c r="K41" i="29"/>
  <c r="M40" i="29"/>
  <c r="K40" i="29"/>
  <c r="H40" i="29"/>
  <c r="M39" i="29"/>
  <c r="H39" i="29" s="1"/>
  <c r="K39" i="29"/>
  <c r="M38" i="29"/>
  <c r="H38" i="29" s="1"/>
  <c r="K38" i="29"/>
  <c r="I38" i="29"/>
  <c r="M37" i="29"/>
  <c r="H37" i="29" s="1"/>
  <c r="M36" i="29"/>
  <c r="H36" i="29" s="1"/>
  <c r="K36" i="29"/>
  <c r="M35" i="29"/>
  <c r="K35" i="29"/>
  <c r="I35" i="29"/>
  <c r="H35" i="29"/>
  <c r="M34" i="29"/>
  <c r="H34" i="29" s="1"/>
  <c r="I34" i="29"/>
  <c r="K34" i="29" s="1"/>
  <c r="M33" i="29"/>
  <c r="H33" i="29" s="1"/>
  <c r="K33" i="29"/>
  <c r="I33" i="29"/>
  <c r="M32" i="29"/>
  <c r="H32" i="29" s="1"/>
  <c r="K32" i="29"/>
  <c r="M31" i="29"/>
  <c r="K31" i="29"/>
  <c r="H31" i="29"/>
  <c r="M30" i="29"/>
  <c r="I30" i="29"/>
  <c r="K30" i="29" s="1"/>
  <c r="H30" i="29"/>
  <c r="M29" i="29"/>
  <c r="K29" i="29"/>
  <c r="H29" i="29"/>
  <c r="M28" i="29"/>
  <c r="K28" i="29"/>
  <c r="H28" i="29"/>
  <c r="M27" i="29"/>
  <c r="H27" i="29" s="1"/>
  <c r="K27" i="29"/>
  <c r="M26" i="29"/>
  <c r="K26" i="29"/>
  <c r="H26" i="29"/>
  <c r="M25" i="29"/>
  <c r="I25" i="29"/>
  <c r="K25" i="29" s="1"/>
  <c r="H25" i="29"/>
  <c r="M24" i="29"/>
  <c r="H24" i="29" s="1"/>
  <c r="M23" i="29"/>
  <c r="H23" i="29" s="1"/>
  <c r="M22" i="29"/>
  <c r="K22" i="29"/>
  <c r="H22" i="29"/>
  <c r="M21" i="29"/>
  <c r="H21" i="29"/>
  <c r="M20" i="29"/>
  <c r="H20" i="29" s="1"/>
  <c r="K20" i="29"/>
  <c r="I20" i="29"/>
  <c r="M19" i="29"/>
  <c r="H19" i="29" s="1"/>
  <c r="K19" i="29"/>
  <c r="M18" i="29"/>
  <c r="K18" i="29"/>
  <c r="H18" i="29"/>
  <c r="M17" i="29"/>
  <c r="K17" i="29"/>
  <c r="H17" i="29"/>
  <c r="M16" i="29"/>
  <c r="H16" i="29" s="1"/>
  <c r="K16" i="29"/>
  <c r="I16" i="29"/>
  <c r="M15" i="29"/>
  <c r="K15" i="29"/>
  <c r="I15" i="29"/>
  <c r="H15" i="29"/>
  <c r="M14" i="29"/>
  <c r="H14" i="29" s="1"/>
  <c r="K14" i="29"/>
  <c r="M13" i="29"/>
  <c r="K13" i="29"/>
  <c r="H13" i="29"/>
  <c r="M12" i="29"/>
  <c r="K12" i="29"/>
  <c r="H12" i="29"/>
  <c r="M11" i="29"/>
  <c r="K11" i="29"/>
  <c r="I11" i="29"/>
  <c r="H11" i="29"/>
  <c r="M10" i="29"/>
  <c r="I10" i="29"/>
  <c r="K10" i="29" s="1"/>
  <c r="H10" i="29"/>
  <c r="M9" i="29"/>
  <c r="H9" i="29" s="1"/>
  <c r="K9" i="29"/>
  <c r="M8" i="29"/>
  <c r="K8" i="29"/>
  <c r="I8" i="29"/>
  <c r="H8" i="29"/>
  <c r="M7" i="29"/>
  <c r="H7" i="29" s="1"/>
  <c r="K7" i="29"/>
  <c r="I7" i="29"/>
  <c r="M6" i="29"/>
  <c r="H6" i="29" s="1"/>
  <c r="M5" i="29"/>
  <c r="K5" i="29"/>
  <c r="H5" i="29"/>
  <c r="M4" i="29"/>
  <c r="H4" i="29" s="1"/>
  <c r="K4" i="29"/>
  <c r="M3" i="29"/>
  <c r="H3" i="29" s="1"/>
  <c r="K3" i="29"/>
  <c r="I3" i="29"/>
  <c r="M2" i="29"/>
  <c r="K2" i="29"/>
  <c r="H2" i="29"/>
  <c r="L85" i="30"/>
  <c r="G85" i="30" s="1"/>
  <c r="J85" i="30"/>
  <c r="L84" i="30"/>
  <c r="G84" i="30" s="1"/>
  <c r="J84" i="30"/>
  <c r="L83" i="30"/>
  <c r="J83" i="30"/>
  <c r="G83" i="30"/>
  <c r="L82" i="30"/>
  <c r="J82" i="30"/>
  <c r="G82" i="30"/>
  <c r="L81" i="30"/>
  <c r="G81" i="30" s="1"/>
  <c r="J81" i="30"/>
  <c r="F80" i="30"/>
  <c r="L79" i="30"/>
  <c r="J79" i="30"/>
  <c r="G79" i="30"/>
  <c r="L78" i="30"/>
  <c r="J78" i="30"/>
  <c r="G78" i="30"/>
  <c r="L77" i="30"/>
  <c r="J77" i="30"/>
  <c r="H77" i="30"/>
  <c r="G77" i="30"/>
  <c r="L76" i="30"/>
  <c r="G76" i="30" s="1"/>
  <c r="J76" i="30"/>
  <c r="L75" i="30"/>
  <c r="J75" i="30"/>
  <c r="G75" i="30"/>
  <c r="L74" i="30"/>
  <c r="J74" i="30"/>
  <c r="G74" i="30"/>
  <c r="L73" i="30"/>
  <c r="J73" i="30"/>
  <c r="G73" i="30"/>
  <c r="L72" i="30"/>
  <c r="J72" i="30"/>
  <c r="G72" i="30"/>
  <c r="L71" i="30"/>
  <c r="G71" i="30" s="1"/>
  <c r="J71" i="30"/>
  <c r="L70" i="30"/>
  <c r="G70" i="30" s="1"/>
  <c r="J70" i="30"/>
  <c r="L69" i="30"/>
  <c r="J69" i="30"/>
  <c r="G69" i="30"/>
  <c r="L68" i="30"/>
  <c r="J68" i="30"/>
  <c r="G68" i="30"/>
  <c r="L67" i="30"/>
  <c r="J67" i="30"/>
  <c r="G67" i="30"/>
  <c r="L66" i="30"/>
  <c r="G66" i="30" s="1"/>
  <c r="J66" i="30"/>
  <c r="H66" i="30"/>
  <c r="L65" i="30"/>
  <c r="G65" i="30" s="1"/>
  <c r="J65" i="30"/>
  <c r="L64" i="30"/>
  <c r="J64" i="30"/>
  <c r="H64" i="30"/>
  <c r="G64" i="30"/>
  <c r="L63" i="30"/>
  <c r="J63" i="30"/>
  <c r="G63" i="30"/>
  <c r="L62" i="30"/>
  <c r="J62" i="30"/>
  <c r="H62" i="30"/>
  <c r="G62" i="30"/>
  <c r="L61" i="30"/>
  <c r="G61" i="30" s="1"/>
  <c r="H61" i="30"/>
  <c r="J61" i="30" s="1"/>
  <c r="L60" i="30"/>
  <c r="J60" i="30"/>
  <c r="G60" i="30"/>
  <c r="L59" i="30"/>
  <c r="G59" i="30" s="1"/>
  <c r="J59" i="30"/>
  <c r="L58" i="30"/>
  <c r="J58" i="30"/>
  <c r="H58" i="30"/>
  <c r="G58" i="30"/>
  <c r="L57" i="30"/>
  <c r="G57" i="30" s="1"/>
  <c r="J57" i="30"/>
  <c r="L56" i="30"/>
  <c r="G56" i="30"/>
  <c r="L55" i="30"/>
  <c r="G55" i="30" s="1"/>
  <c r="L54" i="30"/>
  <c r="H54" i="30"/>
  <c r="J54" i="30" s="1"/>
  <c r="G54" i="30"/>
  <c r="L53" i="30"/>
  <c r="G53" i="30" s="1"/>
  <c r="J53" i="30"/>
  <c r="H53" i="30"/>
  <c r="L52" i="30"/>
  <c r="G52" i="30" s="1"/>
  <c r="J52" i="30"/>
  <c r="L51" i="30"/>
  <c r="G51" i="30" s="1"/>
  <c r="J51" i="30"/>
  <c r="L50" i="30"/>
  <c r="J50" i="30"/>
  <c r="G50" i="30"/>
  <c r="L49" i="30"/>
  <c r="J49" i="30"/>
  <c r="G49" i="30"/>
  <c r="L48" i="30"/>
  <c r="J48" i="30"/>
  <c r="G48" i="30"/>
  <c r="L47" i="30"/>
  <c r="J47" i="30"/>
  <c r="G47" i="30"/>
  <c r="L46" i="30"/>
  <c r="G46" i="30" s="1"/>
  <c r="J46" i="30"/>
  <c r="L45" i="30"/>
  <c r="G45" i="30" s="1"/>
  <c r="J45" i="30"/>
  <c r="L44" i="30"/>
  <c r="H44" i="30"/>
  <c r="J44" i="30" s="1"/>
  <c r="G44" i="30"/>
  <c r="L43" i="30"/>
  <c r="G43" i="30"/>
  <c r="L42" i="30"/>
  <c r="H42" i="30"/>
  <c r="J42" i="30" s="1"/>
  <c r="G42" i="30"/>
  <c r="L41" i="30"/>
  <c r="J41" i="30"/>
  <c r="H41" i="30"/>
  <c r="G41" i="30"/>
  <c r="L40" i="30"/>
  <c r="H40" i="30"/>
  <c r="J40" i="30" s="1"/>
  <c r="G40" i="30"/>
  <c r="L39" i="30"/>
  <c r="G39" i="30" s="1"/>
  <c r="L38" i="30"/>
  <c r="G38" i="30"/>
  <c r="L37" i="30"/>
  <c r="H37" i="30"/>
  <c r="J37" i="30" s="1"/>
  <c r="G37" i="30"/>
  <c r="L36" i="30"/>
  <c r="G36" i="30" s="1"/>
  <c r="L35" i="30"/>
  <c r="G35" i="30"/>
  <c r="L34" i="30"/>
  <c r="G34" i="30" s="1"/>
  <c r="L33" i="30"/>
  <c r="J33" i="30"/>
  <c r="H33" i="30"/>
  <c r="G33" i="30"/>
  <c r="L32" i="30"/>
  <c r="J32" i="30"/>
  <c r="G32" i="30"/>
  <c r="L31" i="30"/>
  <c r="H31" i="30"/>
  <c r="J31" i="30" s="1"/>
  <c r="G31" i="30"/>
  <c r="L30" i="30"/>
  <c r="G30" i="30" s="1"/>
  <c r="J30" i="30"/>
  <c r="L29" i="30"/>
  <c r="G29" i="30" s="1"/>
  <c r="L28" i="30"/>
  <c r="G28" i="30" s="1"/>
  <c r="L27" i="30"/>
  <c r="G27" i="30" s="1"/>
  <c r="L26" i="30"/>
  <c r="G26" i="30"/>
  <c r="L25" i="30"/>
  <c r="G25" i="30" s="1"/>
  <c r="L24" i="30"/>
  <c r="G24" i="30" s="1"/>
  <c r="J24" i="30"/>
  <c r="L23" i="30"/>
  <c r="G23" i="30" s="1"/>
  <c r="L22" i="30"/>
  <c r="G22" i="30" s="1"/>
  <c r="L21" i="30"/>
  <c r="G21" i="30"/>
  <c r="L20" i="30"/>
  <c r="G20" i="30"/>
  <c r="L19" i="30"/>
  <c r="G19" i="30" s="1"/>
  <c r="L18" i="30"/>
  <c r="J18" i="30"/>
  <c r="H18" i="30"/>
  <c r="G18" i="30"/>
  <c r="L17" i="30"/>
  <c r="J17" i="30"/>
  <c r="G17" i="30"/>
  <c r="L16" i="30"/>
  <c r="J16" i="30"/>
  <c r="G16" i="30"/>
  <c r="L15" i="30"/>
  <c r="J15" i="30"/>
  <c r="G15" i="30"/>
  <c r="L14" i="30"/>
  <c r="G14" i="30" s="1"/>
  <c r="J14" i="30"/>
  <c r="L13" i="30"/>
  <c r="G13" i="30" s="1"/>
  <c r="J13" i="30"/>
  <c r="L12" i="30"/>
  <c r="G12" i="30" s="1"/>
  <c r="J12" i="30"/>
  <c r="L11" i="30"/>
  <c r="G11" i="30" s="1"/>
  <c r="H11" i="30"/>
  <c r="J11" i="30" s="1"/>
  <c r="L10" i="30"/>
  <c r="J10" i="30"/>
  <c r="H10" i="30"/>
  <c r="G10" i="30"/>
  <c r="L9" i="30"/>
  <c r="G9" i="30" s="1"/>
  <c r="J9" i="30"/>
  <c r="L8" i="30"/>
  <c r="H8" i="30"/>
  <c r="J8" i="30" s="1"/>
  <c r="G8" i="30"/>
  <c r="L7" i="30"/>
  <c r="J7" i="30"/>
  <c r="H7" i="30"/>
  <c r="G7" i="30"/>
  <c r="L6" i="30"/>
  <c r="G6" i="30" s="1"/>
  <c r="L5" i="30"/>
  <c r="G5" i="30"/>
  <c r="L4" i="30"/>
  <c r="J4" i="30"/>
  <c r="H4" i="30"/>
  <c r="G4" i="30"/>
  <c r="L3" i="30"/>
  <c r="J3" i="30"/>
  <c r="G3" i="30"/>
  <c r="L2" i="30"/>
  <c r="G2" i="30" s="1"/>
  <c r="J2" i="30"/>
  <c r="J80" i="30" s="1"/>
  <c r="H2" i="30"/>
  <c r="O87" i="31"/>
  <c r="M87" i="31"/>
  <c r="J87" i="31"/>
  <c r="O86" i="31"/>
  <c r="M86" i="31"/>
  <c r="J86" i="31"/>
  <c r="O85" i="31"/>
  <c r="M85" i="31"/>
  <c r="J85" i="31"/>
  <c r="D85" i="31"/>
  <c r="O83" i="31"/>
  <c r="M83" i="31"/>
  <c r="J83" i="31"/>
  <c r="O81" i="31"/>
  <c r="M81" i="31"/>
  <c r="J81" i="31"/>
  <c r="O80" i="31"/>
  <c r="M80" i="31"/>
  <c r="J80" i="31"/>
  <c r="O79" i="31"/>
  <c r="M79" i="31"/>
  <c r="J79" i="31"/>
  <c r="O78" i="31"/>
  <c r="M78" i="31"/>
  <c r="J78" i="31"/>
  <c r="E78" i="31"/>
  <c r="O77" i="31"/>
  <c r="M77" i="31"/>
  <c r="J77" i="31"/>
  <c r="O76" i="31"/>
  <c r="J76" i="31" s="1"/>
  <c r="K76" i="31"/>
  <c r="M76" i="31" s="1"/>
  <c r="O75" i="31"/>
  <c r="M75" i="31"/>
  <c r="J75" i="31"/>
  <c r="O74" i="31"/>
  <c r="J74" i="31" s="1"/>
  <c r="M74" i="31"/>
  <c r="O73" i="31"/>
  <c r="J73" i="31" s="1"/>
  <c r="M73" i="31"/>
  <c r="O72" i="31"/>
  <c r="M72" i="31"/>
  <c r="J72" i="31"/>
  <c r="O71" i="31"/>
  <c r="J71" i="31" s="1"/>
  <c r="O70" i="31"/>
  <c r="M70" i="31"/>
  <c r="K70" i="31"/>
  <c r="J70" i="31"/>
  <c r="O69" i="31"/>
  <c r="M69" i="31"/>
  <c r="J69" i="31"/>
  <c r="O68" i="31"/>
  <c r="J68" i="31" s="1"/>
  <c r="M68" i="31"/>
  <c r="K68" i="31"/>
  <c r="O67" i="31"/>
  <c r="J67" i="31" s="1"/>
  <c r="M67" i="31"/>
  <c r="O66" i="31"/>
  <c r="J66" i="31" s="1"/>
  <c r="O65" i="31"/>
  <c r="J65" i="31" s="1"/>
  <c r="M65" i="31"/>
  <c r="O64" i="31"/>
  <c r="K64" i="31"/>
  <c r="M64" i="31" s="1"/>
  <c r="J64" i="31"/>
  <c r="O63" i="31"/>
  <c r="M63" i="31"/>
  <c r="J63" i="31"/>
  <c r="O62" i="31"/>
  <c r="M62" i="31"/>
  <c r="J62" i="31"/>
  <c r="O61" i="31"/>
  <c r="J61" i="31" s="1"/>
  <c r="M61" i="31"/>
  <c r="O60" i="31"/>
  <c r="M60" i="31"/>
  <c r="K60" i="31"/>
  <c r="J60" i="31"/>
  <c r="O59" i="31"/>
  <c r="J59" i="31" s="1"/>
  <c r="K59" i="31"/>
  <c r="M59" i="31" s="1"/>
  <c r="O58" i="31"/>
  <c r="J58" i="31" s="1"/>
  <c r="M58" i="31"/>
  <c r="O57" i="31"/>
  <c r="J57" i="31" s="1"/>
  <c r="M57" i="31"/>
  <c r="O56" i="31"/>
  <c r="J56" i="31" s="1"/>
  <c r="K56" i="31"/>
  <c r="M56" i="31" s="1"/>
  <c r="O55" i="31"/>
  <c r="M55" i="31"/>
  <c r="J55" i="31"/>
  <c r="O54" i="31"/>
  <c r="J54" i="31" s="1"/>
  <c r="M54" i="31"/>
  <c r="O53" i="31"/>
  <c r="M53" i="31"/>
  <c r="K53" i="31"/>
  <c r="J53" i="31"/>
  <c r="O52" i="31"/>
  <c r="M52" i="31"/>
  <c r="J52" i="31"/>
  <c r="O51" i="31"/>
  <c r="M51" i="31"/>
  <c r="J51" i="31"/>
  <c r="O50" i="31"/>
  <c r="J50" i="31"/>
  <c r="O49" i="31"/>
  <c r="M49" i="31"/>
  <c r="J49" i="31"/>
  <c r="O48" i="31"/>
  <c r="J48" i="31" s="1"/>
  <c r="M48" i="31"/>
  <c r="K48" i="31"/>
  <c r="O47" i="31"/>
  <c r="K47" i="31"/>
  <c r="M47" i="31" s="1"/>
  <c r="J47" i="31"/>
  <c r="O46" i="31"/>
  <c r="M46" i="31"/>
  <c r="J46" i="31"/>
  <c r="O45" i="31"/>
  <c r="M45" i="31"/>
  <c r="J45" i="31"/>
  <c r="O44" i="31"/>
  <c r="M44" i="31"/>
  <c r="K44" i="31"/>
  <c r="J44" i="31"/>
  <c r="O43" i="31"/>
  <c r="J43" i="31" s="1"/>
  <c r="O42" i="31"/>
  <c r="J42" i="31" s="1"/>
  <c r="O41" i="31"/>
  <c r="J41" i="31"/>
  <c r="O40" i="31"/>
  <c r="J40" i="31"/>
  <c r="O39" i="31"/>
  <c r="J39" i="31" s="1"/>
  <c r="O38" i="31"/>
  <c r="J38" i="31" s="1"/>
  <c r="O37" i="31"/>
  <c r="J37" i="31"/>
  <c r="O36" i="31"/>
  <c r="J36" i="31" s="1"/>
  <c r="M36" i="31"/>
  <c r="K36" i="31"/>
  <c r="O35" i="31"/>
  <c r="J35" i="31" s="1"/>
  <c r="M35" i="31"/>
  <c r="K35" i="31"/>
  <c r="O34" i="31"/>
  <c r="M34" i="31"/>
  <c r="J34" i="31"/>
  <c r="O33" i="31"/>
  <c r="M33" i="31"/>
  <c r="J33" i="31"/>
  <c r="O32" i="31"/>
  <c r="J32" i="31" s="1"/>
  <c r="M32" i="31"/>
  <c r="O31" i="31"/>
  <c r="J31" i="31" s="1"/>
  <c r="M31" i="31"/>
  <c r="O30" i="31"/>
  <c r="M30" i="31"/>
  <c r="K30" i="31"/>
  <c r="J30" i="31"/>
  <c r="O29" i="31"/>
  <c r="J29" i="31" s="1"/>
  <c r="M29" i="31"/>
  <c r="K29" i="31"/>
  <c r="O28" i="31"/>
  <c r="K28" i="31"/>
  <c r="M28" i="31" s="1"/>
  <c r="J28" i="31"/>
  <c r="O27" i="31"/>
  <c r="J27" i="31"/>
  <c r="O26" i="31"/>
  <c r="M26" i="31"/>
  <c r="J26" i="31"/>
  <c r="O25" i="31"/>
  <c r="M25" i="31"/>
  <c r="J25" i="31"/>
  <c r="O24" i="31"/>
  <c r="M24" i="31"/>
  <c r="J24" i="31"/>
  <c r="O23" i="31"/>
  <c r="M23" i="31"/>
  <c r="J23" i="31"/>
  <c r="O22" i="31"/>
  <c r="J22" i="31" s="1"/>
  <c r="M22" i="31"/>
  <c r="K22" i="31"/>
  <c r="O21" i="31"/>
  <c r="M21" i="31"/>
  <c r="J21" i="31"/>
  <c r="O20" i="31"/>
  <c r="M20" i="31"/>
  <c r="J20" i="31"/>
  <c r="O19" i="31"/>
  <c r="M19" i="31"/>
  <c r="J19" i="31"/>
  <c r="O18" i="31"/>
  <c r="M18" i="31"/>
  <c r="K18" i="31"/>
  <c r="J18" i="31"/>
  <c r="O17" i="31"/>
  <c r="J17" i="31" s="1"/>
  <c r="M17" i="31"/>
  <c r="O16" i="31"/>
  <c r="J16" i="31" s="1"/>
  <c r="O15" i="31"/>
  <c r="M15" i="31"/>
  <c r="K15" i="31"/>
  <c r="J15" i="31"/>
  <c r="O14" i="31"/>
  <c r="J14" i="31"/>
  <c r="O13" i="31"/>
  <c r="J13" i="31" s="1"/>
  <c r="O12" i="31"/>
  <c r="M12" i="31"/>
  <c r="J12" i="31"/>
  <c r="O11" i="31"/>
  <c r="J11" i="31" s="1"/>
  <c r="O10" i="31"/>
  <c r="J10" i="31" s="1"/>
  <c r="O9" i="31"/>
  <c r="M9" i="31"/>
  <c r="J9" i="31"/>
  <c r="O8" i="31"/>
  <c r="J8" i="31"/>
  <c r="O7" i="31"/>
  <c r="J7" i="31"/>
  <c r="O6" i="31"/>
  <c r="J6" i="31" s="1"/>
  <c r="O5" i="31"/>
  <c r="J5" i="31" s="1"/>
  <c r="J88" i="31" s="1"/>
  <c r="M5" i="31"/>
  <c r="K5" i="31"/>
  <c r="O4" i="31"/>
  <c r="M4" i="31"/>
  <c r="J4" i="31"/>
  <c r="O3" i="31"/>
  <c r="M3" i="31"/>
  <c r="K3" i="31"/>
  <c r="J3" i="31"/>
  <c r="O2" i="31"/>
  <c r="J2" i="31" s="1"/>
  <c r="D1" i="31"/>
  <c r="L66" i="32"/>
  <c r="J66" i="32"/>
  <c r="G66" i="32"/>
  <c r="L65" i="32"/>
  <c r="G65" i="32" s="1"/>
  <c r="J65" i="32"/>
  <c r="L64" i="32"/>
  <c r="G64" i="32" s="1"/>
  <c r="J64" i="32"/>
  <c r="L63" i="32"/>
  <c r="G63" i="32" s="1"/>
  <c r="J63" i="32"/>
  <c r="L62" i="32"/>
  <c r="G62" i="32" s="1"/>
  <c r="J62" i="32"/>
  <c r="L61" i="32"/>
  <c r="J61" i="32"/>
  <c r="G61" i="32"/>
  <c r="L60" i="32"/>
  <c r="J60" i="32"/>
  <c r="G60" i="32"/>
  <c r="L59" i="32"/>
  <c r="J59" i="32"/>
  <c r="G59" i="32"/>
  <c r="L58" i="32"/>
  <c r="J58" i="32"/>
  <c r="G58" i="32"/>
  <c r="L57" i="32"/>
  <c r="G57" i="32" s="1"/>
  <c r="J57" i="32"/>
  <c r="L56" i="32"/>
  <c r="G56" i="32" s="1"/>
  <c r="J56" i="32"/>
  <c r="L55" i="32"/>
  <c r="J55" i="32"/>
  <c r="G55" i="32"/>
  <c r="L54" i="32"/>
  <c r="J54" i="32"/>
  <c r="G54" i="32"/>
  <c r="L53" i="32"/>
  <c r="J53" i="32"/>
  <c r="G53" i="32"/>
  <c r="L52" i="32"/>
  <c r="J52" i="32"/>
  <c r="G52" i="32"/>
  <c r="L51" i="32"/>
  <c r="J51" i="32"/>
  <c r="G51" i="32"/>
  <c r="L50" i="32"/>
  <c r="J50" i="32"/>
  <c r="G50" i="32"/>
  <c r="L49" i="32"/>
  <c r="J49" i="32"/>
  <c r="L48" i="32"/>
  <c r="J48" i="32"/>
  <c r="L47" i="32"/>
  <c r="J47" i="32"/>
  <c r="L46" i="32"/>
  <c r="J46" i="32"/>
  <c r="L45" i="32"/>
  <c r="J45" i="32"/>
  <c r="L44" i="32"/>
  <c r="J44" i="32"/>
  <c r="G44" i="32"/>
  <c r="L43" i="32"/>
  <c r="J43" i="32"/>
  <c r="L42" i="32"/>
  <c r="F42" i="32"/>
  <c r="L41" i="32"/>
  <c r="J41" i="32"/>
  <c r="L40" i="32"/>
  <c r="J40" i="32"/>
  <c r="L39" i="32"/>
  <c r="J39" i="32"/>
  <c r="L38" i="32"/>
  <c r="J38" i="32"/>
  <c r="L37" i="32"/>
  <c r="J37" i="32"/>
  <c r="L36" i="32"/>
  <c r="J36" i="32"/>
  <c r="L35" i="32"/>
  <c r="J35" i="32"/>
  <c r="L34" i="32"/>
  <c r="H34" i="32"/>
  <c r="J34" i="32" s="1"/>
  <c r="L33" i="32"/>
  <c r="H33" i="32"/>
  <c r="J33" i="32" s="1"/>
  <c r="L32" i="32"/>
  <c r="J32" i="32"/>
  <c r="H32" i="32"/>
  <c r="L31" i="32"/>
  <c r="J31" i="32"/>
  <c r="L30" i="32"/>
  <c r="J30" i="32"/>
  <c r="L29" i="32"/>
  <c r="J29" i="32"/>
  <c r="H29" i="32"/>
  <c r="L28" i="32"/>
  <c r="J28" i="32"/>
  <c r="L27" i="32"/>
  <c r="J27" i="32"/>
  <c r="H27" i="32"/>
  <c r="L26" i="32"/>
  <c r="J26" i="32"/>
  <c r="H26" i="32"/>
  <c r="L25" i="32"/>
  <c r="H25" i="32"/>
  <c r="J25" i="32" s="1"/>
  <c r="L24" i="32"/>
  <c r="H24" i="32"/>
  <c r="J24" i="32" s="1"/>
  <c r="L23" i="32"/>
  <c r="J23" i="32"/>
  <c r="L22" i="32"/>
  <c r="H22" i="32"/>
  <c r="J22" i="32" s="1"/>
  <c r="L21" i="32"/>
  <c r="L20" i="32"/>
  <c r="J20" i="32"/>
  <c r="L19" i="32"/>
  <c r="J19" i="32"/>
  <c r="L18" i="32"/>
  <c r="J18" i="32"/>
  <c r="L17" i="32"/>
  <c r="J17" i="32"/>
  <c r="L16" i="32"/>
  <c r="J16" i="32"/>
  <c r="L15" i="32"/>
  <c r="J15" i="32"/>
  <c r="H15" i="32"/>
  <c r="L14" i="32"/>
  <c r="J14" i="32"/>
  <c r="L13" i="32"/>
  <c r="J13" i="32"/>
  <c r="L12" i="32"/>
  <c r="J12" i="32"/>
  <c r="L11" i="32"/>
  <c r="J11" i="32"/>
  <c r="H11" i="32"/>
  <c r="L10" i="32"/>
  <c r="J10" i="32"/>
  <c r="H10" i="32"/>
  <c r="L9" i="32"/>
  <c r="J9" i="32"/>
  <c r="L8" i="32"/>
  <c r="J8" i="32"/>
  <c r="L7" i="32"/>
  <c r="J7" i="32"/>
  <c r="L6" i="32"/>
  <c r="H6" i="32"/>
  <c r="J6" i="32" s="1"/>
  <c r="L5" i="32"/>
  <c r="J5" i="32"/>
  <c r="L4" i="32"/>
  <c r="H4" i="32"/>
  <c r="J4" i="32" s="1"/>
  <c r="J42" i="32" s="1"/>
  <c r="L2" i="32"/>
  <c r="H2" i="32"/>
  <c r="J2" i="32" s="1"/>
  <c r="L56" i="33"/>
  <c r="G56" i="33" s="1"/>
  <c r="G57" i="33" s="1"/>
  <c r="J56" i="33"/>
  <c r="F54" i="33"/>
  <c r="L52" i="33"/>
  <c r="J52" i="33"/>
  <c r="L51" i="33"/>
  <c r="J51" i="33"/>
  <c r="L50" i="33"/>
  <c r="J50" i="33"/>
  <c r="H50" i="33"/>
  <c r="L49" i="33"/>
  <c r="J49" i="33"/>
  <c r="L48" i="33"/>
  <c r="J48" i="33"/>
  <c r="H48" i="33"/>
  <c r="L47" i="33"/>
  <c r="J47" i="33"/>
  <c r="L46" i="33"/>
  <c r="H46" i="33"/>
  <c r="J46" i="33" s="1"/>
  <c r="L45" i="33"/>
  <c r="J45" i="33"/>
  <c r="L44" i="33"/>
  <c r="H44" i="33"/>
  <c r="J44" i="33" s="1"/>
  <c r="L43" i="33"/>
  <c r="H43" i="33"/>
  <c r="J43" i="33" s="1"/>
  <c r="L42" i="33"/>
  <c r="J42" i="33"/>
  <c r="H42" i="33"/>
  <c r="L41" i="33"/>
  <c r="J41" i="33"/>
  <c r="L40" i="33"/>
  <c r="H40" i="33"/>
  <c r="J40" i="33" s="1"/>
  <c r="L39" i="33"/>
  <c r="J39" i="33"/>
  <c r="L38" i="33"/>
  <c r="H38" i="33"/>
  <c r="J38" i="33" s="1"/>
  <c r="L37" i="33"/>
  <c r="J37" i="33"/>
  <c r="L36" i="33"/>
  <c r="J36" i="33"/>
  <c r="L35" i="33"/>
  <c r="J35" i="33"/>
  <c r="L34" i="33"/>
  <c r="J34" i="33"/>
  <c r="L33" i="33"/>
  <c r="J33" i="33"/>
  <c r="L32" i="33"/>
  <c r="H32" i="33"/>
  <c r="J32" i="33" s="1"/>
  <c r="L31" i="33"/>
  <c r="H31" i="33"/>
  <c r="J31" i="33" s="1"/>
  <c r="L30" i="33"/>
  <c r="J30" i="33"/>
  <c r="L29" i="33"/>
  <c r="J29" i="33"/>
  <c r="L28" i="33"/>
  <c r="J28" i="33"/>
  <c r="H28" i="33"/>
  <c r="L27" i="33"/>
  <c r="J27" i="33"/>
  <c r="L26" i="33"/>
  <c r="L25" i="33"/>
  <c r="H25" i="33"/>
  <c r="J25" i="33" s="1"/>
  <c r="L24" i="33"/>
  <c r="H24" i="33"/>
  <c r="J24" i="33" s="1"/>
  <c r="L23" i="33"/>
  <c r="H23" i="33"/>
  <c r="J23" i="33" s="1"/>
  <c r="L22" i="33"/>
  <c r="J22" i="33"/>
  <c r="L21" i="33"/>
  <c r="H21" i="33"/>
  <c r="J21" i="33" s="1"/>
  <c r="L20" i="33"/>
  <c r="J20" i="33"/>
  <c r="L19" i="33"/>
  <c r="J19" i="33"/>
  <c r="L18" i="33"/>
  <c r="J18" i="33"/>
  <c r="L17" i="33"/>
  <c r="J17" i="33"/>
  <c r="L16" i="33"/>
  <c r="H16" i="33"/>
  <c r="J16" i="33" s="1"/>
  <c r="L15" i="33"/>
  <c r="J15" i="33"/>
  <c r="L14" i="33"/>
  <c r="J14" i="33"/>
  <c r="L13" i="33"/>
  <c r="J13" i="33"/>
  <c r="L12" i="33"/>
  <c r="J12" i="33"/>
  <c r="L11" i="33"/>
  <c r="J11" i="33"/>
  <c r="L10" i="33"/>
  <c r="H10" i="33"/>
  <c r="L9" i="33"/>
  <c r="J9" i="33"/>
  <c r="L8" i="33"/>
  <c r="J8" i="33"/>
  <c r="L7" i="33"/>
  <c r="J7" i="33"/>
  <c r="H7" i="33"/>
  <c r="L6" i="33"/>
  <c r="J6" i="33"/>
  <c r="L5" i="33"/>
  <c r="J5" i="33"/>
  <c r="L4" i="33"/>
  <c r="J4" i="33"/>
  <c r="L3" i="33"/>
  <c r="J3" i="33"/>
  <c r="L2" i="33"/>
  <c r="J2" i="33"/>
  <c r="H2" i="33"/>
  <c r="L48" i="34"/>
  <c r="J48" i="34"/>
  <c r="L47" i="34"/>
  <c r="J47" i="34"/>
  <c r="G47" i="34"/>
  <c r="L46" i="34"/>
  <c r="F46" i="34"/>
  <c r="L45" i="34"/>
  <c r="J45" i="34"/>
  <c r="L44" i="34"/>
  <c r="J44" i="34"/>
  <c r="L43" i="34"/>
  <c r="J43" i="34"/>
  <c r="L42" i="34"/>
  <c r="J42" i="34"/>
  <c r="L41" i="34"/>
  <c r="J41" i="34"/>
  <c r="L40" i="34"/>
  <c r="J40" i="34"/>
  <c r="L39" i="34"/>
  <c r="J39" i="34"/>
  <c r="L38" i="34"/>
  <c r="H38" i="34"/>
  <c r="J38" i="34" s="1"/>
  <c r="L37" i="34"/>
  <c r="J37" i="34"/>
  <c r="L36" i="34"/>
  <c r="J36" i="34"/>
  <c r="L35" i="34"/>
  <c r="J35" i="34"/>
  <c r="L34" i="34"/>
  <c r="J34" i="34"/>
  <c r="L33" i="34"/>
  <c r="J33" i="34"/>
  <c r="L32" i="34"/>
  <c r="J32" i="34"/>
  <c r="L31" i="34"/>
  <c r="H31" i="34"/>
  <c r="J31" i="34" s="1"/>
  <c r="L30" i="34"/>
  <c r="H30" i="34"/>
  <c r="J30" i="34" s="1"/>
  <c r="L29" i="34"/>
  <c r="J29" i="34"/>
  <c r="L28" i="34"/>
  <c r="L27" i="34"/>
  <c r="J27" i="34"/>
  <c r="H27" i="34"/>
  <c r="L26" i="34"/>
  <c r="J26" i="34"/>
  <c r="L25" i="34"/>
  <c r="J25" i="34"/>
  <c r="H25" i="34"/>
  <c r="L24" i="34"/>
  <c r="J24" i="34"/>
  <c r="H24" i="34"/>
  <c r="L23" i="34"/>
  <c r="J23" i="34"/>
  <c r="H23" i="34"/>
  <c r="L22" i="34"/>
  <c r="L21" i="34"/>
  <c r="H21" i="34"/>
  <c r="J21" i="34" s="1"/>
  <c r="L20" i="34"/>
  <c r="J20" i="34"/>
  <c r="L19" i="34"/>
  <c r="H19" i="34"/>
  <c r="J19" i="34" s="1"/>
  <c r="L18" i="34"/>
  <c r="J18" i="34"/>
  <c r="L17" i="34"/>
  <c r="J17" i="34"/>
  <c r="L16" i="34"/>
  <c r="J16" i="34"/>
  <c r="H16" i="34"/>
  <c r="L15" i="34"/>
  <c r="J15" i="34"/>
  <c r="H15" i="34"/>
  <c r="L14" i="34"/>
  <c r="J14" i="34"/>
  <c r="H14" i="34"/>
  <c r="L13" i="34"/>
  <c r="J13" i="34"/>
  <c r="L12" i="34"/>
  <c r="J12" i="34"/>
  <c r="H12" i="34"/>
  <c r="L11" i="34"/>
  <c r="J11" i="34"/>
  <c r="H11" i="34"/>
  <c r="L10" i="34"/>
  <c r="J10" i="34"/>
  <c r="L9" i="34"/>
  <c r="J9" i="34"/>
  <c r="H9" i="34"/>
  <c r="L8" i="34"/>
  <c r="J8" i="34"/>
  <c r="L7" i="34"/>
  <c r="J7" i="34"/>
  <c r="H7" i="34"/>
  <c r="L6" i="34"/>
  <c r="J6" i="34"/>
  <c r="H6" i="34"/>
  <c r="L5" i="34"/>
  <c r="J5" i="34"/>
  <c r="H5" i="34"/>
  <c r="L3" i="34"/>
  <c r="L2" i="34"/>
  <c r="J2" i="34"/>
  <c r="H2" i="34"/>
  <c r="I70" i="35"/>
  <c r="G69" i="35"/>
  <c r="G79" i="35" s="1"/>
  <c r="F67" i="35"/>
  <c r="L65" i="35"/>
  <c r="J65" i="35"/>
  <c r="L64" i="35"/>
  <c r="J64" i="35"/>
  <c r="H64" i="35"/>
  <c r="L63" i="35"/>
  <c r="J63" i="35"/>
  <c r="L62" i="35"/>
  <c r="J62" i="35"/>
  <c r="L61" i="35"/>
  <c r="J61" i="35"/>
  <c r="L60" i="35"/>
  <c r="J60" i="35"/>
  <c r="L59" i="35"/>
  <c r="J59" i="35"/>
  <c r="L58" i="35"/>
  <c r="J58" i="35"/>
  <c r="L57" i="35"/>
  <c r="J57" i="35"/>
  <c r="L56" i="35"/>
  <c r="J56" i="35"/>
  <c r="L55" i="35"/>
  <c r="J55" i="35"/>
  <c r="L54" i="35"/>
  <c r="J54" i="35"/>
  <c r="L53" i="35"/>
  <c r="J53" i="35"/>
  <c r="L52" i="35"/>
  <c r="J52" i="35"/>
  <c r="L51" i="35"/>
  <c r="J51" i="35"/>
  <c r="L50" i="35"/>
  <c r="J50" i="35"/>
  <c r="L49" i="35"/>
  <c r="J49" i="35"/>
  <c r="L48" i="35"/>
  <c r="J48" i="35"/>
  <c r="L47" i="35"/>
  <c r="J47" i="35"/>
  <c r="L46" i="35"/>
  <c r="J46" i="35"/>
  <c r="L45" i="35"/>
  <c r="J45" i="35"/>
  <c r="L44" i="35"/>
  <c r="J44" i="35"/>
  <c r="L43" i="35"/>
  <c r="J43" i="35"/>
  <c r="L42" i="35"/>
  <c r="J42" i="35"/>
  <c r="L41" i="35"/>
  <c r="J41" i="35"/>
  <c r="L40" i="35"/>
  <c r="J40" i="35"/>
  <c r="H40" i="35"/>
  <c r="L39" i="35"/>
  <c r="J39" i="35"/>
  <c r="L38" i="35"/>
  <c r="J38" i="35"/>
  <c r="L37" i="35"/>
  <c r="J37" i="35"/>
  <c r="H37" i="35"/>
  <c r="L36" i="35"/>
  <c r="J36" i="35"/>
  <c r="H36" i="35"/>
  <c r="L35" i="35"/>
  <c r="J35" i="35"/>
  <c r="L34" i="35"/>
  <c r="J34" i="35"/>
  <c r="L33" i="35"/>
  <c r="J33" i="35"/>
  <c r="H33" i="35"/>
  <c r="L32" i="35"/>
  <c r="J32" i="35"/>
  <c r="L31" i="35"/>
  <c r="J31" i="35"/>
  <c r="L30" i="35"/>
  <c r="J30" i="35"/>
  <c r="L29" i="35"/>
  <c r="J29" i="35"/>
  <c r="L28" i="35"/>
  <c r="J28" i="35"/>
  <c r="H28" i="35"/>
  <c r="L27" i="35"/>
  <c r="J27" i="35"/>
  <c r="H27" i="35"/>
  <c r="L26" i="35"/>
  <c r="J26" i="35"/>
  <c r="H26" i="35"/>
  <c r="L25" i="35"/>
  <c r="J25" i="35"/>
  <c r="L24" i="35"/>
  <c r="J24" i="35"/>
  <c r="H24" i="35"/>
  <c r="L23" i="35"/>
  <c r="J23" i="35"/>
  <c r="L22" i="35"/>
  <c r="J22" i="35"/>
  <c r="L21" i="35"/>
  <c r="H21" i="35"/>
  <c r="J21" i="35" s="1"/>
  <c r="L20" i="35"/>
  <c r="J20" i="35"/>
  <c r="L19" i="35"/>
  <c r="H19" i="35"/>
  <c r="J19" i="35" s="1"/>
  <c r="L18" i="35"/>
  <c r="J18" i="35"/>
  <c r="L17" i="35"/>
  <c r="L16" i="35"/>
  <c r="J16" i="35"/>
  <c r="L15" i="35"/>
  <c r="J15" i="35"/>
  <c r="L14" i="35"/>
  <c r="J14" i="35"/>
  <c r="L13" i="35"/>
  <c r="J13" i="35"/>
  <c r="H13" i="35"/>
  <c r="L12" i="35"/>
  <c r="J12" i="35"/>
  <c r="L11" i="35"/>
  <c r="J11" i="35"/>
  <c r="H11" i="35"/>
  <c r="L10" i="35"/>
  <c r="J10" i="35"/>
  <c r="L9" i="35"/>
  <c r="J9" i="35"/>
  <c r="L8" i="35"/>
  <c r="J8" i="35"/>
  <c r="L7" i="35"/>
  <c r="J7" i="35"/>
  <c r="L6" i="35"/>
  <c r="J6" i="35"/>
  <c r="H6" i="35"/>
  <c r="L5" i="35"/>
  <c r="J5" i="35"/>
  <c r="L4" i="35"/>
  <c r="J4" i="35"/>
  <c r="H4" i="35"/>
  <c r="L3" i="35"/>
  <c r="J3" i="35"/>
  <c r="H3" i="35"/>
  <c r="L2" i="35"/>
  <c r="J2" i="35"/>
  <c r="J67" i="35" s="1"/>
  <c r="H2" i="35"/>
  <c r="L111" i="36"/>
  <c r="J111" i="36"/>
  <c r="G111" i="36"/>
  <c r="L110" i="36"/>
  <c r="J110" i="36"/>
  <c r="G110" i="36"/>
  <c r="L109" i="36"/>
  <c r="J109" i="36"/>
  <c r="G109" i="36"/>
  <c r="L108" i="36"/>
  <c r="J108" i="36"/>
  <c r="G108" i="36"/>
  <c r="L107" i="36"/>
  <c r="G107" i="36" s="1"/>
  <c r="J107" i="36"/>
  <c r="L106" i="36"/>
  <c r="G106" i="36" s="1"/>
  <c r="J106" i="36"/>
  <c r="L105" i="36"/>
  <c r="G105" i="36"/>
  <c r="F105" i="36"/>
  <c r="L104" i="36"/>
  <c r="G104" i="36" s="1"/>
  <c r="J104" i="36"/>
  <c r="L103" i="36"/>
  <c r="J103" i="36"/>
  <c r="G103" i="36"/>
  <c r="L102" i="36"/>
  <c r="J102" i="36"/>
  <c r="G102" i="36"/>
  <c r="L101" i="36"/>
  <c r="J101" i="36"/>
  <c r="G101" i="36"/>
  <c r="L100" i="36"/>
  <c r="J100" i="36"/>
  <c r="G100" i="36"/>
  <c r="L99" i="36"/>
  <c r="J99" i="36"/>
  <c r="G99" i="36"/>
  <c r="L98" i="36"/>
  <c r="J98" i="36"/>
  <c r="G98" i="36"/>
  <c r="L97" i="36"/>
  <c r="J97" i="36"/>
  <c r="H97" i="36"/>
  <c r="G97" i="36"/>
  <c r="L96" i="36"/>
  <c r="H96" i="36"/>
  <c r="J96" i="36" s="1"/>
  <c r="G96" i="36"/>
  <c r="L95" i="36"/>
  <c r="G95" i="36" s="1"/>
  <c r="J95" i="36"/>
  <c r="L94" i="36"/>
  <c r="G94" i="36" s="1"/>
  <c r="J94" i="36"/>
  <c r="L93" i="36"/>
  <c r="G93" i="36" s="1"/>
  <c r="J93" i="36"/>
  <c r="L92" i="36"/>
  <c r="J92" i="36"/>
  <c r="G92" i="36"/>
  <c r="L91" i="36"/>
  <c r="J91" i="36"/>
  <c r="G91" i="36"/>
  <c r="L90" i="36"/>
  <c r="G90" i="36" s="1"/>
  <c r="J90" i="36"/>
  <c r="L89" i="36"/>
  <c r="J89" i="36"/>
  <c r="G89" i="36"/>
  <c r="L88" i="36"/>
  <c r="J88" i="36"/>
  <c r="G88" i="36"/>
  <c r="L87" i="36"/>
  <c r="G87" i="36" s="1"/>
  <c r="J87" i="36"/>
  <c r="L86" i="36"/>
  <c r="G86" i="36" s="1"/>
  <c r="J86" i="36"/>
  <c r="L85" i="36"/>
  <c r="J85" i="36"/>
  <c r="G85" i="36"/>
  <c r="L84" i="36"/>
  <c r="G84" i="36" s="1"/>
  <c r="J84" i="36"/>
  <c r="L83" i="36"/>
  <c r="J83" i="36"/>
  <c r="G83" i="36"/>
  <c r="L82" i="36"/>
  <c r="J82" i="36"/>
  <c r="G82" i="36"/>
  <c r="L81" i="36"/>
  <c r="G81" i="36" s="1"/>
  <c r="J81" i="36"/>
  <c r="H81" i="36"/>
  <c r="L80" i="36"/>
  <c r="G80" i="36" s="1"/>
  <c r="J80" i="36"/>
  <c r="L79" i="36"/>
  <c r="G79" i="36" s="1"/>
  <c r="H79" i="36"/>
  <c r="J79" i="36" s="1"/>
  <c r="L78" i="36"/>
  <c r="J78" i="36"/>
  <c r="G78" i="36"/>
  <c r="L77" i="36"/>
  <c r="G77" i="36" s="1"/>
  <c r="J77" i="36"/>
  <c r="L76" i="36"/>
  <c r="G76" i="36" s="1"/>
  <c r="J76" i="36"/>
  <c r="L75" i="36"/>
  <c r="G75" i="36" s="1"/>
  <c r="J75" i="36"/>
  <c r="L74" i="36"/>
  <c r="G74" i="36" s="1"/>
  <c r="H74" i="36"/>
  <c r="J74" i="36" s="1"/>
  <c r="L73" i="36"/>
  <c r="J73" i="36"/>
  <c r="G73" i="36"/>
  <c r="L72" i="36"/>
  <c r="G72" i="36" s="1"/>
  <c r="J72" i="36"/>
  <c r="L71" i="36"/>
  <c r="G71" i="36" s="1"/>
  <c r="J71" i="36"/>
  <c r="L70" i="36"/>
  <c r="J70" i="36"/>
  <c r="H70" i="36"/>
  <c r="G70" i="36"/>
  <c r="L69" i="36"/>
  <c r="G69" i="36" s="1"/>
  <c r="J69" i="36"/>
  <c r="H69" i="36"/>
  <c r="L68" i="36"/>
  <c r="H68" i="36"/>
  <c r="J68" i="36" s="1"/>
  <c r="G68" i="36"/>
  <c r="L67" i="36"/>
  <c r="J67" i="36"/>
  <c r="G67" i="36"/>
  <c r="L66" i="36"/>
  <c r="J66" i="36"/>
  <c r="G66" i="36"/>
  <c r="L65" i="36"/>
  <c r="G65" i="36" s="1"/>
  <c r="J65" i="36"/>
  <c r="L64" i="36"/>
  <c r="G64" i="36" s="1"/>
  <c r="J64" i="36"/>
  <c r="L63" i="36"/>
  <c r="G63" i="36" s="1"/>
  <c r="J63" i="36"/>
  <c r="L62" i="36"/>
  <c r="G62" i="36" s="1"/>
  <c r="H62" i="36"/>
  <c r="J62" i="36" s="1"/>
  <c r="L61" i="36"/>
  <c r="G61" i="36"/>
  <c r="L60" i="36"/>
  <c r="G60" i="36" s="1"/>
  <c r="J60" i="36"/>
  <c r="L59" i="36"/>
  <c r="G59" i="36" s="1"/>
  <c r="J59" i="36"/>
  <c r="H59" i="36"/>
  <c r="L58" i="36"/>
  <c r="J58" i="36"/>
  <c r="G58" i="36"/>
  <c r="L57" i="36"/>
  <c r="G57" i="36" s="1"/>
  <c r="J57" i="36"/>
  <c r="L56" i="36"/>
  <c r="H56" i="36"/>
  <c r="J56" i="36" s="1"/>
  <c r="G56" i="36"/>
  <c r="L55" i="36"/>
  <c r="G55" i="36" s="1"/>
  <c r="J55" i="36"/>
  <c r="L54" i="36"/>
  <c r="G54" i="36" s="1"/>
  <c r="J54" i="36"/>
  <c r="L53" i="36"/>
  <c r="J53" i="36"/>
  <c r="G53" i="36"/>
  <c r="L52" i="36"/>
  <c r="G52" i="36" s="1"/>
  <c r="H52" i="36"/>
  <c r="J52" i="36" s="1"/>
  <c r="L51" i="36"/>
  <c r="J51" i="36"/>
  <c r="G51" i="36"/>
  <c r="L50" i="36"/>
  <c r="G50" i="36" s="1"/>
  <c r="J50" i="36"/>
  <c r="L49" i="36"/>
  <c r="J49" i="36"/>
  <c r="H49" i="36"/>
  <c r="G49" i="36"/>
  <c r="L48" i="36"/>
  <c r="G48" i="36" s="1"/>
  <c r="J48" i="36"/>
  <c r="L47" i="36"/>
  <c r="J47" i="36"/>
  <c r="G47" i="36"/>
  <c r="L46" i="36"/>
  <c r="J46" i="36"/>
  <c r="G46" i="36"/>
  <c r="L45" i="36"/>
  <c r="G45" i="36" s="1"/>
  <c r="J45" i="36"/>
  <c r="L44" i="36"/>
  <c r="G44" i="36" s="1"/>
  <c r="J44" i="36"/>
  <c r="L43" i="36"/>
  <c r="J43" i="36"/>
  <c r="G43" i="36"/>
  <c r="L42" i="36"/>
  <c r="G42" i="36" s="1"/>
  <c r="J42" i="36"/>
  <c r="L41" i="36"/>
  <c r="J41" i="36"/>
  <c r="G41" i="36"/>
  <c r="L40" i="36"/>
  <c r="G40" i="36" s="1"/>
  <c r="J40" i="36"/>
  <c r="L39" i="36"/>
  <c r="J39" i="36"/>
  <c r="G39" i="36"/>
  <c r="L38" i="36"/>
  <c r="J38" i="36"/>
  <c r="G38" i="36"/>
  <c r="L37" i="36"/>
  <c r="G37" i="36" s="1"/>
  <c r="J37" i="36"/>
  <c r="H37" i="36"/>
  <c r="L36" i="36"/>
  <c r="H36" i="36"/>
  <c r="J36" i="36" s="1"/>
  <c r="G36" i="36"/>
  <c r="L35" i="36"/>
  <c r="G35" i="36" s="1"/>
  <c r="J35" i="36"/>
  <c r="L34" i="36"/>
  <c r="G34" i="36" s="1"/>
  <c r="J34" i="36"/>
  <c r="L33" i="36"/>
  <c r="J33" i="36"/>
  <c r="G33" i="36"/>
  <c r="L32" i="36"/>
  <c r="J32" i="36"/>
  <c r="G32" i="36"/>
  <c r="L31" i="36"/>
  <c r="J31" i="36"/>
  <c r="G31" i="36"/>
  <c r="L30" i="36"/>
  <c r="G30" i="36" s="1"/>
  <c r="J30" i="36"/>
  <c r="L29" i="36"/>
  <c r="J29" i="36"/>
  <c r="G29" i="36"/>
  <c r="L28" i="36"/>
  <c r="J28" i="36"/>
  <c r="G28" i="36"/>
  <c r="L27" i="36"/>
  <c r="G27" i="36" s="1"/>
  <c r="J27" i="36"/>
  <c r="L26" i="36"/>
  <c r="G26" i="36" s="1"/>
  <c r="J26" i="36"/>
  <c r="L25" i="36"/>
  <c r="G25" i="36" s="1"/>
  <c r="J25" i="36"/>
  <c r="L24" i="36"/>
  <c r="G24" i="36" s="1"/>
  <c r="J24" i="36"/>
  <c r="L23" i="36"/>
  <c r="J23" i="36"/>
  <c r="G23" i="36"/>
  <c r="L22" i="36"/>
  <c r="J22" i="36"/>
  <c r="G22" i="36"/>
  <c r="L21" i="36"/>
  <c r="J21" i="36"/>
  <c r="G21" i="36"/>
  <c r="L20" i="36"/>
  <c r="J20" i="36"/>
  <c r="G20" i="36"/>
  <c r="L19" i="36"/>
  <c r="G19" i="36" s="1"/>
  <c r="J19" i="36"/>
  <c r="L18" i="36"/>
  <c r="G18" i="36" s="1"/>
  <c r="J18" i="36"/>
  <c r="L17" i="36"/>
  <c r="G17" i="36" s="1"/>
  <c r="J17" i="36"/>
  <c r="L16" i="36"/>
  <c r="J16" i="36"/>
  <c r="G16" i="36"/>
  <c r="L15" i="36"/>
  <c r="J15" i="36"/>
  <c r="G15" i="36"/>
  <c r="L14" i="36"/>
  <c r="G14" i="36" s="1"/>
  <c r="J14" i="36"/>
  <c r="L13" i="36"/>
  <c r="J13" i="36"/>
  <c r="G13" i="36"/>
  <c r="L12" i="36"/>
  <c r="J12" i="36"/>
  <c r="G12" i="36"/>
  <c r="L11" i="36"/>
  <c r="G11" i="36" s="1"/>
  <c r="J11" i="36"/>
  <c r="L10" i="36"/>
  <c r="G10" i="36" s="1"/>
  <c r="J10" i="36"/>
  <c r="L9" i="36"/>
  <c r="J9" i="36"/>
  <c r="G9" i="36"/>
  <c r="L8" i="36"/>
  <c r="G8" i="36" s="1"/>
  <c r="J8" i="36"/>
  <c r="L7" i="36"/>
  <c r="J7" i="36"/>
  <c r="G7" i="36"/>
  <c r="L6" i="36"/>
  <c r="J6" i="36"/>
  <c r="G6" i="36"/>
  <c r="L5" i="36"/>
  <c r="J5" i="36"/>
  <c r="G5" i="36"/>
  <c r="L4" i="36"/>
  <c r="J4" i="36"/>
  <c r="G4" i="36"/>
  <c r="L3" i="36"/>
  <c r="G3" i="36" s="1"/>
  <c r="J3" i="36"/>
  <c r="L2" i="36"/>
  <c r="J2" i="36"/>
  <c r="H2" i="36"/>
  <c r="G2" i="36"/>
  <c r="M117" i="38"/>
  <c r="H117" i="38" s="1"/>
  <c r="K117" i="38"/>
  <c r="M116" i="38"/>
  <c r="H116" i="38" s="1"/>
  <c r="K116" i="38"/>
  <c r="M115" i="38"/>
  <c r="K115" i="38"/>
  <c r="H115" i="38"/>
  <c r="M114" i="38"/>
  <c r="K114" i="38"/>
  <c r="H114" i="38"/>
  <c r="M113" i="38"/>
  <c r="K113" i="38"/>
  <c r="H113" i="38"/>
  <c r="M112" i="38"/>
  <c r="K112" i="38"/>
  <c r="H112" i="38"/>
  <c r="D112" i="38"/>
  <c r="M108" i="38"/>
  <c r="H108" i="38" s="1"/>
  <c r="K108" i="38"/>
  <c r="M106" i="38"/>
  <c r="H106" i="38" s="1"/>
  <c r="K106" i="38"/>
  <c r="M105" i="38"/>
  <c r="H105" i="38" s="1"/>
  <c r="K105" i="38"/>
  <c r="M104" i="38"/>
  <c r="K104" i="38"/>
  <c r="H104" i="38"/>
  <c r="M103" i="38"/>
  <c r="K103" i="38"/>
  <c r="H103" i="38"/>
  <c r="M102" i="38"/>
  <c r="K102" i="38"/>
  <c r="H102" i="38"/>
  <c r="M101" i="38"/>
  <c r="K101" i="38"/>
  <c r="H101" i="38"/>
  <c r="M100" i="38"/>
  <c r="H100" i="38" s="1"/>
  <c r="K100" i="38"/>
  <c r="M99" i="38"/>
  <c r="H99" i="38" s="1"/>
  <c r="K99" i="38"/>
  <c r="M98" i="38"/>
  <c r="H98" i="38" s="1"/>
  <c r="K98" i="38"/>
  <c r="M97" i="38"/>
  <c r="K97" i="38"/>
  <c r="H97" i="38"/>
  <c r="M96" i="38"/>
  <c r="K96" i="38"/>
  <c r="H96" i="38"/>
  <c r="M95" i="38"/>
  <c r="H95" i="38" s="1"/>
  <c r="K95" i="38"/>
  <c r="M94" i="38"/>
  <c r="K94" i="38"/>
  <c r="H94" i="38"/>
  <c r="M93" i="38"/>
  <c r="K93" i="38"/>
  <c r="H93" i="38"/>
  <c r="M92" i="38"/>
  <c r="H92" i="38" s="1"/>
  <c r="K92" i="38"/>
  <c r="M91" i="38"/>
  <c r="H91" i="38" s="1"/>
  <c r="K91" i="38"/>
  <c r="M90" i="38"/>
  <c r="K90" i="38"/>
  <c r="H90" i="38"/>
  <c r="M89" i="38"/>
  <c r="H89" i="38" s="1"/>
  <c r="I89" i="38"/>
  <c r="K89" i="38" s="1"/>
  <c r="M88" i="38"/>
  <c r="K88" i="38"/>
  <c r="H88" i="38"/>
  <c r="M87" i="38"/>
  <c r="H87" i="38" s="1"/>
  <c r="K87" i="38"/>
  <c r="M86" i="38"/>
  <c r="H86" i="38" s="1"/>
  <c r="K86" i="38"/>
  <c r="M85" i="38"/>
  <c r="H85" i="38" s="1"/>
  <c r="K85" i="38"/>
  <c r="M84" i="38"/>
  <c r="H84" i="38" s="1"/>
  <c r="K84" i="38"/>
  <c r="M83" i="38"/>
  <c r="K83" i="38"/>
  <c r="H83" i="38"/>
  <c r="M82" i="38"/>
  <c r="K82" i="38"/>
  <c r="H82" i="38"/>
  <c r="M81" i="38"/>
  <c r="K81" i="38"/>
  <c r="H81" i="38"/>
  <c r="M80" i="38"/>
  <c r="K80" i="38"/>
  <c r="H80" i="38"/>
  <c r="M79" i="38"/>
  <c r="H79" i="38" s="1"/>
  <c r="K79" i="38"/>
  <c r="M78" i="38"/>
  <c r="H78" i="38" s="1"/>
  <c r="K78" i="38"/>
  <c r="M77" i="38"/>
  <c r="H77" i="38" s="1"/>
  <c r="K77" i="38"/>
  <c r="M76" i="38"/>
  <c r="H76" i="38" s="1"/>
  <c r="I76" i="38"/>
  <c r="K76" i="38" s="1"/>
  <c r="M75" i="38"/>
  <c r="K75" i="38"/>
  <c r="H75" i="38"/>
  <c r="M74" i="38"/>
  <c r="H74" i="38" s="1"/>
  <c r="K74" i="38"/>
  <c r="I74" i="38"/>
  <c r="M73" i="38"/>
  <c r="K73" i="38"/>
  <c r="H73" i="38"/>
  <c r="M72" i="38"/>
  <c r="K72" i="38"/>
  <c r="H72" i="38"/>
  <c r="M71" i="38"/>
  <c r="K71" i="38"/>
  <c r="H71" i="38"/>
  <c r="M70" i="38"/>
  <c r="K70" i="38"/>
  <c r="H70" i="38"/>
  <c r="M69" i="38"/>
  <c r="H69" i="38" s="1"/>
  <c r="K69" i="38"/>
  <c r="M68" i="38"/>
  <c r="H68" i="38" s="1"/>
  <c r="K68" i="38"/>
  <c r="M67" i="38"/>
  <c r="K67" i="38"/>
  <c r="H67" i="38"/>
  <c r="M66" i="38"/>
  <c r="K66" i="38"/>
  <c r="H66" i="38"/>
  <c r="M65" i="38"/>
  <c r="K65" i="38"/>
  <c r="H65" i="38"/>
  <c r="M64" i="38"/>
  <c r="H64" i="38" s="1"/>
  <c r="K64" i="38"/>
  <c r="M63" i="38"/>
  <c r="K63" i="38"/>
  <c r="H63" i="38"/>
  <c r="M62" i="38"/>
  <c r="K62" i="38"/>
  <c r="H62" i="38"/>
  <c r="M61" i="38"/>
  <c r="K61" i="38"/>
  <c r="I61" i="38"/>
  <c r="H61" i="38"/>
  <c r="M60" i="38"/>
  <c r="K60" i="38"/>
  <c r="H60" i="38"/>
  <c r="M59" i="38"/>
  <c r="H59" i="38" s="1"/>
  <c r="K59" i="38"/>
  <c r="M58" i="38"/>
  <c r="K58" i="38"/>
  <c r="H58" i="38"/>
  <c r="M57" i="38"/>
  <c r="K57" i="38"/>
  <c r="H57" i="38"/>
  <c r="M56" i="38"/>
  <c r="H56" i="38" s="1"/>
  <c r="K56" i="38"/>
  <c r="M55" i="38"/>
  <c r="H55" i="38" s="1"/>
  <c r="K55" i="38"/>
  <c r="M54" i="38"/>
  <c r="H54" i="38" s="1"/>
  <c r="K54" i="38"/>
  <c r="M53" i="38"/>
  <c r="H53" i="38" s="1"/>
  <c r="K53" i="38"/>
  <c r="M52" i="38"/>
  <c r="K52" i="38"/>
  <c r="H52" i="38"/>
  <c r="M51" i="38"/>
  <c r="K51" i="38"/>
  <c r="H51" i="38"/>
  <c r="M50" i="38"/>
  <c r="H50" i="38" s="1"/>
  <c r="K50" i="38"/>
  <c r="I50" i="38"/>
  <c r="M49" i="38"/>
  <c r="H49" i="38" s="1"/>
  <c r="K49" i="38"/>
  <c r="M48" i="38"/>
  <c r="H48" i="38" s="1"/>
  <c r="I48" i="38"/>
  <c r="K48" i="38" s="1"/>
  <c r="M47" i="38"/>
  <c r="I47" i="38"/>
  <c r="K47" i="38" s="1"/>
  <c r="H47" i="38"/>
  <c r="M46" i="38"/>
  <c r="H46" i="38" s="1"/>
  <c r="K46" i="38"/>
  <c r="M45" i="38"/>
  <c r="K45" i="38"/>
  <c r="H45" i="38"/>
  <c r="M44" i="38"/>
  <c r="H44" i="38" s="1"/>
  <c r="K44" i="38"/>
  <c r="M43" i="38"/>
  <c r="K43" i="38"/>
  <c r="H43" i="38"/>
  <c r="M42" i="38"/>
  <c r="H42" i="38"/>
  <c r="M41" i="38"/>
  <c r="H41" i="38" s="1"/>
  <c r="K41" i="38"/>
  <c r="M40" i="38"/>
  <c r="H40" i="38" s="1"/>
  <c r="K40" i="38"/>
  <c r="I40" i="38"/>
  <c r="M39" i="38"/>
  <c r="I39" i="38"/>
  <c r="K39" i="38" s="1"/>
  <c r="H39" i="38"/>
  <c r="M38" i="38"/>
  <c r="K38" i="38"/>
  <c r="H38" i="38"/>
  <c r="M37" i="38"/>
  <c r="K37" i="38"/>
  <c r="H37" i="38"/>
  <c r="M36" i="38"/>
  <c r="H36" i="38" s="1"/>
  <c r="K36" i="38"/>
  <c r="M35" i="38"/>
  <c r="H35" i="38" s="1"/>
  <c r="K35" i="38"/>
  <c r="M34" i="38"/>
  <c r="K34" i="38"/>
  <c r="H34" i="38"/>
  <c r="M33" i="38"/>
  <c r="K33" i="38"/>
  <c r="H33" i="38"/>
  <c r="M32" i="38"/>
  <c r="I32" i="38"/>
  <c r="K32" i="38" s="1"/>
  <c r="H32" i="38"/>
  <c r="M31" i="38"/>
  <c r="H31" i="38" s="1"/>
  <c r="K31" i="38"/>
  <c r="M30" i="38"/>
  <c r="H30" i="38" s="1"/>
  <c r="K30" i="38"/>
  <c r="M29" i="38"/>
  <c r="H29" i="38" s="1"/>
  <c r="K29" i="38"/>
  <c r="I29" i="38"/>
  <c r="M28" i="38"/>
  <c r="K28" i="38"/>
  <c r="H28" i="38"/>
  <c r="M27" i="38"/>
  <c r="K27" i="38"/>
  <c r="I27" i="38"/>
  <c r="H27" i="38"/>
  <c r="M26" i="38"/>
  <c r="K26" i="38"/>
  <c r="H26" i="38"/>
  <c r="M25" i="38"/>
  <c r="K25" i="38"/>
  <c r="H25" i="38"/>
  <c r="M24" i="38"/>
  <c r="H24" i="38" s="1"/>
  <c r="K24" i="38"/>
  <c r="M23" i="38"/>
  <c r="K23" i="38"/>
  <c r="H23" i="38"/>
  <c r="M22" i="38"/>
  <c r="K22" i="38"/>
  <c r="H22" i="38"/>
  <c r="M21" i="38"/>
  <c r="H21" i="38" s="1"/>
  <c r="K21" i="38"/>
  <c r="M20" i="38"/>
  <c r="H20" i="38" s="1"/>
  <c r="K20" i="38"/>
  <c r="M19" i="38"/>
  <c r="K19" i="38"/>
  <c r="I19" i="38"/>
  <c r="H19" i="38"/>
  <c r="M18" i="38"/>
  <c r="K18" i="38"/>
  <c r="H18" i="38"/>
  <c r="M17" i="38"/>
  <c r="I17" i="38"/>
  <c r="K17" i="38" s="1"/>
  <c r="H17" i="38"/>
  <c r="M16" i="38"/>
  <c r="H16" i="38" s="1"/>
  <c r="K16" i="38"/>
  <c r="M15" i="38"/>
  <c r="K15" i="38"/>
  <c r="H15" i="38"/>
  <c r="M14" i="38"/>
  <c r="H14" i="38" s="1"/>
  <c r="K14" i="38"/>
  <c r="M13" i="38"/>
  <c r="K13" i="38"/>
  <c r="I13" i="38"/>
  <c r="H13" i="38"/>
  <c r="M12" i="38"/>
  <c r="K12" i="38"/>
  <c r="H12" i="38"/>
  <c r="M11" i="38"/>
  <c r="H11" i="38" s="1"/>
  <c r="K11" i="38"/>
  <c r="M10" i="38"/>
  <c r="K10" i="38"/>
  <c r="H10" i="38"/>
  <c r="M9" i="38"/>
  <c r="H9" i="38" s="1"/>
  <c r="K9" i="38"/>
  <c r="I9" i="38"/>
  <c r="M8" i="38"/>
  <c r="K8" i="38"/>
  <c r="H8" i="38"/>
  <c r="M7" i="38"/>
  <c r="K7" i="38"/>
  <c r="H7" i="38"/>
  <c r="M6" i="38"/>
  <c r="H6" i="38" s="1"/>
  <c r="K6" i="38"/>
  <c r="M5" i="38"/>
  <c r="K5" i="38"/>
  <c r="H5" i="38"/>
  <c r="M4" i="38"/>
  <c r="K4" i="38"/>
  <c r="H4" i="38"/>
  <c r="M3" i="38"/>
  <c r="K3" i="38"/>
  <c r="H3" i="38"/>
  <c r="M2" i="38"/>
  <c r="H2" i="38" s="1"/>
  <c r="K2" i="38"/>
  <c r="D1" i="38"/>
  <c r="G62" i="37"/>
  <c r="F62" i="37"/>
  <c r="H60" i="37"/>
  <c r="J60" i="37" s="1"/>
  <c r="J59" i="37"/>
  <c r="H59" i="37"/>
  <c r="L58" i="37"/>
  <c r="L57" i="37"/>
  <c r="J57" i="37"/>
  <c r="H57" i="37"/>
  <c r="L56" i="37"/>
  <c r="J56" i="37"/>
  <c r="L55" i="37"/>
  <c r="J55" i="37"/>
  <c r="L54" i="37"/>
  <c r="H54" i="37"/>
  <c r="J54" i="37" s="1"/>
  <c r="L53" i="37"/>
  <c r="J53" i="37"/>
  <c r="H53" i="37"/>
  <c r="L52" i="37"/>
  <c r="J52" i="37"/>
  <c r="L51" i="37"/>
  <c r="H51" i="37"/>
  <c r="J51" i="37" s="1"/>
  <c r="L50" i="37"/>
  <c r="J50" i="37"/>
  <c r="L49" i="37"/>
  <c r="J49" i="37"/>
  <c r="L48" i="37"/>
  <c r="J48" i="37"/>
  <c r="L47" i="37"/>
  <c r="J47" i="37"/>
  <c r="H47" i="37"/>
  <c r="L46" i="37"/>
  <c r="J46" i="37"/>
  <c r="L45" i="37"/>
  <c r="H45" i="37"/>
  <c r="J45" i="37" s="1"/>
  <c r="L44" i="37"/>
  <c r="J44" i="37"/>
  <c r="L43" i="37"/>
  <c r="J43" i="37"/>
  <c r="L42" i="37"/>
  <c r="J42" i="37"/>
  <c r="L41" i="37"/>
  <c r="J41" i="37"/>
  <c r="L40" i="37"/>
  <c r="J40" i="37"/>
  <c r="L39" i="37"/>
  <c r="J39" i="37"/>
  <c r="L38" i="37"/>
  <c r="H38" i="37"/>
  <c r="J38" i="37" s="1"/>
  <c r="L37" i="37"/>
  <c r="H37" i="37"/>
  <c r="J37" i="37" s="1"/>
  <c r="L36" i="37"/>
  <c r="J36" i="37"/>
  <c r="L35" i="37"/>
  <c r="J35" i="37"/>
  <c r="H35" i="37"/>
  <c r="L34" i="37"/>
  <c r="H34" i="37"/>
  <c r="J34" i="37" s="1"/>
  <c r="L33" i="37"/>
  <c r="J33" i="37"/>
  <c r="L32" i="37"/>
  <c r="L31" i="37"/>
  <c r="J31" i="37"/>
  <c r="L30" i="37"/>
  <c r="J30" i="37"/>
  <c r="L29" i="37"/>
  <c r="J29" i="37"/>
  <c r="L28" i="37"/>
  <c r="J28" i="37"/>
  <c r="L27" i="37"/>
  <c r="J27" i="37"/>
  <c r="L26" i="37"/>
  <c r="J26" i="37"/>
  <c r="L25" i="37"/>
  <c r="J25" i="37"/>
  <c r="L24" i="37"/>
  <c r="J24" i="37"/>
  <c r="H24" i="37"/>
  <c r="L23" i="37"/>
  <c r="J23" i="37"/>
  <c r="L22" i="37"/>
  <c r="J22" i="37"/>
  <c r="L21" i="37"/>
  <c r="J21" i="37"/>
  <c r="H21" i="37"/>
  <c r="L20" i="37"/>
  <c r="J20" i="37"/>
  <c r="L19" i="37"/>
  <c r="J19" i="37"/>
  <c r="L18" i="37"/>
  <c r="J18" i="37"/>
  <c r="L17" i="37"/>
  <c r="J17" i="37"/>
  <c r="L16" i="37"/>
  <c r="J16" i="37"/>
  <c r="L15" i="37"/>
  <c r="J15" i="37"/>
  <c r="L14" i="37"/>
  <c r="H14" i="37"/>
  <c r="J14" i="37" s="1"/>
  <c r="L13" i="37"/>
  <c r="J13" i="37"/>
  <c r="L12" i="37"/>
  <c r="J12" i="37"/>
  <c r="L11" i="37"/>
  <c r="J11" i="37"/>
  <c r="L10" i="37"/>
  <c r="J10" i="37"/>
  <c r="L9" i="37"/>
  <c r="J9" i="37"/>
  <c r="L8" i="37"/>
  <c r="J8" i="37"/>
  <c r="L7" i="37"/>
  <c r="J7" i="37"/>
  <c r="L6" i="37"/>
  <c r="J6" i="37"/>
  <c r="L5" i="37"/>
  <c r="J5" i="37"/>
  <c r="H5" i="37"/>
  <c r="L4" i="37"/>
  <c r="H4" i="37"/>
  <c r="J4" i="37" s="1"/>
  <c r="L3" i="37"/>
  <c r="J3" i="37"/>
  <c r="H3" i="37"/>
  <c r="L2" i="37"/>
  <c r="J2" i="37"/>
  <c r="J62" i="37" s="1"/>
  <c r="H2" i="37"/>
  <c r="L68" i="39"/>
  <c r="J68" i="39"/>
  <c r="G68" i="39"/>
  <c r="L67" i="39"/>
  <c r="J67" i="39"/>
  <c r="G67" i="39"/>
  <c r="L66" i="39"/>
  <c r="G66" i="39" s="1"/>
  <c r="J66" i="39"/>
  <c r="L65" i="39"/>
  <c r="J65" i="39"/>
  <c r="G65" i="39"/>
  <c r="L64" i="39"/>
  <c r="J64" i="39"/>
  <c r="G64" i="39"/>
  <c r="L63" i="39"/>
  <c r="J63" i="39"/>
  <c r="G63" i="39"/>
  <c r="L62" i="39"/>
  <c r="G62" i="39" s="1"/>
  <c r="J62" i="39"/>
  <c r="L61" i="39"/>
  <c r="G61" i="39" s="1"/>
  <c r="J61" i="39"/>
  <c r="L60" i="39"/>
  <c r="G60" i="39" s="1"/>
  <c r="J60" i="39"/>
  <c r="L59" i="39"/>
  <c r="G59" i="39" s="1"/>
  <c r="J59" i="39"/>
  <c r="L58" i="39"/>
  <c r="G58" i="39" s="1"/>
  <c r="J58" i="39"/>
  <c r="L57" i="39"/>
  <c r="J57" i="39"/>
  <c r="G57" i="39"/>
  <c r="L56" i="39"/>
  <c r="J56" i="39"/>
  <c r="G56" i="39"/>
  <c r="L55" i="39"/>
  <c r="J55" i="39"/>
  <c r="L54" i="39"/>
  <c r="J54" i="39"/>
  <c r="L53" i="39"/>
  <c r="J53" i="39"/>
  <c r="L52" i="39"/>
  <c r="J52" i="39"/>
  <c r="L51" i="39"/>
  <c r="J51" i="39"/>
  <c r="G51" i="39"/>
  <c r="L46" i="39"/>
  <c r="J46" i="39"/>
  <c r="L45" i="39"/>
  <c r="J45" i="39"/>
  <c r="L44" i="39"/>
  <c r="F44" i="39"/>
  <c r="L43" i="39"/>
  <c r="J43" i="39"/>
  <c r="L42" i="39"/>
  <c r="J42" i="39"/>
  <c r="L41" i="39"/>
  <c r="J41" i="39"/>
  <c r="L40" i="39"/>
  <c r="H40" i="39"/>
  <c r="J40" i="39" s="1"/>
  <c r="L39" i="39"/>
  <c r="J39" i="39"/>
  <c r="L38" i="39"/>
  <c r="J38" i="39"/>
  <c r="L37" i="39"/>
  <c r="J37" i="39"/>
  <c r="L36" i="39"/>
  <c r="J36" i="39"/>
  <c r="L35" i="39"/>
  <c r="J35" i="39"/>
  <c r="L34" i="39"/>
  <c r="J34" i="39"/>
  <c r="H34" i="39"/>
  <c r="L33" i="39"/>
  <c r="H33" i="39"/>
  <c r="J33" i="39" s="1"/>
  <c r="L32" i="39"/>
  <c r="J32" i="39"/>
  <c r="L31" i="39"/>
  <c r="J31" i="39"/>
  <c r="H31" i="39"/>
  <c r="L30" i="39"/>
  <c r="H30" i="39"/>
  <c r="J30" i="39" s="1"/>
  <c r="L29" i="39"/>
  <c r="J29" i="39"/>
  <c r="L28" i="39"/>
  <c r="J28" i="39"/>
  <c r="L27" i="39"/>
  <c r="J27" i="39"/>
  <c r="L26" i="39"/>
  <c r="J26" i="39"/>
  <c r="L25" i="39"/>
  <c r="J25" i="39"/>
  <c r="L24" i="39"/>
  <c r="J24" i="39"/>
  <c r="H24" i="39"/>
  <c r="L23" i="39"/>
  <c r="H23" i="39"/>
  <c r="J23" i="39" s="1"/>
  <c r="L22" i="39"/>
  <c r="J22" i="39"/>
  <c r="L21" i="39"/>
  <c r="J21" i="39"/>
  <c r="L20" i="39"/>
  <c r="J20" i="39"/>
  <c r="L19" i="39"/>
  <c r="J19" i="39"/>
  <c r="L18" i="39"/>
  <c r="J18" i="39"/>
  <c r="L17" i="39"/>
  <c r="J17" i="39"/>
  <c r="L16" i="39"/>
  <c r="J16" i="39"/>
  <c r="L15" i="39"/>
  <c r="H15" i="39"/>
  <c r="J15" i="39" s="1"/>
  <c r="L14" i="39"/>
  <c r="J14" i="39"/>
  <c r="H14" i="39"/>
  <c r="L13" i="39"/>
  <c r="J13" i="39"/>
  <c r="H13" i="39"/>
  <c r="L12" i="39"/>
  <c r="J12" i="39"/>
  <c r="L11" i="39"/>
  <c r="J11" i="39"/>
  <c r="L10" i="39"/>
  <c r="J10" i="39"/>
  <c r="L9" i="39"/>
  <c r="J9" i="39"/>
  <c r="L8" i="39"/>
  <c r="J8" i="39"/>
  <c r="H8" i="39"/>
  <c r="H44" i="39" s="1"/>
  <c r="L7" i="39"/>
  <c r="J7" i="39"/>
  <c r="H7" i="39"/>
  <c r="L6" i="39"/>
  <c r="J6" i="39"/>
  <c r="L5" i="39"/>
  <c r="J5" i="39"/>
  <c r="L4" i="39"/>
  <c r="J4" i="39"/>
  <c r="L3" i="39"/>
  <c r="H3" i="39"/>
  <c r="J3" i="39" s="1"/>
  <c r="L2" i="39"/>
  <c r="J2" i="39"/>
  <c r="H2" i="39"/>
  <c r="L70" i="40"/>
  <c r="G70" i="40" s="1"/>
  <c r="J70" i="40"/>
  <c r="L69" i="40"/>
  <c r="G69" i="40" s="1"/>
  <c r="J69" i="40"/>
  <c r="L68" i="40"/>
  <c r="G68" i="40" s="1"/>
  <c r="J68" i="40"/>
  <c r="L67" i="40"/>
  <c r="J67" i="40"/>
  <c r="F66" i="40"/>
  <c r="L66" i="40" s="1"/>
  <c r="L65" i="40"/>
  <c r="G65" i="40" s="1"/>
  <c r="G66" i="40" s="1"/>
  <c r="J65" i="40"/>
  <c r="L64" i="40"/>
  <c r="J64" i="40"/>
  <c r="L63" i="40"/>
  <c r="J63" i="40"/>
  <c r="L62" i="40"/>
  <c r="L61" i="40"/>
  <c r="J61" i="40"/>
  <c r="L60" i="40"/>
  <c r="J60" i="40"/>
  <c r="L59" i="40"/>
  <c r="J59" i="40"/>
  <c r="L58" i="40"/>
  <c r="H58" i="40"/>
  <c r="J58" i="40" s="1"/>
  <c r="L57" i="40"/>
  <c r="J57" i="40"/>
  <c r="H57" i="40"/>
  <c r="L56" i="40"/>
  <c r="H56" i="40"/>
  <c r="J56" i="40" s="1"/>
  <c r="L55" i="40"/>
  <c r="J55" i="40"/>
  <c r="L54" i="40"/>
  <c r="J54" i="40"/>
  <c r="L53" i="40"/>
  <c r="J53" i="40"/>
  <c r="L52" i="40"/>
  <c r="J52" i="40"/>
  <c r="L51" i="40"/>
  <c r="J51" i="40"/>
  <c r="L50" i="40"/>
  <c r="J50" i="40"/>
  <c r="L49" i="40"/>
  <c r="J49" i="40"/>
  <c r="L48" i="40"/>
  <c r="J48" i="40"/>
  <c r="L47" i="40"/>
  <c r="J47" i="40"/>
  <c r="L46" i="40"/>
  <c r="J46" i="40"/>
  <c r="L45" i="40"/>
  <c r="J45" i="40"/>
  <c r="L44" i="40"/>
  <c r="J44" i="40"/>
  <c r="L43" i="40"/>
  <c r="J43" i="40"/>
  <c r="L42" i="40"/>
  <c r="J42" i="40"/>
  <c r="L41" i="40"/>
  <c r="J41" i="40"/>
  <c r="L40" i="40"/>
  <c r="J40" i="40"/>
  <c r="L39" i="40"/>
  <c r="J39" i="40"/>
  <c r="L38" i="40"/>
  <c r="J38" i="40"/>
  <c r="L37" i="40"/>
  <c r="J37" i="40"/>
  <c r="H37" i="40"/>
  <c r="L36" i="40"/>
  <c r="J36" i="40"/>
  <c r="H36" i="40"/>
  <c r="L35" i="40"/>
  <c r="J35" i="40"/>
  <c r="H35" i="40"/>
  <c r="L34" i="40"/>
  <c r="H34" i="40"/>
  <c r="J34" i="40" s="1"/>
  <c r="L33" i="40"/>
  <c r="J33" i="40"/>
  <c r="L30" i="40"/>
  <c r="J30" i="40"/>
  <c r="L29" i="40"/>
  <c r="J29" i="40"/>
  <c r="L28" i="40"/>
  <c r="J28" i="40"/>
  <c r="L27" i="40"/>
  <c r="J27" i="40"/>
  <c r="L26" i="40"/>
  <c r="J26" i="40"/>
  <c r="H26" i="40"/>
  <c r="L25" i="40"/>
  <c r="J25" i="40"/>
  <c r="L24" i="40"/>
  <c r="J24" i="40"/>
  <c r="H24" i="40"/>
  <c r="L23" i="40"/>
  <c r="J23" i="40"/>
  <c r="H23" i="40"/>
  <c r="L22" i="40"/>
  <c r="H22" i="40"/>
  <c r="J22" i="40" s="1"/>
  <c r="L21" i="40"/>
  <c r="J21" i="40"/>
  <c r="L20" i="40"/>
  <c r="J20" i="40"/>
  <c r="L19" i="40"/>
  <c r="J19" i="40"/>
  <c r="L18" i="40"/>
  <c r="J18" i="40"/>
  <c r="H18" i="40"/>
  <c r="L17" i="40"/>
  <c r="J17" i="40"/>
  <c r="L16" i="40"/>
  <c r="J16" i="40"/>
  <c r="L15" i="40"/>
  <c r="J15" i="40"/>
  <c r="L14" i="40"/>
  <c r="J14" i="40"/>
  <c r="H14" i="40"/>
  <c r="L13" i="40"/>
  <c r="J13" i="40"/>
  <c r="L12" i="40"/>
  <c r="L11" i="40"/>
  <c r="J11" i="40"/>
  <c r="L10" i="40"/>
  <c r="J10" i="40"/>
  <c r="H10" i="40"/>
  <c r="L9" i="40"/>
  <c r="J9" i="40"/>
  <c r="L8" i="40"/>
  <c r="J8" i="40"/>
  <c r="L7" i="40"/>
  <c r="J7" i="40"/>
  <c r="L6" i="40"/>
  <c r="J6" i="40"/>
  <c r="L5" i="40"/>
  <c r="J5" i="40"/>
  <c r="H5" i="40"/>
  <c r="L4" i="40"/>
  <c r="J4" i="40"/>
  <c r="L3" i="40"/>
  <c r="J3" i="40"/>
  <c r="L2" i="40"/>
  <c r="J2" i="40"/>
  <c r="H2" i="40"/>
  <c r="L68" i="2"/>
  <c r="G68" i="2" s="1"/>
  <c r="J68" i="2"/>
  <c r="L67" i="2"/>
  <c r="G67" i="2" s="1"/>
  <c r="J67" i="2"/>
  <c r="L66" i="2"/>
  <c r="J66" i="2"/>
  <c r="G66" i="2"/>
  <c r="L65" i="2"/>
  <c r="J65" i="2"/>
  <c r="G65" i="2"/>
  <c r="L64" i="2"/>
  <c r="G64" i="2" s="1"/>
  <c r="J64" i="2"/>
  <c r="L63" i="2"/>
  <c r="G63" i="2" s="1"/>
  <c r="J63" i="2"/>
  <c r="L62" i="2"/>
  <c r="J62" i="2"/>
  <c r="G62" i="2"/>
  <c r="L61" i="2"/>
  <c r="G61" i="2" s="1"/>
  <c r="J61" i="2"/>
  <c r="L60" i="2"/>
  <c r="J60" i="2"/>
  <c r="G60" i="2"/>
  <c r="L59" i="2"/>
  <c r="J59" i="2"/>
  <c r="G59" i="2"/>
  <c r="L58" i="2"/>
  <c r="G58" i="2" s="1"/>
  <c r="J58" i="2"/>
  <c r="L57" i="2"/>
  <c r="J57" i="2"/>
  <c r="G57" i="2"/>
  <c r="L56" i="2"/>
  <c r="J56" i="2"/>
  <c r="G56" i="2"/>
  <c r="L55" i="2"/>
  <c r="G55" i="2" s="1"/>
  <c r="J55" i="2"/>
  <c r="L54" i="2"/>
  <c r="J54" i="2"/>
  <c r="G54" i="2"/>
  <c r="L53" i="2"/>
  <c r="G53" i="2" s="1"/>
  <c r="J53" i="2"/>
  <c r="L52" i="2"/>
  <c r="G52" i="2" s="1"/>
  <c r="J52" i="2"/>
  <c r="L51" i="2"/>
  <c r="J51" i="2"/>
  <c r="G51" i="2"/>
  <c r="L50" i="2"/>
  <c r="J50" i="2"/>
  <c r="G50" i="2"/>
  <c r="L49" i="2"/>
  <c r="J49" i="2"/>
  <c r="G49" i="2"/>
  <c r="L48" i="2"/>
  <c r="G48" i="2" s="1"/>
  <c r="J48" i="2"/>
  <c r="L47" i="2"/>
  <c r="G47" i="2" s="1"/>
  <c r="J47" i="2"/>
  <c r="L46" i="2"/>
  <c r="G46" i="2" s="1"/>
  <c r="J46" i="2"/>
  <c r="L45" i="2"/>
  <c r="G45" i="2" s="1"/>
  <c r="J45" i="2"/>
  <c r="L44" i="2"/>
  <c r="J44" i="2"/>
  <c r="G44" i="2"/>
  <c r="L43" i="2"/>
  <c r="G43" i="2" s="1"/>
  <c r="J43" i="2"/>
  <c r="L42" i="2"/>
  <c r="G42" i="2" s="1"/>
  <c r="J42" i="2"/>
  <c r="L41" i="2"/>
  <c r="J41" i="2"/>
  <c r="G41" i="2"/>
  <c r="L40" i="2"/>
  <c r="J40" i="2"/>
  <c r="G40" i="2"/>
  <c r="L39" i="2"/>
  <c r="G39" i="2" s="1"/>
  <c r="J39" i="2"/>
  <c r="L38" i="2"/>
  <c r="G38" i="2" s="1"/>
  <c r="J38" i="2"/>
  <c r="L37" i="2"/>
  <c r="G37" i="2" s="1"/>
  <c r="J37" i="2"/>
  <c r="L36" i="2"/>
  <c r="G36" i="2" s="1"/>
  <c r="J36" i="2"/>
  <c r="L35" i="2"/>
  <c r="G35" i="2" s="1"/>
  <c r="J35" i="2"/>
  <c r="L34" i="2"/>
  <c r="J34" i="2"/>
  <c r="G34" i="2"/>
  <c r="L33" i="2"/>
  <c r="J33" i="2"/>
  <c r="G33" i="2"/>
  <c r="L32" i="2"/>
  <c r="G32" i="2" s="1"/>
  <c r="J32" i="2"/>
  <c r="L31" i="2"/>
  <c r="G31" i="2" s="1"/>
  <c r="J31" i="2"/>
  <c r="L30" i="2"/>
  <c r="J30" i="2"/>
  <c r="G30" i="2"/>
  <c r="L29" i="2"/>
  <c r="G29" i="2" s="1"/>
  <c r="J29" i="2"/>
  <c r="L28" i="2"/>
  <c r="J28" i="2"/>
  <c r="G28" i="2"/>
  <c r="L27" i="2"/>
  <c r="J27" i="2"/>
  <c r="G27" i="2"/>
  <c r="L26" i="2"/>
  <c r="G26" i="2" s="1"/>
  <c r="J26" i="2"/>
  <c r="L25" i="2"/>
  <c r="J25" i="2"/>
  <c r="G25" i="2"/>
  <c r="L24" i="2"/>
  <c r="J24" i="2"/>
  <c r="G24" i="2"/>
  <c r="L23" i="2"/>
  <c r="G23" i="2" s="1"/>
  <c r="J23" i="2"/>
  <c r="L22" i="2"/>
  <c r="J22" i="2"/>
  <c r="G22" i="2"/>
  <c r="L21" i="2"/>
  <c r="G21" i="2" s="1"/>
  <c r="J21" i="2"/>
  <c r="L20" i="2"/>
  <c r="G20" i="2" s="1"/>
  <c r="J20" i="2"/>
  <c r="L19" i="2"/>
  <c r="J19" i="2"/>
  <c r="G19" i="2"/>
  <c r="L18" i="2"/>
  <c r="J18" i="2"/>
  <c r="G18" i="2"/>
  <c r="L17" i="2"/>
  <c r="J17" i="2"/>
  <c r="G17" i="2"/>
  <c r="L16" i="2"/>
  <c r="G16" i="2" s="1"/>
  <c r="J16" i="2"/>
  <c r="L15" i="2"/>
  <c r="G15" i="2" s="1"/>
  <c r="J15" i="2"/>
  <c r="L14" i="2"/>
  <c r="G14" i="2" s="1"/>
  <c r="J14" i="2"/>
  <c r="L13" i="2"/>
  <c r="G13" i="2" s="1"/>
  <c r="J13" i="2"/>
  <c r="L12" i="2"/>
  <c r="J12" i="2"/>
  <c r="G12" i="2"/>
  <c r="L11" i="2"/>
  <c r="G11" i="2" s="1"/>
  <c r="J11" i="2"/>
  <c r="L10" i="2"/>
  <c r="G10" i="2" s="1"/>
  <c r="J10" i="2"/>
  <c r="L9" i="2"/>
  <c r="J9" i="2"/>
  <c r="G9" i="2"/>
  <c r="L8" i="2"/>
  <c r="J8" i="2"/>
  <c r="G8" i="2"/>
  <c r="L7" i="2"/>
  <c r="G7" i="2" s="1"/>
  <c r="J7" i="2"/>
  <c r="L6" i="2"/>
  <c r="G6" i="2" s="1"/>
  <c r="J6" i="2"/>
  <c r="L5" i="2"/>
  <c r="G5" i="2" s="1"/>
  <c r="J5" i="2"/>
  <c r="L4" i="2"/>
  <c r="G4" i="2" s="1"/>
  <c r="J4" i="2"/>
  <c r="L3" i="2"/>
  <c r="G3" i="2" s="1"/>
  <c r="J3" i="2"/>
  <c r="L2" i="2"/>
  <c r="J2" i="2"/>
  <c r="G2" i="2"/>
  <c r="L68" i="41"/>
  <c r="J68" i="41"/>
  <c r="G68" i="41"/>
  <c r="L67" i="41"/>
  <c r="G67" i="41" s="1"/>
  <c r="J67" i="41"/>
  <c r="L66" i="41"/>
  <c r="J66" i="41"/>
  <c r="G66" i="41"/>
  <c r="L65" i="41"/>
  <c r="J65" i="41"/>
  <c r="G65" i="41"/>
  <c r="L64" i="41"/>
  <c r="G64" i="41" s="1"/>
  <c r="J64" i="41"/>
  <c r="L63" i="41"/>
  <c r="J63" i="41"/>
  <c r="G63" i="41"/>
  <c r="L62" i="41"/>
  <c r="J62" i="41"/>
  <c r="G62" i="41"/>
  <c r="L61" i="41"/>
  <c r="J61" i="41"/>
  <c r="G61" i="41"/>
  <c r="L60" i="41"/>
  <c r="G60" i="41" s="1"/>
  <c r="J60" i="41"/>
  <c r="L59" i="41"/>
  <c r="G59" i="41" s="1"/>
  <c r="J59" i="41"/>
  <c r="L58" i="41"/>
  <c r="G58" i="41" s="1"/>
  <c r="J58" i="41"/>
  <c r="L57" i="41"/>
  <c r="G57" i="41" s="1"/>
  <c r="J57" i="41"/>
  <c r="L56" i="41"/>
  <c r="G56" i="41" s="1"/>
  <c r="J56" i="41"/>
  <c r="L55" i="41"/>
  <c r="J55" i="41"/>
  <c r="G55" i="41"/>
  <c r="L54" i="41"/>
  <c r="J54" i="41"/>
  <c r="L53" i="41"/>
  <c r="J53" i="41"/>
  <c r="L52" i="41"/>
  <c r="J52" i="41"/>
  <c r="G52" i="41"/>
  <c r="L51" i="41"/>
  <c r="J51" i="41"/>
  <c r="L50" i="41"/>
  <c r="J50" i="41"/>
  <c r="L49" i="41"/>
  <c r="J49" i="41"/>
  <c r="F48" i="41"/>
  <c r="L48" i="41" s="1"/>
  <c r="L47" i="41"/>
  <c r="J47" i="41"/>
  <c r="L46" i="41"/>
  <c r="J46" i="41"/>
  <c r="L45" i="41"/>
  <c r="J45" i="41"/>
  <c r="L44" i="41"/>
  <c r="J44" i="41"/>
  <c r="L43" i="41"/>
  <c r="J43" i="41"/>
  <c r="L42" i="41"/>
  <c r="J42" i="41"/>
  <c r="L41" i="41"/>
  <c r="J41" i="41"/>
  <c r="L40" i="41"/>
  <c r="J40" i="41"/>
  <c r="L39" i="41"/>
  <c r="J39" i="41"/>
  <c r="H39" i="41"/>
  <c r="L38" i="41"/>
  <c r="H38" i="41"/>
  <c r="J38" i="41" s="1"/>
  <c r="L37" i="41"/>
  <c r="J37" i="41"/>
  <c r="L36" i="41"/>
  <c r="J36" i="41"/>
  <c r="H36" i="41"/>
  <c r="L35" i="41"/>
  <c r="H35" i="41"/>
  <c r="J35" i="41" s="1"/>
  <c r="L34" i="41"/>
  <c r="J34" i="41"/>
  <c r="L33" i="41"/>
  <c r="L32" i="41"/>
  <c r="J32" i="41"/>
  <c r="L31" i="41"/>
  <c r="J31" i="41"/>
  <c r="L30" i="41"/>
  <c r="J30" i="41"/>
  <c r="L29" i="41"/>
  <c r="J29" i="41"/>
  <c r="L28" i="41"/>
  <c r="J28" i="41"/>
  <c r="L27" i="41"/>
  <c r="J27" i="41"/>
  <c r="L26" i="41"/>
  <c r="J26" i="41"/>
  <c r="L25" i="41"/>
  <c r="J25" i="41"/>
  <c r="L24" i="41"/>
  <c r="J24" i="41"/>
  <c r="L23" i="41"/>
  <c r="J23" i="41"/>
  <c r="L22" i="41"/>
  <c r="J22" i="41"/>
  <c r="H22" i="41"/>
  <c r="L21" i="41"/>
  <c r="J21" i="41"/>
  <c r="H21" i="41"/>
  <c r="L20" i="41"/>
  <c r="H20" i="41"/>
  <c r="J20" i="41" s="1"/>
  <c r="L19" i="41"/>
  <c r="J19" i="41"/>
  <c r="L18" i="41"/>
  <c r="J18" i="41"/>
  <c r="L17" i="41"/>
  <c r="J17" i="41"/>
  <c r="H17" i="41"/>
  <c r="L16" i="41"/>
  <c r="J16" i="41"/>
  <c r="H16" i="41"/>
  <c r="L15" i="41"/>
  <c r="J15" i="41"/>
  <c r="H15" i="41"/>
  <c r="L14" i="41"/>
  <c r="H14" i="41"/>
  <c r="J14" i="41" s="1"/>
  <c r="L13" i="41"/>
  <c r="J13" i="41"/>
  <c r="H13" i="41"/>
  <c r="L12" i="41"/>
  <c r="H12" i="41"/>
  <c r="J12" i="41" s="1"/>
  <c r="L11" i="41"/>
  <c r="J11" i="41"/>
  <c r="H11" i="41"/>
  <c r="L10" i="41"/>
  <c r="J10" i="41"/>
  <c r="H10" i="41"/>
  <c r="L9" i="41"/>
  <c r="J9" i="41"/>
  <c r="H9" i="41"/>
  <c r="L8" i="41"/>
  <c r="J8" i="41"/>
  <c r="L7" i="41"/>
  <c r="J7" i="41"/>
  <c r="L6" i="41"/>
  <c r="J6" i="41"/>
  <c r="L5" i="41"/>
  <c r="H5" i="41"/>
  <c r="J5" i="41" s="1"/>
  <c r="L4" i="41"/>
  <c r="J4" i="41"/>
  <c r="L3" i="41"/>
  <c r="J3" i="41"/>
  <c r="J48" i="41" s="1"/>
  <c r="H3" i="41"/>
  <c r="L2" i="41"/>
  <c r="H2" i="41"/>
  <c r="J2" i="41" s="1"/>
  <c r="G91" i="42"/>
  <c r="L89" i="42"/>
  <c r="J89" i="42"/>
  <c r="L88" i="42"/>
  <c r="J88" i="42"/>
  <c r="L87" i="42"/>
  <c r="J87" i="42"/>
  <c r="F86" i="42"/>
  <c r="L86" i="42" s="1"/>
  <c r="L85" i="42"/>
  <c r="J85" i="42"/>
  <c r="L84" i="42"/>
  <c r="H84" i="42"/>
  <c r="J84" i="42" s="1"/>
  <c r="L83" i="42"/>
  <c r="H83" i="42"/>
  <c r="J83" i="42" s="1"/>
  <c r="L82" i="42"/>
  <c r="H82" i="42"/>
  <c r="J82" i="42" s="1"/>
  <c r="L81" i="42"/>
  <c r="J81" i="42"/>
  <c r="H81" i="42"/>
  <c r="L80" i="42"/>
  <c r="H80" i="42"/>
  <c r="J80" i="42" s="1"/>
  <c r="L79" i="42"/>
  <c r="L78" i="42"/>
  <c r="H78" i="42"/>
  <c r="J78" i="42" s="1"/>
  <c r="L77" i="42"/>
  <c r="J77" i="42"/>
  <c r="L76" i="42"/>
  <c r="L75" i="42"/>
  <c r="L74" i="42"/>
  <c r="J74" i="42"/>
  <c r="H74" i="42"/>
  <c r="L73" i="42"/>
  <c r="J73" i="42"/>
  <c r="L72" i="42"/>
  <c r="H72" i="42"/>
  <c r="J72" i="42" s="1"/>
  <c r="L71" i="42"/>
  <c r="J71" i="42"/>
  <c r="L70" i="42"/>
  <c r="J70" i="42"/>
  <c r="L69" i="42"/>
  <c r="J69" i="42"/>
  <c r="L68" i="42"/>
  <c r="J68" i="42"/>
  <c r="H68" i="42"/>
  <c r="L67" i="42"/>
  <c r="L66" i="42"/>
  <c r="J66" i="42"/>
  <c r="L65" i="42"/>
  <c r="J65" i="42"/>
  <c r="L64" i="42"/>
  <c r="J64" i="42"/>
  <c r="L63" i="42"/>
  <c r="J63" i="42"/>
  <c r="H63" i="42"/>
  <c r="L62" i="42"/>
  <c r="J62" i="42"/>
  <c r="L61" i="42"/>
  <c r="H61" i="42"/>
  <c r="J61" i="42" s="1"/>
  <c r="L60" i="42"/>
  <c r="J60" i="42"/>
  <c r="L59" i="42"/>
  <c r="J59" i="42"/>
  <c r="H59" i="42"/>
  <c r="L58" i="42"/>
  <c r="J58" i="42"/>
  <c r="L57" i="42"/>
  <c r="J57" i="42"/>
  <c r="L56" i="42"/>
  <c r="J56" i="42"/>
  <c r="L55" i="42"/>
  <c r="J55" i="42"/>
  <c r="L54" i="42"/>
  <c r="H54" i="42"/>
  <c r="J54" i="42" s="1"/>
  <c r="L53" i="42"/>
  <c r="J53" i="42"/>
  <c r="L52" i="42"/>
  <c r="J52" i="42"/>
  <c r="H52" i="42"/>
  <c r="L51" i="42"/>
  <c r="J51" i="42"/>
  <c r="L50" i="42"/>
  <c r="J50" i="42"/>
  <c r="L49" i="42"/>
  <c r="J49" i="42"/>
  <c r="L48" i="42"/>
  <c r="J48" i="42"/>
  <c r="L47" i="42"/>
  <c r="J47" i="42"/>
  <c r="L46" i="42"/>
  <c r="J46" i="42"/>
  <c r="L45" i="42"/>
  <c r="J45" i="42"/>
  <c r="L44" i="42"/>
  <c r="J44" i="42"/>
  <c r="L43" i="42"/>
  <c r="J43" i="42"/>
  <c r="L42" i="42"/>
  <c r="J42" i="42"/>
  <c r="L41" i="42"/>
  <c r="J41" i="42"/>
  <c r="L40" i="42"/>
  <c r="J40" i="42"/>
  <c r="L39" i="42"/>
  <c r="J39" i="42"/>
  <c r="L38" i="42"/>
  <c r="J38" i="42"/>
  <c r="L37" i="42"/>
  <c r="J37" i="42"/>
  <c r="L36" i="42"/>
  <c r="J36" i="42"/>
  <c r="L35" i="42"/>
  <c r="J35" i="42"/>
  <c r="L34" i="42"/>
  <c r="J34" i="42"/>
  <c r="L33" i="42"/>
  <c r="H33" i="42"/>
  <c r="J33" i="42" s="1"/>
  <c r="L32" i="42"/>
  <c r="J32" i="42"/>
  <c r="L31" i="42"/>
  <c r="J31" i="42"/>
  <c r="L30" i="42"/>
  <c r="J30" i="42"/>
  <c r="L29" i="42"/>
  <c r="J29" i="42"/>
  <c r="H29" i="42"/>
  <c r="L28" i="42"/>
  <c r="L27" i="42"/>
  <c r="L26" i="42"/>
  <c r="J26" i="42"/>
  <c r="L25" i="42"/>
  <c r="H25" i="42"/>
  <c r="J25" i="42" s="1"/>
  <c r="L24" i="42"/>
  <c r="J24" i="42"/>
  <c r="H24" i="42"/>
  <c r="L23" i="42"/>
  <c r="J23" i="42"/>
  <c r="L22" i="42"/>
  <c r="H22" i="42"/>
  <c r="J22" i="42" s="1"/>
  <c r="L21" i="42"/>
  <c r="J21" i="42"/>
  <c r="H21" i="42"/>
  <c r="L20" i="42"/>
  <c r="H20" i="42"/>
  <c r="J20" i="42" s="1"/>
  <c r="L19" i="42"/>
  <c r="J19" i="42"/>
  <c r="L18" i="42"/>
  <c r="J18" i="42"/>
  <c r="L17" i="42"/>
  <c r="J17" i="42"/>
  <c r="L16" i="42"/>
  <c r="J16" i="42"/>
  <c r="L15" i="42"/>
  <c r="J15" i="42"/>
  <c r="L14" i="42"/>
  <c r="J14" i="42"/>
  <c r="L13" i="42"/>
  <c r="J13" i="42"/>
  <c r="L12" i="42"/>
  <c r="J12" i="42"/>
  <c r="L11" i="42"/>
  <c r="H11" i="42"/>
  <c r="J11" i="42" s="1"/>
  <c r="L10" i="42"/>
  <c r="J10" i="42"/>
  <c r="L9" i="42"/>
  <c r="J9" i="42"/>
  <c r="L8" i="42"/>
  <c r="J8" i="42"/>
  <c r="L7" i="42"/>
  <c r="J7" i="42"/>
  <c r="L6" i="42"/>
  <c r="J6" i="42"/>
  <c r="L5" i="42"/>
  <c r="H5" i="42"/>
  <c r="J5" i="42" s="1"/>
  <c r="L4" i="42"/>
  <c r="H4" i="42"/>
  <c r="J4" i="42" s="1"/>
  <c r="L3" i="42"/>
  <c r="J3" i="42"/>
  <c r="H3" i="42"/>
  <c r="L2" i="42"/>
  <c r="H2" i="42"/>
  <c r="J2" i="42" s="1"/>
  <c r="G77" i="43"/>
  <c r="F77" i="43"/>
  <c r="L71" i="43"/>
  <c r="J71" i="43"/>
  <c r="L70" i="43"/>
  <c r="H70" i="43"/>
  <c r="J70" i="43" s="1"/>
  <c r="L69" i="43"/>
  <c r="J69" i="43"/>
  <c r="H69" i="43"/>
  <c r="L68" i="43"/>
  <c r="H68" i="43"/>
  <c r="J68" i="43" s="1"/>
  <c r="L67" i="43"/>
  <c r="J67" i="43"/>
  <c r="H67" i="43"/>
  <c r="L66" i="43"/>
  <c r="J66" i="43"/>
  <c r="L65" i="43"/>
  <c r="J65" i="43"/>
  <c r="L64" i="43"/>
  <c r="J64" i="43"/>
  <c r="L63" i="43"/>
  <c r="J63" i="43"/>
  <c r="L62" i="43"/>
  <c r="J62" i="43"/>
  <c r="H62" i="43"/>
  <c r="L61" i="43"/>
  <c r="J61" i="43"/>
  <c r="H61" i="43"/>
  <c r="L60" i="43"/>
  <c r="J60" i="43"/>
  <c r="L59" i="43"/>
  <c r="J59" i="43"/>
  <c r="L58" i="43"/>
  <c r="J58" i="43"/>
  <c r="L57" i="43"/>
  <c r="J57" i="43"/>
  <c r="L56" i="43"/>
  <c r="J56" i="43"/>
  <c r="L55" i="43"/>
  <c r="J55" i="43"/>
  <c r="L54" i="43"/>
  <c r="J54" i="43"/>
  <c r="L53" i="43"/>
  <c r="J53" i="43"/>
  <c r="L52" i="43"/>
  <c r="J52" i="43"/>
  <c r="H52" i="43"/>
  <c r="L51" i="43"/>
  <c r="H51" i="43"/>
  <c r="J51" i="43" s="1"/>
  <c r="L50" i="43"/>
  <c r="J50" i="43"/>
  <c r="L49" i="43"/>
  <c r="L48" i="43"/>
  <c r="J48" i="43"/>
  <c r="L47" i="43"/>
  <c r="J47" i="43"/>
  <c r="L46" i="43"/>
  <c r="J46" i="43"/>
  <c r="L45" i="43"/>
  <c r="J45" i="43"/>
  <c r="L44" i="43"/>
  <c r="J44" i="43"/>
  <c r="L43" i="43"/>
  <c r="H43" i="43"/>
  <c r="J43" i="43" s="1"/>
  <c r="L42" i="43"/>
  <c r="J42" i="43"/>
  <c r="L41" i="43"/>
  <c r="J41" i="43"/>
  <c r="H41" i="43"/>
  <c r="L40" i="43"/>
  <c r="J40" i="43"/>
  <c r="L39" i="43"/>
  <c r="J39" i="43"/>
  <c r="L38" i="43"/>
  <c r="J38" i="43"/>
  <c r="L37" i="43"/>
  <c r="J37" i="43"/>
  <c r="L36" i="43"/>
  <c r="J36" i="43"/>
  <c r="L35" i="43"/>
  <c r="J35" i="43"/>
  <c r="L34" i="43"/>
  <c r="J34" i="43"/>
  <c r="H34" i="43"/>
  <c r="L33" i="43"/>
  <c r="J33" i="43"/>
  <c r="H33" i="43"/>
  <c r="L32" i="43"/>
  <c r="J32" i="43"/>
  <c r="L31" i="43"/>
  <c r="J31" i="43"/>
  <c r="L30" i="43"/>
  <c r="J30" i="43"/>
  <c r="H30" i="43"/>
  <c r="L29" i="43"/>
  <c r="J29" i="43"/>
  <c r="L28" i="43"/>
  <c r="H28" i="43"/>
  <c r="J28" i="43" s="1"/>
  <c r="L27" i="43"/>
  <c r="J27" i="43"/>
  <c r="L26" i="43"/>
  <c r="H26" i="43"/>
  <c r="J26" i="43" s="1"/>
  <c r="L25" i="43"/>
  <c r="H25" i="43"/>
  <c r="H77" i="43" s="1"/>
  <c r="L24" i="43"/>
  <c r="J24" i="43"/>
  <c r="L23" i="43"/>
  <c r="J23" i="43"/>
  <c r="L22" i="43"/>
  <c r="J22" i="43"/>
  <c r="L21" i="43"/>
  <c r="J21" i="43"/>
  <c r="L20" i="43"/>
  <c r="J20" i="43"/>
  <c r="L19" i="43"/>
  <c r="H19" i="43"/>
  <c r="J19" i="43" s="1"/>
  <c r="L18" i="43"/>
  <c r="J18" i="43"/>
  <c r="L17" i="43"/>
  <c r="J17" i="43"/>
  <c r="L16" i="43"/>
  <c r="J16" i="43"/>
  <c r="L15" i="43"/>
  <c r="J15" i="43"/>
  <c r="L14" i="43"/>
  <c r="J14" i="43"/>
  <c r="L13" i="43"/>
  <c r="J13" i="43"/>
  <c r="H13" i="43"/>
  <c r="L12" i="43"/>
  <c r="H12" i="43"/>
  <c r="J12" i="43" s="1"/>
  <c r="L11" i="43"/>
  <c r="J11" i="43"/>
  <c r="L10" i="43"/>
  <c r="J10" i="43"/>
  <c r="H10" i="43"/>
  <c r="L9" i="43"/>
  <c r="H9" i="43"/>
  <c r="J9" i="43" s="1"/>
  <c r="L8" i="43"/>
  <c r="J8" i="43"/>
  <c r="L7" i="43"/>
  <c r="J7" i="43"/>
  <c r="L6" i="43"/>
  <c r="J6" i="43"/>
  <c r="L5" i="43"/>
  <c r="J5" i="43"/>
  <c r="L4" i="43"/>
  <c r="J4" i="43"/>
  <c r="L3" i="43"/>
  <c r="J3" i="43"/>
  <c r="L2" i="43"/>
  <c r="L77" i="43" s="1"/>
  <c r="J2" i="43"/>
  <c r="H2" i="43"/>
  <c r="G75" i="44"/>
  <c r="F74" i="44"/>
  <c r="L71" i="44"/>
  <c r="J71" i="44"/>
  <c r="L70" i="44"/>
  <c r="J70" i="44"/>
  <c r="L69" i="44"/>
  <c r="J69" i="44"/>
  <c r="L68" i="44"/>
  <c r="J68" i="44"/>
  <c r="L67" i="44"/>
  <c r="J67" i="44"/>
  <c r="H67" i="44"/>
  <c r="L66" i="44"/>
  <c r="J66" i="44"/>
  <c r="L65" i="44"/>
  <c r="L64" i="44"/>
  <c r="J64" i="44"/>
  <c r="L63" i="44"/>
  <c r="J63" i="44"/>
  <c r="L62" i="44"/>
  <c r="J62" i="44"/>
  <c r="L61" i="44"/>
  <c r="J61" i="44"/>
  <c r="H61" i="44"/>
  <c r="L60" i="44"/>
  <c r="J60" i="44"/>
  <c r="L59" i="44"/>
  <c r="J59" i="44"/>
  <c r="L58" i="44"/>
  <c r="J58" i="44"/>
  <c r="L57" i="44"/>
  <c r="J57" i="44"/>
  <c r="L56" i="44"/>
  <c r="J56" i="44"/>
  <c r="L55" i="44"/>
  <c r="J55" i="44"/>
  <c r="L54" i="44"/>
  <c r="H54" i="44"/>
  <c r="J54" i="44" s="1"/>
  <c r="L53" i="44"/>
  <c r="J53" i="44"/>
  <c r="L52" i="44"/>
  <c r="J52" i="44"/>
  <c r="H52" i="44"/>
  <c r="L51" i="44"/>
  <c r="J51" i="44"/>
  <c r="L50" i="44"/>
  <c r="H50" i="44"/>
  <c r="J50" i="44" s="1"/>
  <c r="L49" i="44"/>
  <c r="J49" i="44"/>
  <c r="H49" i="44"/>
  <c r="L48" i="44"/>
  <c r="H48" i="44"/>
  <c r="J48" i="44" s="1"/>
  <c r="L47" i="44"/>
  <c r="J47" i="44"/>
  <c r="H47" i="44"/>
  <c r="L46" i="44"/>
  <c r="J46" i="44"/>
  <c r="L45" i="44"/>
  <c r="L44" i="44"/>
  <c r="L43" i="44"/>
  <c r="J43" i="44"/>
  <c r="L42" i="44"/>
  <c r="J42" i="44"/>
  <c r="L41" i="44"/>
  <c r="J41" i="44"/>
  <c r="L40" i="44"/>
  <c r="H40" i="44"/>
  <c r="J40" i="44" s="1"/>
  <c r="L39" i="44"/>
  <c r="J39" i="44"/>
  <c r="H39" i="44"/>
  <c r="L38" i="44"/>
  <c r="J38" i="44"/>
  <c r="L37" i="44"/>
  <c r="J37" i="44"/>
  <c r="L36" i="44"/>
  <c r="J36" i="44"/>
  <c r="L35" i="44"/>
  <c r="J35" i="44"/>
  <c r="L34" i="44"/>
  <c r="J34" i="44"/>
  <c r="H34" i="44"/>
  <c r="L33" i="44"/>
  <c r="J33" i="44"/>
  <c r="L32" i="44"/>
  <c r="J32" i="44"/>
  <c r="L31" i="44"/>
  <c r="J31" i="44"/>
  <c r="H31" i="44"/>
  <c r="L30" i="44"/>
  <c r="J30" i="44"/>
  <c r="L29" i="44"/>
  <c r="H29" i="44"/>
  <c r="J29" i="44" s="1"/>
  <c r="L28" i="44"/>
  <c r="J28" i="44"/>
  <c r="H28" i="44"/>
  <c r="L27" i="44"/>
  <c r="H27" i="44"/>
  <c r="J27" i="44" s="1"/>
  <c r="L26" i="44"/>
  <c r="J26" i="44"/>
  <c r="H26" i="44"/>
  <c r="L25" i="44"/>
  <c r="J25" i="44"/>
  <c r="L24" i="44"/>
  <c r="L23" i="44"/>
  <c r="J23" i="44"/>
  <c r="L22" i="44"/>
  <c r="J22" i="44"/>
  <c r="L21" i="44"/>
  <c r="J21" i="44"/>
  <c r="H21" i="44"/>
  <c r="L20" i="44"/>
  <c r="H20" i="44"/>
  <c r="J20" i="44" s="1"/>
  <c r="L19" i="44"/>
  <c r="J19" i="44"/>
  <c r="L18" i="44"/>
  <c r="J18" i="44"/>
  <c r="L17" i="44"/>
  <c r="H17" i="44"/>
  <c r="J17" i="44" s="1"/>
  <c r="L16" i="44"/>
  <c r="J16" i="44"/>
  <c r="L15" i="44"/>
  <c r="J15" i="44"/>
  <c r="L14" i="44"/>
  <c r="J14" i="44"/>
  <c r="H14" i="44"/>
  <c r="L13" i="44"/>
  <c r="J13" i="44"/>
  <c r="L12" i="44"/>
  <c r="J12" i="44"/>
  <c r="H12" i="44"/>
  <c r="L11" i="44"/>
  <c r="J11" i="44"/>
  <c r="L10" i="44"/>
  <c r="J10" i="44"/>
  <c r="L9" i="44"/>
  <c r="J9" i="44"/>
  <c r="L8" i="44"/>
  <c r="J8" i="44"/>
  <c r="L7" i="44"/>
  <c r="J7" i="44"/>
  <c r="L6" i="44"/>
  <c r="J6" i="44"/>
  <c r="L5" i="44"/>
  <c r="J5" i="44"/>
  <c r="L4" i="44"/>
  <c r="J4" i="44"/>
  <c r="L3" i="44"/>
  <c r="J3" i="44"/>
  <c r="L2" i="44"/>
  <c r="H2" i="44"/>
  <c r="J2" i="44" s="1"/>
  <c r="L65" i="45"/>
  <c r="G65" i="45" s="1"/>
  <c r="J65" i="45"/>
  <c r="L64" i="45"/>
  <c r="G64" i="45" s="1"/>
  <c r="J64" i="45"/>
  <c r="L63" i="45"/>
  <c r="J63" i="45"/>
  <c r="G63" i="45"/>
  <c r="L62" i="45"/>
  <c r="J62" i="45"/>
  <c r="G62" i="45"/>
  <c r="L61" i="45"/>
  <c r="G61" i="45" s="1"/>
  <c r="J61" i="45"/>
  <c r="L60" i="45"/>
  <c r="G60" i="45" s="1"/>
  <c r="J60" i="45"/>
  <c r="L59" i="45"/>
  <c r="G59" i="45" s="1"/>
  <c r="J59" i="45"/>
  <c r="L58" i="45"/>
  <c r="G58" i="45" s="1"/>
  <c r="J58" i="45"/>
  <c r="L57" i="45"/>
  <c r="G57" i="45" s="1"/>
  <c r="J57" i="45"/>
  <c r="L56" i="45"/>
  <c r="G56" i="45" s="1"/>
  <c r="J56" i="45"/>
  <c r="L55" i="45"/>
  <c r="J55" i="45"/>
  <c r="G55" i="45"/>
  <c r="L54" i="45"/>
  <c r="G54" i="45" s="1"/>
  <c r="J54" i="45"/>
  <c r="L53" i="45"/>
  <c r="G53" i="45" s="1"/>
  <c r="J53" i="45"/>
  <c r="L52" i="45"/>
  <c r="G52" i="45" s="1"/>
  <c r="J52" i="45"/>
  <c r="L51" i="45"/>
  <c r="G51" i="45" s="1"/>
  <c r="J51" i="45"/>
  <c r="L50" i="45"/>
  <c r="J50" i="45"/>
  <c r="G50" i="45"/>
  <c r="L49" i="45"/>
  <c r="G49" i="45" s="1"/>
  <c r="J49" i="45"/>
  <c r="L48" i="45"/>
  <c r="G48" i="45" s="1"/>
  <c r="J48" i="45"/>
  <c r="L47" i="45"/>
  <c r="J47" i="45"/>
  <c r="G47" i="45"/>
  <c r="L46" i="45"/>
  <c r="J46" i="45"/>
  <c r="G46" i="45"/>
  <c r="L45" i="45"/>
  <c r="G45" i="45" s="1"/>
  <c r="J45" i="45"/>
  <c r="L44" i="45"/>
  <c r="J44" i="45"/>
  <c r="L43" i="45"/>
  <c r="J43" i="45"/>
  <c r="G43" i="45"/>
  <c r="L42" i="45"/>
  <c r="J42" i="45"/>
  <c r="L41" i="45"/>
  <c r="J41" i="45"/>
  <c r="L40" i="45"/>
  <c r="J40" i="45"/>
  <c r="L39" i="45"/>
  <c r="J39" i="45"/>
  <c r="L38" i="45"/>
  <c r="F38" i="45"/>
  <c r="L37" i="45"/>
  <c r="J37" i="45"/>
  <c r="L36" i="45"/>
  <c r="J36" i="45"/>
  <c r="L35" i="45"/>
  <c r="J35" i="45"/>
  <c r="L34" i="45"/>
  <c r="H34" i="45"/>
  <c r="J34" i="45" s="1"/>
  <c r="L33" i="45"/>
  <c r="H33" i="45"/>
  <c r="J33" i="45" s="1"/>
  <c r="L32" i="45"/>
  <c r="H32" i="45"/>
  <c r="J32" i="45" s="1"/>
  <c r="L31" i="45"/>
  <c r="H31" i="45"/>
  <c r="J31" i="45" s="1"/>
  <c r="L30" i="45"/>
  <c r="J30" i="45"/>
  <c r="L29" i="45"/>
  <c r="H29" i="45"/>
  <c r="J29" i="45" s="1"/>
  <c r="L28" i="45"/>
  <c r="J28" i="45"/>
  <c r="H28" i="45"/>
  <c r="L27" i="45"/>
  <c r="H27" i="45"/>
  <c r="J27" i="45" s="1"/>
  <c r="L26" i="45"/>
  <c r="J26" i="45"/>
  <c r="L25" i="45"/>
  <c r="J25" i="45"/>
  <c r="L24" i="45"/>
  <c r="H24" i="45"/>
  <c r="J24" i="45" s="1"/>
  <c r="L23" i="45"/>
  <c r="J23" i="45"/>
  <c r="L22" i="45"/>
  <c r="H22" i="45"/>
  <c r="J22" i="45" s="1"/>
  <c r="L21" i="45"/>
  <c r="J21" i="45"/>
  <c r="L20" i="45"/>
  <c r="J20" i="45"/>
  <c r="L19" i="45"/>
  <c r="J19" i="45"/>
  <c r="L18" i="45"/>
  <c r="J18" i="45"/>
  <c r="H18" i="45"/>
  <c r="L17" i="45"/>
  <c r="J17" i="45"/>
  <c r="L16" i="45"/>
  <c r="H16" i="45"/>
  <c r="J16" i="45" s="1"/>
  <c r="L15" i="45"/>
  <c r="J15" i="45"/>
  <c r="H15" i="45"/>
  <c r="L14" i="45"/>
  <c r="J14" i="45"/>
  <c r="L13" i="45"/>
  <c r="J13" i="45"/>
  <c r="L12" i="45"/>
  <c r="H12" i="45"/>
  <c r="J12" i="45" s="1"/>
  <c r="L11" i="45"/>
  <c r="L10" i="45"/>
  <c r="H10" i="45"/>
  <c r="J10" i="45" s="1"/>
  <c r="L9" i="45"/>
  <c r="H9" i="45"/>
  <c r="J9" i="45" s="1"/>
  <c r="L8" i="45"/>
  <c r="H8" i="45"/>
  <c r="J8" i="45" s="1"/>
  <c r="L7" i="45"/>
  <c r="L6" i="45"/>
  <c r="H6" i="45"/>
  <c r="J6" i="45" s="1"/>
  <c r="L5" i="45"/>
  <c r="H5" i="45"/>
  <c r="J5" i="45" s="1"/>
  <c r="L4" i="45"/>
  <c r="H4" i="45"/>
  <c r="H38" i="45" s="1"/>
  <c r="L3" i="45"/>
  <c r="G3" i="45" s="1"/>
  <c r="J3" i="45"/>
  <c r="L2" i="45"/>
  <c r="G2" i="45" s="1"/>
  <c r="J2" i="45"/>
  <c r="L66" i="46"/>
  <c r="J66" i="46"/>
  <c r="G66" i="46"/>
  <c r="L65" i="46"/>
  <c r="G65" i="46" s="1"/>
  <c r="J65" i="46"/>
  <c r="L64" i="46"/>
  <c r="G64" i="46" s="1"/>
  <c r="J64" i="46"/>
  <c r="L63" i="46"/>
  <c r="G63" i="46" s="1"/>
  <c r="J63" i="46"/>
  <c r="L62" i="46"/>
  <c r="G62" i="46" s="1"/>
  <c r="J62" i="46"/>
  <c r="L61" i="46"/>
  <c r="G61" i="46" s="1"/>
  <c r="J61" i="46"/>
  <c r="L60" i="46"/>
  <c r="G60" i="46" s="1"/>
  <c r="J60" i="46"/>
  <c r="L59" i="46"/>
  <c r="G59" i="46" s="1"/>
  <c r="J59" i="46"/>
  <c r="L58" i="46"/>
  <c r="G58" i="46" s="1"/>
  <c r="J58" i="46"/>
  <c r="L57" i="46"/>
  <c r="G57" i="46" s="1"/>
  <c r="J57" i="46"/>
  <c r="L56" i="46"/>
  <c r="G56" i="46" s="1"/>
  <c r="J56" i="46"/>
  <c r="L55" i="46"/>
  <c r="G55" i="46" s="1"/>
  <c r="J55" i="46"/>
  <c r="L54" i="46"/>
  <c r="G54" i="46" s="1"/>
  <c r="J54" i="46"/>
  <c r="L53" i="46"/>
  <c r="G53" i="46" s="1"/>
  <c r="J53" i="46"/>
  <c r="L52" i="46"/>
  <c r="G52" i="46" s="1"/>
  <c r="J52" i="46"/>
  <c r="L51" i="46"/>
  <c r="G51" i="46" s="1"/>
  <c r="J51" i="46"/>
  <c r="L50" i="46"/>
  <c r="J50" i="46"/>
  <c r="L49" i="46"/>
  <c r="J49" i="46"/>
  <c r="L48" i="46"/>
  <c r="J48" i="46"/>
  <c r="L47" i="46"/>
  <c r="L46" i="46"/>
  <c r="J46" i="46"/>
  <c r="L45" i="46"/>
  <c r="J45" i="46"/>
  <c r="L44" i="46"/>
  <c r="J44" i="46"/>
  <c r="L43" i="46"/>
  <c r="J43" i="46"/>
  <c r="L42" i="46"/>
  <c r="J42" i="46"/>
  <c r="L41" i="46"/>
  <c r="J41" i="46"/>
  <c r="L40" i="46"/>
  <c r="J40" i="46"/>
  <c r="L39" i="46"/>
  <c r="H39" i="46"/>
  <c r="J39" i="46" s="1"/>
  <c r="L38" i="46"/>
  <c r="J38" i="46"/>
  <c r="L37" i="46"/>
  <c r="H37" i="46"/>
  <c r="J37" i="46" s="1"/>
  <c r="L36" i="46"/>
  <c r="J36" i="46"/>
  <c r="L34" i="46"/>
  <c r="L33" i="46"/>
  <c r="L32" i="46"/>
  <c r="L31" i="46"/>
  <c r="L30" i="46"/>
  <c r="J30" i="46"/>
  <c r="L29" i="46"/>
  <c r="J29" i="46"/>
  <c r="L28" i="46"/>
  <c r="J28" i="46"/>
  <c r="L27" i="46"/>
  <c r="J27" i="46"/>
  <c r="L26" i="46"/>
  <c r="J26" i="46"/>
  <c r="L25" i="46"/>
  <c r="J25" i="46"/>
  <c r="L24" i="46"/>
  <c r="H24" i="46"/>
  <c r="J24" i="46" s="1"/>
  <c r="L23" i="46"/>
  <c r="J23" i="46"/>
  <c r="L22" i="46"/>
  <c r="J22" i="46"/>
  <c r="L21" i="46"/>
  <c r="H21" i="46"/>
  <c r="J21" i="46" s="1"/>
  <c r="L20" i="46"/>
  <c r="J20" i="46"/>
  <c r="L19" i="46"/>
  <c r="L18" i="46"/>
  <c r="L17" i="46"/>
  <c r="J17" i="46"/>
  <c r="L16" i="46"/>
  <c r="H16" i="46"/>
  <c r="L15" i="46"/>
  <c r="H15" i="46"/>
  <c r="J15" i="46" s="1"/>
  <c r="L14" i="46"/>
  <c r="J14" i="46"/>
  <c r="L13" i="46"/>
  <c r="J13" i="46"/>
  <c r="L12" i="46"/>
  <c r="J12" i="46"/>
  <c r="L11" i="46"/>
  <c r="H11" i="46"/>
  <c r="J11" i="46" s="1"/>
  <c r="L9" i="46"/>
  <c r="J9" i="46"/>
  <c r="L8" i="46"/>
  <c r="J8" i="46"/>
  <c r="L7" i="46"/>
  <c r="J7" i="46"/>
  <c r="L6" i="46"/>
  <c r="J6" i="46"/>
  <c r="L5" i="46"/>
  <c r="J5" i="46"/>
  <c r="L4" i="46"/>
  <c r="H4" i="46"/>
  <c r="J4" i="46" s="1"/>
  <c r="L3" i="46"/>
  <c r="H3" i="46"/>
  <c r="J3" i="46" s="1"/>
  <c r="L2" i="46"/>
  <c r="H2" i="46"/>
  <c r="J2" i="46" s="1"/>
  <c r="H118" i="38" l="1"/>
  <c r="J105" i="36"/>
  <c r="J54" i="33"/>
  <c r="G66" i="28"/>
  <c r="H67" i="29"/>
  <c r="J74" i="44"/>
  <c r="J86" i="42"/>
  <c r="J56" i="28"/>
  <c r="J66" i="40"/>
  <c r="G112" i="36"/>
  <c r="H74" i="44"/>
  <c r="J25" i="43"/>
  <c r="J77" i="43" s="1"/>
  <c r="H46" i="34"/>
  <c r="H80" i="30"/>
  <c r="J2" i="19"/>
  <c r="J74" i="19" s="1"/>
  <c r="H74" i="19"/>
  <c r="H86" i="42"/>
  <c r="J44" i="39"/>
  <c r="H105" i="36"/>
  <c r="J46" i="34"/>
  <c r="H42" i="32"/>
  <c r="L80" i="30"/>
  <c r="G80" i="30" s="1"/>
  <c r="G86" i="30" s="1"/>
  <c r="G75" i="22"/>
  <c r="H86" i="20"/>
  <c r="J66" i="7"/>
  <c r="G69" i="2"/>
  <c r="L95" i="26"/>
  <c r="G95" i="26" s="1"/>
  <c r="H75" i="22"/>
  <c r="G66" i="45"/>
  <c r="H48" i="41"/>
  <c r="G69" i="41"/>
  <c r="H66" i="40"/>
  <c r="G98" i="24"/>
  <c r="G69" i="39"/>
  <c r="H67" i="35"/>
  <c r="J10" i="33"/>
  <c r="H54" i="33"/>
  <c r="J95" i="26"/>
  <c r="H97" i="25"/>
  <c r="J96" i="24"/>
  <c r="G74" i="19"/>
  <c r="H62" i="37"/>
  <c r="H56" i="28"/>
  <c r="H96" i="24"/>
  <c r="L84" i="18"/>
  <c r="G84" i="18"/>
  <c r="G85" i="18" s="1"/>
  <c r="G67" i="32"/>
  <c r="H84" i="18"/>
  <c r="J75" i="22"/>
  <c r="H74" i="21"/>
  <c r="H102" i="9"/>
  <c r="J16" i="1"/>
  <c r="H133" i="1"/>
  <c r="H75" i="23"/>
  <c r="H63" i="16"/>
  <c r="G57" i="14"/>
  <c r="J84" i="18"/>
  <c r="G70" i="14"/>
  <c r="H61" i="5"/>
  <c r="H57" i="14"/>
  <c r="H92" i="11"/>
  <c r="J2" i="14"/>
  <c r="J57" i="14" s="1"/>
  <c r="J92" i="11"/>
  <c r="J87" i="4"/>
  <c r="J133" i="1"/>
  <c r="H83" i="8"/>
  <c r="J2" i="8"/>
  <c r="J83" i="8" s="1"/>
  <c r="G65" i="5"/>
  <c r="H87" i="4"/>
  <c r="H134" i="3"/>
  <c r="J61" i="5"/>
  <c r="G135" i="1"/>
  <c r="J16" i="46"/>
  <c r="J47" i="46" s="1"/>
  <c r="H47" i="46"/>
  <c r="J4" i="45"/>
  <c r="J38" i="45" s="1"/>
  <c r="G67" i="46"/>
</calcChain>
</file>

<file path=xl/sharedStrings.xml><?xml version="1.0" encoding="utf-8"?>
<sst xmlns="http://schemas.openxmlformats.org/spreadsheetml/2006/main" count="12692" uniqueCount="4007">
  <si>
    <t>Рубашка женская Lika Dress
Артикул: LD6792</t>
  </si>
  <si>
    <t xml:space="preserve">Татьяна Денисова (Бондарчук)
</t>
  </si>
  <si>
    <t>Халат женский NSD стиль
Артикул: NSDX005</t>
  </si>
  <si>
    <t>т.синий</t>
  </si>
  <si>
    <t>https://ok.ru/profile/569082688748/album/896839811564/914495408620</t>
  </si>
  <si>
    <t>Туника Шarliзе
Арт.: HZ0905</t>
  </si>
  <si>
    <t>Светлана Ажеева (Трускова)</t>
  </si>
  <si>
    <t>серый</t>
  </si>
  <si>
    <t>Брючки для мальчика Takro
Артикул: TAK731WF36</t>
  </si>
  <si>
    <t>Галина Ленчук (Кравцова)</t>
  </si>
  <si>
    <t>св.серыймеланж</t>
  </si>
  <si>
    <t>Брючки для мальчика WEWE
Артикул: AC120125</t>
  </si>
  <si>
    <t>морская.волна</t>
  </si>
  <si>
    <t>Утепленные брюки для мальчика Bossa Nova
Артикул: BN495320462</t>
  </si>
  <si>
    <t>скейтборд,антрацит</t>
  </si>
  <si>
    <t>Брючки для мальчика Baby Style
Артикул: BSMM122</t>
  </si>
  <si>
    <t>фиолетовый</t>
  </si>
  <si>
    <t>Пантолеты женские TAP МОДА
Артикул: TM186</t>
  </si>
  <si>
    <t>Аняяяяяяя👗👒 ✌️💞</t>
  </si>
  <si>
    <t>Набор погремушек-прорезывателей 2шт Крошка Я
Артикул: SL142432</t>
  </si>
  <si>
    <t>розовый</t>
  </si>
  <si>
    <t>Боди для девочки MAMI
Артикул: MMB008</t>
  </si>
  <si>
    <t>лимон</t>
  </si>
  <si>
    <t>Костюм для девочки Утенок
Артикул: UT706PD</t>
  </si>
  <si>
    <t>клубничное.суфле.летний.лес</t>
  </si>
  <si>
    <t>Костюм для девочки Crockid
Артикул: CC2672</t>
  </si>
  <si>
    <t>горошки.на.желтом</t>
  </si>
  <si>
    <t>Полукомбинезон для девочки Crockid
Артикул: CC6317</t>
  </si>
  <si>
    <t>котята.на.св.сером</t>
  </si>
  <si>
    <t>Полукомбинезон для девочки Crockid
Артикул: CC4343</t>
  </si>
  <si>
    <t>https://ok.ru/profile/569082688748/album/896762943468/914530760684</t>
  </si>
  <si>
    <t>Махровый халат для девочки Детский Бум Арт.: XD022</t>
  </si>
  <si>
    <t>ИРИНА СБ</t>
  </si>
  <si>
    <t>вся.в.отца.розовый</t>
  </si>
  <si>
    <t>https://ok.ru/profile/569082688748/album/896553834476/914531313388</t>
  </si>
  <si>
    <t xml:space="preserve">Футболка для девочки Happy Fox Арт.: HF66031D </t>
  </si>
  <si>
    <t>оранж</t>
  </si>
  <si>
    <t>https://ok.ru/profile/569082688748/album/896553834476/914531329772</t>
  </si>
  <si>
    <t>Футболка для девочки Bonito Арт.: BK003D</t>
  </si>
  <si>
    <t>рука,черный</t>
  </si>
  <si>
    <t>https://ok.ru/profile/569082688748/album/896553834476/914531415020</t>
  </si>
  <si>
    <t>Футболка для девочки Happy Fox
Арт.: HF66031D</t>
  </si>
  <si>
    <t>винный</t>
  </si>
  <si>
    <t>Носки женские Mark Formelle
Артикул: MF211K1081</t>
  </si>
  <si>
    <t>Танечка Днепровская(Кожуховская)</t>
  </si>
  <si>
    <t>23-25</t>
  </si>
  <si>
    <t>Носки женские Conte elegant
Артикул: 17S21SP</t>
  </si>
  <si>
    <t>черный 3шт</t>
  </si>
  <si>
    <t>27-29</t>
  </si>
  <si>
    <t>Носки мужские Гамма
Артикул: GMC579T</t>
  </si>
  <si>
    <t>белый 2шт</t>
  </si>
  <si>
    <t>Носки женские Sandra
Артикул: SLL0239</t>
  </si>
  <si>
    <t>пудровый</t>
  </si>
  <si>
    <t>https://ok.ru/profile/569082688748/album/896839811564/914494984172</t>
  </si>
  <si>
    <t>Легкое худи из футера Happy Fox
Арт.: HF8080</t>
  </si>
  <si>
    <t>Анна Кростылёва (Махлачева)</t>
  </si>
  <si>
    <t>индиго</t>
  </si>
  <si>
    <t>Шорты для мальчика Bonito
Артикул: P837</t>
  </si>
  <si>
    <t>Лариса Пономарева (Колышкина)</t>
  </si>
  <si>
    <t>ментол</t>
  </si>
  <si>
    <t>Костюм для мальчика Bonito
Артикул: BNT005FSM</t>
  </si>
  <si>
    <t>122-128</t>
  </si>
  <si>
    <t>https://ok.ru/profile/569082688748/album/896790368236/914532724972</t>
  </si>
  <si>
    <t>Колготки для девочки Лукоморье
Артикул: KM157</t>
  </si>
  <si>
    <t>Татьяна 🍒</t>
  </si>
  <si>
    <t>Платье для девочки Ивашка
Артикул: IVPL5482</t>
  </si>
  <si>
    <t>https://ok.ru/profile/569082688748/album/896790368236/914532818412</t>
  </si>
  <si>
    <t>Колготки для девочки Para socks
Артикул: K1D7</t>
  </si>
  <si>
    <t>https://ok.ru/profile/569082688748/album/896790368236/914532771564</t>
  </si>
  <si>
    <t>Колготки для девочки Akos
Артикул: AKSH50A4</t>
  </si>
  <si>
    <t>цветной</t>
  </si>
  <si>
    <t>4XL</t>
  </si>
  <si>
    <t>https://ok.ru/profile/569082688748/album/897192125676/914494702572</t>
  </si>
  <si>
    <t>Трусики женские Nicoletta Арт.: NC28035</t>
  </si>
  <si>
    <t>Татьяна Яковлева</t>
  </si>
  <si>
    <t>https://ok.ru/profile/569082688748/album/897192125676/914495214828</t>
  </si>
  <si>
    <t>Трусики женские Happy Fox Арт.: HF28165</t>
  </si>
  <si>
    <t>https://ok.ru/profile/569082688748/album/897192125676/914494801644</t>
  </si>
  <si>
    <t>Трусики женские Anisse
Арт.: AN5062TN</t>
  </si>
  <si>
    <t>фисташковый</t>
  </si>
  <si>
    <t>https://ok.ru/profile/569082688748/album/896592900076/914532066540</t>
  </si>
  <si>
    <t>Платье для девочки Belka Арт.: BEL00074</t>
  </si>
  <si>
    <t>Татьяна Данилова (Медведева)</t>
  </si>
  <si>
    <t>белый</t>
  </si>
  <si>
    <t>6-8.</t>
  </si>
  <si>
    <t>https://ok.ru/profile/569082688748/album/896790368236/914532865772</t>
  </si>
  <si>
    <t>Колготки капроновые для девочки 40 белые Эра
Арт.: P31248</t>
  </si>
  <si>
    <t>https://ok.ru/profile/569082688748/album/896790368236/914532865516</t>
  </si>
  <si>
    <t>Колготки для девочки 40 Эра
Арт.: P31282</t>
  </si>
  <si>
    <t>бордо</t>
  </si>
  <si>
    <t>https://ok.ru/profile/569082688748/album/896790368236/914532841964</t>
  </si>
  <si>
    <t>Колготки капроновые для девочки 40 бордовые Эра
Арт.: P31248</t>
  </si>
  <si>
    <t>18-20.</t>
  </si>
  <si>
    <t>Гольфы для девочки 2 пары Berchelli
Арт.: NT63508</t>
  </si>
  <si>
    <t>т.серый</t>
  </si>
  <si>
    <t>https://ok.ru/profile/569082688748/album/896839811564/914494920684</t>
  </si>
  <si>
    <t>Туника женская Dianida
Арт.: DM615</t>
  </si>
  <si>
    <t>Светлана Коренева</t>
  </si>
  <si>
    <t>5XL</t>
  </si>
  <si>
    <t>https://ok.ru/profile/569082688748/album/897192125676/914495286252</t>
  </si>
  <si>
    <t>Трусики женские 7шт. Nicoletta Арт.: NC724048</t>
  </si>
  <si>
    <t>https://ok.ru/profile/569082688748/album/897192125676/914495228908</t>
  </si>
  <si>
    <t>Трусики женские 5шт. Happy Fox
Арт.: HF28108</t>
  </si>
  <si>
    <t>св.фиолетовый</t>
  </si>
  <si>
    <t>2шт</t>
  </si>
  <si>
    <t>https://ok.ru/profile/569082688748/album/896555341804/914460919020</t>
  </si>
  <si>
    <t>Полотенце махровое Вышневолоцкий текстиль
Арт.: 1DSG1070277350</t>
  </si>
  <si>
    <t>2-3.</t>
  </si>
  <si>
    <t>https://ok.ru/profile/569082688748/album/896763457260/914532225772</t>
  </si>
  <si>
    <t>Трусики для девочки 7шт. Donella Арт.: DN4171T7</t>
  </si>
  <si>
    <t>Оля Шмелева</t>
  </si>
  <si>
    <t>3XL</t>
  </si>
  <si>
    <t>бебитунайт.т.синий</t>
  </si>
  <si>
    <t>https://ok.ru/profile/569082688748/album/896839811564/914495378412</t>
  </si>
  <si>
    <t>Футболка женская Happy Fox
Арт.: HF88011A</t>
  </si>
  <si>
    <t>Ольга Александровна</t>
  </si>
  <si>
    <t>девочка.мечта.розовый</t>
  </si>
  <si>
    <t>https://ok.ru/profile/569082688748/album/896839811564/914495379948</t>
  </si>
  <si>
    <t>Легкое худи из футера Happy Fox Арт.: HF8080</t>
  </si>
  <si>
    <t>Олеся Крушевская</t>
  </si>
  <si>
    <t>черный</t>
  </si>
  <si>
    <t>134-140</t>
  </si>
  <si>
    <t>https://ok.ru/profile/569082688748/album/896790368236/914532767468</t>
  </si>
  <si>
    <t>Колготки для девочки Para socks Арт.: K1D62</t>
  </si>
  <si>
    <t>ОЛЕСЯ ГЛАДЫШЕВА(ЩЕДРИНА)</t>
  </si>
  <si>
    <t>https://ok.ru/profile/569082688748/album/896790368236/914532753132</t>
  </si>
  <si>
    <t>Колготки для девочки Para socks Арт.: K1D65</t>
  </si>
  <si>
    <t>т.фиолетовый</t>
  </si>
  <si>
    <t>Полотенце-пончо детское махровое плотность 360 гр. Happy Fox Home
Артикул: HF360</t>
  </si>
  <si>
    <t>Наталья Неткачева ( Смолина )</t>
  </si>
  <si>
    <t>Туника Неженка
Артикул: NGT326</t>
  </si>
  <si>
    <t>Туника женская Шarliзе
Артикул: HZ073234</t>
  </si>
  <si>
    <t>Туника женская Неженка
Артикул: NGT325</t>
  </si>
  <si>
    <t>https://ok.ru/profile/569082688748/album/896839811564/914573182188</t>
  </si>
  <si>
    <t>Костюм женский Margo Арт.: MG0172</t>
  </si>
  <si>
    <t>Наталья Инешина</t>
  </si>
  <si>
    <t>https://ok.ru/profile/569082688748/album/897192125676/914494875372</t>
  </si>
  <si>
    <t>Майка женская Baykar
Арт.: 6687</t>
  </si>
  <si>
    <t>Наталья Боярчук (Димитрашко)</t>
  </si>
  <si>
    <t>серый.т.серый.белый</t>
  </si>
  <si>
    <t>https://ok.ru/profile/569082688748/album/899890861292/914458954220</t>
  </si>
  <si>
    <t>Варежки детские шерстяные Советская перчаточная фабрика Арт.: SPF2S229</t>
  </si>
  <si>
    <t>Трусики женские Nicoletta
Арт.: NC27982</t>
  </si>
  <si>
    <t>НаталиЯ Н</t>
  </si>
  <si>
    <t>https://ok.ru/profile/569082688748/album/897192125676/914494735340</t>
  </si>
  <si>
    <t>Носки махровые Sandra Арт.: SM3053</t>
  </si>
  <si>
    <t>светл.серый</t>
  </si>
  <si>
    <t>3шт</t>
  </si>
  <si>
    <t>https://ok.ru/profile/569082688748/album/897192125676/913548997356</t>
  </si>
  <si>
    <t>Носки Золотая игла
Арт.: ZIC500A</t>
  </si>
  <si>
    <t>https://ok.ru/profile/569082688748/album/897192125676/914494833132</t>
  </si>
  <si>
    <t>Носки женские махровые с отворотом Sandra
Арт.: SM3112</t>
  </si>
  <si>
    <t>без.паники.я.фея.белый</t>
  </si>
  <si>
    <t>https://ok.ru/profile/569082688748/album/897192125676/914494535404</t>
  </si>
  <si>
    <t>Носки Happy Fox
Арт.: HF0238</t>
  </si>
  <si>
    <t>8-10.</t>
  </si>
  <si>
    <t>Надежда Юдина, Швецова</t>
  </si>
  <si>
    <t>https://ok.ru/profile/569082688748/album/896763457260/914532504812</t>
  </si>
  <si>
    <t>Маечка для девочки Baykar Арт.: BR4546</t>
  </si>
  <si>
    <t>Марина Владимировна</t>
  </si>
  <si>
    <t>https://ok.ru/profile/569082688748/album/896763457260/914532409324</t>
  </si>
  <si>
    <t>Трусики для девочки Baykar
Арт.: BR5510</t>
  </si>
  <si>
    <t>https://ok.ru/profile/569082688748/album/896763457260/914532528876</t>
  </si>
  <si>
    <t>Маечка для девочки Baykar Арт.: BR4512</t>
  </si>
  <si>
    <t>8-9.</t>
  </si>
  <si>
    <t>https://ok.ru/profile/569082688748/album/896763457260/914532404460</t>
  </si>
  <si>
    <t>Трусики для девочки Donella Арт.: DON4171D5</t>
  </si>
  <si>
    <t>https://ok.ru/profile/569082688748/album/896763457260/914532390892</t>
  </si>
  <si>
    <t>Трусики для девочки Donella Арт.: DN4171TD</t>
  </si>
  <si>
    <t>https://ok.ru/profile/569082688748/album/896763457260/914532364268</t>
  </si>
  <si>
    <t>Трусики для девочки Baykar Арт.: 5397</t>
  </si>
  <si>
    <t>https://ok.ru/profile/569082688748/album/896763457260/914532344044</t>
  </si>
  <si>
    <t>Трусики для девочки Baykar Арт.: BR5512</t>
  </si>
  <si>
    <t>https://ok.ru/profile/569082688748/album/897516667116/914461150956</t>
  </si>
  <si>
    <t>Набор книжек- аппликаций 6 шт. БУКВА-ЛЕНД Арт.: 2908699</t>
  </si>
  <si>
    <t>https://ok.ru/profile/569082688748/album/897516667116/914461151468</t>
  </si>
  <si>
    <t>Набор книжек- аппликаций 6 шт. БУКВА-ЛЕНД Арт.: 2908698</t>
  </si>
  <si>
    <t>https://ok.ru/profile/569082688748/album/897516667116/914461140716</t>
  </si>
  <si>
    <t>Набор для творчества Луч Арт.: KMS951449</t>
  </si>
  <si>
    <t>https://ok.ru/profile/569082688748/album/897516667116/914461140460</t>
  </si>
  <si>
    <t>Набор для творчества Луч Арт.: KMS951438</t>
  </si>
  <si>
    <t>https://ok.ru/profile/569082688748/album/897516667116/914461146092</t>
  </si>
  <si>
    <t>Набор для творчества из пластилина Издательство Учитель Арт.: YCHDP5</t>
  </si>
  <si>
    <t>https://ok.ru/profile/569082688748/album/897516667116/914461135596</t>
  </si>
  <si>
    <t>Набор для творчества из пластилина Издательство Учитель Арт.: YCHDP4</t>
  </si>
  <si>
    <t>https://ok.ru/profile/569082688748/album/897516667116/914461159916</t>
  </si>
  <si>
    <t>Набор для квиллинга от 8-ми лет Arte Nuevo Арт.: ANQW1</t>
  </si>
  <si>
    <t>https://ok.ru/profile/569082688748/album/897516667116/914461138924</t>
  </si>
  <si>
    <t>Набор для квиллинга ND Play Арт.: 288337</t>
  </si>
  <si>
    <t>https://ok.ru/profile/569082688748/album/897516667116/914461148396</t>
  </si>
  <si>
    <t>Набор для квиллинга ND Play Арт.: 288333</t>
  </si>
  <si>
    <t>https://ok.ru/profile/569082688748/album/897516667116/914461154028</t>
  </si>
  <si>
    <t>Книга с бумажными аппликациями Стрекоза Арт.: ST9741</t>
  </si>
  <si>
    <t>https://ok.ru/profile/569082688748/album/897516667116/914461152748</t>
  </si>
  <si>
    <t>Книга с бумажными аппликациями Стрекоза Арт.: ST9740</t>
  </si>
  <si>
    <t>https://ok.ru/profile/569082688748/album/897516667116/914461128940</t>
  </si>
  <si>
    <t xml:space="preserve">Альбом с трафаретами БУКВА-ЛЕНД Арт.: SL4354860 </t>
  </si>
  <si>
    <t>https://ok.ru/profile/569082688748/album/897192125676/914494757868</t>
  </si>
  <si>
    <t>Трусики женские Baykar
Арт.: BR8118</t>
  </si>
  <si>
    <t>Марина Байбакова(Малолетникова)</t>
  </si>
  <si>
    <t>кремовый</t>
  </si>
  <si>
    <t>https://ok.ru/profile/569082688748/album/896555341804/914460848364</t>
  </si>
  <si>
    <t>Полотенце махровое 50x90 см Happy Fox Home Арт.: HF90BK</t>
  </si>
  <si>
    <t>Марина</t>
  </si>
  <si>
    <t>https://ok.ru/profile/569082688748/album/896555341804/914460848108</t>
  </si>
  <si>
    <t>св.кофе</t>
  </si>
  <si>
    <t>https://ok.ru/profile/569082688748/album/896555341804/914460903660</t>
  </si>
  <si>
    <t>грязно-розовый</t>
  </si>
  <si>
    <t>https://ok.ru/profile/569082688748/album/896555341804/914460908012</t>
  </si>
  <si>
    <t>Ирина Ростовцева(Новикова)</t>
  </si>
  <si>
    <t>т.синий, совята</t>
  </si>
  <si>
    <t>Пижама женская Неженка
Артикул: NGGHP024</t>
  </si>
  <si>
    <t>Елена Кузнецова (Минеева)</t>
  </si>
  <si>
    <t>т.синий авокадо</t>
  </si>
  <si>
    <t>Пижама женская Неженка
Артикул: NGGHP0225</t>
  </si>
  <si>
    <t>розочки,серыймеланж</t>
  </si>
  <si>
    <t>122/128</t>
  </si>
  <si>
    <t>https://ok.ru/profile/569082688748/album/896790368236/914532855788</t>
  </si>
  <si>
    <t>Колготки для девочки Para socks
Арт.: K1D17</t>
  </si>
  <si>
    <t>Евгения Игнатьева</t>
  </si>
  <si>
    <t>2шт яр.голубой</t>
  </si>
  <si>
    <t>https://ok.ru/profile/569082688748/album/896555341804/914460908268</t>
  </si>
  <si>
    <t>https://ok.ru/profile/569082688748/album/896762943468/914530800876</t>
  </si>
  <si>
    <t>Пижама для девочки Bonito Арт.: BK955D</t>
  </si>
  <si>
    <t>персик</t>
  </si>
  <si>
    <t>https://ok.ru/profile/569082688748/album/896555341804/914460977388</t>
  </si>
  <si>
    <t>Полотенце махровое Вышневолоцкий текстиль Арт.: 1DSG1140277350</t>
  </si>
  <si>
    <t>https://ok.ru/profile/569082688748/album/896555341804/914460969196</t>
  </si>
  <si>
    <t>Полотенце махровое Вышневолоцкий текстиль Арт.: 1DSG1100277350</t>
  </si>
  <si>
    <t>пыльносиний</t>
  </si>
  <si>
    <t>https://ok.ru/profile/569082688748/album/896555341804/914460966892</t>
  </si>
  <si>
    <t>Полотенце махровое Вышневолоцкий текстиль Арт.: G170140277375</t>
  </si>
  <si>
    <t>https://ok.ru/profile/569082688748/album/896555341804/914460970732</t>
  </si>
  <si>
    <t>бантик, розовый</t>
  </si>
  <si>
    <t>https://ok.ru/profile/569082688748/album/896706982892/913549351660</t>
  </si>
  <si>
    <t>Костюм для девочки Bonito
Арт.: BNT005FSD</t>
  </si>
  <si>
    <t>зайка,меланжевый</t>
  </si>
  <si>
    <t>https://ok.ru/profile/569082688748/album/896706982892/913549354988</t>
  </si>
  <si>
    <t>https://ok.ru/profile/569082688748/album/896763457260/914532306668</t>
  </si>
  <si>
    <t>Трусики для девочки Baykar
Арт.: 5940</t>
  </si>
  <si>
    <t>https://ok.ru/profile/569082688748/album/896763457260/914532332780</t>
  </si>
  <si>
    <t>Трусики для девочки Baykar
Арт.: BR5156</t>
  </si>
  <si>
    <t>Вера Литвинова (Волкова)</t>
  </si>
  <si>
    <t>СССР, красный</t>
  </si>
  <si>
    <t>XL</t>
  </si>
  <si>
    <t>https://ok.ru/profile/569082688748/album/897224050924/914461399020</t>
  </si>
  <si>
    <t>Футболка мужская Happy Fox
Арт.: HF99011</t>
  </si>
  <si>
    <t>Анна Федосеева(Якунина)</t>
  </si>
  <si>
    <t>182-100-90</t>
  </si>
  <si>
    <t>https://ok.ru/profile/569082688748/album/897224050924/914461588460</t>
  </si>
  <si>
    <t>Майка Российский трикотаж
Арт.: MM18027</t>
  </si>
  <si>
    <t>россия,черный</t>
  </si>
  <si>
    <t>https://ok.ru/profile/569082688748/album/897224050924/914461361900</t>
  </si>
  <si>
    <t>ссср,желт.красный</t>
  </si>
  <si>
    <t>https://ok.ru/profile/569082688748/album/897224050924/914461359852</t>
  </si>
  <si>
    <t xml:space="preserve">Футболка мужская Happy Fox Арт.: HF99011 </t>
  </si>
  <si>
    <t>https://ok.ru/profile/569082688748/album/897224050924/914461662188</t>
  </si>
  <si>
    <t>Трусы мужские Tom John Арт.: TJ2062</t>
  </si>
  <si>
    <t>https://ok.ru/profile/569082688748/album/896553834476/914531415788</t>
  </si>
  <si>
    <t>Футболка детская Happy Fox Арт.: HF550197</t>
  </si>
  <si>
    <t>Анна Зверькова(Щедрина)</t>
  </si>
  <si>
    <t>10-11.</t>
  </si>
  <si>
    <t>https://ok.ru/profile/569082688748/album/896763457260/914532537324</t>
  </si>
  <si>
    <t xml:space="preserve">Маечка для девочки Donella Арт.: DON4371Q </t>
  </si>
  <si>
    <t>хаски, черный</t>
  </si>
  <si>
    <t>Полотенце махровое Авангард
Артикул: C81YA</t>
  </si>
  <si>
    <t>Анжелика Миронова соседке</t>
  </si>
  <si>
    <t>т.бордо</t>
  </si>
  <si>
    <t>https://ok.ru/profile/569082688748/album/896555341804/914460974828</t>
  </si>
  <si>
    <t>Полотенце махровое Вышневолоцкий текстиль
Арт.: 1DSG1100277350</t>
  </si>
  <si>
    <t>Анжелика Миронова</t>
  </si>
  <si>
    <t>180*200</t>
  </si>
  <si>
    <t>https://ok.ru/profile/569082688748/album/896600141548/914458671084</t>
  </si>
  <si>
    <t>Плед VV Viola Home collection
Арт.: VVF250</t>
  </si>
  <si>
    <t>синий</t>
  </si>
  <si>
    <t>https://ok.ru/profile/569082688748/album/897224050924/914461325036</t>
  </si>
  <si>
    <t>Брюки мужские N.O.A.
Арт.: NA20409</t>
  </si>
  <si>
    <t>Анастасия Г シღ</t>
  </si>
  <si>
    <t>хаки 2шт</t>
  </si>
  <si>
    <t>https://ok.ru/profile/569082688748/album/897224050924/914461458668</t>
  </si>
  <si>
    <t>Носки мужские Брестские Арт.: BNK16C2126049</t>
  </si>
  <si>
    <t>https://ok.ru/profile/569082688748/album/896706982892/914531555052</t>
  </si>
  <si>
    <t xml:space="preserve">Брюки для девочки Lady Best Арт.: AC720585 </t>
  </si>
  <si>
    <t>Natali n</t>
  </si>
  <si>
    <t>11-12.</t>
  </si>
  <si>
    <t>https://ok.ru/profile/569082688748/album/896706982892/914531582956</t>
  </si>
  <si>
    <t>Брюки для девочки Isobel Kids Арт.: ISK2553</t>
  </si>
  <si>
    <t>https://ok.ru/profile/569082688748/album/896706982892/914531629548</t>
  </si>
  <si>
    <t>Бриджи для девочки Lets Go Арт.: LG10255</t>
  </si>
  <si>
    <t>меланж</t>
  </si>
  <si>
    <t>https://ok.ru/profile/569082688748/album/896706982892/914531630316</t>
  </si>
  <si>
    <t xml:space="preserve">Бриджи для девочки Bonito Арт.: BNT1299L </t>
  </si>
  <si>
    <t>https://ok.ru/profile/569082688748/album/896706982892/914531674860</t>
  </si>
  <si>
    <t>Бриджи для девочки LE&amp;LO Арт.: LEL136</t>
  </si>
  <si>
    <t>сиреневый</t>
  </si>
  <si>
    <t>https://ok.ru/profile/569082688748/album/896706982892/914531675372</t>
  </si>
  <si>
    <t>полоски,белый</t>
  </si>
  <si>
    <t>https://ok.ru/profile/569082688748/album/896706982892/914531674092</t>
  </si>
  <si>
    <t>https://ok.ru/profile/569082688748/album/896657733612/914531145708</t>
  </si>
  <si>
    <t>Водолазка для девочки Натали Арт.: NT12801</t>
  </si>
  <si>
    <t>прибыль</t>
  </si>
  <si>
    <t>остаток</t>
  </si>
  <si>
    <t>предоплата</t>
  </si>
  <si>
    <t>итого</t>
  </si>
  <si>
    <t>цена опт</t>
  </si>
  <si>
    <t>цена</t>
  </si>
  <si>
    <t>размер</t>
  </si>
  <si>
    <t>Ссылка на вещь у меня на странице</t>
  </si>
  <si>
    <t>артикул</t>
  </si>
  <si>
    <t>Фамилия</t>
  </si>
  <si>
    <t>KMS974593</t>
  </si>
  <si>
    <t>Ножницы фигурные Milan
Артикул: KMS1032925</t>
  </si>
  <si>
    <t>Ластик CENTRUM
Артикул: CEN80562</t>
  </si>
  <si>
    <t>5шт</t>
  </si>
  <si>
    <t>Наклейки декоративные Липляндия
Артикул: 4627091019719</t>
  </si>
  <si>
    <t>Футболка для девочки Cubby
Артикул: CUB301170</t>
  </si>
  <si>
    <t>Бриджи для девочки LE&amp;LO
Артикул: LEL136</t>
  </si>
  <si>
    <t>https://ok.ru/profile/569082688748/album/914567987180/914568474604</t>
  </si>
  <si>
    <t>Уроки для малышей Стрекоза
Арт.: 7963</t>
  </si>
  <si>
    <t>Светлана Петрук</t>
  </si>
  <si>
    <t>https://ok.ru/profile/569082688748/album/914567987180/914568486892</t>
  </si>
  <si>
    <t>Тетрадь рабочая с наклейками Стрекоза
Арт.: 5661</t>
  </si>
  <si>
    <t>https://ok.ru/profile/569082688748/album/914567987180/914568500204</t>
  </si>
  <si>
    <t>Набор прописей с наклейками 2 шт Стрекоза
Арт.: 10728</t>
  </si>
  <si>
    <t>https://ok.ru/profile/569082688748/album/914567987180/914568446700</t>
  </si>
  <si>
    <t>Тетрадь рабочая с наклейками Стрекоза
Арт.: 5659</t>
  </si>
  <si>
    <t xml:space="preserve">Тетрадь рабочая с наклейками Стрекоза Арт.: 5659 </t>
  </si>
  <si>
    <t>Екатерина Пшеничникова</t>
  </si>
  <si>
    <t>Уроки для малышей Стрекоза Арт.: 7963</t>
  </si>
  <si>
    <t>Набор прописей с наклейками 2 шт Стрекоза Арт.: 10728</t>
  </si>
  <si>
    <t>Тетрадь рабочая с наклейками Стрекоза Арт.: 5661</t>
  </si>
  <si>
    <t>звезды.на.т.синем</t>
  </si>
  <si>
    <t>https://ok.ru/profile/569082688748/album/896839811564/914494824940</t>
  </si>
  <si>
    <t>Пижама женская Happy Fox Арт.: HF4100MSP</t>
  </si>
  <si>
    <t>Яяя )</t>
  </si>
  <si>
    <t>https://ok.ru/profile/569082688748/album/896762943468/914530774508</t>
  </si>
  <si>
    <t>Пижама для девочки Детский Бум Арт.: PD039</t>
  </si>
  <si>
    <t>https://ok.ru/profile/569082688748/album/914567987180/914568284396</t>
  </si>
  <si>
    <t>Блокнот занимательный с наклейками ND Play
Арт.: NDP291566</t>
  </si>
  <si>
    <t>елена шведова (шалдаева)</t>
  </si>
  <si>
    <t>Костюм женский OdevaiS Арт.: DEKD425</t>
  </si>
  <si>
    <t>https://ok.ru/profile/569082688748/album/896839811564/914495322860</t>
  </si>
  <si>
    <t>Постельное белье из перкаля, евро, наволочки 70*70 Унисон
Артикул: TEY669654</t>
  </si>
  <si>
    <t>наталья натка</t>
  </si>
  <si>
    <t>евро</t>
  </si>
  <si>
    <t>Футболка мужская Грация Арт.: G1101013</t>
  </si>
  <si>
    <t>https://ok.ru/profile/569082688748/album/897224050924/914461406956</t>
  </si>
  <si>
    <t>Пантолеты женские EVASHOES
Арт.: EK17L32</t>
  </si>
  <si>
    <t>36-37</t>
  </si>
  <si>
    <t>https://ok.ru/profile/569082688748/album/896554319340/914770506476</t>
  </si>
  <si>
    <t>Трусики женские 5шт. Happy Fox
Арт.: HF113339</t>
  </si>
  <si>
    <t>L</t>
  </si>
  <si>
    <t>https://ok.ru/profile/569082688748/album/897192125676/914771937004</t>
  </si>
  <si>
    <t>Анастасия Байбакова</t>
  </si>
  <si>
    <t>Полуботинки женские BRIS
Арт.: BSW415160101</t>
  </si>
  <si>
    <t>https://ok.ru/profile/569082688748/album/896554319340/914573597420</t>
  </si>
  <si>
    <t>Татьяна Турукина</t>
  </si>
  <si>
    <t>2XL</t>
  </si>
  <si>
    <t>Футболка женская Happy Fox
Артикул: HF1010</t>
  </si>
  <si>
    <t>Трусики для девочки Donella
Артикул: DN514301Q</t>
  </si>
  <si>
    <t>12-13.</t>
  </si>
  <si>
    <t>Светлана Мирсанова</t>
  </si>
  <si>
    <t>Трусики для девочки Donella
Артикул: DN51741W0</t>
  </si>
  <si>
    <t>красный</t>
  </si>
  <si>
    <t>https://ok.ru/profile/569082688748/album/914567987180/914568499180</t>
  </si>
  <si>
    <t>Литературно-художественное издание для чтения родителям и детям Издательство Учитель
Арт.: YC6296</t>
  </si>
  <si>
    <t>Наталья Светлолобова (Пинигина)</t>
  </si>
  <si>
    <t>Литературно-художественное издание для чтения родителям и детям Издательство Учитель
Арт.: YC6295</t>
  </si>
  <si>
    <t>https://ok.ru/profile/569082688748/album/914567987180/914568499692</t>
  </si>
  <si>
    <t>https://ok.ru/profile/569082688748/album/897192125676/914573176044</t>
  </si>
  <si>
    <t>Трусики женские Nicoletta
Арт.: NC26446</t>
  </si>
  <si>
    <t>Наталья 💜</t>
  </si>
  <si>
    <t>Футболка для девочки Bonito
Арт.: BK001D</t>
  </si>
  <si>
    <t>https://ok.ru/profile/569082688748/album/896553834476/914531357420</t>
  </si>
  <si>
    <t>св.голубой</t>
  </si>
  <si>
    <t>Футболка женская Элиза Арт.: EL536</t>
  </si>
  <si>
    <t>https://ok.ru/profile/569082688748/album/896839811564/914771883500</t>
  </si>
  <si>
    <t>https://ok.ru/profile/569082688748/album/896839811564/914771844332</t>
  </si>
  <si>
    <t>Костюм женский Margo
Арт.: MG0171</t>
  </si>
  <si>
    <t>https://ok.ru/profile/569082688748/album/896553834476/914531612652</t>
  </si>
  <si>
    <t>Футболка для девочки Happy Fox
Арт.: HFSM001</t>
  </si>
  <si>
    <t>Ариана Григорьева ( Коньшина )</t>
  </si>
  <si>
    <t>Футболка для девочки Happy Fox
Арт.: HFSM003</t>
  </si>
  <si>
    <t>https://ok.ru/profile/569082688748/album/896553834476/914531461868</t>
  </si>
  <si>
    <t>Футболка для девочки Веселый супер-зайчонок
Арт.: SH111</t>
  </si>
  <si>
    <t>зеленый</t>
  </si>
  <si>
    <t>https://ok.ru/profile/569082688748/album/896553834476/914531531500</t>
  </si>
  <si>
    <t>https://ok.ru/profile/569082688748/album/897516667116/914771026412</t>
  </si>
  <si>
    <t>Набор для создания игрушки из фетра Кукла Перловка
Арт.: PFD1052</t>
  </si>
  <si>
    <t>Оля Канакова</t>
  </si>
  <si>
    <t>https://ok.ru/profile/569082688748/album/896706160108/914567805420</t>
  </si>
  <si>
    <t>Брючки для мальчика Bonito
Арт.: BNT965</t>
  </si>
  <si>
    <t>АทаçтасIя Смотрова ღ</t>
  </si>
  <si>
    <t>https://ok.ru/profile/569082688748/album/896706160108/914567828972</t>
  </si>
  <si>
    <t>Брючки для мальчика Joi Kids
Арт.: JK105</t>
  </si>
  <si>
    <t>Джемпер для мальчика Bayfigo
Арт.: U56378</t>
  </si>
  <si>
    <t>https://ok.ru/profile/569082688748/album/896658508524/914567002348</t>
  </si>
  <si>
    <t>Бомбер для мальчика Bonito
Арт.: BK1376B</t>
  </si>
  <si>
    <t>https://ok.ru/profile/569082688748/album/896658508524/914566771436</t>
  </si>
  <si>
    <t>электрик</t>
  </si>
  <si>
    <t xml:space="preserve">Бейсболка Happy Fox Арт.: HFB0001 </t>
  </si>
  <si>
    <t>https://ok.ru/profile/569082688748/album/913104108524/914980415724</t>
  </si>
  <si>
    <t>Наталья Тарвид (Акчурина)</t>
  </si>
  <si>
    <t>Платок носовой мужской из ситца 6 шт. Happy Fox Арт.: HF675146</t>
  </si>
  <si>
    <t>https://ok.ru/profile/569082688748/album/913104108524/914980450540</t>
  </si>
  <si>
    <t>Шапка мужская Русбубон Арт.: RB14887</t>
  </si>
  <si>
    <t>https://ok.ru/profile/569082688748/album/913104108524/914980442092</t>
  </si>
  <si>
    <t>Шапка вязаная мужская с отворотом Русбубон Арт.: RB23942</t>
  </si>
  <si>
    <t>https://ok.ru/profile/569082688748/album/913104108524/914980440044</t>
  </si>
  <si>
    <t>Бриджи для девочки Bonito Арт.: BK1433B</t>
  </si>
  <si>
    <t>https://ok.ru/profile/569082688748/album/896706982892/914978701804</t>
  </si>
  <si>
    <t>Капри для девочки Bonito Арт.: BK1359K</t>
  </si>
  <si>
    <t>https://ok.ru/profile/569082688748/album/896706982892/914978685932</t>
  </si>
  <si>
    <t>https://ok.ru/profile/569082688748/album/896790368236/914978247916</t>
  </si>
  <si>
    <t>Колготки для девочки Disney
Арт.: SL15020D</t>
  </si>
  <si>
    <t>104-110</t>
  </si>
  <si>
    <t>Лариса Леонович (Исаева)</t>
  </si>
  <si>
    <t>Джемпер детский Happy Fox Арт.: HF55021D</t>
  </si>
  <si>
    <t>https://ok.ru/profile/569082688748/album/896657733612/914978730988</t>
  </si>
  <si>
    <t>енот, черный</t>
  </si>
  <si>
    <t>Светлана Ищейкина</t>
  </si>
  <si>
    <t>https://ok.ru/profile/569082688748/album/896763457260/914532669932</t>
  </si>
  <si>
    <t>Майка-топ для девочки Baykar
Арт.: BR4766</t>
  </si>
  <si>
    <t>Брюки для девочки Lady Best Арт.: AC6443</t>
  </si>
  <si>
    <t>https://ok.ru/profile/569082688748/album/896706982892/914531563500</t>
  </si>
  <si>
    <t>Перевалова Марина</t>
  </si>
  <si>
    <t xml:space="preserve">Водолазка для девочки Baby Style Арт.: BSMD15837 </t>
  </si>
  <si>
    <t>https://ok.ru/profile/569082688748/album/896657733612/914531162860</t>
  </si>
  <si>
    <t>Джемпер детский Happy Fox Арт.: HF5502</t>
  </si>
  <si>
    <t>https://ok.ru/profile/569082688748/album/896657733612/914531005932</t>
  </si>
  <si>
    <t>Платок носовой мужской 6 шт. Happy Fox Арт.: HF641127</t>
  </si>
  <si>
    <t>https://ok.ru/profile/569082688748/album/913104108524/914980452332</t>
  </si>
  <si>
    <t>Трусики для девочки 3шт. Baykar
Артикул: BR5298</t>
  </si>
  <si>
    <t>https://ok.ru/profile/569082688748/album/896763457260/914572712428</t>
  </si>
  <si>
    <t>Шапка мужская Русбубон
Арт.: RB14888</t>
  </si>
  <si>
    <t>https://ok.ru/profile/569082688748/album/913104108524/914980461548</t>
  </si>
  <si>
    <t>Анютка♔ ஐ♥</t>
  </si>
  <si>
    <t>https://ok.ru/profile/569082688748/album/896553834476/914531357676</t>
  </si>
  <si>
    <t>Футболка для девочки Happy Fox
Арт.: HFSM002</t>
  </si>
  <si>
    <t>Футболка детская Happy Fox
Арт.: HF550197</t>
  </si>
  <si>
    <t>https://ok.ru/profile/569082688748/album/896553834476/914531378924</t>
  </si>
  <si>
    <t>Маечка для девочки Bonito
Арт.: BNT028MD</t>
  </si>
  <si>
    <t>https://ok.ru/profile/569082688748/album/896553834476/914531636716</t>
  </si>
  <si>
    <t>желтый</t>
  </si>
  <si>
    <t>https://ok.ru/profile/569082688748/album/896553834476/914531639276</t>
  </si>
  <si>
    <t>св.малиновый</t>
  </si>
  <si>
    <t>малиновый</t>
  </si>
  <si>
    <t>https://ok.ru/profile/569082688748/album/896553834476/914531641068</t>
  </si>
  <si>
    <t>https://ok.ru/profile/569082688748/album/896553834476/914531640044</t>
  </si>
  <si>
    <t>Пижама для девочки Bonito Арт.: BNT1251D</t>
  </si>
  <si>
    <t>https://ok.ru/profile/569082688748/album/896762943468/915075998700</t>
  </si>
  <si>
    <t>божья.коровка.ментоловый</t>
  </si>
  <si>
    <t xml:space="preserve">Шапка женская Русбубон Арт.: RB23767 </t>
  </si>
  <si>
    <t>https://ok.ru/profile/569082688748/album/913104108524/914980385004</t>
  </si>
  <si>
    <t>Шапка вязаная женская с отворотом Русбубон Арт.: RB16742</t>
  </si>
  <si>
    <t>https://ok.ru/profile/569082688748/album/913104108524/914980266988</t>
  </si>
  <si>
    <t>https://ok.ru/profile/569082688748/album/913104108524/914980269292</t>
  </si>
  <si>
    <t>Шапка вязаная женская с отворотом Русбубон
Арт.: RB16722</t>
  </si>
  <si>
    <t>Футболка женская Happy Fox
Артикул: HF88011A</t>
  </si>
  <si>
    <t>вредина.лаванда</t>
  </si>
  <si>
    <t>Сорочка женская Happy Fox
Артикул: HF3000MSP</t>
  </si>
  <si>
    <t>love.на.синем</t>
  </si>
  <si>
    <t>https://ok.ru/profile/569082688748/album/896600141548/914458689516</t>
  </si>
  <si>
    <t>Плед Happy Fox Home
Арт.: HFST74</t>
  </si>
  <si>
    <t>180*195</t>
  </si>
  <si>
    <t>Пижама для девочки Bonito
Арт.: BNT1251D</t>
  </si>
  <si>
    <t>Шапка мужская Русбубон Арт.: RB14888</t>
  </si>
  <si>
    <t>Людмила Я</t>
  </si>
  <si>
    <t>Трусики для мальчика Luxxa Арт.: LXC24061</t>
  </si>
  <si>
    <t>https://ok.ru/profile/569082688748/album/896794215404/914568095980</t>
  </si>
  <si>
    <t>голубой</t>
  </si>
  <si>
    <t>Валентина Гаврилкина (Пинигина)</t>
  </si>
  <si>
    <t>Трусики для мальчика 3шт. Baykar Арт.: BR3642</t>
  </si>
  <si>
    <t>https://ok.ru/profile/569082688748/album/896794215404/914568102636</t>
  </si>
  <si>
    <t>микс</t>
  </si>
  <si>
    <t>Футболка для мальчика Happy Fox Арт.: HFC00011M</t>
  </si>
  <si>
    <t>мото, песок</t>
  </si>
  <si>
    <t>https://ok.ru/profile/569082688748/album/896553438956/914566697452</t>
  </si>
  <si>
    <t>https://ok.ru/profile/569082688748/album/896553438956/914566772716</t>
  </si>
  <si>
    <t>Футболка для мальчика LE&amp;LO
Арт.: L215</t>
  </si>
  <si>
    <t>https://ok.ru/profile/569082688748/album/896553438956/914566787052</t>
  </si>
  <si>
    <t>бирюзовый</t>
  </si>
  <si>
    <t>динозавр,т.зеленый</t>
  </si>
  <si>
    <t>Футболка для мальчика Happy Fox Арт.: HF550151KB</t>
  </si>
  <si>
    <t>https://ok.ru/profile/569082688748/album/896553438956/914772423148</t>
  </si>
  <si>
    <t>https://ok.ru/profile/569082688748/album/896839811564/914495502572</t>
  </si>
  <si>
    <t>Футболка женская Грация
Арт.: G11003013</t>
  </si>
  <si>
    <t>стиль, черный</t>
  </si>
  <si>
    <t>Андрей и Надя Пыленок</t>
  </si>
  <si>
    <t>Трусики для мальчика 3шт. Baykar
Арт.: BR3642</t>
  </si>
  <si>
    <t>Ольга Тажеева (Макарова)</t>
  </si>
  <si>
    <t>Костюм для мальчика Bonito
Артикул: P341PSH</t>
  </si>
  <si>
    <t>https://happywear.ru/boys/boy-povsednevnaya-odegda/boys-suits/6622704</t>
  </si>
  <si>
    <t>https://happywear.ru/boys/boy-povsednevnaya-odegda/boys-suits/6600084</t>
  </si>
  <si>
    <t>Шапка мужская Marhatter
Арт.: MMH8599</t>
  </si>
  <si>
    <t>https://ok.ru/profile/569082688748/album/913104108524/914980453612</t>
  </si>
  <si>
    <t>антрацит</t>
  </si>
  <si>
    <t>Платок носовой мужской 6 шт. Happy Fox
Арт.: HF690274</t>
  </si>
  <si>
    <t>https://ok.ru/profile/569082688748/album/913104108524/914980481004</t>
  </si>
  <si>
    <t>Карандаш чернографитный с ластиком Attache
Артикул: KMS1081800</t>
  </si>
  <si>
    <t>Закладки с клейким краем 8 цв. по 15 л. CENTRUM
Артикул: CEN88548</t>
  </si>
  <si>
    <t>Набор шариковых ручек 2 шт. СОЮЗ
Артикул: NBPSW6702PE</t>
  </si>
  <si>
    <t>Набор для творчества Magic Home
Артикул: MH79644</t>
  </si>
  <si>
    <t>Подставка для книг Пчелка
Артикул: P03</t>
  </si>
  <si>
    <t>Карандаш для бровей т.02 1,3 г L'ATUAGE
Артикул: LA4813221000027</t>
  </si>
  <si>
    <t>Трусики женские 5шт. Donella
Артикул: DN2172KA</t>
  </si>
  <si>
    <t>Джемпер для мальчика Luneva
Артикул: LU5332</t>
  </si>
  <si>
    <t>MooN LiGhT</t>
  </si>
  <si>
    <t>рыжий</t>
  </si>
  <si>
    <t>Водолазка для мальчика Sladikmladik
Артикул: SM584</t>
  </si>
  <si>
    <t>Костюм для мальчика Bonito
Артикул: BNT1207FSH</t>
  </si>
  <si>
    <t>джинс</t>
  </si>
  <si>
    <t>Утепленные брючки для мальчика BALLI
Артикул: U60030</t>
  </si>
  <si>
    <t>https://ok.ru/profile/569082688748/album/897192125676/914979166444</t>
  </si>
  <si>
    <t>Трусики женские 5 шт. Nicoletta
Арт.: NC114088</t>
  </si>
  <si>
    <t>Люда Шафирова</t>
  </si>
  <si>
    <t>М</t>
  </si>
  <si>
    <t>Метлёва Евгения</t>
  </si>
  <si>
    <t>https://ok.ru/profile/569082688748/album/914567987180/914568311532</t>
  </si>
  <si>
    <t>Касса гласные и согласные буквы Пчелка
Арт.: PCHGC01</t>
  </si>
  <si>
    <t>Книжка-картонка с погремушкой Стрекоза Арт.: 7082</t>
  </si>
  <si>
    <t>https://ok.ru/profile/569082688748/album/914567987180/914568473836</t>
  </si>
  <si>
    <t>Наматрасник 160x200 АртПостель
Артикул: ART3036</t>
  </si>
  <si>
    <t>160*200</t>
  </si>
  <si>
    <t>https://ok.ru/profile/569082688748/album/896763457260/914532453868</t>
  </si>
  <si>
    <t>7-8.</t>
  </si>
  <si>
    <t>Маечка для девочки Luxxa
Арт.: LXC1868</t>
  </si>
  <si>
    <t>https://ok.ru/profile/569082688748/album/896763457260/914532452844</t>
  </si>
  <si>
    <t>Майка для девочки Crockid
Арт.: CC1066</t>
  </si>
  <si>
    <t>Платье женское Dianida
Арт.: DM645</t>
  </si>
  <si>
    <t>https://ok.ru/profile/569082688748/album/896839811564/914495099372</t>
  </si>
  <si>
    <t>Трусики для мальчика 5шт. Pinolo
Арт.: PN30754</t>
  </si>
  <si>
    <t>https://ok.ru/profile/569082688748/album/896794215404/914772131564</t>
  </si>
  <si>
    <t>Трусики для девочки 5шт. Pinolo
Арт.: PN116372</t>
  </si>
  <si>
    <t>https://ok.ru/profile/569082688748/album/896763457260/914532211436</t>
  </si>
  <si>
    <t>Маечка для девочки цветная Happy Day Арт.: HD7136</t>
  </si>
  <si>
    <t>Костюм женский Dianida Арт.: DM641</t>
  </si>
  <si>
    <t>https://ok.ru/profile/569082688748/album/896839811564/914573147628</t>
  </si>
  <si>
    <t>Одеяло АртПостель
Артикул: ART2314</t>
  </si>
  <si>
    <t>https://ok.ru/profile/569082688748/album/897224050924/914979434476</t>
  </si>
  <si>
    <t>Брюки мужские Амадэль
Арт.: AM1431</t>
  </si>
  <si>
    <t>Наталья Калашникова</t>
  </si>
  <si>
    <t>Трусики женские INNAMORE
Арт.: BD37315</t>
  </si>
  <si>
    <t>https://ok.ru/profile/569082688748/album/897192125676/914771758572</t>
  </si>
  <si>
    <t>Юлия Пархоменко (Касаткина)</t>
  </si>
  <si>
    <t>https://ok.ru/profile/569082688748/album/897192125676/914494748652</t>
  </si>
  <si>
    <t>Майка женская Donella
Арт.: DON23256263</t>
  </si>
  <si>
    <t>https://ok.ru/profile/569082688748/album/896763457260/914532449004</t>
  </si>
  <si>
    <t>Татьяна Мусина(Афонина)</t>
  </si>
  <si>
    <t>Набор полотенец из рогожки 3 шт. АртДизайн Арт.: 3PK5070</t>
  </si>
  <si>
    <t>Трусы мужские Happy Fox
Арт.: HF100MSP</t>
  </si>
  <si>
    <t>https://ok.ru/profile/569082688748/album/897224050924/914979513324</t>
  </si>
  <si>
    <t>перчик.на.т.синем</t>
  </si>
  <si>
    <t>Трусики женские 7шт. DOMINANT
Арт.: KZ57000</t>
  </si>
  <si>
    <t>https://ok.ru/profile/569082688748/album/897192125676/914495340012</t>
  </si>
  <si>
    <t>150,мультиколор</t>
  </si>
  <si>
    <t>https://ok.ru/profile/569082688748/album/896592900076/914978365164</t>
  </si>
  <si>
    <t>Платьице для девочки Bonito
Арт.: BK1437P</t>
  </si>
  <si>
    <t>серыймеланж</t>
  </si>
  <si>
    <t>https://ok.ru/profile/569082688748/album/896555341804/915517087724</t>
  </si>
  <si>
    <t>розовый.коалы</t>
  </si>
  <si>
    <t>https://ok.ru/profile/569082688748/album/896553834476/914531301100</t>
  </si>
  <si>
    <t>Футболка для девочки LE&amp;LO
Арт.: LE218</t>
  </si>
  <si>
    <t>салатовый.мороженое</t>
  </si>
  <si>
    <t>Брюки для мальчика Кактус Арт.: K626P1</t>
  </si>
  <si>
    <t>https://ok.ru/profile/569082688748/album/896706160108/914567768044</t>
  </si>
  <si>
    <t>т.синий,exceed</t>
  </si>
  <si>
    <t xml:space="preserve">Сабо мужские EVASHOES Арт.: M14365 </t>
  </si>
  <si>
    <t>https://ok.ru/profile/569082688748/album/896554319340/915075749868</t>
  </si>
  <si>
    <t>45-46</t>
  </si>
  <si>
    <t>Алла Кустова (Ротанова)</t>
  </si>
  <si>
    <t>Трусики женские Indefini Арт.: INDEF119013</t>
  </si>
  <si>
    <t>https://ok.ru/profile/569082688748/album/897192125676/914979298796</t>
  </si>
  <si>
    <t>чернильный</t>
  </si>
  <si>
    <t>Трусики женские Donella Арт.: DN3971610CT</t>
  </si>
  <si>
    <t>https://ok.ru/profile/569082688748/album/897192125676/914979025900</t>
  </si>
  <si>
    <t>Шапочка для девочки Ander Арт.: AND1216</t>
  </si>
  <si>
    <t>https://ok.ru/profile/569082688748/album/899890861292/914459171820</t>
  </si>
  <si>
    <t>Колготки для девочки Борисоглебский Трикотаж Арт.: 7C3</t>
  </si>
  <si>
    <t>https://ok.ru/profile/569082688748/album/896790368236/914772058860</t>
  </si>
  <si>
    <t>Трусы женские INNAMORE
Артикул: BD33383</t>
  </si>
  <si>
    <t>Трусы женские INNAMORE
Артикул: BD33343</t>
  </si>
  <si>
    <t>https://ok.ru/profile/569082688748/album/899890861292/914459109100</t>
  </si>
  <si>
    <t>Шапочка для девочки Русбубон
Арт.: RB23025</t>
  </si>
  <si>
    <t>БИРЮЗА</t>
  </si>
  <si>
    <t>Джемпер для мальчика Luneva Арт.: LU5333</t>
  </si>
  <si>
    <t>https://ok.ru/profile/569082688748/album/896658508524/914972470508</t>
  </si>
  <si>
    <t>Татьяна и Никита Митюковы</t>
  </si>
  <si>
    <t>серозеленый</t>
  </si>
  <si>
    <t>Толстовка женская Неженка Арт.: NGM621</t>
  </si>
  <si>
    <t>https://ok.ru/profile/569082688748/album/896839811564/914979246572</t>
  </si>
  <si>
    <t xml:space="preserve">Лонгслив для мальчика Sladikmladik Арт.: SM68 </t>
  </si>
  <si>
    <t>https://ok.ru/profile/569082688748/album/896658508524/914772495596</t>
  </si>
  <si>
    <t>Мешок для обуви Disney Арт.: SL4947391</t>
  </si>
  <si>
    <t>https://ok.ru/profile/569082688748/album/904099232748/915075170028</t>
  </si>
  <si>
    <t>Наталья Мезина</t>
  </si>
  <si>
    <t>Литературно-художественное издание для чтения родителям и детям Издательство Учитель Арт.: YC6619N</t>
  </si>
  <si>
    <t>https://ok.ru/profile/569082688748/album/914567987180/914978288364</t>
  </si>
  <si>
    <t>Прописи ND Play Арт.: 291581</t>
  </si>
  <si>
    <t>https://ok.ru/profile/569082688748/album/914567987180/914978283244</t>
  </si>
  <si>
    <t>https://ok.ru/profile/569082688748/album/897192125676/914495191788</t>
  </si>
  <si>
    <t>Трусики женские 5шт. Happy Fox
Арт.: HF17593</t>
  </si>
  <si>
    <t>Галина Елизарова</t>
  </si>
  <si>
    <t>Трусики женские Nicoletta Арт.: NC84129</t>
  </si>
  <si>
    <t>https://ok.ru/profile/569082688748/album/897192125676/914771928044</t>
  </si>
  <si>
    <t>Трусики женские Donella Арт.: DON31256263</t>
  </si>
  <si>
    <t>https://ok.ru/profile/569082688748/album/897192125676/914495263212</t>
  </si>
  <si>
    <t>Трусики женские 5шт. Nicoletta Арт.: NC633079</t>
  </si>
  <si>
    <t>https://ok.ru/profile/569082688748/album/897192125676/914494517740</t>
  </si>
  <si>
    <t>Трусики женские SHESLOVE Арт.: SL231212LC</t>
  </si>
  <si>
    <t>https://ok.ru/profile/569082688748/album/897192125676/914494561772</t>
  </si>
  <si>
    <t>Трусики женские 7шт. Nicoletta Арт.: NC713058</t>
  </si>
  <si>
    <t>https://ok.ru/profile/569082688748/album/897192125676/914494525164</t>
  </si>
  <si>
    <t>https://ok.ru/profile/569082688748/album/896839811564/914979269612</t>
  </si>
  <si>
    <t>Костюм Klery
Арт.: HF1341P4</t>
  </si>
  <si>
    <t>Татьяна Черенкова (Никулина)</t>
  </si>
  <si>
    <t>хаки</t>
  </si>
  <si>
    <t>Простыня на резинке 90x200 АртПостель Арт.: ART251</t>
  </si>
  <si>
    <t>90*200</t>
  </si>
  <si>
    <t>https://ok.ru/profile/569082688748/album/896600141548/914979762156</t>
  </si>
  <si>
    <t>лав,розовый</t>
  </si>
  <si>
    <t xml:space="preserve">Трусики женские 5шт. Nicoletta Арт.: NC633079 </t>
  </si>
  <si>
    <t>я</t>
  </si>
  <si>
    <t>Джегинсы для девочки Кактус
Артикул: K616KD1</t>
  </si>
  <si>
    <t>Пижама для девочки VGtrikotazh
Артикул: VGTD1024</t>
  </si>
  <si>
    <t>Набор игрушек для ванны 3шт Крошка Я
Артикул: SL2257304</t>
  </si>
  <si>
    <t>Носки 3 пары Борисоглебский Трикотаж
Артикул: 8C9441</t>
  </si>
  <si>
    <t>Утепленное худи Happy Fox Арт.: HFC0004</t>
  </si>
  <si>
    <t>52-54</t>
  </si>
  <si>
    <t>https://ok.ru/profile/569082688748/album/896839811564/914979261676</t>
  </si>
  <si>
    <t>Трусики женские Nicoletta Арт.: NC83674</t>
  </si>
  <si>
    <t>https://ok.ru/profile/569082688748/album/897192125676/914979352044</t>
  </si>
  <si>
    <t>https://ok.ru/profile/569082688748/album/897192125676/914979355116</t>
  </si>
  <si>
    <t>Маечка для мальчика Bonito Арт.: BNT1204M</t>
  </si>
  <si>
    <t>https://ok.ru/profile/569082688748/album/915714189292/915714875372</t>
  </si>
  <si>
    <t>марсала</t>
  </si>
  <si>
    <t>Аня Васильева(Дёмина)</t>
  </si>
  <si>
    <t xml:space="preserve">Маечка для мальчика LE&amp;LO Арт.: LEL102 </t>
  </si>
  <si>
    <t>https://ok.ru/profile/569082688748/album/915714189292/915714876908</t>
  </si>
  <si>
    <t>св.голубой,зеленый</t>
  </si>
  <si>
    <t>Трусы женские 5шт. Happy Fox Арт.: HF17598</t>
  </si>
  <si>
    <t>https://ok.ru/profile/569082688748/album/915755379692/915755877356</t>
  </si>
  <si>
    <t xml:space="preserve">Трусы женские 5шт. Nicoletta Арт.: NC11557 </t>
  </si>
  <si>
    <t>https://ok.ru/profile/569082688748/album/915755379692/915755865068</t>
  </si>
  <si>
    <t>мама</t>
  </si>
  <si>
    <t>Туника женская Селтекс Арт.: TF470</t>
  </si>
  <si>
    <t>https://ok.ru/profile/569082688748/album/915798054636/915798439148</t>
  </si>
  <si>
    <t>ИРИНА SB♥️♥️♥️</t>
  </si>
  <si>
    <t>https://ok.ru/profile/569082688748/album/915798054636/915798527980</t>
  </si>
  <si>
    <t>Велосипедки женские с лайкрой Happy Fox
Арт.: HF0353</t>
  </si>
  <si>
    <t>черный,street</t>
  </si>
  <si>
    <t>https://ok.ru/profile/569082688748/album/915798054636/915798553836</t>
  </si>
  <si>
    <t>Футболка женская Happy Fox
Арт.: HF88011</t>
  </si>
  <si>
    <t>императрица,черный</t>
  </si>
  <si>
    <t>https://ok.ru/profile/569082688748/album/915755379692/915756152556</t>
  </si>
  <si>
    <t>Трусы женские INNAMORE
Арт.: BD36011</t>
  </si>
  <si>
    <t>nero</t>
  </si>
  <si>
    <t>https://ok.ru/profile/569082688748/album/915755379692/915756135660</t>
  </si>
  <si>
    <t>Трусы женские Miss Beautiful
Арт.: MB8232KK</t>
  </si>
  <si>
    <t>https://ok.ru/profile/569082688748/album/915755379692/915756113900</t>
  </si>
  <si>
    <t>Трусы женские Miss Beautiful
Арт.: MB7402SY</t>
  </si>
  <si>
    <t>Трусы женские Indefini
Арт.: INDEF1139812</t>
  </si>
  <si>
    <t>https://ok.ru/profile/569082688748/album/915755379692/915755940076</t>
  </si>
  <si>
    <t>S</t>
  </si>
  <si>
    <t>Елена Горбачева</t>
  </si>
  <si>
    <t>Футболка женская Happy Fox Арт.: HF88011B</t>
  </si>
  <si>
    <t>https://ok.ru/profile/569082688748/album/915798054636/915798274028</t>
  </si>
  <si>
    <t>девочка.война,красный</t>
  </si>
  <si>
    <t>Носки махровые Золотая игла
Артикул: ZIC206A</t>
  </si>
  <si>
    <t>25-27</t>
  </si>
  <si>
    <t>4шт</t>
  </si>
  <si>
    <t>Халат женский OdevaiS
Артикул: DEH367</t>
  </si>
  <si>
    <t>Ольга ОРЛОВА</t>
  </si>
  <si>
    <t>изумруд</t>
  </si>
  <si>
    <t>https://ok.ru/profile/569082688748/album/915851578604/915851861228</t>
  </si>
  <si>
    <t>Сорочка женская OdevaiS
Арт.: DENS19</t>
  </si>
  <si>
    <t>экрю</t>
  </si>
  <si>
    <t>Сорочка женская Modellini Арт.: MD1320</t>
  </si>
  <si>
    <t>https://ok.ru/profile/569082688748/album/915851578604/915851843052</t>
  </si>
  <si>
    <t>Бюстгальтер CONTE ELEGANT LINGERIE Арт.: 18S0028KSP</t>
  </si>
  <si>
    <t>90F</t>
  </si>
  <si>
    <t>https://ok.ru/profile/569082688748/album/915755379692/915756259308</t>
  </si>
  <si>
    <t>Ольга Толмачева</t>
  </si>
  <si>
    <t>85D</t>
  </si>
  <si>
    <t>Брюки женские РУСЯ
Артикул: RU1506</t>
  </si>
  <si>
    <t>Валентина Инешина</t>
  </si>
  <si>
    <t>Пижама женская VLT VIOLETTA Арт.: VLTP322</t>
  </si>
  <si>
    <t>https://ok.ru/profile/569082688748/album/915851578604/915851774956</t>
  </si>
  <si>
    <t>салатовый</t>
  </si>
  <si>
    <t>https://ok.ru/profile/569082688748/album/915967526380/915968106732</t>
  </si>
  <si>
    <t>14-15.</t>
  </si>
  <si>
    <t>Трусы для девочки 5шт. Donella
Арт.: DN5071SG</t>
  </si>
  <si>
    <t>Елена Коблова</t>
  </si>
  <si>
    <t>Трусы мужские цветные Happy Day Арт.: HD12401241</t>
  </si>
  <si>
    <t>https://ok.ru/profile/569082688748/album/915851970796/915852370924</t>
  </si>
  <si>
    <t>Ольга Соловьева</t>
  </si>
  <si>
    <t>Трусы мужские Happy Fox Арт.: HF100MSP</t>
  </si>
  <si>
    <t>https://ok.ru/profile/569082688748/album/915851970796/915852519148</t>
  </si>
  <si>
    <t xml:space="preserve">Трусы женские INNAMORE Арт.: BD33314 </t>
  </si>
  <si>
    <t>https://ok.ru/profile/569082688748/album/915755379692/915755929324</t>
  </si>
  <si>
    <t>Лонгслив женский Margo
Арт.: MG0019L</t>
  </si>
  <si>
    <t>https://ok.ru/profile/569082688748/album/915798054636/915798509292</t>
  </si>
  <si>
    <t>Марина Мартемьянова (Каблукова)</t>
  </si>
  <si>
    <t>Сборник развивающих заданий для детей 2-3 лет Издательство Учитель Арт.: YC6267</t>
  </si>
  <si>
    <t>https://ok.ru/profile/569082688748/album/914567987180/914978269932</t>
  </si>
  <si>
    <t>Ирина Алексеевна</t>
  </si>
  <si>
    <t>Книга развивающая c наклейками ND Play
Арт.: 290925</t>
  </si>
  <si>
    <t>https://ok.ru/profile/569082688748/album/914567987180/914568498924</t>
  </si>
  <si>
    <t>Лонгслив женский Грация Арт.: G5020013</t>
  </si>
  <si>
    <t>https://ok.ru/profile/569082688748/album/915798054636/915798362604</t>
  </si>
  <si>
    <t>https://ok.ru/profile/569082688748/album/916025641196/916026730732</t>
  </si>
  <si>
    <t xml:space="preserve">Теплые лосины для девочки Tevhit Арт.: TV7252 </t>
  </si>
  <si>
    <t>https://ok.ru/profile/569082688748/album/916025641196/916026387180</t>
  </si>
  <si>
    <t>звездочки,серыймеланж</t>
  </si>
  <si>
    <t xml:space="preserve">Лосины для девочки Bossa Nova Арт.: BN471K177 </t>
  </si>
  <si>
    <t>https://ok.ru/profile/569082688748/album/916025641196/916026367212</t>
  </si>
  <si>
    <t>Леггинсы для девочки Repost Арт.: LE0013</t>
  </si>
  <si>
    <t>https://ok.ru/profile/569082688748/album/916025641196/916026361836</t>
  </si>
  <si>
    <t>Джемпер для мальчика Bonito Арт.: BK782DJM</t>
  </si>
  <si>
    <t>https://ok.ru/profile/569082688748/album/915714189292/915714610412</t>
  </si>
  <si>
    <t>коричневый</t>
  </si>
  <si>
    <t>Джемпер для мальчика Bonito Арт.: BK006K</t>
  </si>
  <si>
    <t>https://ok.ru/profile/569082688748/album/915714189292/915714803180</t>
  </si>
  <si>
    <t>слоник,т.синий</t>
  </si>
  <si>
    <t xml:space="preserve">Лонгслив женский Апрель Арт.: GHDLD378824 </t>
  </si>
  <si>
    <t>https://ok.ru/profile/569082688748/album/915798054636/915798360300</t>
  </si>
  <si>
    <t>т.зеленый</t>
  </si>
  <si>
    <t>Женские леггинсы с лайкрой Happy Fox
Артикул: HF0351</t>
  </si>
  <si>
    <t>Татьяна Гришина</t>
  </si>
  <si>
    <t>Трусы женские 5шт. Donella
Артикул: DN2172817LP</t>
  </si>
  <si>
    <t>Трусы мужские N.O.A.
Артикул: NA207644</t>
  </si>
  <si>
    <t>Трусики женские Miss Beautiful Арт.: MB4398LC</t>
  </si>
  <si>
    <t>Брюки для девочки Bossa Nova Арт.: BN497K461B</t>
  </si>
  <si>
    <t>Трусы женские 5шт. Happy Fox
Артикул: HF17596</t>
  </si>
  <si>
    <t>Трусы женские 5шт. Happy Fox
Артикул: HF17595</t>
  </si>
  <si>
    <t>Носки мужские 10 пар Золотая игла
Артикул: ZIC107A1</t>
  </si>
  <si>
    <t>Набор женских носков 3 пары Золотая игла
Артикул: ZIC401AU</t>
  </si>
  <si>
    <t>Пеньюар женский Margo
Артикул: MG1054</t>
  </si>
  <si>
    <t>какао</t>
  </si>
  <si>
    <t>Футболка мужская Грация
Артикул: G1161013</t>
  </si>
  <si>
    <t>Носки Брестские
Артикул: BNK15C2224017</t>
  </si>
  <si>
    <t>Футболка мужская Happy Fox
Артикул: HF8181</t>
  </si>
  <si>
    <t>Набор женских носков 6 пар Berchelli
Артикул: NT4029</t>
  </si>
  <si>
    <t>Трусы для девочки 5шт. Happy Fox Арт.: HF942693</t>
  </si>
  <si>
    <t>https://ok.ru/profile/569082688748/album/915967526380/915968705004</t>
  </si>
  <si>
    <t>Футболка женская Happy Fox Арт.: HF015</t>
  </si>
  <si>
    <t>https://ok.ru/profile/569082688748/album/915798054636/915798520044</t>
  </si>
  <si>
    <t>бирюза</t>
  </si>
  <si>
    <t xml:space="preserve">Футболка для девочки Bonito Арт.: BK003D </t>
  </si>
  <si>
    <t>https://ok.ru/profile/569082688748/album/916086176236/916086832108</t>
  </si>
  <si>
    <t>сирень</t>
  </si>
  <si>
    <t>Олеся Коровина (Абатурова)</t>
  </si>
  <si>
    <t>https://ok.ru/profile/569082688748/album/916086176236/916086846188</t>
  </si>
  <si>
    <t>фуксия</t>
  </si>
  <si>
    <t>https://ok.ru/profile/569082688748/album/916086176236/916086846700</t>
  </si>
  <si>
    <t>Футболка для девочки BLUELAND Арт.: BL2406</t>
  </si>
  <si>
    <t>яр.зеленый</t>
  </si>
  <si>
    <t>https://ok.ru/profile/569082688748/album/916086176236/916086863340</t>
  </si>
  <si>
    <t>Футболка для девочки BLUELAND Арт.: BL2401</t>
  </si>
  <si>
    <t>https://ok.ru/profile/569082688748/album/916086176236/916086811372</t>
  </si>
  <si>
    <t xml:space="preserve">Простыня на резинке 90x200 АртПостель Арт.: ART251 </t>
  </si>
  <si>
    <t>https://ok.ru/profile/569082688748/album/916145727980/916150093548</t>
  </si>
  <si>
    <t>Лариса Морозова (Клочкова)</t>
  </si>
  <si>
    <t>полянка,фиолетовый</t>
  </si>
  <si>
    <t>Трусы женские 2шт. Nicoletta
Артикул: NC14046</t>
  </si>
  <si>
    <t>Анна )))</t>
  </si>
  <si>
    <t>Трусы женские 5шт. Happy Fox
Артикул: HF17597</t>
  </si>
  <si>
    <t>русы женские Nicoletta
Артикул: NC114093</t>
  </si>
  <si>
    <t>Туника женская Неженка Арт.: NGT390</t>
  </si>
  <si>
    <t>https://ok.ru/profile/569082688748/album/915798054636/915798544620</t>
  </si>
  <si>
    <t>Светлана Гневушова (Литвинова)</t>
  </si>
  <si>
    <t>Футболка для девочки Bonito
Арт.: BK003D</t>
  </si>
  <si>
    <t>Набор гольфы 2 пары MAYBE
Арт.: WPL00011</t>
  </si>
  <si>
    <t>https://ok.ru/profile/569082688748/album/915797674476/915798142188</t>
  </si>
  <si>
    <t>Тонкие эластичные гольфы с комфортной резинкой 20 2 пары INNAMORE
Арт.: INNMOL20</t>
  </si>
  <si>
    <t>2шт miele</t>
  </si>
  <si>
    <t>https://ok.ru/profile/569082688748/album/915797674476/915798142444</t>
  </si>
  <si>
    <t>3шт черный</t>
  </si>
  <si>
    <t>Анна Толоконцева (Егорова)</t>
  </si>
  <si>
    <t>Водолазка женская IVASSORTI Арт.: IV2255</t>
  </si>
  <si>
    <t>https://ok.ru/profile/569082688748/album/915798054636/915798500076</t>
  </si>
  <si>
    <t>Зухра машковская</t>
  </si>
  <si>
    <t>брусника</t>
  </si>
  <si>
    <t>Трусы женские 7шт. DOMINANT
Артикул: KZ57000</t>
  </si>
  <si>
    <t>наталья петрова</t>
  </si>
  <si>
    <t xml:space="preserve">Лонгслив для девочки EL Beso Арт.: ELB15105002 </t>
  </si>
  <si>
    <t>https://ok.ru/profile/569082688748/album/916024628716/916171363052</t>
  </si>
  <si>
    <t>Джемпер для девочки KotMarKot Арт.: KM15728</t>
  </si>
  <si>
    <t>https://ok.ru/profile/569082688748/album/916024628716/916171358956</t>
  </si>
  <si>
    <t xml:space="preserve">Лонгслив детский Happy Fox Арт.: HF1313 </t>
  </si>
  <si>
    <t>https://ok.ru/profile/569082688748/album/916169808108/916170059500</t>
  </si>
  <si>
    <t>Лонгслив детский с пуговицами Happy Fox Арт.: HF1414</t>
  </si>
  <si>
    <t>https://ok.ru/profile/569082688748/album/916169808108/916170064364</t>
  </si>
  <si>
    <t>Колготки для девочки Брестские
Артикул: BNK14C3280186</t>
  </si>
  <si>
    <t>Колготки для девочки Para socks
Артикул: K1D20</t>
  </si>
  <si>
    <t>Трусы для девочки 7шт. Donella
Артикул: DN41520YD7</t>
  </si>
  <si>
    <t>Набор полотенец из рогожки 4 шт. Happy Fox Home Арт.: HF654103</t>
  </si>
  <si>
    <t>https://ok.ru/profile/569082688748/album/916171721708/916171750636</t>
  </si>
  <si>
    <t>Мария Садовникова</t>
  </si>
  <si>
    <t>Брюки мужские ИВГрадТрикотаж
Артикул: IGTB102004</t>
  </si>
  <si>
    <t>Носки Imera
Артикул: KS0113L</t>
  </si>
  <si>
    <t>42-44</t>
  </si>
  <si>
    <t>белый 3шт</t>
  </si>
  <si>
    <t>Костюм женский РУСЯ Арт.: RU2691</t>
  </si>
  <si>
    <t>https://ok.ru/profile/569082688748/album/915798054636/915798240748</t>
  </si>
  <si>
    <t>Оленька 🌼🌼🌼</t>
  </si>
  <si>
    <t xml:space="preserve">Футболка для мальчика Sladikmladik Арт.: SM611 </t>
  </si>
  <si>
    <t>https://ok.ru/profile/569082688748/album/915714189292/916169776108</t>
  </si>
  <si>
    <t>Светлана Галкова(Акчурина)</t>
  </si>
  <si>
    <t>Футболка для мальчика BLUELAND Арт.: BL9953</t>
  </si>
  <si>
    <t>https://ok.ru/profile/569082688748/album/915714189292/916169784044</t>
  </si>
  <si>
    <t>Рюкзак для девочки Смешарики Смешарики Арт.: SL4723772</t>
  </si>
  <si>
    <t>https://ok.ru/profile/569082688748/album/904099232748/908693484524</t>
  </si>
  <si>
    <t>Простыня на резинке 120x200 АртПостель
Арт.: ART252</t>
  </si>
  <si>
    <t>https://ok.ru/profile/569082688748/album/916145727980/916150054636</t>
  </si>
  <si>
    <t>120*200</t>
  </si>
  <si>
    <t>Футболка женская Грация
Артикул: G11011013</t>
  </si>
  <si>
    <t>Артикул: KLP1390P5</t>
  </si>
  <si>
    <t>Футболка женская Грация
Артикул: G1015013</t>
  </si>
  <si>
    <t>Футболка мужская Грация Арт.: G1113013</t>
  </si>
  <si>
    <t>https://ok.ru/profile/569082688748/album/915851970796/915852032492</t>
  </si>
  <si>
    <t>Женские леггинсы с лайкрой Happy Fox
Арт.: HF0351</t>
  </si>
  <si>
    <t>https://ok.ru/profile/569082688748/album/915798054636/915798429932</t>
  </si>
  <si>
    <t>Эля Пивоварова</t>
  </si>
  <si>
    <t>Трусы мужские Baykar Арт.: BR1121</t>
  </si>
  <si>
    <t>https://ok.ru/profile/569082688748/album/915851970796/915852012524</t>
  </si>
  <si>
    <t>Футболка мужская Happy Fox Арт.: HF99011</t>
  </si>
  <si>
    <t>https://ok.ru/profile/569082688748/album/915851970796/915852255212</t>
  </si>
  <si>
    <t>ссср,св.серыймеланж</t>
  </si>
  <si>
    <t>Трусы мужские JOHN ADM'S UNDERWEAR Арт.: JA2004KK</t>
  </si>
  <si>
    <t>https://ok.ru/profile/569082688748/album/915851970796/916171387116</t>
  </si>
  <si>
    <t>Трусы мужские ROCKHARD Арт.: KZ7010</t>
  </si>
  <si>
    <t>https://ok.ru/profile/569082688748/album/915851970796/915852518892</t>
  </si>
  <si>
    <t xml:space="preserve">Трусы мужские Baykar Арт.: BR1119 </t>
  </si>
  <si>
    <t>https://ok.ru/profile/569082688748/album/915851970796/915852115948</t>
  </si>
  <si>
    <t>Эλьβuρα ะ)</t>
  </si>
  <si>
    <t>Трусы мужские ROCKHARD Арт.: KZ7008</t>
  </si>
  <si>
    <t>https://ok.ru/profile/569082688748/album/915851970796/915852478444</t>
  </si>
  <si>
    <t>https://ok.ru/profile/569082688748/album/915851970796/915852115692</t>
  </si>
  <si>
    <t>Трусы женские 5шт. Happy Fox Арт.: HF17592</t>
  </si>
  <si>
    <t>Бюстгальтер Nicoletta
Артикул: NC175078</t>
  </si>
  <si>
    <t>90B</t>
  </si>
  <si>
    <t>Халат для девочки Bonito
Артикул: P1021</t>
  </si>
  <si>
    <t>Рюкзак для обуви Пчелка
Артикул: PCHCDC1</t>
  </si>
  <si>
    <t>Леночка💕</t>
  </si>
  <si>
    <t>Маечка для мальчика Baykar
Артикул: BR2045</t>
  </si>
  <si>
    <t>Трусы для мальчика Baykar
Артикул: BR3646</t>
  </si>
  <si>
    <t>Трусы для мальчика Baykar
Артикул: 3310</t>
  </si>
  <si>
    <t>Футболка детская Happy Fox
Артикул: HF550197</t>
  </si>
  <si>
    <t>Футболка для мальчика LE&amp;LO
Артикул: L215</t>
  </si>
  <si>
    <t>Татьяна Денисова (Бондарчук)</t>
  </si>
  <si>
    <t>Трусы женские Pelican
Артикул: LUHB9193</t>
  </si>
  <si>
    <t>Брюки женские Dianida Арт.: DM634</t>
  </si>
  <si>
    <t>https://ok.ru/profile/569082688748/album/915798054636/915798380780</t>
  </si>
  <si>
    <t>Футболка мужская Грация
Артикул: G11125013</t>
  </si>
  <si>
    <t>Футболка Грация
Артикул: G1018013</t>
  </si>
  <si>
    <t>Костюм женский Klery
Артикул: KLK1389P5</t>
  </si>
  <si>
    <t>Наталья Жигачёва(Шлапакова)</t>
  </si>
  <si>
    <t>Полотенце махровое 30x60 см Авангард
Артикул: C79YA</t>
  </si>
  <si>
    <t>сестренке,белый</t>
  </si>
  <si>
    <t>мамочке,белый</t>
  </si>
  <si>
    <t>Полотенце махровое 50x100 см Авангард
Артикул: C106YA</t>
  </si>
  <si>
    <t>мультиколор.папе</t>
  </si>
  <si>
    <t xml:space="preserve">Пижама для мальчика N.O.A. Арт.: NA111393 </t>
  </si>
  <si>
    <t>https://ok.ru/profile/569082688748/album/915713547756/916639203820</t>
  </si>
  <si>
    <t xml:space="preserve"> Полотенце махровое 50x90 см Happy Fox Home Арт.: HF90BKV</t>
  </si>
  <si>
    <t>https://ok.ru/profile/569082688748/album/916171721708/916171883756</t>
  </si>
  <si>
    <t>Книга - Учимся на 5+ Умножение и деление Стрекоза
Арт.: ST10821</t>
  </si>
  <si>
    <t>https://ok.ru/profile/569082688748/album/916639493356/916649927916</t>
  </si>
  <si>
    <t>Набор обучающих книг 6 шт. БУКВА-ЛЕНД Арт.: SL4476247</t>
  </si>
  <si>
    <t>https://ok.ru/profile/569082688748/album/916639493356/916650363884</t>
  </si>
  <si>
    <t>Детская энциклопедия в твердом переплете 48 стр. БУКВА-ЛЕНД Арт.: SL4170823</t>
  </si>
  <si>
    <t>https://ok.ru/profile/569082688748/album/916639493356/916650364908</t>
  </si>
  <si>
    <t>Футболка для мальчика Happy Fox
Артикул: HF016</t>
  </si>
  <si>
    <t>Ирина Жмыхова(Короткова)</t>
  </si>
  <si>
    <t>Футболка для мальчика Happy Fox
Артикул: HF3237</t>
  </si>
  <si>
    <t>зубастик, черный</t>
  </si>
  <si>
    <t xml:space="preserve">Футболка для мальчика Bonito
Артикул: BNT003FM </t>
  </si>
  <si>
    <t>Джемпер для мальчика BayFigo
Артикул: U57498</t>
  </si>
  <si>
    <t>Трусы женские 5шт. Happy Fox
Артикул: HF17592</t>
  </si>
  <si>
    <t>Трусы женские 7шт. DOMINANT
Артикул: KZ37000</t>
  </si>
  <si>
    <t>Трусы женские INNAMORE
Артикул: BD33312</t>
  </si>
  <si>
    <t>Трусы женские INNAMORE
Артикул: BD37345</t>
  </si>
  <si>
    <t>Трусы женские Donella
Артикул: DN3971FM</t>
  </si>
  <si>
    <t>Футболка женская Happy Fox
Артикул: FG555</t>
  </si>
  <si>
    <t>Лонгслив для девочки Апрель Арт.: DDLD329804</t>
  </si>
  <si>
    <t>https://ok.ru/profile/569082688748/album/916024628716/916025021676</t>
  </si>
  <si>
    <t>четыре.котенка,т.синий</t>
  </si>
  <si>
    <t xml:space="preserve">Джемпер для девочки ACAR Арт.: AC720509 </t>
  </si>
  <si>
    <t>https://ok.ru/profile/569082688748/album/916024628716/916024944620</t>
  </si>
  <si>
    <t>беж</t>
  </si>
  <si>
    <t xml:space="preserve">Джемпер для девочки BLUELAND Арт.: BL2300 </t>
  </si>
  <si>
    <t>https://ok.ru/profile/569082688748/album/916024628716/916024858092</t>
  </si>
  <si>
    <t xml:space="preserve">Тесто для лепки 15 цв. ГАММА Арт.: KMS1051386 </t>
  </si>
  <si>
    <t>https://ok.ru/profile/569082688748/album/916639493356/916655704812</t>
  </si>
  <si>
    <t>https://ok.ru/profile/569082688748/album/916639493356/916655776492</t>
  </si>
  <si>
    <t>Набор книг 4 шт. БУКВА-ЛЕНД Арт.: SL4021451</t>
  </si>
  <si>
    <t>https://ok.ru/profile/569082688748/album/916639493356/916650271468</t>
  </si>
  <si>
    <t>https://ok.ru/profile/569082688748/album/916639493356/916650297580</t>
  </si>
  <si>
    <t>Набор обучающих книг 4 шт. БУКВА-ЛЕНД Арт.: 4022646</t>
  </si>
  <si>
    <t>https://ok.ru/profile/569082688748/album/916639493356/916650253292</t>
  </si>
  <si>
    <t>Футболка для мальчика Bonito Арт.: BK002M</t>
  </si>
  <si>
    <t>https://ok.ru/profile/569082688748/album/915714189292/915714481900</t>
  </si>
  <si>
    <t>Футболка для мальчика Sladikmladik Арт.: SM610</t>
  </si>
  <si>
    <t>https://ok.ru/profile/569082688748/album/915714189292/916169754604</t>
  </si>
  <si>
    <t>морковный</t>
  </si>
  <si>
    <t>Футболка для мальчика Bonito Арт.: BNT1211F</t>
  </si>
  <si>
    <t>https://ok.ru/profile/569082688748/album/915714189292/916169761260</t>
  </si>
  <si>
    <t>самолет,меланж</t>
  </si>
  <si>
    <t>Футболка для мальчика Bonito Арт.: BK001M</t>
  </si>
  <si>
    <t>https://ok.ru/profile/569082688748/album/915714189292/915714345708</t>
  </si>
  <si>
    <t>https://ok.ru/profile/569082688748/album/915714189292/915714308844</t>
  </si>
  <si>
    <t>https://ok.ru/profile/569082688748/album/915714189292/915714288620</t>
  </si>
  <si>
    <t>оранжевый</t>
  </si>
  <si>
    <t>Колготки для девочки Para socks
Арт.: K1D54</t>
  </si>
  <si>
    <t>152-158</t>
  </si>
  <si>
    <t>https://ok.ru/profile/569082688748/album/915968223980/916171105772</t>
  </si>
  <si>
    <t xml:space="preserve">Комплект для мальчика Baby Style Арт.: BSMM129 </t>
  </si>
  <si>
    <t>https://ok.ru/profile/569082688748/album/915713887212/915714093804</t>
  </si>
  <si>
    <t>щенок, т.синий</t>
  </si>
  <si>
    <t>Комплект для мальчика Baby Style Арт.: BSM162</t>
  </si>
  <si>
    <t>https://ok.ru/profile/569082688748/album/915713887212/915714075116</t>
  </si>
  <si>
    <t>Футболка для девочки Batik Арт.: BAT2702</t>
  </si>
  <si>
    <t>https://ok.ru/profile/569082688748/album/916086176236/916636900844</t>
  </si>
  <si>
    <t>Носки 2 пары Para socks Арт.: N1D512</t>
  </si>
  <si>
    <t>https://ok.ru/profile/569082688748/album/915713547756/915713820140</t>
  </si>
  <si>
    <t>серыймеланж,голубой</t>
  </si>
  <si>
    <t>Счетные палочки 50 шт Пчелка
Арт.: PCHPK50</t>
  </si>
  <si>
    <t>https://ok.ru/profile/569082688748/album/916639493356/916650367212</t>
  </si>
  <si>
    <t xml:space="preserve">Костюм для девочки Happy Fox Арт.: HF0101 </t>
  </si>
  <si>
    <t>https://ok.ru/profile/569082688748/album/896899608044/915516265708</t>
  </si>
  <si>
    <t>собачка, т.голубой</t>
  </si>
  <si>
    <t>Джемпер для мальчика Bonito Арт.: BK006M</t>
  </si>
  <si>
    <t>https://ok.ru/profile/569082688748/album/896899608044/916169265388</t>
  </si>
  <si>
    <t>https://ok.ru/profile/569082688748/album/896899608044/916169258476</t>
  </si>
  <si>
    <t>Трусы для мальчика Nicoletta Арт.: NC41606</t>
  </si>
  <si>
    <t>https://ok.ru/profile/569082688748/album/915713887212/915714032620</t>
  </si>
  <si>
    <t>Трусы для мальчика Doni Арт.: DNI76735KB</t>
  </si>
  <si>
    <t>4-5.</t>
  </si>
  <si>
    <t>https://ok.ru/profile/569082688748/album/915713887212/916169667564</t>
  </si>
  <si>
    <t>https://happywear.ru/kanctovari/bumazhnaya-produkciya/bloknoti/6612988</t>
  </si>
  <si>
    <t>Скетчпад на спирали 48 л. Феникс+
Артикул: KMS1175160</t>
  </si>
  <si>
    <t>Скетчпад на спирали 30 л. Феникс+
Артикул: KMS1175156</t>
  </si>
  <si>
    <t>https://happywear.ru/kanctovari/bumazhnaya-produkciya/bloknoti/6612986</t>
  </si>
  <si>
    <t>Аквамозаика для детей Эврики
Артикул: SL3794466</t>
  </si>
  <si>
    <t>https://happywear.ru/igrushki/pazli-vkladishi/6576241</t>
  </si>
  <si>
    <t>https://happywear.ru/kanctovari/bumazhnaya-produkciya/nakleiki/6619230</t>
  </si>
  <si>
    <t>Набор переводных тату Гравити Фолз Priority
Артикул: AKS884</t>
  </si>
  <si>
    <t>доча</t>
  </si>
  <si>
    <t>Анна Шацких (Аксаментова)</t>
  </si>
  <si>
    <t>Футболка для девочки Happy Fox Арт.: HF7272</t>
  </si>
  <si>
    <t>https://ok.ru/profile/569082688748/album/916086176236/916086858988</t>
  </si>
  <si>
    <t xml:space="preserve">Футболка для мальчика Bonito Арт.: BK002M </t>
  </si>
  <si>
    <t>Платьице для девочки Bonito
Арт.: BK1174P</t>
  </si>
  <si>
    <t>https://ok.ru/profile/569082688748/album/916085135596/916085799404</t>
  </si>
  <si>
    <t>Тесты для детей Стрекоза
Арт.: ST4809</t>
  </si>
  <si>
    <t>https://ok.ru/profile/569082688748/album/916639493356/916650338028</t>
  </si>
  <si>
    <t>Футболка для мальчика Bonito
Арт.: BK001M</t>
  </si>
  <si>
    <t>Футболка для мальчика Bonito
Арт.: BK002M</t>
  </si>
  <si>
    <t>Детская энциклопедия в твердом переплете 48 стр. БУКВА-ЛЕНД
Арт.: SL4170823</t>
  </si>
  <si>
    <t>Набор книг 4 шт. БУКВА-ЛЕНД
Арт.: SL4021451</t>
  </si>
  <si>
    <t>Сборник развивающих заданий для детей 2-3 лет Издательство Учитель
Арт.: YC6267</t>
  </si>
  <si>
    <t>Полотенце махровое 50x90 см Happy Fox Home Арт.: HF90BKV</t>
  </si>
  <si>
    <t>Маечка для мальчика Bonito Арт.: BNT028MM</t>
  </si>
  <si>
    <t>https://ok.ru/profile/569082688748/album/915714189292/915714877932</t>
  </si>
  <si>
    <t>Алёнушка </t>
  </si>
  <si>
    <t>Футболка для мальчика EL Beso Арт.: ELB15106004</t>
  </si>
  <si>
    <t>https://ok.ru/profile/569082688748/album/915714189292/916639152108</t>
  </si>
  <si>
    <t>Футболка для мальчика Baby Style Арт.: BSMM001</t>
  </si>
  <si>
    <t>мятный</t>
  </si>
  <si>
    <t>https://ok.ru/profile/569082688748/album/915714189292/916639149548</t>
  </si>
  <si>
    <t>Колготки детские Лукоморье
Артикул: KM001</t>
  </si>
  <si>
    <t>Колготки махровые для девочки Гамма
Артикул: GMC555</t>
  </si>
  <si>
    <t>Лонгслив для мальчика EL Beso Арт.: ELB15105001</t>
  </si>
  <si>
    <t>https://ok.ru/profile/569082688748/album/916169808108/916170024428</t>
  </si>
  <si>
    <t>Набор вафельных полотенец 3 шт. АртДизайн Арт.: 3PK4560</t>
  </si>
  <si>
    <t>https://ok.ru/profile/569082688748/album/916171721708/916636937196</t>
  </si>
  <si>
    <t>Футболка детская Happy Fox
Арт.: HF55011M</t>
  </si>
  <si>
    <t>https://ok.ru/profile/569082688748/album/915714189292/916639137004</t>
  </si>
  <si>
    <t>ваще.пофиг.желтый</t>
  </si>
  <si>
    <t>Трусы для мальчика Doni
Арт.: DNI75723</t>
  </si>
  <si>
    <t>https://ok.ru/profile/569082688748/album/915713887212/915714022380</t>
  </si>
  <si>
    <t>Футболка для мальчика EL Beso
Арт.: ELB15106004</t>
  </si>
  <si>
    <t>Трусы для мальчика Doni
Арт.: DNI75728</t>
  </si>
  <si>
    <t>https://ok.ru/profile/569082688748/album/915713887212/915713935340</t>
  </si>
  <si>
    <t>Елена Мельникова (Моисеева)</t>
  </si>
  <si>
    <t>Носки для мальчика 3 пары Топ Топыч Арт.: NT4099</t>
  </si>
  <si>
    <t>16-18.</t>
  </si>
  <si>
    <t>https://ok.ru/profile/569082688748/album/915713547756/915713817324</t>
  </si>
  <si>
    <t>Футболка для мальчика EL Beso
Артикул: ELB15106004</t>
  </si>
  <si>
    <t>Лонгслив для мальчика EL Beso
Арт.: ELB15105001</t>
  </si>
  <si>
    <t>46-48</t>
  </si>
  <si>
    <t>https://ok.ru/profile/569082688748/album/899888377836/916169145068</t>
  </si>
  <si>
    <t>Укороченные спортивные носки с сеткой 3 пары Happy Fox Арт.: HF0062</t>
  </si>
  <si>
    <t>https://ok.ru/profile/569082688748/album/915851970796/915852095980</t>
  </si>
  <si>
    <t>красный,сер.меланж.джинсовый</t>
  </si>
  <si>
    <t>Следки Золотая игла Арт.: ZIC888</t>
  </si>
  <si>
    <t>https://ok.ru/profile/569082688748/album/915851970796/915852313324</t>
  </si>
  <si>
    <t>6шт, серый</t>
  </si>
  <si>
    <t>Следки Para socks Арт.: M2D226H</t>
  </si>
  <si>
    <t>38-43</t>
  </si>
  <si>
    <t>https://ok.ru/profile/569082688748/album/915851970796/915852399852</t>
  </si>
  <si>
    <t>3шт, черный</t>
  </si>
  <si>
    <t>Бюстгальтер Nicoletta Арт.: NC1750711</t>
  </si>
  <si>
    <t>85В</t>
  </si>
  <si>
    <t>https://ok.ru/profile/569082688748/album/915755379692/915756250604</t>
  </si>
  <si>
    <t>Бюстгальтер Nicoletta Арт.: NC175075</t>
  </si>
  <si>
    <t>https://ok.ru/profile/569082688748/album/915755379692/915756229612</t>
  </si>
  <si>
    <t xml:space="preserve">Трусы женские 5шт. Donella Арт.: DN3971GC </t>
  </si>
  <si>
    <t>https://ok.ru/profile/569082688748/album/915755379692/916639043564</t>
  </si>
  <si>
    <t>Трусы женские 7шт. DOMINANT Арт.: KZ37000</t>
  </si>
  <si>
    <t>https://ok.ru/profile/569082688748/album/915755379692/916639045100</t>
  </si>
  <si>
    <t xml:space="preserve">Трусы женские SHESLOVE Арт.: SL1002LC </t>
  </si>
  <si>
    <t>https://ok.ru/profile/569082688748/album/915755379692/916639047148</t>
  </si>
  <si>
    <t>Книга развивающая c наклейками 16 стр. БУКВА-ЛЕНД Арт.: SL4679555</t>
  </si>
  <si>
    <t>https://ok.ru/profile/569082688748/album/916639493356/916650379500</t>
  </si>
  <si>
    <t>Носки для мальчика 3 пары Топ Топыч
Арт.: NT4099</t>
  </si>
  <si>
    <t>14-16</t>
  </si>
  <si>
    <t>Комбинезон для мальчика Bonito
Арт.: P469M</t>
  </si>
  <si>
    <t>https://ok.ru/profile/569082688748/album/896890353644/915516601068</t>
  </si>
  <si>
    <t>голубой.зайчики</t>
  </si>
  <si>
    <t>Тетрадь рабочая  с наклейками Стрекоза
Арт.: 5656</t>
  </si>
  <si>
    <t>https://ok.ru/profile/569082688748/album/916639493356/916650323180</t>
  </si>
  <si>
    <t>Тесты для детей Стрекоза
Арт.: ST5569</t>
  </si>
  <si>
    <t>https://ok.ru/profile/569082688748/album/916639493356/916650337772</t>
  </si>
  <si>
    <t>Книжка с маркером Лабиринты и путаницы 12 стр. БУКВА-ЛЕНД
Арт.: SL4571554</t>
  </si>
  <si>
    <t>https://ok.ru/profile/569082688748/album/916639493356/916650355180</t>
  </si>
  <si>
    <t>Набор для творчества Lori
Арт.: KMS769582</t>
  </si>
  <si>
    <t>https://ok.ru/profile/569082688748/album/916639493356/916655709420</t>
  </si>
  <si>
    <t>Набор женских носков 3 пары Sandra
Арт.: SLL0116N</t>
  </si>
  <si>
    <t>https://ok.ru/profile/569082688748/album/915797674476/916638095084</t>
  </si>
  <si>
    <t>Леся Калачёва (Старовир)</t>
  </si>
  <si>
    <t>Набор форм для лепки и моделирования 12 шт. Луч Арт.: KMS930304</t>
  </si>
  <si>
    <t>https://ok.ru/profile/569082688748/album/916639493356/916655753196</t>
  </si>
  <si>
    <t xml:space="preserve">Костюм для мальчика Bonito Арт.: BNT1207FSH </t>
  </si>
  <si>
    <t>https://ok.ru/profile/569082688748/album/915754972140/915755139052</t>
  </si>
  <si>
    <t xml:space="preserve">Полотенце махровое Авангард Арт.: C107YA </t>
  </si>
  <si>
    <t>https://ok.ru/profile/569082688748/album/916171721708/916171842540</t>
  </si>
  <si>
    <t>светлана,бирюзовый</t>
  </si>
  <si>
    <t>Бюстгальтер CONTE ELEGANT LINGERIE Арт.: 16S0037KSP</t>
  </si>
  <si>
    <t>https://ok.ru/profile/569082688748/album/915755379692/915756249580</t>
  </si>
  <si>
    <t>маренго</t>
  </si>
  <si>
    <t>Шорты для мальчика Bonito Арт.: BK476SH</t>
  </si>
  <si>
    <t>https://ok.ru/profile/569082688748/album/915754972140/916170088428</t>
  </si>
  <si>
    <t>Бирюзовая футболка детская K&amp;R BABY Арт.: KR201513</t>
  </si>
  <si>
    <t>https://ok.ru/profile/569082688748/album/915714189292/915714480876</t>
  </si>
  <si>
    <t>Постельное белье из поплина, наволочки 70*70 Ночь Нежна Арт.: NN7352273531</t>
  </si>
  <si>
    <t>https://ok.ru/profile/569082688748/album/916145727980/916145884140</t>
  </si>
  <si>
    <t>Футболка для мальчика Baykar Арт.: BR2202</t>
  </si>
  <si>
    <t>https://ok.ru/profile/569082688748/album/915714189292/916169775852</t>
  </si>
  <si>
    <t>Набор блокнотов с заданиями 10 шт. БУКВА-ЛЕНД Арт.: SL3663655</t>
  </si>
  <si>
    <t>https://ok.ru/profile/569082688748/album/916639493356/916650331884</t>
  </si>
  <si>
    <t>Игровой набор Мини касса со световыми и звуковыми эффектами ZABIAKA Арт.: SL3826584</t>
  </si>
  <si>
    <t>https://ok.ru/profile/569082688748/album/916639493356/916649388012</t>
  </si>
  <si>
    <t>Трусы для девочки Donella Арт.: DON41713</t>
  </si>
  <si>
    <t>https://ok.ru/profile/569082688748/album/915967526380/915968759532</t>
  </si>
  <si>
    <t>6-7.</t>
  </si>
  <si>
    <t>Костюм для девочки Bonito Арт.: BNT004FSD</t>
  </si>
  <si>
    <t>кошка, розовый</t>
  </si>
  <si>
    <t>https://ok.ru/profile/569082688748/album/916025641196/916026504940</t>
  </si>
  <si>
    <t>https://ok.ru/profile/569082688748/album/915714189292/915714479084</t>
  </si>
  <si>
    <t>лайм</t>
  </si>
  <si>
    <t>Носки для мальчика 3 пары Berchelli Арт.: NT63513</t>
  </si>
  <si>
    <t>22-24</t>
  </si>
  <si>
    <t>https://ok.ru/profile/569082688748/album/915713547756/915713706220</t>
  </si>
  <si>
    <t>Носки махровые для мальчика Mark Formelle Арт.: MF500K1114</t>
  </si>
  <si>
    <t>https://ok.ru/profile/569082688748/album/915713547756/915713706732</t>
  </si>
  <si>
    <t xml:space="preserve">Носки для мальчика Conte-kids Арт.: 17S132SPM </t>
  </si>
  <si>
    <t>https://ok.ru/profile/569082688748/album/915713547756/915713811436</t>
  </si>
  <si>
    <t>Футболка для мальчика Batik Арт.: BAT2315</t>
  </si>
  <si>
    <t>https://ok.ru/profile/569082688748/album/915714189292/916639142124</t>
  </si>
  <si>
    <t>Футболка для мальчика VGtrikotazh
Артикул: VGTD2029</t>
  </si>
  <si>
    <t>лева</t>
  </si>
  <si>
    <t>Костюм для мальчика Luneva Арт.: LU01571</t>
  </si>
  <si>
    <t>https://ok.ru/profile/569082688748/album/915754972140/915755165932</t>
  </si>
  <si>
    <t>т.серый,св.бежевый</t>
  </si>
  <si>
    <t>Марина Келл (Сидоркевич)</t>
  </si>
  <si>
    <t>Костюм для мальчика Bonito Арт.: BNT005FSM</t>
  </si>
  <si>
    <t>https://ok.ru/profile/569082688748/album/915754972140/915755167980</t>
  </si>
  <si>
    <t>https://ok.ru/profile/569082688748/album/915754972140/915755165420</t>
  </si>
  <si>
    <t>https://ok.ru/profile/569082688748/album/915754972140/915755233516</t>
  </si>
  <si>
    <t>Костюм для мальчика Bonito Арт.: BK005FM</t>
  </si>
  <si>
    <t>https://ok.ru/profile/569082688748/album/915754972140/916170100716</t>
  </si>
  <si>
    <t>графит</t>
  </si>
  <si>
    <t>https://ok.ru/profile/569082688748/album/915754972140/916170097644</t>
  </si>
  <si>
    <t>Костюм для мальчика Ивашка Арт.: IVKM6741</t>
  </si>
  <si>
    <t>https://ok.ru/profile/569082688748/album/915754972140/916170092524</t>
  </si>
  <si>
    <t>https://ok.ru/profile/569082688748/album/915754972140/916170095340</t>
  </si>
  <si>
    <t>Костюм для мальчика Свiтанак Арт.: SVR622690</t>
  </si>
  <si>
    <t>https://ok.ru/profile/569082688748/album/915754972140/915755068140</t>
  </si>
  <si>
    <t>Туника для девочки VGtrikotazh
Арт.: VGTD0016</t>
  </si>
  <si>
    <t>катя</t>
  </si>
  <si>
    <t>Кепка детская Мегашапка Арт.: MG30013</t>
  </si>
  <si>
    <t>кошкин.дом,цветной</t>
  </si>
  <si>
    <t>373,микс</t>
  </si>
  <si>
    <t xml:space="preserve">Футболка женская IVASSORTI Арт.: IV2179 </t>
  </si>
  <si>
    <t>https://ok.ru/profile/569082688748/album/915798054636/917024467692</t>
  </si>
  <si>
    <t>пыльная.роза</t>
  </si>
  <si>
    <t xml:space="preserve">Трусы-стринги женские Donella Арт.: DN2471WD5 </t>
  </si>
  <si>
    <t>Футболка для мальчика Optop Арт.: PTP301110</t>
  </si>
  <si>
    <t>https://ok.ru/profile/569082688748/album/915755379692/916170767084</t>
  </si>
  <si>
    <t>36-40</t>
  </si>
  <si>
    <t>Трусы для девочки 5шт. Pinolo Арт.: PN116385</t>
  </si>
  <si>
    <t>https://ok.ru/profile/569082688748/album/915967526380/916637415404</t>
  </si>
  <si>
    <t xml:space="preserve">Футболка для мальчика Happy Fox Арт.: HF8162 </t>
  </si>
  <si>
    <t>https://ok.ru/profile/569082688748/album/915714189292/915714475500</t>
  </si>
  <si>
    <t xml:space="preserve">Футболка для мальчика Happy Fox Арт.: HF8749 </t>
  </si>
  <si>
    <t>https://ok.ru/profile/569082688748/album/915714189292/917023650284</t>
  </si>
  <si>
    <t>Трусы женские 5шт. Happy Fox Арт.: HF17457</t>
  </si>
  <si>
    <t>https://ok.ru/profile/569082688748/album/915755379692/916170662892</t>
  </si>
  <si>
    <t>Футболка для девочки Happy Fox Арт.: HF66031D</t>
  </si>
  <si>
    <t>https://ok.ru/profile/569082688748/album/916086176236/917026433772</t>
  </si>
  <si>
    <t>зайчик, розовый</t>
  </si>
  <si>
    <t>марго</t>
  </si>
  <si>
    <t>Джемпер для мальчика ACAR Арт.: AC220155</t>
  </si>
  <si>
    <t>https://ok.ru/profile/569082688748/album/916169808108/916170012908</t>
  </si>
  <si>
    <t>https://ok.ru/profile/569082688748/album/916169808108/917153403884</t>
  </si>
  <si>
    <t>Свитшот  для мальчика Bonito
Арт.: P582</t>
  </si>
  <si>
    <t>Ольга Раитина (Якимова)</t>
  </si>
  <si>
    <t>Тренажер с поощрительными наклейками Стрекоза Арт.: ST10406</t>
  </si>
  <si>
    <t>https://ok.ru/profile/569082688748/album/916639493356/917154201068</t>
  </si>
  <si>
    <t>Сборник развивающих заданий с наклейками Издательство Учитель Арт.: YC6630G</t>
  </si>
  <si>
    <t>https://ok.ru/profile/569082688748/album/916639493356/917154201324</t>
  </si>
  <si>
    <t xml:space="preserve">Лонгслив женский Грация Арт.: G13302013 </t>
  </si>
  <si>
    <t>https://ok.ru/profile/569082688748/album/915798054636/917153229548</t>
  </si>
  <si>
    <t>Кристина Боровская</t>
  </si>
  <si>
    <t xml:space="preserve">Толстовка для девочки VGtrikotazh Арт.: VGTD2002 </t>
  </si>
  <si>
    <t>https://ok.ru/profile/569082688748/album/916024628716/917026071020</t>
  </si>
  <si>
    <t>https://ok.ru/profile/569082688748/album/915851970796/915852495852</t>
  </si>
  <si>
    <t>Футболка мужская Happy Fox
Арт.: HF8985</t>
  </si>
  <si>
    <t>https://ok.ru/profile/569082688748/album/915851970796/915852526572</t>
  </si>
  <si>
    <t>Футболка мужская Happy Fox
Арт.: HF8987</t>
  </si>
  <si>
    <t>Надежда Сизых(Беляева)</t>
  </si>
  <si>
    <t xml:space="preserve">Полуботинки мужские BRIS Арт.: BKM409510904 </t>
  </si>
  <si>
    <t>https://ok.ru/profile/569082688748/album/917027540204/917152805100</t>
  </si>
  <si>
    <t>Ольга Мурзина(Логинова)</t>
  </si>
  <si>
    <t>Кеды STAR Арт.: KE3011</t>
  </si>
  <si>
    <t>https://ok.ru/profile/569082688748/album/917027540204/917028101868</t>
  </si>
  <si>
    <t>Туфли для купания женские BRIS Арт.: BQW0070011</t>
  </si>
  <si>
    <t>https://ok.ru/profile/569082688748/album/917027540204/917028139500</t>
  </si>
  <si>
    <t>Тапочки TAP МОДА Арт.: TM1732</t>
  </si>
  <si>
    <t>https://ok.ru/profile/569082688748/album/917027540204/917028160748</t>
  </si>
  <si>
    <t>https://ok.ru/profile/569082688748/album/916025641196/917152918252</t>
  </si>
  <si>
    <t>Лосины для девочки LE&amp;LO
Арт.: LE106</t>
  </si>
  <si>
    <t xml:space="preserve"> Лосины для девочки LE&amp;LO
Арт.: LE106</t>
  </si>
  <si>
    <t xml:space="preserve">Вера Литвинова (Волкова) </t>
  </si>
  <si>
    <t>Сабо женские EVASHOES Арт.: EK16M132</t>
  </si>
  <si>
    <t>https://ok.ru/profile/569082688748/album/917027540204/917152803308</t>
  </si>
  <si>
    <t>38-39</t>
  </si>
  <si>
    <t>Лосины для девочки LE&amp;LO
Артикул: LE106</t>
  </si>
  <si>
    <t>Маечка для мальчика Bonito
Артикул: BNT028MM</t>
  </si>
  <si>
    <t>Тапочки TAP МОДА Арт.: TM75</t>
  </si>
  <si>
    <t>василек</t>
  </si>
  <si>
    <t>https://ok.ru/profile/569082688748/album/917027540204/917028066284</t>
  </si>
  <si>
    <t>Ирина Александровна</t>
  </si>
  <si>
    <t>https://ok.ru/profile/569082688748/album/916025641196/917152918764</t>
  </si>
  <si>
    <t>малина</t>
  </si>
  <si>
    <t>Полуботинки женские Let's
Арт.: LKW4056719</t>
  </si>
  <si>
    <t>https://ok.ru/profile/569082688748/album/917027540204/917027990764</t>
  </si>
  <si>
    <t>серебро</t>
  </si>
  <si>
    <t>Брюки для мальчика KOGANKIDS
Артикул: KK27238542</t>
  </si>
  <si>
    <t>Боди для мальчика Крошка Я
Артикул: SL49874M</t>
  </si>
  <si>
    <t>Бант для волос на резинке BABYS JOY
Артикул: BJK18</t>
  </si>
  <si>
    <t>Бант для волос на резинке 2шт BABYS JOY
Артикул: BJMN2072020</t>
  </si>
  <si>
    <t>Штанишки для мальчика TREND
Артикул: TR6017109</t>
  </si>
  <si>
    <t>Ползунки для мальчика Bonito
Артикул: P1011M</t>
  </si>
  <si>
    <t xml:space="preserve">Трусы женские INNAMORE
Артикул: BD35295 </t>
  </si>
  <si>
    <t xml:space="preserve">Трусы женские INNAMORE
Артикул: BD35293 </t>
  </si>
  <si>
    <t>Майка женская OTS
Артикул: TS3041SYH</t>
  </si>
  <si>
    <t xml:space="preserve">Кубики 4 шт. Lucy&amp;Leo Арт.: LL259 </t>
  </si>
  <si>
    <t>https://ok.ru/profile/569082688748/album/916639493356/916649336812</t>
  </si>
  <si>
    <t>Сортер Alatoys Арт.: CR01</t>
  </si>
  <si>
    <t>https://ok.ru/profile/569082688748/album/916639493356/916649345004</t>
  </si>
  <si>
    <t>Книжка-картонка с погремушкой Стрекоза Арт.: ST8101</t>
  </si>
  <si>
    <t>https://ok.ru/profile/569082688748/album/916639493356/916650253548</t>
  </si>
  <si>
    <t>Книжка-картонка с погремушкой Стрекоза Арт.: 7083</t>
  </si>
  <si>
    <t>https://ok.ru/profile/569082688748/album/916639493356/916650124012</t>
  </si>
  <si>
    <t>https://ok.ru/profile/569082688748/album/916639493356/916649941484</t>
  </si>
  <si>
    <t>https://ok.ru/profile/569082688748/album/916171721708/916171763180</t>
  </si>
  <si>
    <t>Набор скатерть и 6 салфеток из рогожки АртДизайн
Арт.: ARTSB135220</t>
  </si>
  <si>
    <t>https://ok.ru/profile/569082688748/album/916171721708/916171791340</t>
  </si>
  <si>
    <t>Скатерть из рогожки АртДизайн
Арт.: ARTSB150180</t>
  </si>
  <si>
    <t>Костюм для мальчика Takro
Артикул: TAK1901F35</t>
  </si>
  <si>
    <t>т.хаки,т.серый</t>
  </si>
  <si>
    <t>Яна Александровна</t>
  </si>
  <si>
    <t>Джемпер для мальчика VGtrikotazh
Артикул: VGTD1050</t>
  </si>
  <si>
    <t>Джемпер для девочки FIRST KIDS
Артикул: BL0402</t>
  </si>
  <si>
    <t>Футболка женская Happy Fox
Арт.: HF88011B</t>
  </si>
  <si>
    <t>вина.мне.т.синий</t>
  </si>
  <si>
    <t>https://ok.ru/profile/569082688748/album/915798054636/917153231852</t>
  </si>
  <si>
    <t xml:space="preserve">Носки 3 пары Натали Арт.: NT4025 </t>
  </si>
  <si>
    <t>https://ok.ru/profile/569082688748/album/915713547756/915713745132</t>
  </si>
  <si>
    <t>18-20</t>
  </si>
  <si>
    <t>Пижама для мальчика Кактус Арт.: K004K5M</t>
  </si>
  <si>
    <t>https://ok.ru/profile/569082688748/album/915713547756/915713698028</t>
  </si>
  <si>
    <t>горчичный,военная.техника</t>
  </si>
  <si>
    <t>Костюм для девочки Bonito Арт.: BK1441FB</t>
  </si>
  <si>
    <t>https://ok.ru/profile/569082688748/album/916025641196/916026401004</t>
  </si>
  <si>
    <t>Екатерина Васильева</t>
  </si>
  <si>
    <t>гр.розовый</t>
  </si>
  <si>
    <t>Леггинсы для девочки Юниор-Текстиль
Арт.: UT7410KL</t>
  </si>
  <si>
    <t>https://ok.ru/profile/569082688748/album/916025641196/917026337772</t>
  </si>
  <si>
    <t>Настольная игра-бродилка В поисках морского царя Издательство Учитель Арт.: YCN517</t>
  </si>
  <si>
    <t>https://ok.ru/profile/569082688748/album/916639493356/916649202412</t>
  </si>
  <si>
    <t>https://ok.ru/profile/569082688748/album/915714189292/915714430956</t>
  </si>
  <si>
    <t>Футболка для мальчика LE&amp;LO Арт.: L215</t>
  </si>
  <si>
    <t>белый, машинка</t>
  </si>
  <si>
    <t>https://ok.ru/profile/569082688748/album/915714189292/915714426092</t>
  </si>
  <si>
    <t>Толстовка женская Kalinka
Арт.: K892</t>
  </si>
  <si>
    <t>https://ok.ru/profile/569082688748/album/915798054636/916170734060</t>
  </si>
  <si>
    <t>Маргарита Коньшина (Чистохина)</t>
  </si>
  <si>
    <t>https://ok.ru/profile/569082688748/album/915713887212/915714099948</t>
  </si>
  <si>
    <t>полоска,т.синий</t>
  </si>
  <si>
    <t>Комплект для мальчика Lets Go Арт.: LG3305</t>
  </si>
  <si>
    <t>https://ok.ru/profile/569082688748/album/915713887212/915714068460</t>
  </si>
  <si>
    <t>серыймеланж,т.синий</t>
  </si>
  <si>
    <t>Маечка для мальчика Donella Арт.: DN7771776LT</t>
  </si>
  <si>
    <t>0-1.</t>
  </si>
  <si>
    <t>https://ok.ru/profile/569082688748/album/915713887212/915714046444</t>
  </si>
  <si>
    <t>https://ok.ru/profile/569082688748/album/915798054636/915798308076</t>
  </si>
  <si>
    <t>Водолазка женская NSD стиль
Арт.: NSDV02</t>
  </si>
  <si>
    <t>Костюм для девочки Bonito
Артикул: P1050</t>
  </si>
  <si>
    <t>Толстовка женская NSD стиль Арт.: NSDTGH05</t>
  </si>
  <si>
    <t>https://ok.ru/profile/569082688748/album/915798054636/917153237228</t>
  </si>
  <si>
    <t>вензель,серый</t>
  </si>
  <si>
    <t>вензель,белый</t>
  </si>
  <si>
    <t>150*180</t>
  </si>
  <si>
    <t>Майка женская INNAMORE Арт.: BD22001</t>
  </si>
  <si>
    <t>https://ok.ru/profile/569082688748/album/915755379692/916170625516</t>
  </si>
  <si>
    <t>bianco</t>
  </si>
  <si>
    <t xml:space="preserve">Ольга Бурыкина </t>
  </si>
  <si>
    <t xml:space="preserve">Дождевик Русский Дождевик Арт.: RD3102 </t>
  </si>
  <si>
    <t>https://ok.ru/profile/569082688748/album/915851970796/915852482796</t>
  </si>
  <si>
    <t>Гуашь 12 цв. ACTION!
Артикул: LTGP12</t>
  </si>
  <si>
    <t>Мелки восковые 24 цв. Луч
Артикул: KMS930297</t>
  </si>
  <si>
    <t>Постельное белье из поплина, 2,0 сп, наволочки 70*70 Ночь Нежна Арт.: NN1115</t>
  </si>
  <si>
    <t>https://ok.ru/profile/569082688748/album/916145727980/917413368044</t>
  </si>
  <si>
    <t>2сп</t>
  </si>
  <si>
    <t>Тапочки TAP МОДА
Артикул: TM190</t>
  </si>
  <si>
    <t>Ольга Трофименко(Орлова)</t>
  </si>
  <si>
    <t>Тапочки TAP МОДА
Артикул: TM194</t>
  </si>
  <si>
    <t>Тапочки мужские TAP МОДА
Артикул: TM129</t>
  </si>
  <si>
    <t>Платье для девочки Ивашка Арт.: IVPL5822</t>
  </si>
  <si>
    <t>https://ok.ru/profile/569082688748/album/916085135596/917416074220</t>
  </si>
  <si>
    <t>Костюм женский из вискозы Элиза Арт.: EL1282</t>
  </si>
  <si>
    <t>https://ok.ru/profile/569082688748/album/915851578604/917024411628</t>
  </si>
  <si>
    <t>https://ok.ru/profile/569082688748/album/896554319340/915075696620</t>
  </si>
  <si>
    <t>41-42</t>
  </si>
  <si>
    <t>Сандалии мужские EVASHOES
Арт.: B005M</t>
  </si>
  <si>
    <t>https://ok.ru/profile/569082688748/album/915798054636/917415393004</t>
  </si>
  <si>
    <t>Платье женское Апрель Арт.: GHPD970823</t>
  </si>
  <si>
    <t>https://ok.ru/profile/569082688748/album/916145727980/916146159596</t>
  </si>
  <si>
    <t>Постельное белье из поплина, евро, наволочки 70*70 АртПостель
Арт.: ART914</t>
  </si>
  <si>
    <t>Любовь Зубкова</t>
  </si>
  <si>
    <t>Брюки женские Неженка
Арт.: NGSH9</t>
  </si>
  <si>
    <t>https://ok.ru/profile/569082688748/album/915798054636/915798508268</t>
  </si>
  <si>
    <t>Брюки женские Kalinka
Арт.: K7301</t>
  </si>
  <si>
    <t>https://ok.ru/profile/569082688748/album/915798054636/917024347372</t>
  </si>
  <si>
    <t>https://ok.ru/profile/569082688748/album/916171721708/917416201708</t>
  </si>
  <si>
    <t>70*140</t>
  </si>
  <si>
    <t>Набор полотенец махровых 2 шт. Happy Fox Home Арт.: HF90130BKBB</t>
  </si>
  <si>
    <t>https://ok.ru/profile/569082688748/album/916171721708/917416225260</t>
  </si>
  <si>
    <t>св.бирюзовый</t>
  </si>
  <si>
    <t>Картон белый 7 л. Апплика
Артикул: KMS992513</t>
  </si>
  <si>
    <t>Пижама для девочки Новое Кимоно
Артикул: NK12080</t>
  </si>
  <si>
    <t>Набор ластиков 2 шт. Milan
Артикул: KMS973169</t>
  </si>
  <si>
    <t>Полуботинки женские BRIS
Артикул: BKW413430901</t>
  </si>
  <si>
    <t>Платье женское Модный Дом Арт.: MDT802</t>
  </si>
  <si>
    <t>https://ok.ru/profile/569082688748/album/915798054636/917415270892</t>
  </si>
  <si>
    <t>Анна Чибисова</t>
  </si>
  <si>
    <t xml:space="preserve">Колготки с имитацией ажурных чулок PERFECT 30 Conte elegant Арт.: 19S107SP </t>
  </si>
  <si>
    <t>https://ok.ru/profile/569082688748/album/915797674476/917414365164</t>
  </si>
  <si>
    <t xml:space="preserve">Колготки женские BIKINI 40 Conte elegant Арт.: 8S47SP </t>
  </si>
  <si>
    <t>https://ok.ru/profile/569082688748/album/915797674476/915798087148</t>
  </si>
  <si>
    <t>grafit</t>
  </si>
  <si>
    <t>https://ok.ru/profile/569082688748/album/915797674476/915798122732</t>
  </si>
  <si>
    <t>Колготки женские CE PRESTIGE 40 Conte elegant
Арт.: 8S45SP</t>
  </si>
  <si>
    <t>Сланцы мужские BRIS Арт.: BIM1024204</t>
  </si>
  <si>
    <t>https://ok.ru/profile/569082688748/album/917027540204/917417215212</t>
  </si>
  <si>
    <t>Сланцы мужские BRIS Арт.: BIM1023913</t>
  </si>
  <si>
    <t>https://ok.ru/profile/569082688748/album/917027540204/917417215980</t>
  </si>
  <si>
    <t>Бриджи женские TREND Арт.: TR8028406</t>
  </si>
  <si>
    <t>https://ok.ru/profile/569082688748/album/915798054636/917757558764</t>
  </si>
  <si>
    <t xml:space="preserve">Футболка женская Happy Fox Арт.: HF88011B </t>
  </si>
  <si>
    <t>https://ok.ru/profile/569082688748/album/915798054636/917757566188</t>
  </si>
  <si>
    <t>кот.с.лапками.розовый</t>
  </si>
  <si>
    <t xml:space="preserve">Брюки женские IVASSORTI Арт.: IV2190 </t>
  </si>
  <si>
    <t>https://ok.ru/profile/569082688748/album/915798054636/917757622508</t>
  </si>
  <si>
    <t>т.синий, кокос</t>
  </si>
  <si>
    <t>Костюм женский VGtrikotazh Арт.: VGTL1018</t>
  </si>
  <si>
    <t>https://ok.ru/profile/569082688748/album/915798054636/917757661932</t>
  </si>
  <si>
    <t>Nicoletta, Трусы женские Nicoletta
Арт.: NC197155</t>
  </si>
  <si>
    <t>https://ok.ru/profile/569082688748/album/915755379692/915755970796</t>
  </si>
  <si>
    <t xml:space="preserve">Пижама для мальчика VGtrikotazh Арт.: VGTD1045 </t>
  </si>
  <si>
    <t>110/116</t>
  </si>
  <si>
    <t>https://ok.ru/profile/569082688748/album/915713547756/917789081836</t>
  </si>
  <si>
    <t>Трусы женские Nicoletta
Арт.: NC28107</t>
  </si>
  <si>
    <t>https://ok.ru/profile/569082688748/album/915755379692/917153286892</t>
  </si>
  <si>
    <t>Трусы женские Nicoletta
Арт.: NC24321</t>
  </si>
  <si>
    <t>https://ok.ru/profile/569082688748/album/915755379692/917153261292</t>
  </si>
  <si>
    <t>Костюм для мальчика VGtrikotazh Арт.: VGTD2024</t>
  </si>
  <si>
    <t>https://ok.ru/profile/569082688748/album/915754972140/917023681516</t>
  </si>
  <si>
    <t>110-116</t>
  </si>
  <si>
    <t>Трусы женские Nicoletta
Арт.: NC124362</t>
  </si>
  <si>
    <t>https://ok.ru/profile/569082688748/album/915755379692/915756191212</t>
  </si>
  <si>
    <t>https://ok.ru/profile/569082688748/album/915755379692/915756127468</t>
  </si>
  <si>
    <t>Трусы женские Nicoletta
Арт.: NC63650</t>
  </si>
  <si>
    <t xml:space="preserve">Лонгслив для девочки Апрель Арт.: DDLD329804 </t>
  </si>
  <si>
    <t>https://ok.ru/profile/569082688748/album/916024628716/916025017068</t>
  </si>
  <si>
    <t>т.синий.роза.на.стебле</t>
  </si>
  <si>
    <t>Платье для девочки Апрель Арт.: DPD331258</t>
  </si>
  <si>
    <t>https://ok.ru/profile/569082688748/album/916085135596/917754055660</t>
  </si>
  <si>
    <t>т.синий,воротник.восточный</t>
  </si>
  <si>
    <t xml:space="preserve">Постельное белье из поплина, евро, наволочки 70*70 АртПостель Арт.: ART914 </t>
  </si>
  <si>
    <t>вирджиния.фиолетовый</t>
  </si>
  <si>
    <t>https://ok.ru/profile/569082688748/album/916145727980/917023122412</t>
  </si>
  <si>
    <t>Евгения Оленникова (Капустина)</t>
  </si>
  <si>
    <t>Майка женская Baykar
Арт.: BR6050</t>
  </si>
  <si>
    <t>https://ok.ru/profile/569082688748/album/915755379692/917415256812</t>
  </si>
  <si>
    <t>Трусы женские SHESLOVE Арт.: SL4002LC</t>
  </si>
  <si>
    <t>https://ok.ru/profile/569082688748/album/915755379692/917765778412</t>
  </si>
  <si>
    <t>Трусы женские 7шт. Nicoletta Арт.: NC724044</t>
  </si>
  <si>
    <t>https://ok.ru/profile/569082688748/album/915755379692/916170643948</t>
  </si>
  <si>
    <t>Бюстгальтер CONTE ELEGANT LINGERIE
Артикул: 16S0021KSP</t>
  </si>
  <si>
    <t>Виктория Зимина</t>
  </si>
  <si>
    <t xml:space="preserve">Галоши женские Smile of Milady Арт.: SM28800102 </t>
  </si>
  <si>
    <t>https://ok.ru/profile/569082688748/album/917027540204/917027992556</t>
  </si>
  <si>
    <t>Носки Happy Fox
Артикул: HF0156</t>
  </si>
  <si>
    <t>39-42</t>
  </si>
  <si>
    <t>горы.по.колено,черный</t>
  </si>
  <si>
    <t>Вера Макарова(Евдокимова)</t>
  </si>
  <si>
    <t>Ботинки мужские Lucky Land
Артикул: LL3094</t>
  </si>
  <si>
    <t>Сапоги женские Каури
Артикул: KAU750</t>
  </si>
  <si>
    <t>39-40</t>
  </si>
  <si>
    <t>40-41</t>
  </si>
  <si>
    <t>Ольга Владимировна</t>
  </si>
  <si>
    <t>Толстовка женская утепленная Модный Дом
Арт.: MDT799</t>
  </si>
  <si>
    <t>170-116-124</t>
  </si>
  <si>
    <t>https://ok.ru/profile/569082688748/album/915798054636/915798288876</t>
  </si>
  <si>
    <t>Кроссовки женские STAR
Артикул: SKS1172</t>
  </si>
  <si>
    <t>Пантолеты женские Lucky Land Арт.: LL2800WCHC</t>
  </si>
  <si>
    <t>https://ok.ru/profile/569082688748/album/917027540204/917028116716</t>
  </si>
  <si>
    <t>Костюм для мальчика VGtrikotazh Арт.: VGTD2025</t>
  </si>
  <si>
    <t>https://ok.ru/profile/569082688748/album/896890353644/918020772588</t>
  </si>
  <si>
    <t>Лариса Переятина</t>
  </si>
  <si>
    <t>Кофточка детская Bossa Nova
Арт.: BN527M361</t>
  </si>
  <si>
    <t>https://ok.ru/profile/569082688748/album/896899608044/916169262828</t>
  </si>
  <si>
    <t>Джемпер для мальчика Batik
Артикул: BAT020491</t>
  </si>
  <si>
    <t>https://ok.ru/profile/569082688748/album/896899608044/915516312556</t>
  </si>
  <si>
    <t>Штанишки для мальчика 2шт. VGtrikotazh
Арт.: VGTD1063</t>
  </si>
  <si>
    <t>https://ok.ru/profile/569082688748/album/896899608044/918020810220</t>
  </si>
  <si>
    <t>Штанишки для мальчика 2шт. VGtrikotazh
Арт.: VGTD1066</t>
  </si>
  <si>
    <t>https://ok.ru/profile/569082688748/album/896899608044/918020807660</t>
  </si>
  <si>
    <t>Футболка для мальчика VGtrikotazh
Арт.: VGTD1090</t>
  </si>
  <si>
    <t>https://ok.ru/profile/569082688748/album/896899608044/918020751852</t>
  </si>
  <si>
    <t>Футболка для мальчика VGtrikotazh
Арт.: VGTD1065</t>
  </si>
  <si>
    <t>https://ok.ru/profile/569082688748/album/896899608044/918020742892</t>
  </si>
  <si>
    <t>Штанишки для мальчика TREND
Арт.: TR6017112</t>
  </si>
  <si>
    <t>https://ok.ru/profile/569082688748/album/896899608044/917789136108</t>
  </si>
  <si>
    <t>Штанишки детские Bonito
Арт.: P1012</t>
  </si>
  <si>
    <t>https://ok.ru/profile/569082688748/album/896899608044/917413872364</t>
  </si>
  <si>
    <t>св.серый</t>
  </si>
  <si>
    <t>Футболка для мальчика VGtrikotazh
Артикул: VGTD1026</t>
  </si>
  <si>
    <t>https://ok.ru/profile/569082688748/album/896899608044/916169257196</t>
  </si>
  <si>
    <t>Шорты женские Happy Fox
Артикул: HF2302</t>
  </si>
  <si>
    <t>Светлана Белочка💕</t>
  </si>
  <si>
    <t>street,черный</t>
  </si>
  <si>
    <t>Бейсболка MINAKU
Артикул: SL4578486</t>
  </si>
  <si>
    <t>Бейсболка MINAKU
Артикул: SL4578938</t>
  </si>
  <si>
    <t>Шорты женские Happy Fox Арт.: HF2302</t>
  </si>
  <si>
    <t>https://ok.ru/profile/569082688748/album/915798054636/916170777068</t>
  </si>
  <si>
    <t>move,черный</t>
  </si>
  <si>
    <t>Платье женское из футера Happy Fox Арт.: HF7474P</t>
  </si>
  <si>
    <t>https://ok.ru/profile/569082688748/album/915798054636/917415525100</t>
  </si>
  <si>
    <t>Костюм для мальчика VGtrikotazh Арт.: VGTD1092</t>
  </si>
  <si>
    <t>https://ok.ru/profile/569082688748/album/915754972140/918050270188</t>
  </si>
  <si>
    <t>Утепленная толстовка для мальчика Crockid
Артикул: CC300742</t>
  </si>
  <si>
    <t>Утепленный бомбер для мальчика Batik
Артикул: BAT01635</t>
  </si>
  <si>
    <t>Брюки женские Неженка
Артикул: NGSH95</t>
  </si>
  <si>
    <t>Мария Александр</t>
  </si>
  <si>
    <t>https://ok.ru/profile/569082688748/album/915714189292/918050242540</t>
  </si>
  <si>
    <t>Футболка для мальчика Sladikmladik
Арт.: SM611</t>
  </si>
  <si>
    <t>Толстовка для мальчика VGtrikotazh Арт.: VGTD00953</t>
  </si>
  <si>
    <t>https://ok.ru/profile/569082688748/album/896899608044/918020754924</t>
  </si>
  <si>
    <t xml:space="preserve">Полотенце махровое 50x90 см Авангард Арт.: C106YA </t>
  </si>
  <si>
    <t>https://ok.ru/profile/569082688748/album/916171721708/917753682924</t>
  </si>
  <si>
    <t>синий, теща</t>
  </si>
  <si>
    <t>Шорты для девочки Bonito Арт.: BK1346SH</t>
  </si>
  <si>
    <t>https://ok.ru/profile/569082688748/album/916025641196/916026089708</t>
  </si>
  <si>
    <t>Шорты для девочки Batik Арт.: BAT02381</t>
  </si>
  <si>
    <t>https://ok.ru/profile/569082688748/album/916025641196/917753970668</t>
  </si>
  <si>
    <t>Костюм для девочки FIRST KIDS Арт.: BL0481F</t>
  </si>
  <si>
    <t>https://ok.ru/profile/569082688748/album/916025641196/918072716012</t>
  </si>
  <si>
    <t>Капри для девочки BLUELAND Арт.: BL2052</t>
  </si>
  <si>
    <t>https://ok.ru/profile/569082688748/album/916086176236/918072031724</t>
  </si>
  <si>
    <t>https://ok.ru/profile/569082688748/album/916025641196/918072772332</t>
  </si>
  <si>
    <t>Платье для девочки BLUELAND Арт.: BL2555</t>
  </si>
  <si>
    <t>https://ok.ru/profile/569082688748/album/916085135596/918071780332</t>
  </si>
  <si>
    <t>Пижама для девочки VGtrikotazh Арт.: VGTD1071</t>
  </si>
  <si>
    <t>https://ok.ru/profile/569082688748/album/916024505836/918063583724</t>
  </si>
  <si>
    <t>Майка-топ для девочки DONESS Арт.: TS4007</t>
  </si>
  <si>
    <t>146-152</t>
  </si>
  <si>
    <t>https://ok.ru/profile/569082688748/album/915967526380/918063198188</t>
  </si>
  <si>
    <t xml:space="preserve">Майка-топ для девочки Donella Арт.: DN6071SZ </t>
  </si>
  <si>
    <t>https://ok.ru/profile/569082688748/album/915967526380/918063196652</t>
  </si>
  <si>
    <t>https://ok.ru/profile/569082688748/album/915967526380/918063198700</t>
  </si>
  <si>
    <t>Толстовка мужская утепленная Новое Кимоно Арт.: NK9154A</t>
  </si>
  <si>
    <t>https://ok.ru/profile/569082688748/album/915851970796/915852491500</t>
  </si>
  <si>
    <t>Футболка мужская Happy Fox Арт.: HF8985</t>
  </si>
  <si>
    <t xml:space="preserve">Мужская футболка из хлопка пенье Iki yildiz Арт.: IKI12M </t>
  </si>
  <si>
    <t>https://ok.ru/profile/569082688748/album/915851970796/915852425196</t>
  </si>
  <si>
    <t xml:space="preserve">Хлопковая мужская майка Iki yildiz Арт.: IKI02M </t>
  </si>
  <si>
    <t>https://ok.ru/profile/569082688748/album/915851970796/915852297196</t>
  </si>
  <si>
    <t xml:space="preserve">Сорочка женская из вискозы Шarliзе Арт.: HZ86111 </t>
  </si>
  <si>
    <t>https://ok.ru/profile/569082688748/album/915851578604/917754949100</t>
  </si>
  <si>
    <t>Платье женское из футера Happy Fox
Артикул: HF7474P</t>
  </si>
  <si>
    <t>Колготки в горошек с люрексом BRILLIANT 20 Conte elegant Арт.: 19S8SP</t>
  </si>
  <si>
    <t>https://ok.ru/profile/569082688748/album/915797674476/918059466988</t>
  </si>
  <si>
    <t>Nika 🌹🌹</t>
  </si>
  <si>
    <t>Костюм для мальчика VGtrikotazh Арт.: VGTD2028</t>
  </si>
  <si>
    <t>https://ok.ru/profile/569082688748/album/915754972140/918050271468</t>
  </si>
  <si>
    <t>Колготки женские FANTASY BONHEUR 20 Conte elegant Арт.: 19S109SP</t>
  </si>
  <si>
    <t>https://ok.ru/profile/569082688748/album/915797674476/915798073580</t>
  </si>
  <si>
    <t>Трусы женские Nicoletta
Арт.: NC197155</t>
  </si>
  <si>
    <t>Погремушка-прорезыватель Крошка Я
Артикул: SL2593623</t>
  </si>
  <si>
    <t>Прорезыватель охлаждающий Крошка Я
Артикул: SL940258</t>
  </si>
  <si>
    <t>Туника для девочки VGtrikotazh
Артикул: VGTD1080</t>
  </si>
  <si>
    <t>Костюм мужской домашний Berchelli
Артикул: NT14529</t>
  </si>
  <si>
    <t>Трусы женские INNAMORE Арт.: BD37345</t>
  </si>
  <si>
    <t>https://ok.ru/profile/569082688748/album/915755379692/916170633708</t>
  </si>
  <si>
    <t>Трусы женские INNAMORE Арт.: BD37352</t>
  </si>
  <si>
    <t>https://ok.ru/profile/569082688748/album/915755379692/916170701036</t>
  </si>
  <si>
    <t>Трусы женские INNAMORE Арт.: BD33352</t>
  </si>
  <si>
    <t>https://ok.ru/profile/569082688748/album/915755379692/917024003052</t>
  </si>
  <si>
    <t>Лонгслив детский Happy Fox Арт.: HF1313</t>
  </si>
  <si>
    <t>https://ok.ru/profile/569082688748/album/916169808108/916170066412</t>
  </si>
  <si>
    <t>https://ok.ru/profile/569082688748/album/916169808108/916170064620</t>
  </si>
  <si>
    <t>Матовые эластичные гольфы из микрофибры 60 INNAMORE Арт.: INNVEL60</t>
  </si>
  <si>
    <t>https://ok.ru/profile/569082688748/album/915797674476/917414413036</t>
  </si>
  <si>
    <t>Наталия Милевская</t>
  </si>
  <si>
    <t>Гольфы для беременных 2 пары MAYBE Арт.: WPL40017</t>
  </si>
  <si>
    <t>https://ok.ru/profile/569082688748/album/915797674476/918059462380</t>
  </si>
  <si>
    <t>Полотенце махровое Авангард Арт.: C107YA</t>
  </si>
  <si>
    <t>роман, бордо</t>
  </si>
  <si>
    <t>https://ok.ru/profile/569082688748/album/916171721708/918145404908</t>
  </si>
  <si>
    <t>Полотенце пляжное вафельное Disney Арт.: SL2410878</t>
  </si>
  <si>
    <t>https://ok.ru/profile/569082688748/album/916171721708/918145327340</t>
  </si>
  <si>
    <t>Туника женская РУСЯ Арт.: RUTN71</t>
  </si>
  <si>
    <t>Марьям Баталова(Беломестных)</t>
  </si>
  <si>
    <t>Костюм для мальчика Batik Арт.: BAT02311</t>
  </si>
  <si>
    <t>https://ok.ru/profile/569082688748/album/915754972140/917783587308</t>
  </si>
  <si>
    <t>Костюм для девочки Bonito
Арт.: BK1442KB</t>
  </si>
  <si>
    <t>Наталья Яковлева (Мостовая)</t>
  </si>
  <si>
    <t>https://ok.ru/profile/569082688748/album/916025641196/916026501356</t>
  </si>
  <si>
    <t>https://ok.ru/profile/569082688748/album/916024505836/916024602348</t>
  </si>
  <si>
    <t>Махровый халат для девочки Crockid
Арт.: CC5481D</t>
  </si>
  <si>
    <t>https://ok.ru/profile/569082688748/album/916024505836/916024642284</t>
  </si>
  <si>
    <t>Халат для девочки Bonito
Арт.: P1021</t>
  </si>
  <si>
    <t>Пижама для девочки Bonito
Арт.: BK3000D</t>
  </si>
  <si>
    <t>https://ok.ru/profile/569082688748/album/916024505836/917754259436</t>
  </si>
  <si>
    <t>молочный</t>
  </si>
  <si>
    <t>Костюм для девочки Bonito
Арт.: P1046</t>
  </si>
  <si>
    <t>https://ok.ru/profile/569082688748/album/916025641196/916026662124</t>
  </si>
  <si>
    <t>Лонгслив мужской Happy Fox
Арт.: HF5085</t>
  </si>
  <si>
    <t>рома</t>
  </si>
  <si>
    <t>Сорочка женская Элиза Арт.: EL836</t>
  </si>
  <si>
    <t>https://ok.ru/profile/569082688748/album/915851578604/917754959340</t>
  </si>
  <si>
    <t>Пижама Margo Арт.: MG6005</t>
  </si>
  <si>
    <t>https://ok.ru/profile/569082688748/album/915851578604/915851865580</t>
  </si>
  <si>
    <t>https://ok.ru/profile/569082688748/album/915798054636/915798173164</t>
  </si>
  <si>
    <t>Футболка Грация Арт.: G1017013</t>
  </si>
  <si>
    <t>https://ok.ru/profile/569082688748/album/915798054636/915798331884</t>
  </si>
  <si>
    <t>Водолазка женская Грация Арт.: G1501016</t>
  </si>
  <si>
    <t>https://ok.ru/profile/569082688748/album/915798054636/915798510572</t>
  </si>
  <si>
    <t>https://ok.ru/profile/569082688748/album/915798054636/915798520300</t>
  </si>
  <si>
    <t>Футболка женская Happy Fox Арт.: HF017</t>
  </si>
  <si>
    <t>мята</t>
  </si>
  <si>
    <t>https://ok.ru/profile/569082688748/album/915798054636/915798540012</t>
  </si>
  <si>
    <t>Комплект для девочки OTS Арт.: TS8610V2</t>
  </si>
  <si>
    <t>https://ok.ru/profile/569082688748/album/915967526380/917754638828</t>
  </si>
  <si>
    <t>Анна М</t>
  </si>
  <si>
    <t>Бриджи для девочки Апрель Арт.: DBR116804</t>
  </si>
  <si>
    <t>https://ok.ru/profile/569082688748/album/916025641196/918301611500</t>
  </si>
  <si>
    <t xml:space="preserve">Костюм для мальчика Bonito Арт.: BK004FSHM </t>
  </si>
  <si>
    <t>https://ok.ru/profile/569082688748/album/915754972140/917783581932</t>
  </si>
  <si>
    <t>т.бирюзовый</t>
  </si>
  <si>
    <t>https://ok.ru/profile/569082688748/album/915754972140/917783578860</t>
  </si>
  <si>
    <t>https://ok.ru/profile/569082688748/album/915754972140/918313787884</t>
  </si>
  <si>
    <t>https://ok.ru/profile/569082688748/album/915754972140/915755169260</t>
  </si>
  <si>
    <t>Костюм для мальчика Bonito Арт.: BK1205MSH</t>
  </si>
  <si>
    <t>https://ok.ru/profile/569082688748/album/915754972140/915755166444</t>
  </si>
  <si>
    <t>Костюм для девочки Bonito Арт.: P1041</t>
  </si>
  <si>
    <t>https://ok.ru/profile/569082688748/album/916025641196/918301501676</t>
  </si>
  <si>
    <t xml:space="preserve">Трусы женские Nicoletta Арт.: NC14202 </t>
  </si>
  <si>
    <t>https://ok.ru/profile/569082688748/album/915755379692/917765682156</t>
  </si>
  <si>
    <t>Трусы женские Miss Beautiful Арт.: MB0208</t>
  </si>
  <si>
    <t>https://ok.ru/profile/569082688748/album/915755379692/917765716204</t>
  </si>
  <si>
    <t>Трусы женские Nicoletta Арт.: NC11022</t>
  </si>
  <si>
    <t>https://ok.ru/profile/569082688748/album/915755379692/918313818348</t>
  </si>
  <si>
    <t xml:space="preserve">Трусы-стринги женские SHESLOVE Арт.: SL1003TN </t>
  </si>
  <si>
    <t>https://ok.ru/profile/569082688748/album/915755379692/918059548396</t>
  </si>
  <si>
    <t>Ольга Бурыкина</t>
  </si>
  <si>
    <t>https://ok.ru/profile/569082688748/album/915755379692/917153256684</t>
  </si>
  <si>
    <t>Трусы-стринги женские SHESLOVE
Арт.: SL1003BY</t>
  </si>
  <si>
    <t>Настольная игра 2в1 Шашки, шахматы ЛАС ИГРАС Арт.: SL4359678</t>
  </si>
  <si>
    <t>https://ok.ru/profile/569082688748/album/916639493356/917023283948</t>
  </si>
  <si>
    <t>Настольная игра-бродилка Покорители Солнечной системы Издательство Учитель Арт.: YCN515</t>
  </si>
  <si>
    <t>https://ok.ru/profile/569082688748/album/916639493356/918345021420</t>
  </si>
  <si>
    <t>Блузка женская NSD стиль
Артикул: NSDBGH05</t>
  </si>
  <si>
    <t>Блузка женская NSD стиль
Артикул: NSDBGH06</t>
  </si>
  <si>
    <t>Туника женская Неженка
Артикул: NGT353</t>
  </si>
  <si>
    <t>60-62</t>
  </si>
  <si>
    <t>Костюм для мальчика Bonito
Арт.: BNT005FSM</t>
  </si>
  <si>
    <t xml:space="preserve">Футболка женская Грация Арт.: GR11008013 </t>
  </si>
  <si>
    <t>Лонгслив женский Грация
Артикул: G5020013</t>
  </si>
  <si>
    <t>Трусы для мальчика 5шт. Happy Fox Арт.: HF941302</t>
  </si>
  <si>
    <t>https://ok.ru/profile/569082688748/album/915713887212/918342979820</t>
  </si>
  <si>
    <t xml:space="preserve">Трусы-стринги 3 шт. SHESLOVE Арт.: SL1006 </t>
  </si>
  <si>
    <t>https://ok.ru/profile/569082688748/album/915755379692/916170658284</t>
  </si>
  <si>
    <t>Постельное белье из бязи, 2,0 сп, наволочки 70*70 АртПостель Арт.: ART504</t>
  </si>
  <si>
    <t>https://ok.ru/profile/569082688748/album/916145727980/918365215724</t>
  </si>
  <si>
    <t>альберт,коричневый.черный</t>
  </si>
  <si>
    <t>ZaRaZa Ya</t>
  </si>
  <si>
    <t>Футболка женская Happy Fox Арт.: HF88011</t>
  </si>
  <si>
    <t>не.беси,черный</t>
  </si>
  <si>
    <t>https://ok.ru/profile/569082688748/album/915798054636/918307432684</t>
  </si>
  <si>
    <t>Полукомбинезон для мальчика Bonito Арт.: P337P</t>
  </si>
  <si>
    <t>https://ok.ru/profile/569082688748/album/896890353644/915516603884</t>
  </si>
  <si>
    <t>большая,т.синия.полоска</t>
  </si>
  <si>
    <t xml:space="preserve">Боди для мальчика Bossa Nova Арт.: BN580K361A </t>
  </si>
  <si>
    <t>https://ok.ru/profile/569082688748/album/896890353644/915516661484</t>
  </si>
  <si>
    <t>Ирина Коваленко(Егорова)</t>
  </si>
  <si>
    <t xml:space="preserve">Трусы для мальчика 5шт. Happy Fox Арт.: HF941302 </t>
  </si>
  <si>
    <t>Пантолеты мужские Lucky Land
Артикул: LL3527MLMW</t>
  </si>
  <si>
    <t>Носки женские в сетку TOUCH
Артикул: TC263</t>
  </si>
  <si>
    <t>Носки в сетку Happy Fox
Артикул: HFET1003</t>
  </si>
  <si>
    <t>6шт белый</t>
  </si>
  <si>
    <t>Перекидной тренажер Издательство Учитель
Артикул: YCHCP7</t>
  </si>
  <si>
    <t>Тренажер с поощрительными наклейками Стрекоза
Артикул: ST10403</t>
  </si>
  <si>
    <t>Счетные палочки №1 School
Артикул: KMS816684</t>
  </si>
  <si>
    <t>Комплект шапка со снудом для девочки Русбубон
Артикул: RB25163</t>
  </si>
  <si>
    <t>44-47</t>
  </si>
  <si>
    <t>Нагрудник непромокаемый для девочки Крошка Я
Артикул: SL1184491</t>
  </si>
  <si>
    <t>Футболка женская из вискозы NSD стиль
Артикул: NSDF10</t>
  </si>
  <si>
    <t>Дождевик Русский Дождевик Арт.: RD2126</t>
  </si>
  <si>
    <t>https://ok.ru/profile/569082688748/album/915851970796/917757479148</t>
  </si>
  <si>
    <t>https://ok.ru/profile/569082688748/album/904099232748/915075157228</t>
  </si>
  <si>
    <t>Дождевик детский Русский Дождевик
Арт.: RD2128D</t>
  </si>
  <si>
    <t>Футболка детская Happy Fox
Артикул: HF55011M</t>
  </si>
  <si>
    <t xml:space="preserve">Трусы женские 7шт. Nicoletta Арт.: NC43657 </t>
  </si>
  <si>
    <t>https://ok.ru/profile/569082688748/album/915755379692/917765766124</t>
  </si>
  <si>
    <t>Мешок для обуви Пчелка Арт.: PCHSDS3</t>
  </si>
  <si>
    <t>https://ok.ru/profile/569082688748/album/904099232748/915075102956</t>
  </si>
  <si>
    <t>авокадо,мультиколор</t>
  </si>
  <si>
    <t>Шапка женская L&amp;D Арт.: LDZY01</t>
  </si>
  <si>
    <t>https://ok.ru/profile/569082688748/album/918346409196/918367906028</t>
  </si>
  <si>
    <t>Шапка женская L&amp;D Арт.: LDZY03</t>
  </si>
  <si>
    <t>https://ok.ru/profile/569082688748/album/918346409196/918367892204</t>
  </si>
  <si>
    <t>Водолазка женская Brosko Арт.: BRS0523</t>
  </si>
  <si>
    <t>https://ok.ru/profile/569082688748/album/915798054636/918642122988</t>
  </si>
  <si>
    <t>Майка для мальчика Baykar
Артикул: BR2672</t>
  </si>
  <si>
    <t>Маечка для мальчика Baykar
Артикул: BR2106</t>
  </si>
  <si>
    <t>тигр, цветной</t>
  </si>
  <si>
    <t>Трусы для мальчика Baykar
Артикул: BR3156</t>
  </si>
  <si>
    <t>Майка для мальчика Bonito
Артикул: BK1462M</t>
  </si>
  <si>
    <t>Трусы для мальчика Baykar
Артикул: BR3184</t>
  </si>
  <si>
    <t>Трусы для мальчика Baykar
Артикул: BR3644</t>
  </si>
  <si>
    <t>Шорты женские Амадэль Арт.: AM1013</t>
  </si>
  <si>
    <t>https://ok.ru/profile/569082688748/album/915798054636/918307389164</t>
  </si>
  <si>
    <t>Полуботинки женские Let's
Арт.: LKW4057801</t>
  </si>
  <si>
    <t>https://ok.ru/profile/569082688748/album/917027540204/917028072172</t>
  </si>
  <si>
    <t>Бриджи для девочки Batik Арт.: BAT00337</t>
  </si>
  <si>
    <t>https://ok.ru/profile/569082688748/album/916025641196/918646579692</t>
  </si>
  <si>
    <t>Трусы женские 7шт. Nicoletta Арт.: NC713026</t>
  </si>
  <si>
    <t>https://ok.ru/profile/569082688748/album/915755379692/917765802988</t>
  </si>
  <si>
    <t xml:space="preserve">Трусы женские Nicoletta Арт.: NC83671 </t>
  </si>
  <si>
    <t>https://ok.ru/profile/569082688748/album/915755379692/915755961068</t>
  </si>
  <si>
    <t>Носки Happy Fox Арт.: HF0238A</t>
  </si>
  <si>
    <t>https://ok.ru/profile/569082688748/album/915851970796/918642639596</t>
  </si>
  <si>
    <t>удиви.меня.белый</t>
  </si>
  <si>
    <t>СВЕТА СЕРГЕЕВА</t>
  </si>
  <si>
    <t xml:space="preserve">Сабо мужские EVASHOES Арт.: M144215 </t>
  </si>
  <si>
    <t>https://ok.ru/profile/569082688748/album/917027540204/917027881196</t>
  </si>
  <si>
    <t xml:space="preserve">Женские леггинсы с лайкрой Happy Fox Арт.: HF0351 </t>
  </si>
  <si>
    <t>https://ok.ru/profile/569082688748/album/915798054636/915798532588</t>
  </si>
  <si>
    <t>Вера Короткова(Козликина)</t>
  </si>
  <si>
    <t>черный,move.on</t>
  </si>
  <si>
    <t>Футболка для девочки RoxyFoxy Арт.: RF105220</t>
  </si>
  <si>
    <t>https://ok.ru/profile/569082688748/album/916086176236/918646073836</t>
  </si>
  <si>
    <t>коралл</t>
  </si>
  <si>
    <t>Утепленные брюки для мальчика RoxyFoxy Арт.: RF490015</t>
  </si>
  <si>
    <t>https://ok.ru/profile/569082688748/album/915754972140/918630566892</t>
  </si>
  <si>
    <t xml:space="preserve">Костюм для девочки Optop Арт.: PTP2591 </t>
  </si>
  <si>
    <t>https://ok.ru/profile/569082688748/album/916025641196/918072720108</t>
  </si>
  <si>
    <t>Лосины для девочки Happy Fox Арт.: HF001184</t>
  </si>
  <si>
    <t>https://ok.ru/profile/569082688748/album/916025641196/917753988076</t>
  </si>
  <si>
    <t>звезды, т.синий</t>
  </si>
  <si>
    <t>Майка-топ для девочки Baykar
Арт.: 4484</t>
  </si>
  <si>
    <t>https://ok.ru/profile/569082688748/album/915967526380/915967692268</t>
  </si>
  <si>
    <t>Майка-топ для девочки Baykar Арт.: BR4766</t>
  </si>
  <si>
    <t>https://ok.ru/profile/569082688748/album/915967526380/915967627500</t>
  </si>
  <si>
    <t>Платье для девочки Bonito Арт.: P1058</t>
  </si>
  <si>
    <t>https://ok.ru/profile/569082688748/album/916085135596/918297883372</t>
  </si>
  <si>
    <t>Носки c плюшевым следом Золотая игла Арт.: ZIC201A1Y</t>
  </si>
  <si>
    <t>https://ok.ru/profile/569082688748/album/915851970796/917757624556</t>
  </si>
  <si>
    <t xml:space="preserve">Носки c плюшевым следом Золотая игла Арт.: ZIC201A1Y </t>
  </si>
  <si>
    <t>https://ok.ru/profile/569082688748/album/915851970796/917757623532</t>
  </si>
  <si>
    <t>Шорты женские Амадэль
Арт.: AM1013</t>
  </si>
  <si>
    <t>Татьяна Хабибулина</t>
  </si>
  <si>
    <t>Трусы женские Anisse
Артикул: AN5062TN</t>
  </si>
  <si>
    <t>https://happywear.ru/women/women-belio/women-underwear/6545231</t>
  </si>
  <si>
    <t>https://happywear.ru/women/women-belio/women-underwear/6623487</t>
  </si>
  <si>
    <t>Трусы женские SHESLOVE
Артикул: SL7001LC</t>
  </si>
  <si>
    <t>https://happywear.ru/women/women-belio/women-underwear/6634321</t>
  </si>
  <si>
    <t>Трусы женские SHESLOVE
Артикул: SL7107KK</t>
  </si>
  <si>
    <t>https://ok.ru/profile/569082688748/album/915754972140/916170091244</t>
  </si>
  <si>
    <t>Костюм для мальчика Bonito
Арт.: BK005FM</t>
  </si>
  <si>
    <t xml:space="preserve">Музыкальный руль ZABIAKA Арт.: SL4528208 </t>
  </si>
  <si>
    <t>https://ok.ru/profile/569082688748/album/916639493356/916649303788</t>
  </si>
  <si>
    <t>Футболка женская Грация Арт.: GN11025013</t>
  </si>
  <si>
    <t>https://ok.ru/profile/569082688748/album/915798054636/919058435820</t>
  </si>
  <si>
    <t>орхидея</t>
  </si>
  <si>
    <t>Подарочные женские носки TOUCH Арт.: TC3511M</t>
  </si>
  <si>
    <t>https://ok.ru/profile/569082688748/album/915797674476/919058327788</t>
  </si>
  <si>
    <t>Футболка для мальчика Batik Арт.: BAT00374</t>
  </si>
  <si>
    <t>https://ok.ru/profile/569082688748/album/915714189292/919060337132</t>
  </si>
  <si>
    <t>Футболка для мальчика Happy Fox Арт.: HFSM009</t>
  </si>
  <si>
    <t>https://ok.ru/profile/569082688748/album/915714189292/918050219244</t>
  </si>
  <si>
    <t>Светлана Рябченкова(Переломова)</t>
  </si>
  <si>
    <t>Футболка для мальчика Crockid Арт.: CC301316</t>
  </si>
  <si>
    <t>https://ok.ru/profile/569082688748/album/915714189292/918050262252</t>
  </si>
  <si>
    <t>https://ok.ru/profile/569082688748/album/915754972140/916170089196</t>
  </si>
  <si>
    <t>васильковый</t>
  </si>
  <si>
    <t>https://ok.ru/profile/569082688748/album/915754972140/916170077932</t>
  </si>
  <si>
    <t>Чешки детские АМИКА Арт.: AMK30013002</t>
  </si>
  <si>
    <t>https://ok.ru/profile/569082688748/album/917027540204/917027854316</t>
  </si>
  <si>
    <t xml:space="preserve">Туфли женские BRIS Арт.: BW204809202 </t>
  </si>
  <si>
    <t>https://ok.ru/profile/569082688748/album/917027540204/917753343468</t>
  </si>
  <si>
    <t>Костюм для мальчика Bonito Арт.: BK1386M</t>
  </si>
  <si>
    <t>https://ok.ru/profile/569082688748/album/915754972140/915755080172</t>
  </si>
  <si>
    <t>Футболка женская Happy Fox Арт.: HF3131</t>
  </si>
  <si>
    <t>https://ok.ru/profile/569082688748/album/915798054636/917415323884</t>
  </si>
  <si>
    <t>Екатерина 💖💖💖💖</t>
  </si>
  <si>
    <t>https://ok.ru/profile/569082688748/album/915798054636/918642104812</t>
  </si>
  <si>
    <t>кошка, т.синий</t>
  </si>
  <si>
    <t>https://ok.ru/profile/569082688748/album/896890353644/918627522284</t>
  </si>
  <si>
    <t>Костюм для мальчика Luneva Арт.: LU01644</t>
  </si>
  <si>
    <t>https://ok.ru/profile/569082688748/album/896890353644/918020754668</t>
  </si>
  <si>
    <t>св.желтый,т.серый</t>
  </si>
  <si>
    <t>Костюм для мальчика Bonito Арт.: BK004FSHM</t>
  </si>
  <si>
    <t>https://ok.ru/profile/569082688748/album/896890353644/917789205740</t>
  </si>
  <si>
    <t>Комбинезон для мальчика Bossa Nova Арт.: BN502K361G</t>
  </si>
  <si>
    <t>https://ok.ru/profile/569082688748/album/896890353644/918627551724</t>
  </si>
  <si>
    <t>Комбинезон для мальчика Crockid Арт.: CC6025M</t>
  </si>
  <si>
    <t>https://ok.ru/profile/569082688748/album/896890353644/919080345580</t>
  </si>
  <si>
    <t>голубая.вода.звери.линейки.</t>
  </si>
  <si>
    <t>Костюм детский Umka
Артикул: 30201601202</t>
  </si>
  <si>
    <t>Юлия Ткаченко</t>
  </si>
  <si>
    <t>белый,голубой</t>
  </si>
  <si>
    <t>Костюм для мальчика Crockid
Артикул: CC2613M</t>
  </si>
  <si>
    <t>яр.минт.треугольники.на.салатовом</t>
  </si>
  <si>
    <t>Полукомбинезон для мальчика Bonito
Артикул: P444</t>
  </si>
  <si>
    <t>т.серый,зеленая.полоска</t>
  </si>
  <si>
    <t>Брюки женские Элиза Арт.: EL612S</t>
  </si>
  <si>
    <t>https://ok.ru/profile/569082688748/album/915798054636/919058434540</t>
  </si>
  <si>
    <t>Кристина ஐ๑●•·˙˙</t>
  </si>
  <si>
    <t xml:space="preserve">Платье женское Margo Арт.: MG024 </t>
  </si>
  <si>
    <t>https://ok.ru/profile/569082688748/album/915798054636/918642104556</t>
  </si>
  <si>
    <t>Кроссовки мужские STAR
Артикул: SKS114</t>
  </si>
  <si>
    <t>https://happywear.ru/boys/boys-footwear/boys-kedy/6591063</t>
  </si>
  <si>
    <t>Полуботинки для мальчика BRIS
Артикул: BFK102730210</t>
  </si>
  <si>
    <t>Футболка женская Happy Fox
Арт.: HF3131</t>
  </si>
  <si>
    <t>Платье для девочки BLUELAND
Артикул: BL2432</t>
  </si>
  <si>
    <t>https://happywear.ru/girls/girl-povsednevnaya-odegda/xsmall-dresses/6634443</t>
  </si>
  <si>
    <t>https://happywear.ru/girls/girl-nignee-belio/girl-underwear-for-girls/6634980</t>
  </si>
  <si>
    <t>Трусы для девочки 5шт. Donella
Артикул: DN5071HK</t>
  </si>
  <si>
    <t>Шапка для девочки Ander
Артикул: ANDD331</t>
  </si>
  <si>
    <t>Набор обучающих книг 4 шт. БУКВА-ЛЕНД
Артикул: 3952034</t>
  </si>
  <si>
    <t>Набор аппликаций с раскрасками 4 шт БУКВА-ЛЕНД
Артикул: 4530418</t>
  </si>
  <si>
    <t>Набор IQ-блокнотов 4 шт. БУКВА-ЛЕНД
Артикул: SL3865336</t>
  </si>
  <si>
    <t>Махровый халат для девочки Кактус Арт.: K831M5</t>
  </si>
  <si>
    <t>Лосины для девочки Bonito Арт.: BK1297L</t>
  </si>
  <si>
    <t>https://ok.ru/profile/569082688748/album/916025641196/919188706540</t>
  </si>
  <si>
    <t>Футболка детская Грация
Артикул: G060013</t>
  </si>
  <si>
    <t>Футболка для девочки FIRST KIDS Арт.: BL0506F</t>
  </si>
  <si>
    <t>https://ok.ru/profile/569082688748/album/916086176236/919188225516</t>
  </si>
  <si>
    <t>черный,girl.boss</t>
  </si>
  <si>
    <t xml:space="preserve">Футболка детская Happy Fox Арт.: HF3237 </t>
  </si>
  <si>
    <t>https://ok.ru/profile/569082688748/album/916086176236/919188273900</t>
  </si>
  <si>
    <t>ВаЛеРиЯღ МиХаЙлОвА ღღღ</t>
  </si>
  <si>
    <t xml:space="preserve"> тикток,черный</t>
  </si>
  <si>
    <t>Сабо женские EVASHOES
Артикул: EK18L1332</t>
  </si>
  <si>
    <t>Сабо мужские Lucky Land
Артикул: LL004MEVAC</t>
  </si>
  <si>
    <t>Сорочка женская Modellini Арт.: MD149</t>
  </si>
  <si>
    <t>https://ok.ru/profile/569082688748/album/915851578604/918060053484</t>
  </si>
  <si>
    <t>Чалма из микрофибры Cherir Арт.: CH4294101</t>
  </si>
  <si>
    <t>https://ok.ru/profile/569082688748/album/916171721708/919188776428</t>
  </si>
  <si>
    <t>Носки женские с люрексом Красная ветка Арт.: C1415</t>
  </si>
  <si>
    <t>https://ok.ru/profile/569082688748/album/915797674476/919185587180</t>
  </si>
  <si>
    <t xml:space="preserve">Носки женские САМЫЕ! Арт.: C1436 </t>
  </si>
  <si>
    <t>https://ok.ru/profile/569082688748/album/915797674476/919058419180</t>
  </si>
  <si>
    <t>Костюм для девочки Bonito Арт.: BK004FSHD</t>
  </si>
  <si>
    <t>https://ok.ru/profile/569082688748/album/916025641196/919466600172</t>
  </si>
  <si>
    <t>салатовый, котенок</t>
  </si>
  <si>
    <t>https://ok.ru/profile/569082688748/album/916025641196/919466601964</t>
  </si>
  <si>
    <t>малиновый, кошка</t>
  </si>
  <si>
    <t>https://ok.ru/profile/569082688748/album/916025641196/919466608876</t>
  </si>
  <si>
    <t>ментол, котенок</t>
  </si>
  <si>
    <t>https://ok.ru/profile/569082688748/album/916025641196/919466603500</t>
  </si>
  <si>
    <t>желтый, ежик</t>
  </si>
  <si>
    <t>https://ok.ru/profile/569082688748/album/916025641196/919466604012</t>
  </si>
  <si>
    <t>розовый, совята</t>
  </si>
  <si>
    <t>Костюм для девочки Юниор-Текстиль
Арт.: UT7518</t>
  </si>
  <si>
    <t>https://ok.ru/profile/569082688748/album/916025641196/919466609900</t>
  </si>
  <si>
    <t>т.розовый, зайцы</t>
  </si>
  <si>
    <t xml:space="preserve">Леггинсы для девочки Batik Арт.: BAT2573 </t>
  </si>
  <si>
    <t>https://ok.ru/profile/569082688748/album/916025641196/919466597612</t>
  </si>
  <si>
    <t>Лосины для девочки Bonito Арт.: BK1121L</t>
  </si>
  <si>
    <t>https://ok.ru/profile/569082688748/album/916025641196/919466583020</t>
  </si>
  <si>
    <t>Полотенце-пончо детское махровое Looklie Арт.: LK0614</t>
  </si>
  <si>
    <t>https://ok.ru/profile/569082688748/album/916171721708/919465713132</t>
  </si>
  <si>
    <t>116-128</t>
  </si>
  <si>
    <t xml:space="preserve">Футболка для девочки WEWE Арт.: AC720632 </t>
  </si>
  <si>
    <t>https://ok.ru/profile/569082688748/album/916086176236/919466556652</t>
  </si>
  <si>
    <t>Пижама для девочки LE&amp;LO
Арт.: LE301</t>
  </si>
  <si>
    <t>https://ok.ru/profile/569082688748/album/916024505836/919056210668</t>
  </si>
  <si>
    <t>пудра.зайцы</t>
  </si>
  <si>
    <t>Женские леггинсы с лайкрой Happy Fox Арт.: HFG2008</t>
  </si>
  <si>
    <t>https://ok.ru/profile/569082688748/album/915798054636/919520967148</t>
  </si>
  <si>
    <t xml:space="preserve">Трусы женские 7шт. Nicoletta Арт.: NC724400 </t>
  </si>
  <si>
    <t>https://ok.ru/profile/569082688748/album/915755379692/919522213356</t>
  </si>
  <si>
    <t>https://ok.ru/profile/569082688748/album/916024505836/916171165676</t>
  </si>
  <si>
    <t>звезды.на.розовом</t>
  </si>
  <si>
    <t>Шорты для мальчика Bonito Арт.: BK1429SH</t>
  </si>
  <si>
    <t>https://ok.ru/profile/569082688748/album/915754972140/919522363372</t>
  </si>
  <si>
    <t>Утепленная толстовка для девочки Looklie Арт.: LK1528</t>
  </si>
  <si>
    <t>128/134</t>
  </si>
  <si>
    <t>https://ok.ru/profile/569082688748/album/916024628716/919470157292</t>
  </si>
  <si>
    <t>Халат банный с капюшоном из вафельного полотна АртДизайн Арт.: ART12</t>
  </si>
  <si>
    <t>L-XL</t>
  </si>
  <si>
    <t>https://ok.ru/profile/569082688748/album/915851578604/919521167852</t>
  </si>
  <si>
    <t>фисташка</t>
  </si>
  <si>
    <t>Брюки для мальчика Happy Fox Арт.: HF1311B</t>
  </si>
  <si>
    <t>https://ok.ru/profile/569082688748/album/915754972140/917783601644</t>
  </si>
  <si>
    <t>Ксения Побойко</t>
  </si>
  <si>
    <t xml:space="preserve">Брюки для мальчика Happy Fox Арт.: HF1311B </t>
  </si>
  <si>
    <t>https://ok.ru/profile/569082688748/album/915754972140/917783596780</t>
  </si>
  <si>
    <t xml:space="preserve">Брюки для мальчика Happy Fox Арт.: HF1312B </t>
  </si>
  <si>
    <t>https://ok.ru/profile/569082688748/album/915754972140/917783639788</t>
  </si>
  <si>
    <t xml:space="preserve">Трусы мужские Happy Fox Арт.: HFS1001008 </t>
  </si>
  <si>
    <t>https://ok.ru/profile/569082688748/album/915851970796/919057412588</t>
  </si>
  <si>
    <t>Трусы мужские Happy Fox Арт.: HF100DSP</t>
  </si>
  <si>
    <t>https://ok.ru/profile/569082688748/album/915851970796/919057729516</t>
  </si>
  <si>
    <t>индиго,клетка</t>
  </si>
  <si>
    <t xml:space="preserve">Трусы мужские Baykar Арт.: BR1109 </t>
  </si>
  <si>
    <t>https://ok.ru/profile/569082688748/album/915851970796/919186896620</t>
  </si>
  <si>
    <t xml:space="preserve">Трусы мужские цветные Happy Day Арт.: HD12401241 </t>
  </si>
  <si>
    <t>https://ok.ru/profile/569082688748/album/915851970796/919057682412</t>
  </si>
  <si>
    <t>Футболка для мальчика Batik Арт.: BAT00376</t>
  </si>
  <si>
    <t>https://ok.ru/profile/569082688748/album/915714189292/918630350828</t>
  </si>
  <si>
    <t xml:space="preserve">Тёмно Синяя футболка детская K&amp;R BABY Арт.: KR201513 </t>
  </si>
  <si>
    <t>https://ok.ru/profile/569082688748/album/915714189292/919524018412</t>
  </si>
  <si>
    <t>https://ok.ru/profile/569082688748/album/915714189292/919524028140</t>
  </si>
  <si>
    <t>Футболка-поло K&amp;R BABY Арт.: KR201511</t>
  </si>
  <si>
    <t>https://ok.ru/profile/569082688748/album/915714189292/915714274540</t>
  </si>
  <si>
    <t>Тесты с поощрительными наклейками 5-6 лет 64 стр. Стрекоза
Артикул: ST1488</t>
  </si>
  <si>
    <t>Рубашка для мальчика с длинным рукавом Tsarevich Арт.: TSARSKY</t>
  </si>
  <si>
    <t xml:space="preserve">Набор женских носков 6 пар Топ Топыч Арт.: NT4113 </t>
  </si>
  <si>
    <t>https://ok.ru/profile/569082688748/album/915797674476/918642066924</t>
  </si>
  <si>
    <t>Комбинезон для девочки Родители и Дети Арт.: RIDKB503D</t>
  </si>
  <si>
    <t>https://ok.ru/profile/569082688748/album/896890353644/919080331756</t>
  </si>
  <si>
    <t>Костюм для девочки Bonito Арт.: BNT336K</t>
  </si>
  <si>
    <t>https://ok.ru/profile/569082688748/album/896890353644/916169365996</t>
  </si>
  <si>
    <t>Комбинезон для девочки YOULALA Арт.: UL120300601</t>
  </si>
  <si>
    <t>https://ok.ru/profile/569082688748/album/896890353644/915516604140</t>
  </si>
  <si>
    <t>Пижама для девочки Bonito
Артикул: BK1216PJ</t>
  </si>
  <si>
    <t>Комбинезон детский Crockid
Артикул: CC6025</t>
  </si>
  <si>
    <t>черно.белое.сафари.на.сахаре</t>
  </si>
  <si>
    <t>Шапка для девочки Мегашапка
Артикул: MG70103</t>
  </si>
  <si>
    <t>Боди для девочки Luneva
Артикул: LU042321</t>
  </si>
  <si>
    <t>св.бежевый</t>
  </si>
  <si>
    <t>Комбинезон для девочки Bonito
Артикул: P893</t>
  </si>
  <si>
    <t>Колготки для девочки Крошка Я
Артикул: SL44715</t>
  </si>
  <si>
    <t>86-92</t>
  </si>
  <si>
    <t>Брюки мужские Элиза
Артикул: EL871</t>
  </si>
  <si>
    <t>Костюм для мальчика RoxyFoxy
Арт.: RF367002</t>
  </si>
  <si>
    <t>https://ok.ru/profile/569082688748/album/915754972140/919659563756</t>
  </si>
  <si>
    <t>Марина Кистина</t>
  </si>
  <si>
    <t>оливковый</t>
  </si>
  <si>
    <t>Шорты для девочки Кактус
Артикул: K301I21</t>
  </si>
  <si>
    <t>Валентина Барлукова (Черепанова)</t>
  </si>
  <si>
    <t xml:space="preserve">Трусы женские 7шт. Nicoletta Арт.: NC724023 </t>
  </si>
  <si>
    <t>https://ok.ru/profile/569082688748/album/915755379692/919659864812</t>
  </si>
  <si>
    <t>https://ok.ru/profile/569082688748/album/915755379692/918059464428</t>
  </si>
  <si>
    <t>Трусы женские 5шт. Nicoletta
Арт.: NC14026</t>
  </si>
  <si>
    <t>ОКСАНА ГУСАК</t>
  </si>
  <si>
    <t>https://ok.ru/profile/569082688748/album/915755379692/919059848428</t>
  </si>
  <si>
    <t>Трусы женские 7шт. Donella
Арт.: DN21700W7</t>
  </si>
  <si>
    <t>https://ok.ru/profile/569082688748/album/915755379692/919522211564</t>
  </si>
  <si>
    <t>Трусы женские 7шт. Nicoletta
Арт.: NC713027</t>
  </si>
  <si>
    <t>Трусы женские 5 шт. Nicoletta Арт.: NC11562</t>
  </si>
  <si>
    <t>https://ok.ru/profile/569082688748/album/915755379692/919185555436</t>
  </si>
  <si>
    <t>Полуботинки женские BRIS Арт.: BFW207101701</t>
  </si>
  <si>
    <t>https://ok.ru/profile/569082688748/album/917027540204/919662109932</t>
  </si>
  <si>
    <t xml:space="preserve">Полуботинки женские BRIS Арт.: BSW415160101 </t>
  </si>
  <si>
    <t>https://ok.ru/profile/569082688748/album/917027540204/919465698284</t>
  </si>
  <si>
    <t xml:space="preserve">Пантолеты женские Smile of Milady Арт.: SMA70B2205006 </t>
  </si>
  <si>
    <t>https://ok.ru/profile/569082688748/album/917027540204/917417186540</t>
  </si>
  <si>
    <t>Трусы женские 7шт. Nicoletta Арт.: NC724400</t>
  </si>
  <si>
    <t>Полуботинки женские Let's Арт.: LFW2075704L</t>
  </si>
  <si>
    <t>https://ok.ru/profile/569082688748/album/917027540204/917028155116</t>
  </si>
  <si>
    <t>Туника женская РУСЯ
Артикул: RU4242</t>
  </si>
  <si>
    <t>Светлана💞 🐿️</t>
  </si>
  <si>
    <t>Футболка для девочки BLUELAND Арт.: BL2412</t>
  </si>
  <si>
    <t>https://ok.ru/profile/569082688748/album/916086176236/919188220140</t>
  </si>
  <si>
    <t>Футболка для девочки WEWE Арт.: AC7267</t>
  </si>
  <si>
    <t>пудра</t>
  </si>
  <si>
    <t>https://ok.ru/profile/569082688748/album/916086176236/919466581228</t>
  </si>
  <si>
    <t>Футболка для девочки WEWE Арт.: AC720632</t>
  </si>
  <si>
    <t>https://ok.ru/profile/569082688748/album/916086176236/919466581996</t>
  </si>
  <si>
    <t>Трусы для девочки 5шт. Donella Арт.: DN5071HK</t>
  </si>
  <si>
    <t>14-15</t>
  </si>
  <si>
    <t>https://ok.ru/profile/569082688748/album/915967526380/919470150892</t>
  </si>
  <si>
    <t>Футболка для девочки Happy Fox Арт.: HF3337</t>
  </si>
  <si>
    <t>https://ok.ru/profile/569082688748/album/916086176236/919055501804</t>
  </si>
  <si>
    <t>черный, пони</t>
  </si>
  <si>
    <t>Пантолеты для мальчика TAP МОДА Арт.: TM77</t>
  </si>
  <si>
    <t>https://ok.ru/profile/569082688748/album/917027540204/917027747820</t>
  </si>
  <si>
    <t>синий,евро</t>
  </si>
  <si>
    <t>Лосины для девочки Bonito Арт.: BK783L</t>
  </si>
  <si>
    <t>https://ok.ru/profile/569082688748/album/916025641196/919661889516</t>
  </si>
  <si>
    <t>Футболка для девочки BLUELAND
Артикул: BL0467F</t>
  </si>
  <si>
    <t>Удлиненная женская футболка с разрезами Happy Fox Арт.: HFG2010</t>
  </si>
  <si>
    <t>https://ok.ru/profile/569082688748/album/915798054636/915798513388</t>
  </si>
  <si>
    <t>серыймеланж,буквы</t>
  </si>
  <si>
    <t>Шорты для мальчика Bonito
Артикул: P879</t>
  </si>
  <si>
    <t xml:space="preserve">Тапочки TAP МОДА Арт.: TM157 </t>
  </si>
  <si>
    <t>https://ok.ru/profile/569082688748/album/917027540204/917028158444</t>
  </si>
  <si>
    <t>Комплект махровых полотенец 3 шт Вышневолоцкий текстиль Арт.: VT860</t>
  </si>
  <si>
    <t>https://ok.ru/profile/569082688748/album/916171721708/919662201068</t>
  </si>
  <si>
    <t>Полотенце махровое Вышневолоцкий текстиль Арт.: G1701401051450</t>
  </si>
  <si>
    <t>https://ok.ru/profile/569082688748/album/916171721708/919662200812</t>
  </si>
  <si>
    <t xml:space="preserve">Комплект махровых полотенец 2 шт Happy Fox Home Арт.: HF90130EK </t>
  </si>
  <si>
    <t>https://ok.ru/profile/569082688748/album/916171721708/919662202860</t>
  </si>
  <si>
    <t>1шт</t>
  </si>
  <si>
    <t>Футболка для девочки Happy Fox
Артикул: HF3337</t>
  </si>
  <si>
    <t>Костюм для девочки RoxyFoxy
Артикул: RF168001</t>
  </si>
  <si>
    <t>Тапочки TAP МОДА Арт.: TM158</t>
  </si>
  <si>
    <t>https://ok.ru/profile/569082688748/album/917027540204/919662110700</t>
  </si>
  <si>
    <t>https://ok.ru/profile/569082688748/album/915714189292/919523984620</t>
  </si>
  <si>
    <t xml:space="preserve">Футболка для мальчика LE&amp;LO Арт.: L216 </t>
  </si>
  <si>
    <t>https://ok.ru/profile/569082688748/album/915714189292/919185194220</t>
  </si>
  <si>
    <t>синий.наушники</t>
  </si>
  <si>
    <t>Брюки женские Неженка Арт.: NGSH1021</t>
  </si>
  <si>
    <t>https://ok.ru/profile/569082688748/album/915798054636/918642203884</t>
  </si>
  <si>
    <t>Комплект махровых полотенец 2 шт Happy Fox Home Арт.: HF90130EK</t>
  </si>
  <si>
    <t>Тапочки TAP МОДА
Арт.: TM160</t>
  </si>
  <si>
    <t>https://ok.ru/profile/569082688748/album/917027540204/917417171692</t>
  </si>
  <si>
    <t>https://happywear.ru/home/turizm/bassejny/6637335</t>
  </si>
  <si>
    <t>Наталья Побойко</t>
  </si>
  <si>
    <t>Трусы для девочки Donella Арт.: DN41621EB</t>
  </si>
  <si>
    <t>6/7.</t>
  </si>
  <si>
    <t>https://ok.ru/profile/569082688748/album/915967526380/917754674156</t>
  </si>
  <si>
    <t>Трусы для девочки 5шт. Happy Fox Арт.: HF816341</t>
  </si>
  <si>
    <t>https://ok.ru/profile/569082688748/album/915967526380/916170963436</t>
  </si>
  <si>
    <t>Трусы для девочки Donella Арт.: DN4171FH</t>
  </si>
  <si>
    <t>https://ok.ru/profile/569082688748/album/915967526380/917153009644</t>
  </si>
  <si>
    <t>Шапка вязаная женская с отворотом Русбубон Арт.: RB25316</t>
  </si>
  <si>
    <t>https://ok.ru/profile/569082688748/album/918346409196/919184350700</t>
  </si>
  <si>
    <t xml:space="preserve">Шапка вязаная женская с отворотом Русбубон Арт.: RB25318 </t>
  </si>
  <si>
    <t>https://ok.ru/profile/569082688748/album/918346409196/919184350188</t>
  </si>
  <si>
    <t>Лосины для девочки Luneva Арт.: LU10393</t>
  </si>
  <si>
    <t>https://ok.ru/profile/569082688748/album/916025641196/919466596332</t>
  </si>
  <si>
    <t>Леггинсы для девочки Bonito Арт.: BN1322L</t>
  </si>
  <si>
    <t>https://ok.ru/profile/569082688748/album/916025641196/919661900780</t>
  </si>
  <si>
    <t xml:space="preserve">Бриджи для девочки Bonito Арт.: BK1299B </t>
  </si>
  <si>
    <t>https://ok.ru/profile/569082688748/album/916025641196/919466621676</t>
  </si>
  <si>
    <t>Лосины для девочки Bonito
Арт.: BK1297L</t>
  </si>
  <si>
    <t>Носки Happy Fox
Артикул: HF0238</t>
  </si>
  <si>
    <t>Халат женский OdevaiS Арт.: DEH367</t>
  </si>
  <si>
    <t>https://ok.ru/profile/569082688748/album/915851578604/919057087980</t>
  </si>
  <si>
    <t>Шорты женские VGtrikotazh
Артикул: VGTL2046</t>
  </si>
  <si>
    <t>Л И ))</t>
  </si>
  <si>
    <t>Костюм для девочки Bonito Арт.: BK1443FB</t>
  </si>
  <si>
    <t>https://ok.ru/profile/569082688748/album/916025641196/918301523436</t>
  </si>
  <si>
    <t xml:space="preserve">Костюм для девочки Bonito Арт.: BK1325KYU </t>
  </si>
  <si>
    <t>https://ok.ru/profile/569082688748/album/916025641196/919188754412</t>
  </si>
  <si>
    <t>44-46</t>
  </si>
  <si>
    <t>https://ok.ru/profile/569082688748/album/915798054636/915798352364</t>
  </si>
  <si>
    <t>ИРИНА СБ🌟🌟🌟</t>
  </si>
  <si>
    <t>Трусы женские 7шт. Nicoletta
Артикул: NC713027</t>
  </si>
  <si>
    <t>Регина Серебренникова</t>
  </si>
  <si>
    <t xml:space="preserve">Шорты женские Грация Арт.: G01013N </t>
  </si>
  <si>
    <t>https://ok.ru/profile/569082688748/album/915798054636/920131323628</t>
  </si>
  <si>
    <t>горох</t>
  </si>
  <si>
    <t>https://ok.ru/profile/569082688748/album/915798054636/920131423980</t>
  </si>
  <si>
    <t>Футболка женская NSD стиль
Арт.: NSDF1K</t>
  </si>
  <si>
    <t>Elena Akulenok(Милевская)</t>
  </si>
  <si>
    <t xml:space="preserve">Носки Happy Fox Арт.: HF0243 </t>
  </si>
  <si>
    <t>черный, 3шт</t>
  </si>
  <si>
    <t>https://ok.ru/profile/569082688748/album/915797674476/920236116204</t>
  </si>
  <si>
    <t xml:space="preserve">Кардиган Bonito Арт.: BON275 </t>
  </si>
  <si>
    <t>https://ok.ru/profile/569082688748/album/916169808108/917153394668</t>
  </si>
  <si>
    <t xml:space="preserve">Джемпер детский Happy Fox Арт.: HF550256 </t>
  </si>
  <si>
    <t>https://ok.ru/profile/569082688748/album/916169808108/918312544236</t>
  </si>
  <si>
    <t xml:space="preserve">Носки женские TOUCH Арт.: TC397 </t>
  </si>
  <si>
    <t>https://ok.ru/profile/569082688748/album/915797674476/920236146924</t>
  </si>
  <si>
    <t>Подарочные женские носки TOUCH
Артикул: TC351P</t>
  </si>
  <si>
    <t>https://ok.ru/profile/569082688748/album/915797674476/920236167404</t>
  </si>
  <si>
    <t>Носки женские Conte elegant Арт.: 18S268SP</t>
  </si>
  <si>
    <t>https://ok.ru/profile/569082688748/album/915797674476/920236162028</t>
  </si>
  <si>
    <t xml:space="preserve">Носки женские САМЫЕ! Арт.: C1439 </t>
  </si>
  <si>
    <t>https://ok.ru/profile/569082688748/album/915797674476/920236165100</t>
  </si>
  <si>
    <t>https://ok.ru/profile/569082688748/album/915797674476/920236162540</t>
  </si>
  <si>
    <t>Костюм для девочки Bonito Арт.: BK1145KP</t>
  </si>
  <si>
    <t>https://ok.ru/profile/569082688748/album/916025641196/916026512108</t>
  </si>
  <si>
    <t>Футболка женская Happy Fox
Артикул: HF88011</t>
  </si>
  <si>
    <t>хорошая.девочка.розовый</t>
  </si>
  <si>
    <t>Злая Зая</t>
  </si>
  <si>
    <t>Футболка женская Happy Fox
Артикул: HF88011B</t>
  </si>
  <si>
    <t>кошка.т.синий</t>
  </si>
  <si>
    <t>нечего.надеть.т.синий</t>
  </si>
  <si>
    <t>Футболка женская Happy Fox
Артикул: HF3131</t>
  </si>
  <si>
    <t>Носки Happy Fox
Артикул: HF0238A</t>
  </si>
  <si>
    <t>супер.гуд.белый</t>
  </si>
  <si>
    <t>хорошая.девочка,белый</t>
  </si>
  <si>
    <t>Носки Happy Fox
Артикул: HF0241A</t>
  </si>
  <si>
    <t>dont.worry.белый</t>
  </si>
  <si>
    <t>Носки LB
Артикул: LB225</t>
  </si>
  <si>
    <t>Трусы женские 6шт. DOMINANT
Артикул: KZ54000</t>
  </si>
  <si>
    <t>Брюки для мальчика Happy Fox Арт.: HF1312B</t>
  </si>
  <si>
    <t>https://ok.ru/profile/569082688748/album/915754972140/917783639532</t>
  </si>
  <si>
    <t xml:space="preserve">Анна Федосеева(Якунина) </t>
  </si>
  <si>
    <t>Носки мужские Брестские
Артикул: BNK18C2131133</t>
  </si>
  <si>
    <t>Футболка мужская РУСЯ
Артикул: RU2213</t>
  </si>
  <si>
    <t>Панталоны женские TREND
Артикул: TR8034402</t>
  </si>
  <si>
    <t>Майка для мальчика Bonito Арт.: P1072</t>
  </si>
  <si>
    <t>https://ok.ru/profile/569082688748/album/915714189292/920234845164</t>
  </si>
  <si>
    <t xml:space="preserve">Шорты для мальчика Bonito Арт.: BK1324SH </t>
  </si>
  <si>
    <t>https://ok.ru/profile/569082688748/album/915754972140/920235055084</t>
  </si>
  <si>
    <t>Пижама для девочки RoxyFoxy
Артикул: RF045006</t>
  </si>
  <si>
    <t>tanyusha 👑👑👑</t>
  </si>
  <si>
    <t>Костюм женский РУСЯ
Артикул: RU3851</t>
  </si>
  <si>
    <t>Повязка для девочки Мегашапка
Артикул: MG11033</t>
  </si>
  <si>
    <t>38-44</t>
  </si>
  <si>
    <t>Повязка для девочки Русбубон
Артикул: RB25426</t>
  </si>
  <si>
    <t>41-44</t>
  </si>
  <si>
    <t>Повязка для девочки Русбубон
Артикул: RB25445</t>
  </si>
  <si>
    <t>38-41</t>
  </si>
  <si>
    <t>Костюм для мальчика YOULALA
Артикул: UL6194200104</t>
  </si>
  <si>
    <t>52-80-86</t>
  </si>
  <si>
    <t>Комбинезон для девочки LESI KIDS
Артикул: LES22</t>
  </si>
  <si>
    <t>Трусы женские 7шт. Nicoletta
Артикул: NC713050</t>
  </si>
  <si>
    <t xml:space="preserve">Костюм для девочки Bonito Арт.: BNT005FSD </t>
  </si>
  <si>
    <t>https://ok.ru/profile/569082688748/album/916025641196/916026392300</t>
  </si>
  <si>
    <t>собачка,бирюзовый</t>
  </si>
  <si>
    <t>Костюм для девочки Bonito Арт.: BNT005FSD</t>
  </si>
  <si>
    <t>https://ok.ru/profile/569082688748/album/916025641196/916026392812</t>
  </si>
  <si>
    <t>пудель,желтый</t>
  </si>
  <si>
    <t>Костюм для девочки Baby Style Арт.: BSMD00521</t>
  </si>
  <si>
    <t>https://ok.ru/profile/569082688748/album/916025641196/916026465772</t>
  </si>
  <si>
    <t>ментоловый,розовый</t>
  </si>
  <si>
    <t>https://ok.ru/profile/569082688748/album/916025641196/916026473452</t>
  </si>
  <si>
    <t>кошка, коралл</t>
  </si>
  <si>
    <t>Трусы для девочки 7шт. Donella
Артикул: DON41675X7</t>
  </si>
  <si>
    <t>Комплект шапка женская со снудом Русбубон
Артикул: RB24262</t>
  </si>
  <si>
    <t>Бейсболка для мальчика MINAKU
Артикул: SL4154462</t>
  </si>
  <si>
    <t>желтый,черный</t>
  </si>
  <si>
    <t>https://ok.ru/profile/569082688748/album/916025641196/919056084972</t>
  </si>
  <si>
    <t>т.розовый.персик</t>
  </si>
  <si>
    <t>Ажурные колготки для девочки Conte elegant Арт.: 16S49SP</t>
  </si>
  <si>
    <t>https://ok.ru/profile/569082688748/album/915968223980/920132305900</t>
  </si>
  <si>
    <t>Шорты для девочки Sladikmladik Арт.: SM659</t>
  </si>
  <si>
    <t>https://ok.ru/profile/569082688748/album/916025641196/918646484204</t>
  </si>
  <si>
    <t>https://ok.ru/profile/569082688748/album/916025641196/918646479084</t>
  </si>
  <si>
    <t>Салатовая футболка детская K&amp;R BABY Арт.: KR201513</t>
  </si>
  <si>
    <t>https://ok.ru/profile/569082688748/album/916086176236/919466552812</t>
  </si>
  <si>
    <t>Футболка для мальчика Optop Арт.: CC3156</t>
  </si>
  <si>
    <t>https://ok.ru/profile/569082688748/album/916086176236/919466552556</t>
  </si>
  <si>
    <t>Футболка для девочки Bonito Арт.: BK002D</t>
  </si>
  <si>
    <t>https://ok.ru/profile/569082688748/album/916086176236/919188212972</t>
  </si>
  <si>
    <t>салатовый.лошадки</t>
  </si>
  <si>
    <t xml:space="preserve">Футболка для девочки Sladikmladik Арт.: SM614 </t>
  </si>
  <si>
    <t>https://ok.ru/profile/569082688748/album/916086176236/918297565164</t>
  </si>
  <si>
    <t>Колготки детские Лукоморье
Арт.: KM001</t>
  </si>
  <si>
    <t>128-134</t>
  </si>
  <si>
    <t>https://ok.ru/profile/569082688748/album/915968223980/920235100908</t>
  </si>
  <si>
    <t>Колготки для девочки 40 Эра Арт.: P31210</t>
  </si>
  <si>
    <t>https://ok.ru/profile/569082688748/album/915968223980/919660665068</t>
  </si>
  <si>
    <t>Галина Щедрина-Матвеева</t>
  </si>
  <si>
    <t>Женские туфли для купания
Артикул: BQW0070810</t>
  </si>
  <si>
    <t>Майка-топ женская Nicoletta Арт.: NC116320</t>
  </si>
  <si>
    <t>https://ok.ru/profile/569082688748/album/915755379692/920305135340</t>
  </si>
  <si>
    <t>Татьяна Богодухова</t>
  </si>
  <si>
    <t>https://ok.ru/profile/569082688748/album/915755379692/920305135596</t>
  </si>
  <si>
    <t>Бриджи женские TREND
Артикул: TR8028401</t>
  </si>
  <si>
    <t>Бейсболка Happy Fox
Артикул: HFB0001</t>
  </si>
  <si>
    <t>Классическая женская футболка базового черного цвета
Артикул: BRS0489</t>
  </si>
  <si>
    <t>Кружевные трусики-слипы
Артикул: BD33342</t>
  </si>
  <si>
    <t>Брюки женские Неженка
Артикул: NGSH1021</t>
  </si>
  <si>
    <t>Утепленное худи на молнии Happy Fox
Артикул: HFC0010</t>
  </si>
  <si>
    <t>48-50</t>
  </si>
  <si>
    <t>Изящные женские трусики-слипы из сочетания передней части из гладкого хлопкового
Артикул: BD37312</t>
  </si>
  <si>
    <t>Костюм мужской домашний Новое Кимоно
Артикул: NK9159</t>
  </si>
  <si>
    <t>https://ok.ru/profile/569082688748/album/915851970796/920131280876</t>
  </si>
  <si>
    <t>Олег Сурков</t>
  </si>
  <si>
    <t>Плотные леггинсы из микрофибры 250 INNAMORE
Арт.: INNCAL250</t>
  </si>
  <si>
    <t>https://ok.ru/profile/569082688748/album/915798054636/919520946668</t>
  </si>
  <si>
    <t>Бассейн надувной с шариками Bestway
Артикул: BW5221</t>
  </si>
  <si>
    <t>Бантик для волос на резинке 2шт BABYS JOY</t>
  </si>
  <si>
    <t>Носки 3 пары Борисоглебский Трикотаж</t>
  </si>
  <si>
    <t>Футболка для девочки Happy Fox Арт.: HF099</t>
  </si>
  <si>
    <t>https://ok.ru/profile/569082688748/album/916086176236/916086851052</t>
  </si>
  <si>
    <t>Футболка для девочки Repost Арт.: FBDP0007</t>
  </si>
  <si>
    <t>https://ok.ru/profile/569082688748/album/916086176236/918646173932</t>
  </si>
  <si>
    <t>Трусы для девочки 5шт. Donella Арт.: DN4171BF</t>
  </si>
  <si>
    <t>https://ok.ru/profile/569082688748/album/920633734892/920634041580</t>
  </si>
  <si>
    <t>Футболка для мальчика Bonito Арт.: BK003M</t>
  </si>
  <si>
    <t>https://ok.ru/profile/569082688748/album/915714189292/920132656876</t>
  </si>
  <si>
    <t xml:space="preserve">Футболка для мальчика Baby Style Арт.: BSMM00121 </t>
  </si>
  <si>
    <t>https://ok.ru/profile/569082688748/album/915714189292/919658905580</t>
  </si>
  <si>
    <t>желтый.пляж</t>
  </si>
  <si>
    <t>https://ok.ru/profile/569082688748/album/915714189292/915714414316</t>
  </si>
  <si>
    <t>Футболка для мальчика Bonito Арт.: BNT003FM</t>
  </si>
  <si>
    <t xml:space="preserve">Футболка для девочки Happy Fox Арт.: HF3638 </t>
  </si>
  <si>
    <t>https://ok.ru/profile/569082688748/album/916086176236/919188203500</t>
  </si>
  <si>
    <t>Футболка для мальчика Bonito
Арт.: BNT003FM</t>
  </si>
  <si>
    <t>джип,голубой</t>
  </si>
  <si>
    <t xml:space="preserve">Женская пижама Happy Fox Арт.: HF4100MSP </t>
  </si>
  <si>
    <t>https://ok.ru/profile/569082688748/album/915851578604/920682336492</t>
  </si>
  <si>
    <t>Анохина Анна 💞</t>
  </si>
  <si>
    <t xml:space="preserve">Женская пижама Неженка Арт.: NGGHP059 </t>
  </si>
  <si>
    <t>https://ok.ru/profile/569082688748/album/915851578604/920682317548</t>
  </si>
  <si>
    <t>Толстовка для девочки EL Beso Арт.: ELB15102003</t>
  </si>
  <si>
    <t>https://ok.ru/profile/569082688748/album/916024628716/916171364332</t>
  </si>
  <si>
    <t>Пижамы для мальчика Юниор-Текстиль Арт.: UT758FHTM</t>
  </si>
  <si>
    <t>https://ok.ru/profile/569082688748/album/915713547756/915713640428</t>
  </si>
  <si>
    <t>Джемпер для девочки Клеопатра Стиль Арт.: KPTR205151</t>
  </si>
  <si>
    <t>https://ok.ru/profile/569082688748/album/916024628716/920235161068</t>
  </si>
  <si>
    <t>Водолазка для девочки Ивашка Арт.: IVKIPB063</t>
  </si>
  <si>
    <t>https://ok.ru/profile/569082688748/album/916024628716/916024753388</t>
  </si>
  <si>
    <t>Майка для мальчика Bonito Арт.: BK1462M</t>
  </si>
  <si>
    <t>https://ok.ru/profile/569082688748/album/915713887212/918342981356</t>
  </si>
  <si>
    <t xml:space="preserve">Комплект для мальчика Bonito Арт.: BK1465MT </t>
  </si>
  <si>
    <t>https://ok.ru/profile/569082688748/album/915713887212/919523999980</t>
  </si>
  <si>
    <t>Песочник для мальчика Юниор-Текстиль Арт.: UT7814</t>
  </si>
  <si>
    <t>https://ok.ru/profile/569082688748/album/896890353644/919525059564</t>
  </si>
  <si>
    <t>белый, машины</t>
  </si>
  <si>
    <t xml:space="preserve"> Костюм для мальчика VGtrikotazh Арт.: VGTD1165</t>
  </si>
  <si>
    <t>https://ok.ru/profile/569082688748/album/896890353644/920132792300</t>
  </si>
  <si>
    <t>т.бирюза</t>
  </si>
  <si>
    <t xml:space="preserve">Джемпер для девочки Luneva Арт.: LU161056 </t>
  </si>
  <si>
    <t>https://ok.ru/profile/569082688748/album/916024628716/918644999404</t>
  </si>
  <si>
    <t>Комбинезон для мальчика VGtrikotazh Арт.: VGTD1117</t>
  </si>
  <si>
    <t>https://ok.ru/profile/569082688748/album/896890353644/920132829420</t>
  </si>
  <si>
    <t>Боди детское YOULALA Арт.: UL183206002</t>
  </si>
  <si>
    <t>https://ok.ru/profile/569082688748/album/896890353644/920132838892</t>
  </si>
  <si>
    <t>Стильный женский костюм в спортивном стиле
Артикул: DM641</t>
  </si>
  <si>
    <t xml:space="preserve">Женская пижама с надписями Арт.: NSDPGH15 </t>
  </si>
  <si>
    <t>https://ok.ru/profile/569082688748/album/915851578604/920682326764</t>
  </si>
  <si>
    <t>желтый,динозавр</t>
  </si>
  <si>
    <t>https://ok.ru/profile/569082688748/album/915714189292/920960706540</t>
  </si>
  <si>
    <t>Женская футболка с надписью Angel и принтом крылья на спинке Арт.: HF019</t>
  </si>
  <si>
    <t>https://ok.ru/profile/569082688748/album/915798054636/920925878764</t>
  </si>
  <si>
    <t xml:space="preserve">Людмила Я </t>
  </si>
  <si>
    <t>Шорты для мальчика Bonito
Арт.: BK1409SH</t>
  </si>
  <si>
    <t>https://ok.ru/profile/569082688748/album/915754972140/920960750316</t>
  </si>
  <si>
    <t>электрик,однотонный</t>
  </si>
  <si>
    <t>Постельное белье из поплина, 2,0 сп, наволочки 50*70 Ночь Нежна
Арт.: NN9016</t>
  </si>
  <si>
    <t>https://ok.ru/profile/569082688748/album/916145727980/920994721772</t>
  </si>
  <si>
    <t>Женская бельевая майка с кружевом
Артикул: TS3097</t>
  </si>
  <si>
    <t xml:space="preserve"> т.зеленый</t>
  </si>
  <si>
    <t>https://ok.ru/profile/569082688748/album/916169808108/918312542188</t>
  </si>
  <si>
    <t>Пантолеты мужские Smile of Mister Арт.: SM09700501</t>
  </si>
  <si>
    <t>https://ok.ru/profile/569082688748/album/917027540204/920995284972</t>
  </si>
  <si>
    <t>Юлия Масленникова (Власова)</t>
  </si>
  <si>
    <t>https://ok.ru/profile/569082688748/album/915714189292/920630866156</t>
  </si>
  <si>
    <t>оранжевый,мотоциклы</t>
  </si>
  <si>
    <t>Happy Fox, Футболка для девочки Happy Fox
Арт.: HF66031D</t>
  </si>
  <si>
    <t>https://ok.ru/profile/569082688748/album/916086176236/918646151660</t>
  </si>
  <si>
    <t>кот.с.лапками.красный</t>
  </si>
  <si>
    <t>Футболка для мальчика Happy Fox Арт.: HF550159KB</t>
  </si>
  <si>
    <t>https://ok.ru/profile/569082688748/album/915714189292/921104188140</t>
  </si>
  <si>
    <t xml:space="preserve">Женская футболка с надписью Angel и принтом крылья на спинке Арт.: HF019 </t>
  </si>
  <si>
    <t>https://ok.ru/profile/569082688748/album/915798054636/921105133548</t>
  </si>
  <si>
    <t>Толстовка для девочки Looklie Арт.: LK0525</t>
  </si>
  <si>
    <t>https://ok.ru/profile/569082688748/album/916024628716/921104000748</t>
  </si>
  <si>
    <t>Женские шорты Арт.: AM1015</t>
  </si>
  <si>
    <t>https://ok.ru/profile/569082688748/album/915798054636/921105197804</t>
  </si>
  <si>
    <t>Женский костюм с принтом цветы Арт.: HST1806KSH01</t>
  </si>
  <si>
    <t>164-100-106</t>
  </si>
  <si>
    <t>https://ok.ru/profile/569082688748/album/915851578604/921105400300</t>
  </si>
  <si>
    <t>лиловый</t>
  </si>
  <si>
    <t>Женский домашний костюм с бриджами и футболкой, украшен принтом цветы Арт.: EL1356</t>
  </si>
  <si>
    <t>https://ok.ru/profile/569082688748/album/915851578604/921105569004</t>
  </si>
  <si>
    <t>https://ok.ru/profile/569082688748/album/916169808108/921104102380</t>
  </si>
  <si>
    <t>Набор хлопковых женских носков, 5 пар Арт.: 31020075Q43</t>
  </si>
  <si>
    <t>https://ok.ru/profile/569082688748/album/915797674476/920625914604</t>
  </si>
  <si>
    <t>Набор цветных хлопковых женских носков, 5 пар Арт.: 31020075Q153</t>
  </si>
  <si>
    <t>https://ok.ru/profile/569082688748/album/915797674476/920625920236</t>
  </si>
  <si>
    <t>Платье для девочки Optop
Арт.: PTP5642</t>
  </si>
  <si>
    <t>Платье для девочки Luneva
Арт.: LU11961</t>
  </si>
  <si>
    <t>Платье для девочки Umka
Арт.: 20808201211</t>
  </si>
  <si>
    <t>Платье для девочки Ивашка
Арт.: IVPL6012</t>
  </si>
  <si>
    <t>Платье для девочки Bonito
Арт.: BK1444P</t>
  </si>
  <si>
    <t>Женский костюм с принтом звездочки
Арт.: HZ042254</t>
  </si>
  <si>
    <t>https://ok.ru/profile/569082688748/album/915851578604/921105404652</t>
  </si>
  <si>
    <t>Футболка для девочки Baby Style
Арт.: BSMD00121K</t>
  </si>
  <si>
    <t>https://ok.ru/profile/569082688748/album/916086176236/921103806700</t>
  </si>
  <si>
    <t>https://ok.ru/profile/569082688748/album/916086176236/921103806444</t>
  </si>
  <si>
    <t>св.розовый</t>
  </si>
  <si>
    <t>подружки,пудровый</t>
  </si>
  <si>
    <t>https://ok.ru/profile/569082688748/album/916086176236/921103737068</t>
  </si>
  <si>
    <t>Костюм для мальчика VGtrikotazh Арт.: VGTD1165</t>
  </si>
  <si>
    <t>Точилка Attache
Артикул: KMS563822</t>
  </si>
  <si>
    <t>Футболка для девочки RoxyFoxy
Артикул: RF105001</t>
  </si>
  <si>
    <t>Тетрадь общая 48 л. в клетку Be Smart
Артикул: KMS824387</t>
  </si>
  <si>
    <t>Линейка 20 см ACTION!
Артикул: APR20TF</t>
  </si>
  <si>
    <t>Бомбер для мальчика Bonito
Артикул: BK1376B</t>
  </si>
  <si>
    <t>Костюм для мальчика BABY MAY'S
Артикул: U63425</t>
  </si>
  <si>
    <t>Шорты для мальчика Optop
Артикул: PTP4829</t>
  </si>
  <si>
    <t>Шорты для мальчика Baby Style
Артикул: BSMM11321YD</t>
  </si>
  <si>
    <t>https://ok.ru/profile/569082688748/album/915798054636/920926176492</t>
  </si>
  <si>
    <t xml:space="preserve"> Женская футболка с принтом в стиле милитари
Арт.: G1021013</t>
  </si>
  <si>
    <t>Любовь Николаевна</t>
  </si>
  <si>
    <t>Набор женских трусиков стрингов, 5 шт Арт.: DN2471TM</t>
  </si>
  <si>
    <t>https://ok.ru/profile/569082688748/album/915755379692/921103376364</t>
  </si>
  <si>
    <t>Футболка мужская Грация Арт.: G1150013</t>
  </si>
  <si>
    <t>https://ok.ru/profile/569082688748/album/915851970796/921104898540</t>
  </si>
  <si>
    <t>Подарочные мужские носки TOUCH Арт.: TC051</t>
  </si>
  <si>
    <t>https://ok.ru/profile/569082688748/album/915851970796/920959958764</t>
  </si>
  <si>
    <t>Футболка мужская Грация Арт.: G1108013</t>
  </si>
  <si>
    <t>https://ok.ru/profile/569082688748/album/915851970796/920959939820</t>
  </si>
  <si>
    <t>https://ok.ru/profile/569082688748/album/915851970796/920959929580</t>
  </si>
  <si>
    <t>Носки Happy Fox
Арт.: HF0238A</t>
  </si>
  <si>
    <t>Трусы мужские ROCKHARD Арт.: KZ7003</t>
  </si>
  <si>
    <t>https://ok.ru/profile/569082688748/album/915851970796/920959919852</t>
  </si>
  <si>
    <t>зима.микс</t>
  </si>
  <si>
    <t>Футболка мужская Happy Fox Арт.: HFC0007</t>
  </si>
  <si>
    <t>https://ok.ru/profile/569082688748/album/915851970796/920959913964</t>
  </si>
  <si>
    <t>камуфляж,серый</t>
  </si>
  <si>
    <t xml:space="preserve">Носки Happy Fox Арт.: HF0238A </t>
  </si>
  <si>
    <t>https://ok.ru/profile/569082688748/album/915851970796/920638490860</t>
  </si>
  <si>
    <t>ваще.пофиг.черный</t>
  </si>
  <si>
    <t xml:space="preserve">Носки мужские 3 пары Топ Топыч
Арт.: NT4109
</t>
  </si>
  <si>
    <t>https://ok.ru/profile/569082688748/album/915851970796/920959971564</t>
  </si>
  <si>
    <t>рыбак,микс</t>
  </si>
  <si>
    <t>Укороченные женские носки с рисунком сетка Арт.: 17S121SP</t>
  </si>
  <si>
    <t>https://ok.ru/profile/569082688748/album/915797674476/921643527660</t>
  </si>
  <si>
    <t>turquoise</t>
  </si>
  <si>
    <t>Женские носки в сеточку с люрексом Арт.: 17S122SP</t>
  </si>
  <si>
    <t>https://ok.ru/profile/569082688748/album/915797674476/921643539180</t>
  </si>
  <si>
    <t>https://ok.ru/profile/569082688748/album/915797674476/921643548908</t>
  </si>
  <si>
    <t>Блузка для девочки Optop
Артикул: PTP301033</t>
  </si>
  <si>
    <t>Набор женских трусиков-слипов, 7 шт
Артикул: BR8180</t>
  </si>
  <si>
    <t>Ирина Лапаницина (Сорокина)</t>
  </si>
  <si>
    <t>Трусы для девочки 3шт. Crockid Арт.: CC19043</t>
  </si>
  <si>
    <t>https://ok.ru/profile/569082688748/album/915967526380/921644975852</t>
  </si>
  <si>
    <t>светлый.минт.белый.сказка</t>
  </si>
  <si>
    <t>Простыня из бязи 220*200 Ночь Нежна
Арт.: NN1872</t>
  </si>
  <si>
    <t>https://ok.ru/profile/569082688748/album/916145727980/921673431788</t>
  </si>
  <si>
    <t>200*220</t>
  </si>
  <si>
    <t>Укороченные женские носочки
Арт.: C1417</t>
  </si>
  <si>
    <t>https://ok.ru/profile/569082688748/album/915797674476/920304660460</t>
  </si>
  <si>
    <t>https://ok.ru/profile/569082688748/album/916145727980/920994654956</t>
  </si>
  <si>
    <t>Постельное белье из бязи, 2,0 сп с европростыней, наволочки 70*70 Ночь Нежна
Арт.: NN6696</t>
  </si>
  <si>
    <t>мультиколор</t>
  </si>
  <si>
    <t>Постельное белье из бязи, 2,0 сп с европростыней, наволочки 50*70 Ночь Нежна Арт.: NN0234</t>
  </si>
  <si>
    <t>https://ok.ru/profile/569082688748/album/916145727980/920994662380</t>
  </si>
  <si>
    <t>Футболка для мальчика Sladikmladik Арт.: SM609</t>
  </si>
  <si>
    <t>https://ok.ru/profile/569082688748/album/915714189292/921644473068</t>
  </si>
  <si>
    <t>АЛЁНКА💞💖 ))))</t>
  </si>
  <si>
    <t>Футболка для мальчика Happy Fox Арт.: HF3237</t>
  </si>
  <si>
    <t>https://ok.ru/profile/569082688748/album/915714189292/917414006252</t>
  </si>
  <si>
    <t>Набор книг 6 шт. БУКВА-ЛЕНД Арт.: 4814146</t>
  </si>
  <si>
    <t>https://ok.ru/profile/569082688748/album/916639493356/921672482028</t>
  </si>
  <si>
    <t>Платьице для девочки Bonito Арт.: BK1438P</t>
  </si>
  <si>
    <t>https://ok.ru/profile/569082688748/album/916085135596/919055998956</t>
  </si>
  <si>
    <t>смайл,черный</t>
  </si>
  <si>
    <t>Футболка для мальчика RoxyFoxy
Артикул: RF305005</t>
  </si>
  <si>
    <t>4 хлопковых детских футболки Happy Fox
Артикул: HF5501SET</t>
  </si>
  <si>
    <t>бел.красн.серыймеланж.т.синий</t>
  </si>
  <si>
    <t>https://happywear.ru/boys/boy-povsednevnaya-odegda/boy-shtani/6618926</t>
  </si>
  <si>
    <t>Брюки для мальчика Иново
Артикул: IVN905</t>
  </si>
  <si>
    <t>https://happywear.ru/boys/boy-povsednevnaya-odegda/boy-shtani/6631164</t>
  </si>
  <si>
    <t>Брюки для мальчика Happy Fox
Артикул: HF1312B</t>
  </si>
  <si>
    <t>Футболка мужская Happy Fox Арт.: HF3986</t>
  </si>
  <si>
    <t>https://ok.ru/profile/569082688748/album/915851970796/921643738604</t>
  </si>
  <si>
    <t>ИРИНА СБ🥇</t>
  </si>
  <si>
    <t>Сорочка для девочки Umka Арт.: 20402801201</t>
  </si>
  <si>
    <t>https://ok.ru/profile/569082688748/album/916024505836/921645218028</t>
  </si>
  <si>
    <t>146/152</t>
  </si>
  <si>
    <t>Книжка-раскраска 3шт. Издательство Учитель Арт.: YCXB51</t>
  </si>
  <si>
    <t>https://ok.ru/profile/569082688748/album/916639493356/918003479276</t>
  </si>
  <si>
    <t>Книга развивающая ND Play Арт.: NDP278717</t>
  </si>
  <si>
    <t>https://ok.ru/profile/569082688748/album/916639493356/918345081324</t>
  </si>
  <si>
    <t>Развивающий набор с прозрачными карточками Я учу фигуры IQ-ZABIAKA Арт.: SL4482612</t>
  </si>
  <si>
    <t>https://ok.ru/profile/569082688748/album/916639493356/919080482028</t>
  </si>
  <si>
    <t>Женские велосипедки, удобны для тренировок и для дома
Артикул: HF0353</t>
  </si>
  <si>
    <t>https://happywear.ru/zhenshchinam/odezhda/shorty/6617131</t>
  </si>
  <si>
    <t>Однотонные женские пантолеты Арт.: TM75</t>
  </si>
  <si>
    <t>https://ok.ru/profile/569082688748/album/917027540204/921744895724</t>
  </si>
  <si>
    <t xml:space="preserve"> Блузка для девочки Optop Арт.: PTP301033</t>
  </si>
  <si>
    <t>122-64</t>
  </si>
  <si>
    <t>https://ok.ru/profile/569082688748/album/916024628716/921645184492</t>
  </si>
  <si>
    <t>череп,черный</t>
  </si>
  <si>
    <t>https://ok.ru/profile/569082688748/album/915851970796/921747402732</t>
  </si>
  <si>
    <t>Алена И</t>
  </si>
  <si>
    <t>Женские подследники Арт.: 16S16SPE</t>
  </si>
  <si>
    <t>https://ok.ru/profile/569082688748/album/915797674476/921746982380</t>
  </si>
  <si>
    <t>Женские подследники Арт.: 16S12227SP</t>
  </si>
  <si>
    <t>https://ok.ru/profile/569082688748/album/915797674476/921746982892</t>
  </si>
  <si>
    <t>т.синий 2шт</t>
  </si>
  <si>
    <t>Пазлы 4 шт. Woodlandtoys Арт.: SS099101</t>
  </si>
  <si>
    <t>https://ok.ru/profile/569082688748/album/916639493356/921744995308</t>
  </si>
  <si>
    <t>Футболка мужская Happy Fox Арт.: HF8181</t>
  </si>
  <si>
    <t>https://ok.ru/profile/569082688748/album/915851970796/921747424236</t>
  </si>
  <si>
    <t>Платье для девочки Luneva Арт.: LU11662</t>
  </si>
  <si>
    <t>https://ok.ru/profile/569082688748/album/916085135596/921103903212</t>
  </si>
  <si>
    <t>Платье для девочки Bonito Арт.: BK1168P</t>
  </si>
  <si>
    <t>https://ok.ru/profile/569082688748/album/916085135596/917754070764</t>
  </si>
  <si>
    <t xml:space="preserve">Женская ночная сорочка в горошек Арт.: HST1054A </t>
  </si>
  <si>
    <t>https://ok.ru/profile/569082688748/album/915851578604/921747114220</t>
  </si>
  <si>
    <t>164-112-118</t>
  </si>
  <si>
    <t>Платье для девочки WEWE
Арт.: AC620677</t>
  </si>
  <si>
    <t>https://ok.ru/profile/569082688748/album/916085135596/920626481132</t>
  </si>
  <si>
    <t>Платье для девочки Luneva
Арт.: LU111182</t>
  </si>
  <si>
    <t>https://ok.ru/profile/569082688748/album/916085135596/921645381356</t>
  </si>
  <si>
    <t>https://ok.ru/profile/569082688748/album/917027540204/920995288300</t>
  </si>
  <si>
    <t>Сабо мужские BRIS
Арт.: BQM0014001</t>
  </si>
  <si>
    <t>Женский костюм цвета пыльной розы, свитшот и брюки
Артикул: PTMDK0851</t>
  </si>
  <si>
    <t>Пантолеты мужские Lucky Land
Арт.: LL3138MCHC</t>
  </si>
  <si>
    <t>https://ok.ru/profile/569082688748/album/917027540204/921672655852</t>
  </si>
  <si>
    <t>Стильные женские брюки на резинке цвета индиго
Артикул: IGTB242006</t>
  </si>
  <si>
    <t>https://ok.ru/profile/569082688748/album/916025641196/916026474220</t>
  </si>
  <si>
    <t>Костюм для мальчика Bonito Арт.: BK1206MSH</t>
  </si>
  <si>
    <t>https://ok.ru/profile/569082688748/album/915754972140/919522380524</t>
  </si>
  <si>
    <t>https://ok.ru/profile/569082688748/album/915754972140/916170088684</t>
  </si>
  <si>
    <t xml:space="preserve">Шорты для мальчика Bonito Арт.: BK755SH </t>
  </si>
  <si>
    <t>https://ok.ru/profile/569082688748/album/915754972140/916170083308</t>
  </si>
  <si>
    <t xml:space="preserve">Шорты для мальчика Bonito Арт.: BNT102SH </t>
  </si>
  <si>
    <t>https://ok.ru/profile/569082688748/album/915754972140/915755177196</t>
  </si>
  <si>
    <t>футбол,электрик</t>
  </si>
  <si>
    <t>Костюм для мальчика Baby Style Арт.: BSMM00521</t>
  </si>
  <si>
    <t>https://ok.ru/profile/569082688748/album/915754972140/915755147756</t>
  </si>
  <si>
    <t>серыймеланж,желтый</t>
  </si>
  <si>
    <t>Костюм для девочки Bonito Арт.: BK1442KB</t>
  </si>
  <si>
    <t>https://ok.ru/profile/569082688748/album/916025641196/916026505708</t>
  </si>
  <si>
    <t>https://ok.ru/profile/569082688748/album/916025641196/920977175532</t>
  </si>
  <si>
    <t>https://ok.ru/profile/569082688748/album/916025641196/920977174252</t>
  </si>
  <si>
    <t>желтый.розовый</t>
  </si>
  <si>
    <t>Костюм для девочки Baby Style
Арт.: BSMD00521</t>
  </si>
  <si>
    <t>Велосипедки для девочки Sladikmladik Арт.: SM653</t>
  </si>
  <si>
    <t>https://ok.ru/profile/569082688748/album/916025641196/921672044012</t>
  </si>
  <si>
    <t>Платье для девочки Bonito Арт.: P889</t>
  </si>
  <si>
    <t>https://ok.ru/profile/569082688748/album/916085135596/921745290220</t>
  </si>
  <si>
    <t>Леггинсы для девочки Апрель Арт.: DRL894804N</t>
  </si>
  <si>
    <t>https://ok.ru/profile/569082688748/album/916025641196/920977126124</t>
  </si>
  <si>
    <t>разноцветные.кошки.на.т.синем</t>
  </si>
  <si>
    <t>Капри для девочки Baby Style Арт.: BSM05721</t>
  </si>
  <si>
    <t>https://ok.ru/profile/569082688748/album/916025641196/917416129004</t>
  </si>
  <si>
    <t>Шорты для девочки Batik Арт.: BAT2564</t>
  </si>
  <si>
    <t>https://ok.ru/profile/569082688748/album/916025641196/916637004268</t>
  </si>
  <si>
    <t>Комплект для мальчика Elephant Kids
Артикул: EK10062</t>
  </si>
  <si>
    <t>https://ok.ru/profile/569082688748/album/915713887212/920960631532</t>
  </si>
  <si>
    <t>Футболка для мальчика Bonito
Артикул: BK1460F</t>
  </si>
  <si>
    <t>https://ok.ru/profile/569082688748/album/915714189292/918339769324</t>
  </si>
  <si>
    <t>https://ok.ru/profile/569082688748/album/915798054636/921747253484</t>
  </si>
  <si>
    <t>Однотонные стрейчевые nженские брюки
Арт.: RU1506</t>
  </si>
  <si>
    <t>Трусы для мальчика 2шт. Donella
Артикул: DN7578</t>
  </si>
  <si>
    <t>Трусы для мальчика Baykar
Артикул: 3325</t>
  </si>
  <si>
    <t>Трусы для мальчика Donella
Артикул: DN76855HC</t>
  </si>
  <si>
    <t>Трусы для мальчика Doni
Артикул: DNI7671776LT</t>
  </si>
  <si>
    <t>Трусы для мальчика Doni
Артикул: DNI76788</t>
  </si>
  <si>
    <t>Лосины для девочки Happy Fox
Артикул: HF6602</t>
  </si>
  <si>
    <t>Платье для девочки BLUELAND
Артикул: BL2423</t>
  </si>
  <si>
    <t>Женская футболка с надписью Angel и принтом крылья на спинке
Арт.: HF019</t>
  </si>
  <si>
    <t>Колготки для девочки Berchelli Арт.: NT63531</t>
  </si>
  <si>
    <t>https://ok.ru/profile/569082688748/album/915968223980/921644931564</t>
  </si>
  <si>
    <t xml:space="preserve">Колготки для девочки Berchelli Арт.: NT63475 </t>
  </si>
  <si>
    <t>https://ok.ru/profile/569082688748/album/915968223980/921745947116</t>
  </si>
  <si>
    <t>https://ok.ru/profile/569082688748/album/915798054636/920925851628</t>
  </si>
  <si>
    <t>Женские леггинсы с надписью angel
Арт.: HF0351</t>
  </si>
  <si>
    <t>angel.черный</t>
  </si>
  <si>
    <t>ANASTASIA GLEBOVA</t>
  </si>
  <si>
    <t>Худи Happy Fox
Артикул: HFB0004</t>
  </si>
  <si>
    <t>Утепленное худи Happy Fox
Артикул: HFC0004</t>
  </si>
  <si>
    <t>Платьице для девочки Bonito
Арт.: BON1169P</t>
  </si>
  <si>
    <t>https://ok.ru/profile/569082688748/album/916085135596/921745269740</t>
  </si>
  <si>
    <t>https://ok.ru/profile/569082688748/album/915714189292/921746214892</t>
  </si>
  <si>
    <t>Костюм женский VGtrikotazh Арт.: VGTL2068</t>
  </si>
  <si>
    <t>https://ok.ru/profile/569082688748/album/915851578604/920682223596</t>
  </si>
  <si>
    <t>Набор однотонных женских носков, n2 пары Арт.: TC2P2802</t>
  </si>
  <si>
    <t>https://ok.ru/profile/569082688748/album/915797674476/920236072172</t>
  </si>
  <si>
    <t>https://ok.ru/profile/569082688748/album/915797674476/920304663788</t>
  </si>
  <si>
    <t>ауфф.черный</t>
  </si>
  <si>
    <t>Однотонные женские медицинские носки с ослабленной резинкой Арт.: BNK14C1202033</t>
  </si>
  <si>
    <t>https://ok.ru/profile/569082688748/album/915797674476/920236038380</t>
  </si>
  <si>
    <t>Трусы мужские Baykar
Артикул: BR110020</t>
  </si>
  <si>
    <t>дед</t>
  </si>
  <si>
    <t>Меланжевое женское бюстье Арт.: TS6020GRI</t>
  </si>
  <si>
    <t>https://ok.ru/profile/569082688748/album/915755379692/922144355564</t>
  </si>
  <si>
    <t xml:space="preserve"> Полотенце махровое 30x60 см Happy Fox Home Арт.: HF60BKBB</t>
  </si>
  <si>
    <t>https://ok.ru/profile/569082688748/album/916171721708/922151088620</t>
  </si>
  <si>
    <t>морская. Волна</t>
  </si>
  <si>
    <t>Полотенце махровое 30x60 см Авангард Арт.: C7912YA</t>
  </si>
  <si>
    <t>https://ok.ru/profile/569082688748/album/916171721708/922151089900</t>
  </si>
  <si>
    <t>https://ok.ru/profile/569082688748/album/916171721708/922151105516</t>
  </si>
  <si>
    <t>Полотенце махровое 50x90 см Happy Fox Home
Арт.: HF90EK</t>
  </si>
  <si>
    <t>Кепка детская Мегашапка
Артикул: MG30013</t>
  </si>
  <si>
    <t>Шапка для мальчика Мегашапка
Артикул: MG10164</t>
  </si>
  <si>
    <t xml:space="preserve">Детская футболка Happy Fox Арт.: HF55012 </t>
  </si>
  <si>
    <t>https://ok.ru/profile/569082688748/album/915714189292/922146200300</t>
  </si>
  <si>
    <t>Однотонная женская футболка свободного кроя, немного удлиненная сзади Арт.: HFG2010</t>
  </si>
  <si>
    <t>https://ok.ru/profile/569082688748/album/915798054636/920926085612</t>
  </si>
  <si>
    <t xml:space="preserve">Женская футболка с принтом Арт.: G11023013 </t>
  </si>
  <si>
    <t>https://ok.ru/profile/569082688748/album/915798054636/921747198700</t>
  </si>
  <si>
    <t>Футболка Klery Арт.: HF1146</t>
  </si>
  <si>
    <t>https://ok.ru/profile/569082688748/album/915798054636/921643266796</t>
  </si>
  <si>
    <t>25 2шт</t>
  </si>
  <si>
    <t>Туника женская Klery
Артикул: HF1214</t>
  </si>
  <si>
    <t>Кристина Логинова</t>
  </si>
  <si>
    <t>Костюм женский Неженка
Артикул: NGGHK033</t>
  </si>
  <si>
    <t xml:space="preserve">Женский спортивный костюм колор блок
Артикул: VGTL00464
</t>
  </si>
  <si>
    <t>Колготки для девочки Para socks Арт.: K1</t>
  </si>
  <si>
    <t>134/140</t>
  </si>
  <si>
    <t>https://ok.ru/profile/569082688748/album/915968223980/921644929260</t>
  </si>
  <si>
    <t>Набор женских трусиков слипов, 7 шт
Артикул: DON21675X7</t>
  </si>
  <si>
    <t>Ольга Кочукова (Жигачёва)</t>
  </si>
  <si>
    <t>нервишки.шалят.белый</t>
  </si>
  <si>
    <t>Набор носков 3 пары Happy Fox
Артикул: HF0238N3</t>
  </si>
  <si>
    <t>Женские носки
Артикул: BNK21C4201025</t>
  </si>
  <si>
    <t>Дождевик Русский Дождевик Арт.: RDGP82</t>
  </si>
  <si>
    <t>https://ok.ru/profile/569082688748/album/915851970796/922325844460</t>
  </si>
  <si>
    <t>Карандаш механический 2 шт. Attache
Артикул: KOM889120</t>
  </si>
  <si>
    <t>Ножницы детские 13,4 см Milan
Артикул: KMS1139550</t>
  </si>
  <si>
    <t>Стакан-непроливайка для рисования с держателем для кистей Calligrata
Артикул: SL2136088</t>
  </si>
  <si>
    <t>Женская футболка с принтом бабочка Арт.: RUF111</t>
  </si>
  <si>
    <t>https://ok.ru/profile/569082688748/album/915798054636/922325723116</t>
  </si>
  <si>
    <t xml:space="preserve"> Набор женских трусиков слипов, 5 шт Арт.: DN2171923RN</t>
  </si>
  <si>
    <t>https://ok.ru/profile/569082688748/album/915755379692/920626018540</t>
  </si>
  <si>
    <t>Носки детские 3 пары Para socks Арт.: N1D703</t>
  </si>
  <si>
    <t>https://ok.ru/profile/569082688748/album/915713547756/915713809900</t>
  </si>
  <si>
    <t>белый.черный.серыймеланж</t>
  </si>
  <si>
    <t>Джемпер для мальчика Batik Арт.: BAT02634</t>
  </si>
  <si>
    <t>https://ok.ru/profile/569082688748/album/916169808108/919659518956</t>
  </si>
  <si>
    <t>кирпичный</t>
  </si>
  <si>
    <t>Колготки для девочки Berchelli Арт.: NT63525</t>
  </si>
  <si>
    <t>92-98</t>
  </si>
  <si>
    <t>https://ok.ru/profile/569082688748/album/915968223980/916171090156</t>
  </si>
  <si>
    <t>коралл.котенок</t>
  </si>
  <si>
    <t>Женские трусики-стринги с кружевной отстрочкой Арт.: BR8841</t>
  </si>
  <si>
    <t>https://ok.ru/profile/569082688748/album/915755379692/922325474284</t>
  </si>
  <si>
    <t>Однотонные женские брюки классического кроя Арт.: HZ0402</t>
  </si>
  <si>
    <t>https://ok.ru/profile/569082688748/album/915798054636/922504798444</t>
  </si>
  <si>
    <t>Трусики-слипы женские, набор из 7 шт Арт.: NC24620</t>
  </si>
  <si>
    <t>https://ok.ru/profile/569082688748/album/915755379692/922506186732</t>
  </si>
  <si>
    <t>Однотонное женское бюстье
Арт.: TS6020BYZ</t>
  </si>
  <si>
    <t>https://ok.ru/profile/569082688748/album/915755379692/921747028204</t>
  </si>
  <si>
    <t xml:space="preserve">Костюм для мальчика Bonito Арт.: BK005FM </t>
  </si>
  <si>
    <t>https://ok.ru/profile/569082688748/album/915754972140/922507304172</t>
  </si>
  <si>
    <t>Костюм для мальчика LE&amp;LO Арт.: L304</t>
  </si>
  <si>
    <t>голубой,тракторы</t>
  </si>
  <si>
    <t>https://ok.ru/profile/569082688748/album/915754972140/921644486892</t>
  </si>
  <si>
    <t>Трусы для девочки Donella
Артикул: DN4171BF</t>
  </si>
  <si>
    <t>ОПЛАЧЕНО</t>
  </si>
  <si>
    <t>Постельное белье из бязи зима-лето, евро, наволочки 70*70 АртПостель
Артикул: ART614</t>
  </si>
  <si>
    <t>флоретта,сиреневый</t>
  </si>
  <si>
    <t>Постельное белье из поплина зима-лето, евро, наволочки 70*70 АртПостель
Артикул: ART644</t>
  </si>
  <si>
    <t>притяжение,сний</t>
  </si>
  <si>
    <t>саломея</t>
  </si>
  <si>
    <t xml:space="preserve">Ботинки мужские Lucky Land Арт.: LL3094 </t>
  </si>
  <si>
    <t>https://ok.ru/profile/569082688748/album/917027540204/917027887596</t>
  </si>
  <si>
    <t>Книга развивающая c наклейками ND Play Арт.: 290920</t>
  </si>
  <si>
    <t>https://ok.ru/profile/569082688748/album/916639493356/920994336236</t>
  </si>
  <si>
    <t>Женские следки с принтом-кошка Арт.: 6C101</t>
  </si>
  <si>
    <t>https://ok.ru/profile/569082688748/album/915797674476/922504953836</t>
  </si>
  <si>
    <t>Укороченные женские носки Арт.: 19S185SP</t>
  </si>
  <si>
    <t>https://ok.ru/profile/569082688748/album/915797674476/921643526892</t>
  </si>
  <si>
    <t xml:space="preserve"> Женские однотонные подследники Арт.: MF342K351</t>
  </si>
  <si>
    <t>https://ok.ru/profile/569082688748/album/915797674476/922504947948</t>
  </si>
  <si>
    <t>2шт, черный</t>
  </si>
  <si>
    <t>Женская футболка с принтом кеды Арт.: HF3337G</t>
  </si>
  <si>
    <t>https://ok.ru/profile/569082688748/album/915798054636/922747184364</t>
  </si>
  <si>
    <t>кеды, черный</t>
  </si>
  <si>
    <t xml:space="preserve">Носочки для девочки 3 пары LB Арт.: LB219 </t>
  </si>
  <si>
    <t>https://ok.ru/profile/569082688748/album/915968223980/922507221996</t>
  </si>
  <si>
    <t>белый,мятный.персиковый</t>
  </si>
  <si>
    <t>Алла Кустова</t>
  </si>
  <si>
    <t>Колготки для девочки Лукоморье Арт.: KAM010</t>
  </si>
  <si>
    <t>https://ok.ru/profile/569082688748/album/915968223980/922507200236</t>
  </si>
  <si>
    <t>140/146</t>
  </si>
  <si>
    <t>лилия, серый</t>
  </si>
  <si>
    <t>Колготки для девочки Лукоморье Арт.: KAM018</t>
  </si>
  <si>
    <t>ирис, серый</t>
  </si>
  <si>
    <t>https://ok.ru/profile/569082688748/album/915968223980/922507191020</t>
  </si>
  <si>
    <t>Носочки для девочки 3 пары Berchelli Арт.: NT63442</t>
  </si>
  <si>
    <t>https://ok.ru/profile/569082688748/album/915968223980/919056619756</t>
  </si>
  <si>
    <t>Майка-топ для девочки Родители и Дети Арт.: RIDM113</t>
  </si>
  <si>
    <t>https://ok.ru/profile/569082688748/album/915967526380/922507948268</t>
  </si>
  <si>
    <t xml:space="preserve">Майка-топ для девочки Baykar Арт.: 4290 </t>
  </si>
  <si>
    <t>https://ok.ru/profile/569082688748/album/915967526380/922745570796</t>
  </si>
  <si>
    <t>Носки мужские с махровой стопой Золотая игла Арт.: ZIC201A2D</t>
  </si>
  <si>
    <t>https://ok.ru/profile/569082688748/album/915851970796/922504721388</t>
  </si>
  <si>
    <t>Джемпер для девочки Little world of Alena
Арт.: LWA0936142</t>
  </si>
  <si>
    <t>https://ok.ru/profile/569082688748/album/916024628716/922745632492</t>
  </si>
  <si>
    <t>⚛ ⚛ ⚛〰️</t>
  </si>
  <si>
    <t>Фартук Доляна Арт.: SL2785595</t>
  </si>
  <si>
    <t>https://ok.ru/profile/569082688748/album/916171721708/922738808044</t>
  </si>
  <si>
    <t>Трусы мужские N.O.A. Арт.: NOA201124</t>
  </si>
  <si>
    <t>https://ok.ru/profile/569082688748/album/915851970796/922325775084</t>
  </si>
  <si>
    <t>Пазлы 4 шт. Woodlandtoys Арт.: SS148113</t>
  </si>
  <si>
    <t>https://ok.ru/profile/569082688748/album/916639493356/922739514092</t>
  </si>
  <si>
    <t xml:space="preserve">Трусы мужские Happy Fox Арт.: HFS1001010 </t>
  </si>
  <si>
    <t>https://ok.ru/profile/569082688748/album/915851970796/922141765356</t>
  </si>
  <si>
    <t>реклама, т.синий</t>
  </si>
  <si>
    <t>Майка-топ для девочки OTS Арт.: TS6117</t>
  </si>
  <si>
    <t>https://ok.ru/profile/569082688748/album/915967526380/922745571308</t>
  </si>
  <si>
    <t>140-146</t>
  </si>
  <si>
    <t>Леся Кузьмина</t>
  </si>
  <si>
    <t>Комплект для девочки OTS Арт.: TS8800</t>
  </si>
  <si>
    <t>https://ok.ru/profile/569082688748/album/915967526380/922745581292</t>
  </si>
  <si>
    <t>Женская туника
Артикул: NGT176</t>
  </si>
  <si>
    <t>Нина Яковлева(Томилова)</t>
  </si>
  <si>
    <t>Женская туника без начеса, рукав 1/2
Артикул: NGT212</t>
  </si>
  <si>
    <t>Стильное трикотажное женское платье с принтом котики Арт.: GPK930809</t>
  </si>
  <si>
    <t>https://ok.ru/profile/569082688748/album/915798054636/922747178732</t>
  </si>
  <si>
    <t>Трусы мужские Doni
Артикул: DONI8172</t>
  </si>
  <si>
    <t>Картон цветной 20 л. 10 цв. Апплика
Артикул: KMS850547</t>
  </si>
  <si>
    <t>Трусы для мальчика Doni
Артикул: DNI75833</t>
  </si>
  <si>
    <t>Трусы для мальчика 5шт. Donella
Артикул: DN7571846ML</t>
  </si>
  <si>
    <t>Шорты мужские IVASSORTI Арт.: IV1692</t>
  </si>
  <si>
    <t>https://ok.ru/profile/569082688748/album/915851970796/921104922092</t>
  </si>
  <si>
    <t>Алена Мусинцева (Житова)</t>
  </si>
  <si>
    <t>Джемпер для девочки Little world of Alena Арт.: LWA0931422</t>
  </si>
  <si>
    <t>https://ok.ru/profile/569082688748/album/916024628716/921645196780</t>
  </si>
  <si>
    <t>Футболка для мальчика Baby Style Арт.: BSMM00121K</t>
  </si>
  <si>
    <t>https://ok.ru/profile/569082688748/album/915714189292/922746351084</t>
  </si>
  <si>
    <t>кеды,т.серый</t>
  </si>
  <si>
    <t>Костюм для девочки Takro Арт.: TAK1368F2</t>
  </si>
  <si>
    <t>https://ok.ru/profile/569082688748/album/896890353644/922746501100</t>
  </si>
  <si>
    <t>Женские трусики-слипы с принтом надпись, 5 шт Арт.: DN2171NR</t>
  </si>
  <si>
    <t>https://ok.ru/profile/569082688748/album/915755379692/923046411244</t>
  </si>
  <si>
    <t>Женский домашний костюм с кружевной отделкой Арт.: MD12652</t>
  </si>
  <si>
    <t>https://ok.ru/profile/569082688748/album/915851578604/922325648876</t>
  </si>
  <si>
    <t>Водолазка для девочки Апрель Арт.: DDVD404804</t>
  </si>
  <si>
    <t>https://ok.ru/profile/569082688748/album/916024628716/923047019500</t>
  </si>
  <si>
    <t xml:space="preserve">Водолазка для девочки Sladikmladik Арт.: SM561 </t>
  </si>
  <si>
    <t>https://ok.ru/profile/569082688748/album/916024628716/916024751340</t>
  </si>
  <si>
    <t>нежнорозовый</t>
  </si>
  <si>
    <t>Толстовка для девочки Sladikmladik Арт.: SM643</t>
  </si>
  <si>
    <t>https://ok.ru/profile/569082688748/album/916024628716/923047028204</t>
  </si>
  <si>
    <t>Женские трикотажные брюки для занятий фитнесом, пробежек и для отдыха дома
Артикул: EL612S</t>
  </si>
  <si>
    <t>Лосины для девочки TREND
Артикул: TR7059206</t>
  </si>
  <si>
    <t>т.синий,авокадо</t>
  </si>
  <si>
    <t>черный,сердца</t>
  </si>
  <si>
    <t xml:space="preserve">Простыня на резинке 120x200 АртПостель Арт.: ART252 </t>
  </si>
  <si>
    <t>https://ok.ru/profile/569082688748/album/916145727980/922740058348</t>
  </si>
  <si>
    <t>полянка, фиолетовый</t>
  </si>
  <si>
    <t>Сапоги мужские EVASHOES
Артикул: 17M131</t>
  </si>
  <si>
    <t>43-44</t>
  </si>
  <si>
    <t>Женские носки с принтом в виде птички
Артикул: C1428</t>
  </si>
  <si>
    <t>Укороченные женские носочки
Артикул: C1417</t>
  </si>
  <si>
    <t>Илона лапушняк</t>
  </si>
  <si>
    <t>Женский костюм с принтом медведь
Артикул: MDK825</t>
  </si>
  <si>
    <t>170-96</t>
  </si>
  <si>
    <t>Набор IQ-книг 8 шт. БУКВА-ЛЕНД Арт.: SL3712196</t>
  </si>
  <si>
    <t>https://ok.ru/profile/569082688748/album/916639493356/923047755244</t>
  </si>
  <si>
    <t>Набор книг с бумажными аппликациями 4 шт. БУКВА-ЛЕНД Арт.: SL4558806</t>
  </si>
  <si>
    <t>Набор прикольных женских носковn с крутыми надписями, 3 пары
Арт.: HF0238N</t>
  </si>
  <si>
    <t>https://ok.ru/profile/569082688748/album/915797674476/923262546412</t>
  </si>
  <si>
    <t>Летние укороченные женские носки с сеточкой на верхней части Арт.: ZIC401A</t>
  </si>
  <si>
    <t>https://ok.ru/profile/569082688748/album/915797674476/923262548204</t>
  </si>
  <si>
    <t>белый,розовый.черный</t>
  </si>
  <si>
    <t>Женские укороченные носочки, 6 пар Арт.: NT1148</t>
  </si>
  <si>
    <t>https://ok.ru/profile/569082688748/album/915797674476/923262548460</t>
  </si>
  <si>
    <t>https://ok.ru/profile/569082688748/album/915798054636/921747215852</t>
  </si>
  <si>
    <t>Happy Fox, Футболка для девочки
Арт.: HF019</t>
  </si>
  <si>
    <t>Подушка АртПостель
Артикул: ART1331</t>
  </si>
  <si>
    <t>Алена Лагерева( Васильева)</t>
  </si>
  <si>
    <t>68*68</t>
  </si>
  <si>
    <t>Укороченные летние женские носки
Артикул: ZIC402</t>
  </si>
  <si>
    <t>https://happywear.ru/zhenshchinam/nizhnee-bele/noski/6540458</t>
  </si>
  <si>
    <t>https://ok.ru/profile/569082688748/album/915797674476/923262520044</t>
  </si>
  <si>
    <t>Классные женские носки с 3-D рисунком в виде бантика на бортике Арт.: MF261K1261</t>
  </si>
  <si>
    <t>https://ok.ru/profile/569082688748/album/915797674476/920980525804</t>
  </si>
  <si>
    <t>Светлана💞 Белочка🐿️</t>
  </si>
  <si>
    <t>Женские кружевные следки Арт.: SL55254</t>
  </si>
  <si>
    <t>https://ok.ru/profile/569082688748/album/915797674476/923046158316</t>
  </si>
  <si>
    <t>Хлопковые укороченные летние носочки Арт.: 15S81SP</t>
  </si>
  <si>
    <t xml:space="preserve">Укороченные женские носки Арт.: MF363K1299 </t>
  </si>
  <si>
    <t>св.сиреневый</t>
  </si>
  <si>
    <t>https://ok.ru/profile/569082688748/album/915797674476/923046155500</t>
  </si>
  <si>
    <t>Женские носки Conte elegant Арт.: 17S183SP245</t>
  </si>
  <si>
    <t>https://ok.ru/profile/569082688748/album/915797674476/923046143212</t>
  </si>
  <si>
    <t>Короткие женские носки Арт.: MF397K1642</t>
  </si>
  <si>
    <t>https://ok.ru/profile/569082688748/album/915797674476/923046139372</t>
  </si>
  <si>
    <t>Спортивные женские носки Арт.: ASSW41000001</t>
  </si>
  <si>
    <t>https://ok.ru/profile/569082688748/album/915797674476/921643539436</t>
  </si>
  <si>
    <t>Женская пижама с принтом медвежонок Арт.: VLTP335</t>
  </si>
  <si>
    <t>https://ok.ru/profile/569082688748/album/915851578604/922747210220</t>
  </si>
  <si>
    <t xml:space="preserve">Женский домашний костюм с кошечками Арт.: DEPZH13 </t>
  </si>
  <si>
    <t>https://ok.ru/profile/569082688748/album/915851578604/922325701868</t>
  </si>
  <si>
    <t>Татьяна Раменская (Шаповалова)</t>
  </si>
  <si>
    <t>2шт, белый</t>
  </si>
  <si>
    <t>Женский домашний костюм
Артикул: HST1859KSH01122</t>
  </si>
  <si>
    <t>Познавательная игра ЛАС ИГРАС
Артикул: SL172858</t>
  </si>
  <si>
    <t>Толстовка для девочки Sladikmladik
Артикул: SM643</t>
  </si>
  <si>
    <t>Набор светящихся переводных тату Холодное сердце Priority
Артикул: AKS1405</t>
  </si>
  <si>
    <t>Набор светящихся переводных тату Кошечка Мари Priority
Артикул: AKS1374</t>
  </si>
  <si>
    <t>Носки детские Conte-kids
Артикул: 18S267SP</t>
  </si>
  <si>
    <t>Детские носки 3 пары Berchelli
Артикул: NT63584</t>
  </si>
  <si>
    <t>Носки детские Гамма
Артикул: GMC1623</t>
  </si>
  <si>
    <t>Следки Гамма Арт.: GMC833</t>
  </si>
  <si>
    <t>https://ok.ru/profile/569082688748/album/915797674476/922746999276</t>
  </si>
  <si>
    <t>Носки Брестские Арт.: BNK21C4201015</t>
  </si>
  <si>
    <t>https://ok.ru/profile/569082688748/album/915797674476/922747012588</t>
  </si>
  <si>
    <t>Набор женских следков с люрексом, 2 шт Арт.: NT63545</t>
  </si>
  <si>
    <t>https://ok.ru/profile/569082688748/album/915797674476/920625946348</t>
  </si>
  <si>
    <t>Трусы для мальчика Nicoletta Арт.: NC41707</t>
  </si>
  <si>
    <t>https://ok.ru/profile/569082688748/album/915713887212/922324635116</t>
  </si>
  <si>
    <t>50-52</t>
  </si>
  <si>
    <t>Сумка-шоппер Гранд Стиль
Артикул: SP170</t>
  </si>
  <si>
    <t>натуральный.серый.собачка.с.зонтом</t>
  </si>
  <si>
    <t>натуральный.серый.кошки</t>
  </si>
  <si>
    <t>https://ok.ru/profile/569082688748/album/916639493356/923552429548</t>
  </si>
  <si>
    <t>Пружинка радуга Funny toys Арт.: SL2694894</t>
  </si>
  <si>
    <t>https://ok.ru/profile/569082688748/album/916639493356/923552351724</t>
  </si>
  <si>
    <t xml:space="preserve">Костюм для мальчика K&amp;R BABY Арт.: KRK20 </t>
  </si>
  <si>
    <t>https://ok.ru/profile/569082688748/album/915754972140/923549749228</t>
  </si>
  <si>
    <t>https://ok.ru/profile/569082688748/album/915754972140/915755107308</t>
  </si>
  <si>
    <t>Утепленный костюм для мальчика YOULALA
Арт.: UL8691300102</t>
  </si>
  <si>
    <t xml:space="preserve">Футболка для девочки Bonito Арт.: BNT1356K </t>
  </si>
  <si>
    <t>Наталья Гаврикова</t>
  </si>
  <si>
    <t>https://ok.ru/profile/569082688748/album/896899608044/922324727532</t>
  </si>
  <si>
    <t>Футболка для девочки Happy Fox Арт.: HFSM003</t>
  </si>
  <si>
    <t>https://ok.ru/profile/569082688748/album/896899608044/923840939756</t>
  </si>
  <si>
    <t>https://ok.ru/profile/569082688748/album/923881624812/923881632748</t>
  </si>
  <si>
    <t>Постельное белье из поплина, 2,0 сп на резинке, наволочки 70*70 АртПостель
Арт.: ART931</t>
  </si>
  <si>
    <t>кардинал,коричневый</t>
  </si>
  <si>
    <t>Анна Фомина(Вальтер)</t>
  </si>
  <si>
    <t>https://ok.ru/profile/569082688748/album/923881624812/923881633772</t>
  </si>
  <si>
    <t>мокко.бежевый.коричневый</t>
  </si>
  <si>
    <t>Укороченные спортивные носки с сеткой 3 пары Happy Fox
Артикул: HF0062</t>
  </si>
  <si>
    <t xml:space="preserve">Мужская футболка VGtrikotazh Арт.: VGTM3038 </t>
  </si>
  <si>
    <t>https://ok.ru/profile/569082688748/album/915851970796/923842987500</t>
  </si>
  <si>
    <t>Ири на</t>
  </si>
  <si>
    <t>Женская толстовка в стилистике колор-блокинг Арт.: IV2182</t>
  </si>
  <si>
    <t>https://ok.ru/profile/569082688748/album/915798054636/923843353836</t>
  </si>
  <si>
    <t>лимоны, желтый</t>
  </si>
  <si>
    <t>Хлопковая мужская футболка Happy Fox
Артикул: HF9901</t>
  </si>
  <si>
    <t>Костюм для мальчика Родители и Дети
Артикул: RIDKM1409M</t>
  </si>
  <si>
    <t xml:space="preserve">Женский костюм Арт.: BRS0664 </t>
  </si>
  <si>
    <t>https://ok.ru/profile/569082688748/album/915798054636/924124073452</t>
  </si>
  <si>
    <t>Набор аппликаций 6 шт Смешарики Смешарики Арт.: SL4507777</t>
  </si>
  <si>
    <t>https://ok.ru/profile/569082688748/album/916639493356/917790156268</t>
  </si>
  <si>
    <t>Комплект для девочки OTS
Арт.: TS8800</t>
  </si>
  <si>
    <t>Комплект для девочки Апрель
Арт.: D2NSSH321804</t>
  </si>
  <si>
    <t>https://ok.ru/profile/569082688748/album/915967526380/922324254188</t>
  </si>
  <si>
    <t>https://ok.ru/profile/569082688748/album/904099232748/922544635884</t>
  </si>
  <si>
    <t>Купальник для девочки Crockid
Арт.: CC17006</t>
  </si>
  <si>
    <t>Футболка для мальчика Bonito
Артикул: BK1450F</t>
  </si>
  <si>
    <t>Костюм для мальчика Luneva
Артикул: LU01734</t>
  </si>
  <si>
    <t>красный,т.серый</t>
  </si>
  <si>
    <t>Костюм для мальчика Takro
Артикул: TAKM0597K36</t>
  </si>
  <si>
    <t>экрю,хаки</t>
  </si>
  <si>
    <t xml:space="preserve">Женская сорочка нежно-ментолового цвета
Артикул: MD1319
</t>
  </si>
  <si>
    <t>Женские трикотажные свободные шорты с карманами
Артикул: G07010</t>
  </si>
  <si>
    <t>Футболка для мальчика Hasbro
Артикул: SL62434M</t>
  </si>
  <si>
    <t>Гимнастические женские шорты
Артикул: TR8051401</t>
  </si>
  <si>
    <t>Женское трикотажное платье оверсайз nс надписями
Артикул: MG025</t>
  </si>
  <si>
    <t>Набор белых женских носков, 5 пар Арт.: 31020075Q13</t>
  </si>
  <si>
    <t>https://ok.ru/profile/569082688748/album/915797674476/923046159340</t>
  </si>
  <si>
    <t xml:space="preserve">Укороченные женские носки Арт.: C1422 </t>
  </si>
  <si>
    <t>https://ok.ru/profile/569082688748/album/915797674476/924124428524</t>
  </si>
  <si>
    <t>Женские спортивные носки, 5 пар
Артикул: BNLS303S2</t>
  </si>
  <si>
    <t>https://ok.ru/profile/569082688748/album/915797674476/924124403948</t>
  </si>
  <si>
    <t>Тарелка бумажная Страна Карнавалия Арт.: SL1816498</t>
  </si>
  <si>
    <t>https://ok.ru/profile/569082688748/album/924286844652/924286959084</t>
  </si>
  <si>
    <t>20шт</t>
  </si>
  <si>
    <t>Набор воздушных шаров 5 шт. Страна Карнавалия Арт.: SL4611148</t>
  </si>
  <si>
    <t>https://ok.ru/profile/569082688748/album/924286844652/924286950380</t>
  </si>
  <si>
    <t>Стакан бумажный Страна Карнавалия Арт.: SL2370716</t>
  </si>
  <si>
    <t>https://ok.ru/profile/569082688748/album/924286844652/924286949356</t>
  </si>
  <si>
    <t>Набор воздушных шаров 5 шт. Страна Карнавалия Арт.: SL4467724</t>
  </si>
  <si>
    <t>https://ok.ru/profile/569082688748/album/924286844652/924286947308</t>
  </si>
  <si>
    <t>Стакан бумажный Superman 6 шт. ND Play Арт.: NDP286599</t>
  </si>
  <si>
    <t>https://ok.ru/profile/569082688748/album/924286844652/924286874860</t>
  </si>
  <si>
    <t>Стакан бумажный Герои в масках 6 шт. ND Play Арт.: NDP291453</t>
  </si>
  <si>
    <t>https://ok.ru/profile/569082688748/album/924286844652/924286890476</t>
  </si>
  <si>
    <t>Тарелка бумажная Герои в масках 6 шт. ND Play Арт.: NDP291455</t>
  </si>
  <si>
    <t>https://ok.ru/profile/569082688748/album/924286844652/924286890220</t>
  </si>
  <si>
    <t>Стакан бумажный 6 шт. Страна Карнавалия Арт.: SL2370434</t>
  </si>
  <si>
    <t>https://ok.ru/profile/569082688748/album/924286844652/924286904556</t>
  </si>
  <si>
    <t>Набор бумажных тарелок 10 шт. Картония Арт.: KRT334655</t>
  </si>
  <si>
    <t>https://ok.ru/profile/569082688748/album/924286844652/924286906092</t>
  </si>
  <si>
    <t>https://ok.ru/profile/569082688748/album/924286844652/924286906860</t>
  </si>
  <si>
    <t>Набор бумажных стаканов 10 шт. Картония
Арт.: KRT334631</t>
  </si>
  <si>
    <t>Стакан бумажный Щенячий патруль 6 шт. ND Play Арт.: NDP292173</t>
  </si>
  <si>
    <t>https://ok.ru/profile/569082688748/album/924286844652/924286917868</t>
  </si>
  <si>
    <t xml:space="preserve">Набор бумажных тарелок 10 шт. Картония Арт.: KRT334594 </t>
  </si>
  <si>
    <t>https://ok.ru/profile/569082688748/album/924286844652/924286925036</t>
  </si>
  <si>
    <t>Набор бумажных тарелок 10 шт. Картония Арт.: KRT334662</t>
  </si>
  <si>
    <t>https://ok.ru/profile/569082688748/album/924286844652/924286957036</t>
  </si>
  <si>
    <t xml:space="preserve">Набор бумажных тарелок 10 шт. Картония Арт.: KRT334679 </t>
  </si>
  <si>
    <t>https://ok.ru/profile/569082688748/album/924286844652/924286957548</t>
  </si>
  <si>
    <t xml:space="preserve">Тарелка бумажная 8 шт. Тачки Арт.: YT15022448 </t>
  </si>
  <si>
    <t>https://ok.ru/profile/569082688748/album/924286844652/924286942188</t>
  </si>
  <si>
    <t xml:space="preserve">Тарелка бумажная 6 шт. Барбоскины Арт.: YT15022104 </t>
  </si>
  <si>
    <t>https://ok.ru/profile/569082688748/album/924286844652/924286941932</t>
  </si>
  <si>
    <t>Салфетка бумажная 20 шт. Страна Карнавалия Арт.: SL1038996</t>
  </si>
  <si>
    <t>https://ok.ru/profile/569082688748/album/924286844652/924286944492</t>
  </si>
  <si>
    <t>Набор бумажных тарелок 10 шт. Картония Арт.: KRT334954</t>
  </si>
  <si>
    <t>https://ok.ru/profile/569082688748/album/924286844652/924286956268</t>
  </si>
  <si>
    <t>Набор бумажных тарелок 10 шт. Картония Арт.: KRT334552</t>
  </si>
  <si>
    <t>https://ok.ru/profile/569082688748/album/924286844652/924286957292</t>
  </si>
  <si>
    <t>Свеча для торта Хамелеон Арт.: MDKVPH011</t>
  </si>
  <si>
    <t>https://ok.ru/profile/569082688748/album/924286844652/924286913004</t>
  </si>
  <si>
    <t>Набор воздушных шаров 5 шт. Страна Карнавалия
Арт.: SL4611148</t>
  </si>
  <si>
    <t>Салфетки бумажные трехслойные Сказочный патруль 20 шт ND Play
Арт.: NDP275851</t>
  </si>
  <si>
    <t>https://ok.ru/profile/569082688748/album/924286844652/924286936300</t>
  </si>
  <si>
    <t>Миска детская из бамбука Mum&amp;Baby
Артикул: SL5083888</t>
  </si>
  <si>
    <t>Брюки мужские N.O.A.
Артикул: NA209461</t>
  </si>
  <si>
    <t>Марина Аллес</t>
  </si>
  <si>
    <t>Набор воздушных шаров 5 шт. Страна Карнавалия
Арт.: SL4467724</t>
  </si>
  <si>
    <t>Стакан бумажный Страна Карнавалия
Арт.: SL2370716</t>
  </si>
  <si>
    <t>Тарелка бумажная Страна Карнавалия
Арт.: SL1816498</t>
  </si>
  <si>
    <t>Набор для изготовления текстильной игрушки в чердачном стиле Кукла Перловка Арт.: PCH501</t>
  </si>
  <si>
    <t>https://ok.ru/profile/569082688748/album/916639493356/923258472172</t>
  </si>
  <si>
    <t>Набор для создания текстильной игрушки Кукла Перловка Арт.: PLDK1451</t>
  </si>
  <si>
    <t>https://ok.ru/profile/569082688748/album/916639493356/923258473964</t>
  </si>
  <si>
    <t>Бюстгальтер серии ETUDE создан для поклонниц женственного образа, легкости и комфорта
Арт.: 18S0038KSP</t>
  </si>
  <si>
    <t>https://ok.ru/profile/569082688748/album/915755379692/920305108204</t>
  </si>
  <si>
    <t>Элегантный бюстгальтер с мягкими чашками
Арт.: 18S0035KSP</t>
  </si>
  <si>
    <t>95F</t>
  </si>
  <si>
    <t>https://ok.ru/profile/569082688748/album/915755379692/922325498604</t>
  </si>
  <si>
    <t>https://ok.ru/profile/569082688748/album/915755379692/922506199276</t>
  </si>
  <si>
    <t>Набор язычков со свистками 6 шт. ACTION!
Арт.: API0140</t>
  </si>
  <si>
    <t>https://ok.ru/profile/569082688748/album/924286844652/924286865132</t>
  </si>
  <si>
    <t>Набор свечей для торта С Днем рождения 13 шт Страна Карнавалия
Арт.: SL2545560</t>
  </si>
  <si>
    <t>https://ok.ru/profile/569082688748/album/924286844652/924286925292</t>
  </si>
  <si>
    <t>Гирлянда поздравительная на ленте С Днем рождения Страна Карнавалия
Арт.: SL2110068</t>
  </si>
  <si>
    <t>https://ok.ru/profile/569082688748/album/924286844652/924286925548</t>
  </si>
  <si>
    <t>Набор фотобутафории 14 пр. Страна Карнавалия
Арт.: SL1827133</t>
  </si>
  <si>
    <t>https://ok.ru/profile/569082688748/album/924286844652/924286943980</t>
  </si>
  <si>
    <t xml:space="preserve"> Салфетка бумажная 20 шт. Страна Карнавалия
Арт.: SL3536819</t>
  </si>
  <si>
    <t>https://ok.ru/profile/569082688748/album/924286844652/924286945004</t>
  </si>
  <si>
    <t>https://ok.ru/profile/569082688748/album/924286844652/924286960108</t>
  </si>
  <si>
    <t>Скатерть для праздника Страна Карнавалия
Арт.: SL3544735</t>
  </si>
  <si>
    <t>Скатерть для праздника Страна Карнавалия
Арт.: SL1048657</t>
  </si>
  <si>
    <t>https://ok.ru/profile/569082688748/album/924286844652/924286961132</t>
  </si>
  <si>
    <t>Набор бумажных тарелок 10 шт. Картония
Арт.: KRT334594</t>
  </si>
  <si>
    <t>Набор бумажных тарелок 10 шт. Картония
Арт.: KRT334954</t>
  </si>
  <si>
    <t>Салфетки бумажные трехслойные Леди Баг и Супер-Кот 20 шт ND Play Арт.: NDP294066</t>
  </si>
  <si>
    <t>https://ok.ru/profile/569082688748/album/924286844652/924286853356</t>
  </si>
  <si>
    <t>Салфетки бумажные трехслойные Hot Wheels 20 шт ND Play Арт.: NDP292794</t>
  </si>
  <si>
    <t>https://ok.ru/profile/569082688748/album/924286844652/924286893036</t>
  </si>
  <si>
    <t>Набор бумажных стаканов 10 шт. Картония Арт.: KRT334958</t>
  </si>
  <si>
    <t>https://ok.ru/profile/569082688748/album/924286844652/924286905580</t>
  </si>
  <si>
    <t>Набор бумажных тарелок 10 шт. Картония Арт.: KRT334960</t>
  </si>
  <si>
    <t>https://ok.ru/profile/569082688748/album/924286844652/924286923756</t>
  </si>
  <si>
    <t>Набор бумажных стаканов 10 шт. Картония Арт.: KRT334648</t>
  </si>
  <si>
    <t>https://ok.ru/profile/569082688748/album/924286844652/924286924012</t>
  </si>
  <si>
    <t>Набор бумажных стаканов 10 шт. Картония Арт.: KRT334253</t>
  </si>
  <si>
    <t>https://ok.ru/profile/569082688748/album/924286844652/924286929644</t>
  </si>
  <si>
    <t xml:space="preserve">Набор бумажных стаканов 10 шт. Картония Арт.: KRT334815 </t>
  </si>
  <si>
    <t>https://ok.ru/profile/569082688748/album/924286844652/924286929900</t>
  </si>
  <si>
    <t>Набор бумажных тарелок 10 шт. Картония Арт.: KRT334693</t>
  </si>
  <si>
    <t>https://ok.ru/profile/569082688748/album/924286844652/924286954220</t>
  </si>
  <si>
    <t>Салфетка бумажная 20 шт. Страна Карнавалия Арт.: SL3536819</t>
  </si>
  <si>
    <t xml:space="preserve">Скатерть для праздника Страна Карнавалия Арт.: SL3544735 </t>
  </si>
  <si>
    <t>Скатерть для праздника Страна Карнавалия Арт.: SL1048657</t>
  </si>
  <si>
    <t>Набор бумажных тарелок 10 шт. Картония
Арт.: KRT334960</t>
  </si>
  <si>
    <t>Трусы мужские Doni
Арт.: DONI8172</t>
  </si>
  <si>
    <t>https://ok.ru/profile/569082688748/album/915851970796/922504783852</t>
  </si>
  <si>
    <t>https://ok.ru/profile/569082688748/album/915851970796/923046007020</t>
  </si>
  <si>
    <t>Трусы мужские N.O.A.
Арт.: NA20587</t>
  </si>
  <si>
    <t>Трусы мужские N.O.A.
Арт.: NA205941</t>
  </si>
  <si>
    <t>https://ok.ru/profile/569082688748/album/915851970796/923843002860</t>
  </si>
  <si>
    <t>Носки в сетку Золотая игла Арт.: ZIP1</t>
  </si>
  <si>
    <t>серый 2шт</t>
  </si>
  <si>
    <t>https://ok.ru/profile/569082688748/album/915851970796/920959937004</t>
  </si>
  <si>
    <t>Комплект для мальчика Elephant Kids Арт.: EK10104</t>
  </si>
  <si>
    <t>https://ok.ru/profile/569082688748/album/915713887212/923832772588</t>
  </si>
  <si>
    <t>Женские носки Брестские Арт.: BNK16C1103381</t>
  </si>
  <si>
    <t>https://ok.ru/profile/569082688748/album/915797674476/920235980012</t>
  </si>
  <si>
    <t>Набор женских следков, 2 пары Арт.: NT63576</t>
  </si>
  <si>
    <t>https://ok.ru/profile/569082688748/album/915797674476/922144360940</t>
  </si>
  <si>
    <t>динозавр, желтый</t>
  </si>
  <si>
    <t>https://ok.ru/profile/569082688748/album/915714189292/923549383660</t>
  </si>
  <si>
    <t>https://ok.ru/profile/569082688748/album/915714189292/923549415916</t>
  </si>
  <si>
    <t>скорость,электрик</t>
  </si>
  <si>
    <t>https://ok.ru/profile/569082688748/album/915714189292/923549422316</t>
  </si>
  <si>
    <t>мотоцикл,марсала</t>
  </si>
  <si>
    <t xml:space="preserve">Футболка для мальчика Bonito Арт.: BK003M </t>
  </si>
  <si>
    <t>https://ok.ru/profile/569082688748/album/915714189292/923549440236</t>
  </si>
  <si>
    <t>если будет</t>
  </si>
  <si>
    <t>Футболка для мальчика Bonito
Арт.: BK1446F</t>
  </si>
  <si>
    <t>https://ok.ru/profile/569082688748/album/915714189292/923832279532</t>
  </si>
  <si>
    <t>Футболка для мальчика Bonito
Арт.: BK003M</t>
  </si>
  <si>
    <t>https://ok.ru/profile/569082688748/album/915714189292/922746349548</t>
  </si>
  <si>
    <t xml:space="preserve">Набор женских трусиков-слипов, 7 шт Арт.: NC724048 </t>
  </si>
  <si>
    <t>https://ok.ru/profile/569082688748/album/915755379692/923262541036</t>
  </si>
  <si>
    <t>Женские трусы слипы с принтом Арт.: NC110188</t>
  </si>
  <si>
    <t>7XL</t>
  </si>
  <si>
    <t>https://ok.ru/profile/569082688748/album/915755379692/923262491116</t>
  </si>
  <si>
    <t>Женские трусы слипы с принтом Арт.: MB8257KK</t>
  </si>
  <si>
    <t>6XL</t>
  </si>
  <si>
    <t>https://ok.ru/profile/569082688748/album/915755379692/923262492652</t>
  </si>
  <si>
    <t>Женские трусики-слипы c цветочным принтом
Арт.: SL7106KK</t>
  </si>
  <si>
    <t>https://ok.ru/profile/569082688748/album/915755379692/923841485036</t>
  </si>
  <si>
    <t>Женские трусики слипы с цветочным принтом
Арт.: NC110192</t>
  </si>
  <si>
    <t>https://ok.ru/profile/569082688748/album/915755379692/923841483756</t>
  </si>
  <si>
    <t>https://ok.ru/profile/569082688748/album/915714189292/923549421548</t>
  </si>
  <si>
    <t xml:space="preserve">тигр,васильковый
</t>
  </si>
  <si>
    <t>Блузон для девочки Matilda Арт.: MA130921</t>
  </si>
  <si>
    <t>https://ok.ru/profile/569082688748/album/916024628716/923550411500</t>
  </si>
  <si>
    <t>Ажурные колготки для девочки Лукоморье Арт.: KMM217</t>
  </si>
  <si>
    <t>https://ok.ru/profile/569082688748/album/915968223980/923046900204</t>
  </si>
  <si>
    <t xml:space="preserve">Колготки для девочки 40 Эра Арт.: P31288 </t>
  </si>
  <si>
    <t>https://ok.ru/profile/569082688748/album/915968223980/924125623276</t>
  </si>
  <si>
    <t>белый, 2шт</t>
  </si>
  <si>
    <t>Колготки для девочки 40 Conte elegant Арт.: 17S13SP</t>
  </si>
  <si>
    <t>https://ok.ru/profile/569082688748/album/915968223980/924125637100</t>
  </si>
  <si>
    <t>Блузон для девочки Matilda Арт.: MA130651</t>
  </si>
  <si>
    <t>https://ok.ru/profile/569082688748/album/916024628716/923550413804</t>
  </si>
  <si>
    <t>Колготки для девочки Лукоморье Арт.: KAM008</t>
  </si>
  <si>
    <t>https://ok.ru/profile/569082688748/album/915968223980/922324206316</t>
  </si>
  <si>
    <t>Женские трусики-слипы с цветочным принтом
Арт.: MB8332KK</t>
  </si>
  <si>
    <t>https://ok.ru/profile/569082688748/album/915755379692/924461773548</t>
  </si>
  <si>
    <t>Трусы для мальчика Luxxa
Арт.: LXC2425KK</t>
  </si>
  <si>
    <t>9-10.</t>
  </si>
  <si>
    <t>https://ok.ru/profile/569082688748/album/915713887212/924461406444</t>
  </si>
  <si>
    <t xml:space="preserve">Женские трусы слипы со nсредней посадкой Арт.: BR8110 </t>
  </si>
  <si>
    <t>https://ok.ru/profile/569082688748/album/915755379692/924461572332</t>
  </si>
  <si>
    <t>Изящные женские хлопковые трусики-слипы с боковыми кружевными вставками Арт.: BD33035</t>
  </si>
  <si>
    <t>https://ok.ru/profile/569082688748/album/915755379692/924461529836</t>
  </si>
  <si>
    <t>Женские трусы стринги, 5 шт Арт.: HF998079</t>
  </si>
  <si>
    <t>https://ok.ru/profile/569082688748/album/915755379692/924461882348</t>
  </si>
  <si>
    <t xml:space="preserve">Анастасия Байбакова </t>
  </si>
  <si>
    <t>Колготки для девочки 40 Эра Арт.: P31288</t>
  </si>
  <si>
    <t>Женский костюм для дома и отдыха на природе
Артикул: VLTK373</t>
  </si>
  <si>
    <t>Женская блузка в клетку
Артикул: ELTBGH63</t>
  </si>
  <si>
    <t>Женские шорты в спортивном стиле
Артикул: NGSH10</t>
  </si>
  <si>
    <t>Белая женская футболка
Артикул: GN11032013</t>
  </si>
  <si>
    <t>Летний женский костюм
Артикул: MD1425</t>
  </si>
  <si>
    <t>Джинсы для девочки Beren Арт.: U68605</t>
  </si>
  <si>
    <t>https://ok.ru/profile/569082688748/album/916025641196/924460544236</t>
  </si>
  <si>
    <t>Колготки детские Para socks
Арт.: K2D2</t>
  </si>
  <si>
    <t>https://ok.ru/profile/569082688748/album/915968223980/923046908140</t>
  </si>
  <si>
    <t>Светлана💞 Белочка</t>
  </si>
  <si>
    <t>Колготки для девочки Para socks
Артикул: K2D6</t>
  </si>
  <si>
    <t>https://ok.ru/profile/569082688748/album/915968223980/924125615340</t>
  </si>
  <si>
    <t>Колготки для девочки Борисоглебский Трикотаж
Арт.: 7C905</t>
  </si>
  <si>
    <t>https://ok.ru/profile/569082688748/album/915968223980/924461459436</t>
  </si>
  <si>
    <t>Толстовка спортивного стиля с капюшоном
Арт.: NGT2453</t>
  </si>
  <si>
    <t>https://ok.ru/profile/569082688748/album/915798054636/924479010540</t>
  </si>
  <si>
    <t>Трусы для девочки OTS
Артикул: TS8270</t>
  </si>
  <si>
    <t>Ксения Перфильева</t>
  </si>
  <si>
    <t>Трусы для девочки Miss Beautiful
Артикул: MBC7331</t>
  </si>
  <si>
    <t>Брюки для девочки ACAR
Артикул: AC9407</t>
  </si>
  <si>
    <t>Майка для девочки VGtrikotazh
Артикул: VGTD1204</t>
  </si>
  <si>
    <t>Маечка для девочки Donella
Артикул: DON4371Q</t>
  </si>
  <si>
    <t>Маечка для девочки Donella
Артикул: DN4371KF</t>
  </si>
  <si>
    <t>Майка для девочки OTS
Артикул: TS8020</t>
  </si>
  <si>
    <t>134-14</t>
  </si>
  <si>
    <t>черный 2шт</t>
  </si>
  <si>
    <t>Трусы для девочки 5шт. Donella
Артикул: DN5171737MB</t>
  </si>
  <si>
    <t>Женские трусики бразилиана, 2 шт
Артикул: DN21256263AX2</t>
  </si>
  <si>
    <t>Женский костюм
Артикул: MD1428</t>
  </si>
  <si>
    <t>Блузка для девочки SHERYSHEFF
Артикул: SHERBSH20034D</t>
  </si>
  <si>
    <t>Блузон для девочки Matilda
Артикул: MA130551</t>
  </si>
  <si>
    <t>Блузка для девочки Umka
Артикул: 2S6016211A</t>
  </si>
  <si>
    <t>Водолазка для девочки Umka
Артикул: 2S601411811</t>
  </si>
  <si>
    <t>https://ok.ru/profile/569082688748/album/924509525484/924510130412</t>
  </si>
  <si>
    <t>Колготки для девочки Лукоморье
Артикул: KAM008</t>
  </si>
  <si>
    <t>павлин,синий</t>
  </si>
  <si>
    <t>Носки для девочки в сетку Mark Formelle Арт.: MF434PA1417</t>
  </si>
  <si>
    <t>https://ok.ru/profile/569082688748/album/915968223980/922507228652</t>
  </si>
  <si>
    <t>20-22</t>
  </si>
  <si>
    <t>Носки для девочки Para socks Арт.: N1D73</t>
  </si>
  <si>
    <t>https://ok.ru/profile/569082688748/album/915968223980/923260639468</t>
  </si>
  <si>
    <t>https://ok.ru/profile/569082688748/album/915968223980/923831999212</t>
  </si>
  <si>
    <t>Блузка для девочки Кактус Арт.: K401FL8</t>
  </si>
  <si>
    <t>https://ok.ru/profile/569082688748/album/924509525484/924510074092</t>
  </si>
  <si>
    <t xml:space="preserve"> Блузка для девочки Кактус Арт.: K401FL6 </t>
  </si>
  <si>
    <t>https://ok.ru/profile/569082688748/album/924509525484/924510090732</t>
  </si>
  <si>
    <t>Салфетка бумажная 20 шт. Страна Карнавалия
Арт.: SL3536819</t>
  </si>
  <si>
    <t xml:space="preserve">Блузка для девочки Кактус Арт.: K401FL6 </t>
  </si>
  <si>
    <t>2шт, розовый</t>
  </si>
  <si>
    <t>1шт розовый</t>
  </si>
  <si>
    <t>Маечка для девочки Baykar
Артикул: BR4538</t>
  </si>
  <si>
    <t>Маечка для девочки Donella
Артикул: DN4371TD</t>
  </si>
  <si>
    <t>Маечка для девочки Donella
Артикул: DN4971KF</t>
  </si>
  <si>
    <t>Набор бумажных стаканов 10 шт. Картония
Артикул: KRT334648</t>
  </si>
  <si>
    <t>Набор бумажных тарелок 10 шт. Картония
Артикул: KRT334686</t>
  </si>
  <si>
    <t>Свеча для торта Disney
Артикул: SL4929050</t>
  </si>
  <si>
    <t>Салфетки бумажные трехслойные 20 шт Перышко
Артикул: PE4327</t>
  </si>
  <si>
    <t>Блузка для девочки Lets Go Арт.: LG61281</t>
  </si>
  <si>
    <t>https://ok.ru/profile/569082688748/album/924509525484/924510093036</t>
  </si>
  <si>
    <t>Анна Макаренко</t>
  </si>
  <si>
    <t>Майка-топ для девочки Lets Go Арт.: LG21155</t>
  </si>
  <si>
    <t>https://ok.ru/profile/569082688748/album/915967526380/923816911340</t>
  </si>
  <si>
    <t>Евгения Драч</t>
  </si>
  <si>
    <t>Колготки для девочки Conte-kids Арт.: 4SSP544</t>
  </si>
  <si>
    <t>https://ok.ru/profile/569082688748/album/915968223980/924461069292</t>
  </si>
  <si>
    <t>https://ok.ru/profile/569082688748/album/915968223980/924461146092</t>
  </si>
  <si>
    <t>Колготки для девочки Conte-kids Арт.: 4SSP475</t>
  </si>
  <si>
    <t>https://ok.ru/profile/569082688748/album/915968223980/924461243116</t>
  </si>
  <si>
    <t>Блузка для девочки Lets Go
Арт.: LG61281</t>
  </si>
  <si>
    <t>нежно.розовый</t>
  </si>
  <si>
    <t>Рубашка для мальчика с длинным рукавом Imperator Арт.: IMPK2P</t>
  </si>
  <si>
    <t>https://ok.ru/profile/569082688748/album/924509525484/924657324524</t>
  </si>
  <si>
    <t>40/170-176</t>
  </si>
  <si>
    <t>Женские бриджи
Арт.: IV1816</t>
  </si>
  <si>
    <t>https://ok.ru/profile/569082688748/album/915798054636/922141121004</t>
  </si>
  <si>
    <t>54-56</t>
  </si>
  <si>
    <t xml:space="preserve">Колготки для девочки Berchelli Арт.: NT63500 </t>
  </si>
  <si>
    <t>https://ok.ru/profile/569082688748/album/915968223980/923260636652</t>
  </si>
  <si>
    <t>🔥Эля Пивоварова</t>
  </si>
  <si>
    <t>Постельное белье из бязи, наволочки 70*70 DomaRu
Арт.: F20541</t>
  </si>
  <si>
    <t>https://ok.ru/profile/569082688748/album/916145727980/924126174956</t>
  </si>
  <si>
    <t>2,0 сп c европростыней</t>
  </si>
  <si>
    <t>романтика,бирюзовый</t>
  </si>
  <si>
    <t>Лосины для девочки Boozya
Арт.: BZ196</t>
  </si>
  <si>
    <t>https://ok.ru/profile/569082688748/album/916025641196/923047333612</t>
  </si>
  <si>
    <t>Лосины для девочки Tevhit
Арт.: TV7272</t>
  </si>
  <si>
    <t>https://ok.ru/profile/569082688748/album/916025641196/923551673580</t>
  </si>
  <si>
    <t>звезды,чернильный</t>
  </si>
  <si>
    <t>Джемпер для мальчика BLUELAND
Артикул: BL10754</t>
  </si>
  <si>
    <t>т.синий.полоска.голубой</t>
  </si>
  <si>
    <t>Джемпер для мальчика BLUELAND
Артикул: BL10752</t>
  </si>
  <si>
    <t>голубой,чернильный</t>
  </si>
  <si>
    <t>Набор папок-конвертов на кнопке 10 шт. Attache Арт.: KMS1019524</t>
  </si>
  <si>
    <t>https://ok.ru/profile/569082688748/album/924821587180/924824416748</t>
  </si>
  <si>
    <t>Носочки для девочки 3 пары Berchelli
Артикул: NT6338</t>
  </si>
  <si>
    <t>Носочки для девочки 3 пары Berchelli
Артикул: NT63442</t>
  </si>
  <si>
    <t>Трусы для девочки Donella
Артикул: DN4171D9</t>
  </si>
  <si>
    <t>Трусы для девочки Donella
Артикул: DON4171D5</t>
  </si>
  <si>
    <t>Женские трусики-слипы
Артикул: DON2171D3</t>
  </si>
  <si>
    <t>Бесшовные женские трусики слипы
Артикул: MB7205BY</t>
  </si>
  <si>
    <t>Набор цветного и белого картона 10 л. №1 School Арт.: KOM969497</t>
  </si>
  <si>
    <t>https://ok.ru/profile/569082688748/album/924821587180/924824012268</t>
  </si>
  <si>
    <t>Женская туника
Артикул: NSDT015</t>
  </si>
  <si>
    <t>Бумага цветная 16 л. 8 цв. Апплика Арт.: KMS388095</t>
  </si>
  <si>
    <t>https://ok.ru/profile/569082688748/album/924821587180/924824379116</t>
  </si>
  <si>
    <t>Ножницы детские 11,5 см №1 School
Арт.: KMS928879</t>
  </si>
  <si>
    <t>https://ok.ru/profile/569082688748/album/924821587180/924824020460</t>
  </si>
  <si>
    <t>Набор папок файл-вкладышей 100шт Attache Economy Арт.: KMS1160670</t>
  </si>
  <si>
    <t>https://ok.ru/profile/569082688748/album/924821587180/924824393964</t>
  </si>
  <si>
    <t>Клей ПВА 125 г. Луч Арт.: KMS1026479</t>
  </si>
  <si>
    <t>https://ok.ru/profile/569082688748/album/924821587180/924824397036</t>
  </si>
  <si>
    <t>Мел цветной школьный 6шт. CENTRUM Арт.: CEN86433</t>
  </si>
  <si>
    <t>https://ok.ru/profile/569082688748/album/924821587180/924831688428</t>
  </si>
  <si>
    <t>Ручка шариковая-автомат 8 цветная CENTRUM Арт.: CEN85575</t>
  </si>
  <si>
    <t>https://ok.ru/profile/569082688748/album/924821587180/924831765740</t>
  </si>
  <si>
    <t>Точилка 2 шт. Attache Арт.: KMS919749</t>
  </si>
  <si>
    <t>https://ok.ru/profile/569082688748/album/924821587180/924831790316</t>
  </si>
  <si>
    <t>Картон белый 8 л. CENTRUM Арт.: CEN85710</t>
  </si>
  <si>
    <t>https://ok.ru/profile/569082688748/album/924821587180/924823988460</t>
  </si>
  <si>
    <t>Картон цветной 8 л. CENTRUM Арт.: CEN85709</t>
  </si>
  <si>
    <t>https://ok.ru/profile/569082688748/album/924821587180/924824013804</t>
  </si>
  <si>
    <t>Бумага цветная 16 л. 8 цв. CENTRUM Арт.: CEN90146</t>
  </si>
  <si>
    <t>https://ok.ru/profile/569082688748/album/924821587180/924824017132</t>
  </si>
  <si>
    <t>Альбом для рисования 20 л. Полотняно-Заводская бумажная мануфактура Арт.: PZBM49204</t>
  </si>
  <si>
    <t>https://ok.ru/profile/569082688748/album/924821587180/924823805420</t>
  </si>
  <si>
    <t>Набор тетрадей в линию 24 л. 10 шт. Маяк
Артикул: KMS829584</t>
  </si>
  <si>
    <t>Подставка для книг CENTRUM Арт.: CEN82042</t>
  </si>
  <si>
    <t>https://ok.ru/profile/569082688748/album/924821587180/924824385260</t>
  </si>
  <si>
    <t xml:space="preserve">Линейка металлическая 15 см Attache Арт.: KMS514965 </t>
  </si>
  <si>
    <t>https://ok.ru/profile/569082688748/album/924821587180/924873308396</t>
  </si>
  <si>
    <t>Краски акварельные 12 цв. CENTRUM Арт.: CEN90162</t>
  </si>
  <si>
    <t>https://ok.ru/profile/569082688748/album/924821587180/924887170796</t>
  </si>
  <si>
    <t xml:space="preserve">Мел школьный 9 шт. №1 School Арт.: KMS917313 </t>
  </si>
  <si>
    <t>https://ok.ru/profile/569082688748/album/924821587180/924831636204</t>
  </si>
  <si>
    <t>Женская майка в красном цвете
Артикул: MG001M</t>
  </si>
  <si>
    <t>Однотонная женская майка
Артикул: PTMD201</t>
  </si>
  <si>
    <t>Мужская толстовка ОПТ|МОДА
Артикул: PTMD01019</t>
  </si>
  <si>
    <t>Вера Владимировна</t>
  </si>
  <si>
    <t>Блузка для девочки Batik
Артикул: BAT0020</t>
  </si>
  <si>
    <t>https://ok.ru/profile/569082688748/album/924509525484/924923370732</t>
  </si>
  <si>
    <t>Блузка для девочки Batik Арт.: BAT0008</t>
  </si>
  <si>
    <t>https://ok.ru/profile/569082688748/album/924509525484/924923371244</t>
  </si>
  <si>
    <t>Ажурные колготки для девочки Akos Арт.: AKSCK519021</t>
  </si>
  <si>
    <t>158-164</t>
  </si>
  <si>
    <t>https://ok.ru/profile/569082688748/album/915968223980/924921406956</t>
  </si>
  <si>
    <t>Трусы для девочки 3шт. Baykar
Арт.: BR7982N</t>
  </si>
  <si>
    <t>https://ok.ru/profile/569082688748/album/915967526380/924921592556</t>
  </si>
  <si>
    <t>Блузка для девочки BLUELAND
Арт.: BL2175</t>
  </si>
  <si>
    <t>https://ok.ru/profile/569082688748/album/924509525484/924923372780</t>
  </si>
  <si>
    <t>Блузка для девочки Lets Go
Артикул: LG61281</t>
  </si>
  <si>
    <t>Сарафан для девочки j-kids
Артикул: JK116017</t>
  </si>
  <si>
    <t>https://ok.ru/profile/569082688748/album/916085135596/924922323180</t>
  </si>
  <si>
    <t>Платье для девочки Happy Fox
Арт.: HF67667</t>
  </si>
  <si>
    <t>https://ok.ru/profile/569082688748/album/916085135596/924922306028</t>
  </si>
  <si>
    <t>розовыймеланж.син.полоска</t>
  </si>
  <si>
    <t>Трусы для мальчика 5шт. Nicoletta Арт.: NC41081</t>
  </si>
  <si>
    <t>https://ok.ru/profile/569082688748/album/915713887212/924461391596</t>
  </si>
  <si>
    <t>Брюки для мальчика Bonito Арт.: P1093M</t>
  </si>
  <si>
    <t>https://ok.ru/profile/569082688748/album/915754972140/924920446444</t>
  </si>
  <si>
    <t>Брюки для девочки Bossa Nova
Арт.: BN497K461K</t>
  </si>
  <si>
    <t>https://ok.ru/profile/569082688748/album/924509525484/924923368940</t>
  </si>
  <si>
    <t>Евгения Протасова</t>
  </si>
  <si>
    <t>Жилет для мальчика Fagis Арт.: U1165</t>
  </si>
  <si>
    <t>https://ok.ru/profile/569082688748/album/924509525484/925087460588</t>
  </si>
  <si>
    <t xml:space="preserve">Футболка для мальчика Baykar Арт.: BR2202 </t>
  </si>
  <si>
    <t>https://ok.ru/profile/569082688748/album/915714189292/924920718316</t>
  </si>
  <si>
    <t>Марина Лёрик</t>
  </si>
  <si>
    <t>Костюм для мальчика Bonito Арт.: P1086</t>
  </si>
  <si>
    <t>https://ok.ru/profile/569082688748/album/915754972140/924920485612</t>
  </si>
  <si>
    <t xml:space="preserve">Костюм для мальчика Luneva Арт.: LU01651 </t>
  </si>
  <si>
    <t>https://ok.ru/profile/569082688748/album/915754972140/924920426220</t>
  </si>
  <si>
    <t>Шорты для мальчика LE&amp;LO Арт.: LEL202</t>
  </si>
  <si>
    <t>https://ok.ru/profile/569082688748/album/915754972140/924920404972</t>
  </si>
  <si>
    <t>Костюм для мальчика Luneva
Арт.: LU01651</t>
  </si>
  <si>
    <t>Ольга Красноштанова</t>
  </si>
  <si>
    <t xml:space="preserve">Кардиган для девочки Simal Арт.: U1203 </t>
  </si>
  <si>
    <t>https://ok.ru/profile/569082688748/album/924509525484/925087986668</t>
  </si>
  <si>
    <t>Штора для ванной Вилина
Арт.: VLIN6984</t>
  </si>
  <si>
    <t>https://ok.ru/profile/569082688748/album/916171721708/923812819692</t>
  </si>
  <si>
    <t xml:space="preserve">Махровое полотенце 30x60 см Авангард Арт.: C79YA </t>
  </si>
  <si>
    <t>https://ok.ru/profile/569082688748/album/916171721708/924126132460</t>
  </si>
  <si>
    <t>вместе.навсегда.мультиколор</t>
  </si>
  <si>
    <t>Гранд Стиль, Килт мужской Гранд Стиль
Арт.: KM7</t>
  </si>
  <si>
    <t>т.болото</t>
  </si>
  <si>
    <t>https://ok.ru/profile/569082688748/album/916171721708/920995592172</t>
  </si>
  <si>
    <t xml:space="preserve">Женская пижама с ярким принтом мышка Арт.: NGGHK024 </t>
  </si>
  <si>
    <t>https://ok.ru/profile/569082688748/album/915851578604/922747215084</t>
  </si>
  <si>
    <t>мышка.в.чашках</t>
  </si>
  <si>
    <t>Толстовка для мальчика Sladikmladik Арт.: SM639</t>
  </si>
  <si>
    <t>https://ok.ru/profile/569082688748/album/916169808108/923831974636</t>
  </si>
  <si>
    <t>Блузон для девочки Matilda Арт.: MA130261</t>
  </si>
  <si>
    <t>https://ok.ru/profile/569082688748/album/916024628716/925195539436</t>
  </si>
  <si>
    <t>Комплект для девочки Donella Арт.: DN1651TD</t>
  </si>
  <si>
    <t>https://ok.ru/profile/569082688748/album/915967526380/924921548524</t>
  </si>
  <si>
    <t>https://ok.ru/profile/569082688748/album/915967526380/924921565932</t>
  </si>
  <si>
    <t xml:space="preserve">Трусы для девочки Donella Арт.: DON41659DM </t>
  </si>
  <si>
    <t>https://ok.ru/profile/569082688748/album/915967526380/924921571564</t>
  </si>
  <si>
    <t>https://ok.ru/profile/569082688748/album/915968223980/925195639276</t>
  </si>
  <si>
    <t>Штора для ванной Вилина Арт.: VLIN6984</t>
  </si>
  <si>
    <t>Наталия Угнич</t>
  </si>
  <si>
    <t>https://ok.ru/profile/569082688748/album/915754972140/924920426988</t>
  </si>
  <si>
    <t>Майка для мальчика Donella Арт.: DN77930ST</t>
  </si>
  <si>
    <t>https://ok.ru/profile/569082688748/album/915713887212/923832760556</t>
  </si>
  <si>
    <t xml:space="preserve">Майка для мальчика Donella Арт.: DN77931AZ </t>
  </si>
  <si>
    <t>https://ok.ru/profile/569082688748/album/915713887212/923832761324</t>
  </si>
  <si>
    <t xml:space="preserve"> Костюм для мальчика Bonito Арт.: BK004FSHM </t>
  </si>
  <si>
    <t>https://ok.ru/profile/569082688748/album/915754972140/923549714668</t>
  </si>
  <si>
    <t>экскаватор,ментоловый</t>
  </si>
  <si>
    <t>https://ok.ru/profile/569082688748/album/915754972140/923549734636</t>
  </si>
  <si>
    <t>трактор, зеленый</t>
  </si>
  <si>
    <t>Шорты для мальчика Crockid Арт.: CC400042</t>
  </si>
  <si>
    <t>https://ok.ru/profile/569082688748/album/915754972140/924461137388</t>
  </si>
  <si>
    <t>лесной.мох</t>
  </si>
  <si>
    <t>https://ok.ru/profile/569082688748/album/915754972140/924461176556</t>
  </si>
  <si>
    <t>оранжевый.серый</t>
  </si>
  <si>
    <t>https://ok.ru/profile/569082688748/album/915754972140/924461166316</t>
  </si>
  <si>
    <t>Комплект для девочки Donella
Арт.: DN1651TD</t>
  </si>
  <si>
    <t>Колготки для девочки Para socks Арт.: K1D57</t>
  </si>
  <si>
    <t xml:space="preserve">Костюм для мальчика Bonito Арт.: P1086 </t>
  </si>
  <si>
    <t>СИНИЙ ПРИШЕЛ</t>
  </si>
  <si>
    <t xml:space="preserve">Женская футболка с принтом одуванчик Арт.: DM679 </t>
  </si>
  <si>
    <t>https://ok.ru/profile/569082688748/album/915798054636/925289157356</t>
  </si>
  <si>
    <t xml:space="preserve">Женская футболка Арт.: PTMDF2579 </t>
  </si>
  <si>
    <t>https://ok.ru/profile/569082688748/album/915798054636/925289196780</t>
  </si>
  <si>
    <t>https://ok.ru/profile/569082688748/album/924509525484/925297778156</t>
  </si>
  <si>
    <t>Платье для девочки Looklie
Арт.: LK0952</t>
  </si>
  <si>
    <t>Светлана Зимина(Марганюк)</t>
  </si>
  <si>
    <t>Женские носки Арт.: HF0238B</t>
  </si>
  <si>
    <t>https://ok.ru/profile/569082688748/album/915797674476/924124404204</t>
  </si>
  <si>
    <t>розочка.белый</t>
  </si>
  <si>
    <t>Укороченные женские носки в горошек с пикотом -«сердечком» на резинке Арт.: 20S18SP222</t>
  </si>
  <si>
    <t>https://ok.ru/profile/569082688748/album/915797674476/924124432620</t>
  </si>
  <si>
    <t>Прикольные носки с надписью Арт.: HF0238</t>
  </si>
  <si>
    <t>https://ok.ru/profile/569082688748/album/915797674476/924461922540</t>
  </si>
  <si>
    <t>девочка.мечта.белый</t>
  </si>
  <si>
    <t>Укороченные женские носки с пикотом -«сердечком» на резинке Арт.: 20S18SP221</t>
  </si>
  <si>
    <t>https://ok.ru/profile/569082688748/album/915797674476/925288674028</t>
  </si>
  <si>
    <t>Женские носки Арт.: 17S183SP233</t>
  </si>
  <si>
    <t>https://ok.ru/profile/569082688748/album/915797674476/925288673260</t>
  </si>
  <si>
    <t>Пантолеты для мальчика EVASHOES Арт.: D15018</t>
  </si>
  <si>
    <t>30-31</t>
  </si>
  <si>
    <t>https://ok.ru/profile/569082688748/album/917027540204/917027753964</t>
  </si>
  <si>
    <t>Джемпер для девочки Little world of Alena
Арт.: LWA0931992</t>
  </si>
  <si>
    <t>https://ok.ru/profile/569082688748/album/924509525484/924509825004</t>
  </si>
  <si>
    <t>Альбом для рисования 30 л. Канц-Эксмо
Артикул: KMS1331246</t>
  </si>
  <si>
    <t>Пенал для девочки односекционный Пчелка
Артикул: PCHP021</t>
  </si>
  <si>
    <t>Пластилин 18 цв. Луч
Артикул: KOM506276</t>
  </si>
  <si>
    <t>Набор шариковых ручек 3 шт. CENTRUM
Артикул: CEN83989N</t>
  </si>
  <si>
    <t>Обучающая доска Мастер игрушек
Артикул: MIG0199</t>
  </si>
  <si>
    <t>Колготки для девочки Лукоморье
Артикул: KAM129</t>
  </si>
  <si>
    <t>Полотенце махровое Вышневолоцкий текстиль Арт.: G1501001051450</t>
  </si>
  <si>
    <t>https://ok.ru/profile/569082688748/album/916171721708/925289918956</t>
  </si>
  <si>
    <t>https://ok.ru/profile/569082688748/album/916171721708/925289902316</t>
  </si>
  <si>
    <t>с.бирюзовый</t>
  </si>
  <si>
    <t>Набор салфеток из микрофибры 4 шт. Восток Арт.: CMV3030224</t>
  </si>
  <si>
    <t>https://ok.ru/profile/569082688748/album/916171721708/919465693164</t>
  </si>
  <si>
    <t>Пижама для мальчика VGtrikotazh Арт.: VGTD2232</t>
  </si>
  <si>
    <t>https://ok.ru/profile/569082688748/album/915713547756/925287670764</t>
  </si>
  <si>
    <t>Носки 3 пары Золотая игла Арт.: ZIC40111</t>
  </si>
  <si>
    <t>https://ok.ru/profile/569082688748/album/915713547756/922746120428</t>
  </si>
  <si>
    <t xml:space="preserve">Пижама для мальчика Takro Арт.: TAKN13K25 </t>
  </si>
  <si>
    <t>https://ok.ru/profile/569082688748/album/915713547756/925287659756</t>
  </si>
  <si>
    <t>Носки для мальчика MARVEL Арт.: SL12010</t>
  </si>
  <si>
    <t>https://ok.ru/profile/569082688748/album/915713547756/924920165100</t>
  </si>
  <si>
    <t xml:space="preserve">Колготки для мальчика Брестские Арт.: BNK14C3280593 </t>
  </si>
  <si>
    <t>https://ok.ru/profile/569082688748/album/915713547756/925287703276</t>
  </si>
  <si>
    <t>Колготки детские Лукоморье Арт.: KPM151</t>
  </si>
  <si>
    <t>https://ok.ru/profile/569082688748/album/915713547756/925657330924</t>
  </si>
  <si>
    <t xml:space="preserve">Однотонные женские медицинские носки с ослабленной резинкой Арт.: BNK14C1202033 </t>
  </si>
  <si>
    <t>https://ok.ru/profile/569082688748/album/915797674476/922746962924</t>
  </si>
  <si>
    <t>https://ok.ru/profile/569082688748/album/915851578604/925289137388</t>
  </si>
  <si>
    <t>Евгения Голосова(Драч)</t>
  </si>
  <si>
    <t>Мужская футболка-поло RoxyFoxy Арт.: RF509004</t>
  </si>
  <si>
    <t>https://ok.ru/profile/569082688748/album/915851970796/924917589996</t>
  </si>
  <si>
    <t>https://ok.ru/profile/569082688748/album/915851970796/925653472236</t>
  </si>
  <si>
    <t>Платье Арт.: MG030</t>
  </si>
  <si>
    <t>Мужские трусы Baykar Арт.: BR1192</t>
  </si>
  <si>
    <t>https://ok.ru/profile/569082688748/album/915851970796/925653485548</t>
  </si>
  <si>
    <t>Мужские трусы Baykar Арт.: BR1221</t>
  </si>
  <si>
    <t>https://ok.ru/profile/569082688748/album/915851970796/925653500652</t>
  </si>
  <si>
    <t>Белая женская футболка
Арт.: LG53148</t>
  </si>
  <si>
    <t>https://ok.ru/profile/569082688748/album/915798054636/925653861612</t>
  </si>
  <si>
    <t>Трусы для девочки 5шт. Donella
Арт.: DN5171850PH</t>
  </si>
  <si>
    <t>https://ok.ru/profile/569082688748/album/915967526380/925671060972</t>
  </si>
  <si>
    <t>Джемпер для девочки BLUELAND
Арт.: BL2661</t>
  </si>
  <si>
    <t>https://ok.ru/profile/569082688748/album/916024628716/925673516780</t>
  </si>
  <si>
    <t>Блузка для девочки Happy Fox Арт.: 1989</t>
  </si>
  <si>
    <t>https://ok.ru/profile/569082688748/album/916024628716/925673496300</t>
  </si>
  <si>
    <t>https://ok.ru/profile/569082688748/album/916024628716/925673497836</t>
  </si>
  <si>
    <t>Леггинсы для девочки Batik Арт.: BAT02923</t>
  </si>
  <si>
    <t>https://ok.ru/profile/569082688748/album/916025641196/925684586732</t>
  </si>
  <si>
    <t>Комплект махровых полотенец 3 шт Happy Fox Home
Артикул: HF7090140TG</t>
  </si>
  <si>
    <t>пыльнозеленый</t>
  </si>
  <si>
    <t>Комплект махровых полотенец 3 шт Happy Fox Home
Артикул: HF7090140TGNG</t>
  </si>
  <si>
    <t xml:space="preserve">Штанишки для мальчика VGtrikotazh Арт.: VLGD2194 </t>
  </si>
  <si>
    <t>https://ok.ru/profile/569082688748/album/896899608044/924919758828</t>
  </si>
  <si>
    <t>Штанишки 2шт. VGtrikotazh Арт.: VGTD1276</t>
  </si>
  <si>
    <t>https://ok.ru/profile/569082688748/album/896899608044/925288439020</t>
  </si>
  <si>
    <t>Штанишки для мальчика Клеопатра Стиль Арт.: KPTR45946</t>
  </si>
  <si>
    <t>https://ok.ru/profile/569082688748/album/896899608044/924461400300</t>
  </si>
  <si>
    <t>Штанишки для мальчика Crockid Арт.: CC4603</t>
  </si>
  <si>
    <t>https://ok.ru/profile/569082688748/album/896899608044/922144740076</t>
  </si>
  <si>
    <t>https://ok.ru/profile/569082688748/album/915798054636/923843284204</t>
  </si>
  <si>
    <t>Женская туника без начеса, рукав 1/2
Арт.: NGT212</t>
  </si>
  <si>
    <t>48-50.</t>
  </si>
  <si>
    <t xml:space="preserve">Однотонные женские лосины Арт.: IV1243 </t>
  </si>
  <si>
    <t>https://ok.ru/profile/569082688748/album/915798054636/925289057772</t>
  </si>
  <si>
    <t>Варежки детские шерстяные Советская перчаточная фабрика
Артикул: SPF2S2292</t>
  </si>
  <si>
    <t>Шорты для мальчика Bonito
Артикул: BK1497SH</t>
  </si>
  <si>
    <t>Лосины для девочки Lets Go Арт.: LG10251</t>
  </si>
  <si>
    <t>https://ok.ru/profile/569082688748/album/916025641196/921672081388</t>
  </si>
  <si>
    <t>совушки</t>
  </si>
  <si>
    <t>Лосины для девочки TREND Арт.: TR7059206</t>
  </si>
  <si>
    <t>https://ok.ru/profile/569082688748/album/916025641196/923047341292</t>
  </si>
  <si>
    <t>т.синий,персики</t>
  </si>
  <si>
    <t>Лосины для девочки LE&amp;LO Арт.: LE109</t>
  </si>
  <si>
    <t>https://ok.ru/profile/569082688748/album/916025641196/925195154412</t>
  </si>
  <si>
    <t>розовый.бабочки</t>
  </si>
  <si>
    <t>Носки для девочки Conte-kids Арт.: 19S5SPM</t>
  </si>
  <si>
    <t>https://ok.ru/profile/569082688748/album/915968223980/925754081772</t>
  </si>
  <si>
    <t>Носки для девочки 2 пары Disney Арт.: SL43262D</t>
  </si>
  <si>
    <t>белый.красный</t>
  </si>
  <si>
    <t>https://ok.ru/profile/569082688748/album/915968223980/924461673452</t>
  </si>
  <si>
    <t>Носочки для девочки 3 пары Kts Арт.: KTSL0121</t>
  </si>
  <si>
    <t>https://ok.ru/profile/569082688748/album/915968223980/924461628396</t>
  </si>
  <si>
    <t>голубоймеланж,т.розовый.сирень</t>
  </si>
  <si>
    <t>Носки для девочки Akos Арт.: AKSH40A3</t>
  </si>
  <si>
    <t>https://ok.ru/profile/569082688748/album/915968223980/922507244780</t>
  </si>
  <si>
    <t>Колготки для девочки со стразами Kts Арт.: KTS4</t>
  </si>
  <si>
    <t>https://ok.ru/profile/569082688748/album/915968223980/921745950444</t>
  </si>
  <si>
    <t>горох,белый</t>
  </si>
  <si>
    <t>Колготки для девочки Berchelli Арт.: NT63526</t>
  </si>
  <si>
    <t>https://ok.ru/profile/569082688748/album/915968223980/915968905196</t>
  </si>
  <si>
    <t>Колготки для девочки Гамма Арт.: GMC3015</t>
  </si>
  <si>
    <t>https://ok.ru/profile/569082688748/album/915968223980/925670895084</t>
  </si>
  <si>
    <t>Колготки для девочки Гамма Арт.: GMC3028</t>
  </si>
  <si>
    <t>https://ok.ru/profile/569082688748/album/915968223980/925670895852</t>
  </si>
  <si>
    <t>Колготки для девочки Kts Арт.: KTS5</t>
  </si>
  <si>
    <t>https://ok.ru/profile/569082688748/album/915968223980/925670944748</t>
  </si>
  <si>
    <t>Трусы для девочки 5шт. Donella Арт.: DN41954RFX5</t>
  </si>
  <si>
    <t>4-5./110-116</t>
  </si>
  <si>
    <t>https://ok.ru/profile/569082688748/album/915967526380/923550258156</t>
  </si>
  <si>
    <t>Маечка для девочки Baykar Арт.: BR438201</t>
  </si>
  <si>
    <t>https://ok.ru/profile/569082688748/album/915967526380/922507936748</t>
  </si>
  <si>
    <t>рюши,белый</t>
  </si>
  <si>
    <t>Комплект для девочки Baykar Арт.: BR5580458299N</t>
  </si>
  <si>
    <t>https://ok.ru/profile/569082688748/album/915967526380/924921542636</t>
  </si>
  <si>
    <t>Комплект для девочки Donella Арт.: DN16679PF</t>
  </si>
  <si>
    <t>https://ok.ru/profile/569082688748/album/915967526380/924921546476</t>
  </si>
  <si>
    <t xml:space="preserve"> Комплект для девочки Donella Арт.: DN18954RF</t>
  </si>
  <si>
    <t>https://ok.ru/profile/569082688748/album/915967526380/925754098668</t>
  </si>
  <si>
    <t>Футболка для девочки Happy Fox Арт.: HF6603</t>
  </si>
  <si>
    <t>2шт белый</t>
  </si>
  <si>
    <t>https://ok.ru/profile/569082688748/album/916086176236/916086859756</t>
  </si>
  <si>
    <t xml:space="preserve">Леггинсы для девочки YOULALA Арт.: UL129102403 </t>
  </si>
  <si>
    <t>https://ok.ru/profile/569082688748/album/916025641196/916637012204</t>
  </si>
  <si>
    <t>Женская трикотажная туника
Арт.: HF2000MSP</t>
  </si>
  <si>
    <t>https://ok.ru/profile/569082688748/album/915798054636/925653891820</t>
  </si>
  <si>
    <t>Женские пантолеты - сердечки n
Арт.: SM09880107</t>
  </si>
  <si>
    <t>https://ok.ru/profile/569082688748/album/917027540204/925608023020</t>
  </si>
  <si>
    <t>https://ok.ru/profile/569082688748/album/916086176236/925684745964</t>
  </si>
  <si>
    <t>Комплект для девочки Donella Арт.: DN4356341563RPN</t>
  </si>
  <si>
    <t>https://ok.ru/profile/569082688748/album/915967526380/925754096876</t>
  </si>
  <si>
    <t>единорог, лаванда</t>
  </si>
  <si>
    <t>https://ok.ru/profile/569082688748/album/916086176236/925684738284</t>
  </si>
  <si>
    <t>Колготки для девочки Лукоморье
Арт.: KAM129</t>
  </si>
  <si>
    <t>https://ok.ru/profile/569082688748/album/915968223980/925195645932</t>
  </si>
  <si>
    <t>плетенка,серый</t>
  </si>
  <si>
    <t>Носки для девочки Mark Formelle
Арт.: MF445K1627</t>
  </si>
  <si>
    <t>https://ok.ru/profile/569082688748/album/915968223980/925195647724</t>
  </si>
  <si>
    <t>Комбинезон для мальчика Crockid
Артикул: CC60041</t>
  </si>
  <si>
    <t xml:space="preserve">Футболка для девочки BLUELAND Арт.: BL2412 </t>
  </si>
  <si>
    <t>https://ok.ru/profile/569082688748/album/916086176236/925684721900</t>
  </si>
  <si>
    <t>Блузка для девочки Happy Fox
Артикул: 2000</t>
  </si>
  <si>
    <t>Тапочки для девочки TAP МОДА
Артикул: TM1764</t>
  </si>
  <si>
    <t xml:space="preserve">Женская однотонная водолазка Арт.: HF4204 </t>
  </si>
  <si>
    <t>https://ok.ru/profile/569082688748/album/915798054636/925653915116</t>
  </si>
  <si>
    <t>Женская туника Арт.: TPR9305</t>
  </si>
  <si>
    <t>https://ok.ru/profile/569082688748/album/915798054636/925758953964</t>
  </si>
  <si>
    <t>Женское легкое худи с капюшоном Арт.: HF8081</t>
  </si>
  <si>
    <t>https://ok.ru/profile/569082688748/album/915798054636/925759012332</t>
  </si>
  <si>
    <t>https://ok.ru/profile/569082688748/album/915798054636/925758947052</t>
  </si>
  <si>
    <t>Детский костюм Bonito Арт.: BK5045MD</t>
  </si>
  <si>
    <t>https://ok.ru/profile/569082688748/album/915754972140/925670396140</t>
  </si>
  <si>
    <t>Женские трусы слипы Арт.: SL4149KK</t>
  </si>
  <si>
    <t>https://ok.ru/profile/569082688748/album/915755379692/925656669932</t>
  </si>
  <si>
    <t>Женские трусики-слипы с принтом стрекозы и кружевными вставками Арт.: SL4123KK</t>
  </si>
  <si>
    <t>https://ok.ru/profile/569082688748/album/915755379692/925656670444</t>
  </si>
  <si>
    <t>Набор значков закатных Человек Паук 4 шт Priority Арт.: AKS97</t>
  </si>
  <si>
    <t>https://ok.ru/profile/569082688748/album/916639493356/925769282796</t>
  </si>
  <si>
    <t xml:space="preserve"> Утепленное худи Happy Fox Арт.: HFC0004 </t>
  </si>
  <si>
    <t>56-58</t>
  </si>
  <si>
    <t>Белая женская майка на тонких бретельках Арт.: BR6002</t>
  </si>
  <si>
    <t>https://ok.ru/profile/569082688748/album/915755379692/926137092844</t>
  </si>
  <si>
    <t xml:space="preserve">Носки 5 пар BEUNLIM Арт.: BNLU204 </t>
  </si>
  <si>
    <t>https://ok.ru/profile/569082688748/album/915851970796/926136610796</t>
  </si>
  <si>
    <t>Набор тестов по окружающему миру 4 класс 2 шт. Издательство Учитель
Артикул: YCXB66</t>
  </si>
  <si>
    <t>https://ok.ru/profile/569082688748/album/916639493356/926135352044</t>
  </si>
  <si>
    <t xml:space="preserve">Майка-топ для девочки Donella Арт.: DN4871D2 </t>
  </si>
  <si>
    <t>https://ok.ru/profile/569082688748/album/915967526380/924921439980</t>
  </si>
  <si>
    <t>Женские трусики слипы, набор из 7 шт
Артикул: KZ37000</t>
  </si>
  <si>
    <t>102,микс</t>
  </si>
  <si>
    <t>Женская пижама с рисунком звёздочки
Арт.: NGGHP010</t>
  </si>
  <si>
    <t>https://ok.ru/profile/569082688748/album/915851578604/926136700140</t>
  </si>
  <si>
    <t>Kondratuk Lubov</t>
  </si>
  <si>
    <t>звездочки.на.т.сером</t>
  </si>
  <si>
    <t>Постельное белье из поплина, наволочки 70*70 DomaRu Арт.: F35014</t>
  </si>
  <si>
    <t>https://ok.ru/profile/569082688748/album/916145727980/925768344044</t>
  </si>
  <si>
    <t>горох.белый</t>
  </si>
  <si>
    <t>Пижама для девочки Happy Fox Арт.: HF410SP</t>
  </si>
  <si>
    <t>https://ok.ru/profile/569082688748/album/916024505836/926147757804</t>
  </si>
  <si>
    <t>медведи.елки.на.чернильном</t>
  </si>
  <si>
    <t>Оксана Васнева (Сапьянова)</t>
  </si>
  <si>
    <t xml:space="preserve">Пижама для девочки Sladikmladik Арт.: SM538PD </t>
  </si>
  <si>
    <t>https://ok.ru/profile/569082688748/album/916024505836/924921943276</t>
  </si>
  <si>
    <t>Бежево-розовая полушерстяная женская шапка бини с отворотом Арт.: RB23029</t>
  </si>
  <si>
    <t>https://ok.ru/profile/569082688748/album/918346409196/925289765612</t>
  </si>
  <si>
    <t>розово.коричневый</t>
  </si>
  <si>
    <t xml:space="preserve">Мужские трусы Baykar Арт.: BR1221 </t>
  </si>
  <si>
    <t>https://ok.ru/profile/569082688748/album/915851970796/926136569836</t>
  </si>
  <si>
    <t>Мужская вязаная шапка с отворотом Русбубон Арт.: RB23963</t>
  </si>
  <si>
    <t>https://ok.ru/profile/569082688748/album/915851970796/925653508076</t>
  </si>
  <si>
    <t>Трусы мужские Doni Арт.: DNI71893</t>
  </si>
  <si>
    <t>https://ok.ru/profile/569082688748/album/915851970796/926136549100</t>
  </si>
  <si>
    <t>Трусы мужские Doni Арт.: DNI81713</t>
  </si>
  <si>
    <t>https://ok.ru/profile/569082688748/album/915851970796/925289539052</t>
  </si>
  <si>
    <t>Комплект для девочки Bonito Арт.: BK1467MT</t>
  </si>
  <si>
    <t>https://ok.ru/profile/569082688748/album/915967526380/926147573228</t>
  </si>
  <si>
    <t>Бюстик Miss Beautiful Арт.: MBT6478KK</t>
  </si>
  <si>
    <t>https://ok.ru/profile/569082688748/album/915967526380/926147555564</t>
  </si>
  <si>
    <t>Маечка однотонная Bonito Арт.: BON440</t>
  </si>
  <si>
    <t>https://ok.ru/profile/569082688748/album/915967526380/926147519212</t>
  </si>
  <si>
    <t>Детская пижама Bonito Арт.: P462</t>
  </si>
  <si>
    <t>https://ok.ru/profile/569082688748/album/916024505836/924921890284</t>
  </si>
  <si>
    <t>Трусы для девочки 5шт. Donella
Арт.: DN4671MD</t>
  </si>
  <si>
    <t>https://ok.ru/profile/569082688748/album/915967526380/925671061484</t>
  </si>
  <si>
    <t>https://ok.ru/profile/569082688748/album/915968223980/925670979820</t>
  </si>
  <si>
    <t>Колготки капроновые для девочки 40 бежевые Эра
Арт.: P31248</t>
  </si>
  <si>
    <t>Пижама для девочки Bonito Арт.: P1088</t>
  </si>
  <si>
    <t>https://ok.ru/profile/569082688748/album/916024505836/926147745516</t>
  </si>
  <si>
    <t>Футболка для девочки Happy Fox
Артикул: HF66031D</t>
  </si>
  <si>
    <t>Анохина Анна</t>
  </si>
  <si>
    <t>рука.белый</t>
  </si>
  <si>
    <t>Футболка для девочки Batik
Артикул: BAT02893</t>
  </si>
  <si>
    <t>марина кудрявцева(кузнецова)</t>
  </si>
  <si>
    <t>Женская бельевая белая майка с кружевом Арт.: MB1092BY</t>
  </si>
  <si>
    <t>https://ok.ru/profile/569082688748/album/915755379692/926137092332</t>
  </si>
  <si>
    <t>Женская однотонная бельевая майка Арт.: HD4010401</t>
  </si>
  <si>
    <t>https://ok.ru/profile/569082688748/album/915755379692/926137090284</t>
  </si>
  <si>
    <t>Женские получулки из коллекции Arctic с шерстью в составе Арт.: BNK15C1422</t>
  </si>
  <si>
    <t>https://ok.ru/profile/569082688748/album/915797674476/926137049836</t>
  </si>
  <si>
    <t xml:space="preserve">Махровые носки Арт.: HF3125A </t>
  </si>
  <si>
    <t>https://ok.ru/profile/569082688748/album/915797674476/926136956140</t>
  </si>
  <si>
    <t>Махровые носки Арт.: HF3125A</t>
  </si>
  <si>
    <t>https://ok.ru/profile/569082688748/album/915797674476/926136939500</t>
  </si>
  <si>
    <t>Футболка для мальчика VGtrikotazh
Артикул: VGTD1229</t>
  </si>
  <si>
    <t>Женские велосипедки Арт.: HF0353</t>
  </si>
  <si>
    <t>https://ok.ru/profile/569082688748/album/915798054636/920925973996</t>
  </si>
  <si>
    <t>Женские получулки из коллекции Arctic с шерстью в составе
Арт.: BNK15C1422</t>
  </si>
  <si>
    <t>Носки 5 пар BEUNLIM Арт.: BNLU301S</t>
  </si>
  <si>
    <t>https://ok.ru/profile/569082688748/album/915851970796/926376847852</t>
  </si>
  <si>
    <t>Вилка детская из бамбука Mum&amp;Baby Арт.: SL5083962</t>
  </si>
  <si>
    <t>https://ok.ru/profile/569082688748/album/924286844652/926398022892</t>
  </si>
  <si>
    <t>https://ok.ru/profile/569082688748/album/915851970796/925653503724</t>
  </si>
  <si>
    <t>Трусы мужские Indefini
Арт.: INDEF620115</t>
  </si>
  <si>
    <t>Эльвира Владимировна🌸</t>
  </si>
  <si>
    <t xml:space="preserve">Женские лосины Арт.: IV1238 </t>
  </si>
  <si>
    <t>https://ok.ru/profile/569082688748/album/915798054636/925653876460</t>
  </si>
  <si>
    <t>баклажан</t>
  </si>
  <si>
    <t>Набор фотобутафории 14 пр. Страна Карнавалия Арт.: SL1827133</t>
  </si>
  <si>
    <t>Салфетки бумажные трехслойные Сказочный патруль 20 шт ND Play Арт.: NDP275851</t>
  </si>
  <si>
    <t>Тарелка бумажная Сказочный патруль 6 шт. Priority Арт.: BPTSP001</t>
  </si>
  <si>
    <t>https://ok.ru/profile/569082688748/album/924286844652/924286950636</t>
  </si>
  <si>
    <t>Стакан бумажный Enchantimals 6 шт. ND Play Арт.: NDP292847</t>
  </si>
  <si>
    <t>https://ok.ru/profile/569082688748/album/924286844652/924286958572</t>
  </si>
  <si>
    <t>Тарелка бумажная Enchantimals 6 шт. ND Play Арт.: NDP292848</t>
  </si>
  <si>
    <t>https://ok.ru/profile/569082688748/album/924286844652/924286860268</t>
  </si>
  <si>
    <t>Стакан бумажный Сказочный патруль 6 шт. Priority Арт.: BPSTSP001</t>
  </si>
  <si>
    <t>https://ok.ru/profile/569082688748/album/924286844652/924286910956</t>
  </si>
  <si>
    <t>Колготки для девочки Mark Formelle Арт.: MF700K747</t>
  </si>
  <si>
    <t>https://ok.ru/profile/569082688748/album/915968223980/926147588588</t>
  </si>
  <si>
    <t>Колготки детские Conte-kids Арт.: 17S60SP444</t>
  </si>
  <si>
    <t>https://ok.ru/profile/569082688748/album/915968223980/926375210732</t>
  </si>
  <si>
    <t>Колготки для девочки Kts Арт.: KTS8</t>
  </si>
  <si>
    <t>https://ok.ru/profile/569082688748/album/915968223980/925195632108</t>
  </si>
  <si>
    <t>Стакан детский 3 шт.Чипполлино, Паровозик из Ромашково, Котенок Гав Priority Арт.: KRS327</t>
  </si>
  <si>
    <t>https://ok.ru/profile/569082688748/album/924286844652/926398025708</t>
  </si>
  <si>
    <t>Женская туника цвета бордо Арт.: LTS0583</t>
  </si>
  <si>
    <t>https://ok.ru/profile/569082688748/album/915798054636/925289112556</t>
  </si>
  <si>
    <t>Платье для девочки Апрель
Артикул: DPK631804N</t>
  </si>
  <si>
    <t>Платье для девочки Luneva
Артикул: LU111004</t>
  </si>
  <si>
    <t xml:space="preserve">Красная ветка, Женские укороченные носочки с милым новогодним рисунком Арт.: C1441 </t>
  </si>
  <si>
    <t xml:space="preserve">Платье для девочки Апрель Арт.: DPB154001N. </t>
  </si>
  <si>
    <t>белый.белые.пятнышки.на.черном</t>
  </si>
  <si>
    <t>Платье для девочки Апрель
Артикул: DPK411002</t>
  </si>
  <si>
    <t>кошка.выглядывает,св.серый</t>
  </si>
  <si>
    <t>Комплект для девочки Takro
Артикул: TAK1443KL36</t>
  </si>
  <si>
    <t>Женские классические носки
Артикул: MF211K1081</t>
  </si>
  <si>
    <t>джинсовыймеланж</t>
  </si>
  <si>
    <t>Хлопковые женские носки
Артикул: 18S227SP</t>
  </si>
  <si>
    <t>черный,белый</t>
  </si>
  <si>
    <t>Комплект для девочки LESI KIDS
Артикул: LES293</t>
  </si>
  <si>
    <t>Комплект для девочки Bonito
Артикул: BK1468MT</t>
  </si>
  <si>
    <t xml:space="preserve">Майка для девочки VGtrikotazh Арт.: VGTD1204 </t>
  </si>
  <si>
    <t>Майка для девочки N.O.A.
Артикул: NA11411</t>
  </si>
  <si>
    <t>Маечка для девочки Donella
Артикул: DON4351D2</t>
  </si>
  <si>
    <t>Маечка для девочки Donella
Артикул: DON4351D3</t>
  </si>
  <si>
    <t>Маечка для девочки однотонная Happy Day
Артикул: HD7235</t>
  </si>
  <si>
    <t>Женские трусики слипы, 5 шт Арт.: DN2172817LP</t>
  </si>
  <si>
    <t>https://ok.ru/profile/569082688748/album/915755379692/920236121836</t>
  </si>
  <si>
    <t>Мария 😁😁😁</t>
  </si>
  <si>
    <t>Махровые носки Арт.: HF3125</t>
  </si>
  <si>
    <t>https://ok.ru/profile/569082688748/album/915797674476/926137020908</t>
  </si>
  <si>
    <t>сказочный.олень.красный</t>
  </si>
  <si>
    <t>https://ok.ru/profile/569082688748/album/915797674476/926376388076</t>
  </si>
  <si>
    <t>Мужские трусы 4шт. QUTEX Арт.: 12020054Q81</t>
  </si>
  <si>
    <t>https://ok.ru/profile/569082688748/album/915851970796/926136633324</t>
  </si>
  <si>
    <t>Женские однотонные лосины
Артикул: IV1240</t>
  </si>
  <si>
    <t>Шапка мужская Русбубон
Артикул: RB14881</t>
  </si>
  <si>
    <t>Женский лонгслив
Артикул: GHDLD852820</t>
  </si>
  <si>
    <t>Женская однотонная водолазка
Артикул: HF4204</t>
  </si>
  <si>
    <t>Шапка мужская Marhatter
Артикул: MMH11365</t>
  </si>
  <si>
    <t>Майка для девочки Donella Арт.: DN4371AL</t>
  </si>
  <si>
    <t>https://ok.ru/profile/569082688748/album/915967526380/917754599660</t>
  </si>
  <si>
    <t xml:space="preserve">Майка для девочки Baykar Арт.: BR4582 </t>
  </si>
  <si>
    <t>https://ok.ru/profile/569082688748/album/915967526380/918304729580</t>
  </si>
  <si>
    <t>Майка для девочки Donella Арт.: DN4371MD</t>
  </si>
  <si>
    <t>https://ok.ru/profile/569082688748/album/915967526380/924921380844</t>
  </si>
  <si>
    <t>Маечка для девочки Donella Арт.: DN43679PF</t>
  </si>
  <si>
    <t>https://ok.ru/profile/569082688748/album/915967526380/925670913260</t>
  </si>
  <si>
    <t>Футболка для девочки Bon&amp;Bon luxury collection Арт.: BB848</t>
  </si>
  <si>
    <t>https://ok.ru/profile/569082688748/album/916086176236/924923219180</t>
  </si>
  <si>
    <t>Футболка для девочки Luneva Арт.: LU161071</t>
  </si>
  <si>
    <t>https://ok.ru/profile/569082688748/album/916086176236/926148272364</t>
  </si>
  <si>
    <t>Футболка для девочки Bonito Арт.: BK1195K</t>
  </si>
  <si>
    <t>https://ok.ru/profile/569082688748/album/916086176236/926148297452</t>
  </si>
  <si>
    <t>https://ok.ru/profile/569082688748/album/916086176236/926374244844</t>
  </si>
  <si>
    <t>Комплект для девочки Bonito Арт.: BK1345FM</t>
  </si>
  <si>
    <t>https://ok.ru/profile/569082688748/album/916086176236/923047210732</t>
  </si>
  <si>
    <t>Футболка для мальчика VGtrikotazh
Арт.: VGTD1145</t>
  </si>
  <si>
    <t>Трусы для девочки 5шт. Donella
Артикул: DN4171599KV</t>
  </si>
  <si>
    <t>Ксения Кудинова</t>
  </si>
  <si>
    <t>Носки 2 пары Para socks Арт.: N2D012</t>
  </si>
  <si>
    <t>https://ok.ru/profile/569082688748/album/915968223980/926147621612</t>
  </si>
  <si>
    <t>св.серый,розовый</t>
  </si>
  <si>
    <t>Колготки для девочки INCANTO KIDS Арт.: INKFC00417</t>
  </si>
  <si>
    <t>https://ok.ru/profile/569082688748/album/915968223980/925754056940</t>
  </si>
  <si>
    <t>grigio.melange</t>
  </si>
  <si>
    <t>Водолазка детская K&amp;R BABY
Артикул: KRZV01</t>
  </si>
  <si>
    <t>https://ok.ru/profile/569082688748/album/915851970796/926136638188</t>
  </si>
  <si>
    <t>Футболка мужская Happy Fox
Артикул: HF99011A</t>
  </si>
  <si>
    <t>Однотонные женские носки
Артикул: 20S20SP</t>
  </si>
  <si>
    <t>Толстовка для мальчика Bonito Арт.: BK818T</t>
  </si>
  <si>
    <t>https://ok.ru/profile/569082688748/album/916169808108/926688308972</t>
  </si>
  <si>
    <t>Утепленный джемпер для мальчика Клеопатра Стиль Арт.: KPTR404337</t>
  </si>
  <si>
    <t>https://ok.ru/profile/569082688748/album/916169808108/926375212268</t>
  </si>
  <si>
    <t>Женская футболка
Артикул: NSD0005</t>
  </si>
  <si>
    <t xml:space="preserve">Бриджи для девочки Batik Арт.: BAT2589 </t>
  </si>
  <si>
    <t>https://ok.ru/profile/569082688748/album/916025641196/926691249644</t>
  </si>
  <si>
    <t>Лонгслив для мальчика Baby Style Арт.: BSMM185</t>
  </si>
  <si>
    <t>https://ok.ru/profile/569082688748/album/916169808108/925670461420</t>
  </si>
  <si>
    <t>серый,т.бирюзовый</t>
  </si>
  <si>
    <t>Женские трусы слипы, 7 шт
Артикул: NC713074</t>
  </si>
  <si>
    <t>https://ok.ru/profile/569082688748/album/915755379692/926684435180</t>
  </si>
  <si>
    <t>Утепленные брюки для мальчика Bonito
Арт.: BK1362B</t>
  </si>
  <si>
    <t>https://ok.ru/profile/569082688748/album/915754972140/926688126956</t>
  </si>
  <si>
    <t>Мужская вязаная шапка с отворотом Русбубон Арт.: RB27533</t>
  </si>
  <si>
    <t>https://ok.ru/profile/569082688748/album/915851970796/926684003564</t>
  </si>
  <si>
    <t>Костюм для девочки VGtrikotazh Арт.: VGTD1287</t>
  </si>
  <si>
    <t>https://ok.ru/profile/569082688748/album/916025641196/925195171308</t>
  </si>
  <si>
    <t>Пижама для мальчика Bonito Арт.: BK3000M</t>
  </si>
  <si>
    <t>https://ok.ru/profile/569082688748/album/915713547756/924920158444</t>
  </si>
  <si>
    <t>Утепленный джемпер для мальчика FIRST KIDS
Арт.: BL1853DGH</t>
  </si>
  <si>
    <t>https://ok.ru/profile/569082688748/album/916169808108/926147165164</t>
  </si>
  <si>
    <t>Трусы для девочки 5шт. Donella
Артикул: DN4171SN</t>
  </si>
  <si>
    <t>Развивающая книга с многоразовыми наклейками ND Play Арт.: NDP295774</t>
  </si>
  <si>
    <t>https://ok.ru/profile/569082688748/album/916639493356/926397776108</t>
  </si>
  <si>
    <t>Женские трусы слипы Арт.: NC84154</t>
  </si>
  <si>
    <t>https://ok.ru/profile/569082688748/album/915755379692/924124754668</t>
  </si>
  <si>
    <t>Женские трусики слипы Арт.: SL4129KK</t>
  </si>
  <si>
    <t>https://ok.ru/profile/569082688748/album/915755379692/926376433388</t>
  </si>
  <si>
    <t xml:space="preserve">Мужские трусы ROCKHARD Арт.: KZ7003A </t>
  </si>
  <si>
    <t>https://ok.ru/profile/569082688748/album/915851970796/926683939308</t>
  </si>
  <si>
    <t>яр.красный</t>
  </si>
  <si>
    <t>Полотенце-пончо детское махровое плотность 360 гр. Happy Fox Home Арт.: HF360</t>
  </si>
  <si>
    <t>https://ok.ru/profile/569082688748/album/916171721708/927039573228</t>
  </si>
  <si>
    <t>https://ok.ru/profile/569082688748/album/916171721708/927039580908</t>
  </si>
  <si>
    <t>Стильный летний костюм из плотного хлопкового трикотажа с лайкрой
Артикул: KLK1389P1</t>
  </si>
  <si>
    <t>Женский домашний костюм
Артикул: KSH0030K014K</t>
  </si>
  <si>
    <t>Полотенце махровое Вышневолоцкий текстиль Арт.: 1DSG1070522450</t>
  </si>
  <si>
    <t>https://ok.ru/profile/569082688748/album/916171721708/927039547628</t>
  </si>
  <si>
    <t>пурпурный</t>
  </si>
  <si>
    <t>Носки 2 пары Para socks Арт.: N2D042</t>
  </si>
  <si>
    <t>https://ok.ru/profile/569082688748/album/915713547756/927034391276</t>
  </si>
  <si>
    <t xml:space="preserve">Носки для мальчика Красная ветка Арт.: C546 </t>
  </si>
  <si>
    <t>черный, 4шт</t>
  </si>
  <si>
    <t>https://ok.ru/profile/569082688748/album/915713547756/927034404332</t>
  </si>
  <si>
    <t>Футболка для мальчика EL Beso Арт.: ELB15106011</t>
  </si>
  <si>
    <t>https://ok.ru/profile/569082688748/album/915714189292/927024376300</t>
  </si>
  <si>
    <t>Футболка для мальчика Crockid Арт.: CC301278</t>
  </si>
  <si>
    <t>яр.голубой</t>
  </si>
  <si>
    <t>https://ok.ru/profile/569082688748/album/915714189292/927024421356</t>
  </si>
  <si>
    <t xml:space="preserve">Детская футболка KotMarKot Арт.: KM14707 </t>
  </si>
  <si>
    <t>https://ok.ru/profile/569082688748/album/915714189292/927024446444</t>
  </si>
  <si>
    <t xml:space="preserve">Футболка для мальчика Happy Fox Арт.: HF55011M </t>
  </si>
  <si>
    <t>https://ok.ru/profile/569082688748/album/915714189292/927024499692</t>
  </si>
  <si>
    <t>скелетон,черный</t>
  </si>
  <si>
    <t xml:space="preserve">Детская футболка Happy Fox Арт.: HFC0001 </t>
  </si>
  <si>
    <t>горчица</t>
  </si>
  <si>
    <t>https://ok.ru/profile/569082688748/album/915714189292/927024507628</t>
  </si>
  <si>
    <t>Майка-топ для девочки Baykar Арт.: BR4107</t>
  </si>
  <si>
    <t>https://ok.ru/profile/569082688748/album/915967526380/925754083564</t>
  </si>
  <si>
    <t>стразы, цветной</t>
  </si>
  <si>
    <t xml:space="preserve">Майка-топ для девочки Miss Beautiful Арт.: MBT1650BY </t>
  </si>
  <si>
    <t>https://ok.ru/profile/569082688748/album/915967526380/926147553004</t>
  </si>
  <si>
    <t>Трусы для девочки 5шт. Donella Арт.: DN5171SH</t>
  </si>
  <si>
    <t>https://ok.ru/profile/569082688748/album/915967526380/927023669740</t>
  </si>
  <si>
    <t>Майка-топ для девочки Baykar Арт.: BR4480</t>
  </si>
  <si>
    <t>https://ok.ru/profile/569082688748/album/915967526380/927023588844</t>
  </si>
  <si>
    <t>Водолазка женская однотонная Арт.: G1501016</t>
  </si>
  <si>
    <t>https://ok.ru/profile/569082688748/album/915798054636/927038114284</t>
  </si>
  <si>
    <t>Женские трусы слипы, 8 шт Арт.: NC10759</t>
  </si>
  <si>
    <t>https://ok.ru/profile/569082688748/album/915755379692/926684414956</t>
  </si>
  <si>
    <t>Платье оверсайз на каждый день Арт.: NGP736</t>
  </si>
  <si>
    <t>https://ok.ru/profile/569082688748/album/915798054636/927037865964</t>
  </si>
  <si>
    <t>Женское платье Арт.: NSDP024</t>
  </si>
  <si>
    <t>https://ok.ru/profile/569082688748/album/915798054636/925653843180</t>
  </si>
  <si>
    <t>Женская туника, легкая и воздушная Арт.: NSDT014</t>
  </si>
  <si>
    <t>https://ok.ru/profile/569082688748/album/915798054636/926136642284</t>
  </si>
  <si>
    <t xml:space="preserve">Женский свитшот Арт.: DES31 </t>
  </si>
  <si>
    <t>https://ok.ru/profile/569082688748/album/915798054636/926136637164</t>
  </si>
  <si>
    <t>Женское платье в спортивном стиле Арт.: NSDP018</t>
  </si>
  <si>
    <t>https://ok.ru/profile/569082688748/album/915798054636/926136726252</t>
  </si>
  <si>
    <t>Наматрасник 140x200 АртПостель Арт.: ART3035</t>
  </si>
  <si>
    <t>https://ok.ru/profile/569082688748/album/916171721708/927086765804</t>
  </si>
  <si>
    <t>Полотенце-уголок махровое ОСЬМИНОЖКА Арт.: SMK243</t>
  </si>
  <si>
    <t>https://ok.ru/profile/569082688748/album/916171721708/927086630380</t>
  </si>
  <si>
    <t>Комплект махровых полотенец 3 шт Вышневолоцкий текстиль Арт.: G110156090130</t>
  </si>
  <si>
    <t>https://ok.ru/profile/569082688748/album/916171721708/927086468332</t>
  </si>
  <si>
    <t>Комплект махровых полотенец 3 шт Вышневолоцкий текстиль Арт.: G3N70100140</t>
  </si>
  <si>
    <t>https://ok.ru/profile/569082688748/album/916171721708/927086691820</t>
  </si>
  <si>
    <t>Полотенце-уголок махровое ОСЬМИНОЖКА Арт.: SMK241</t>
  </si>
  <si>
    <t>https://ok.ru/profile/569082688748/album/916171721708/927086712812</t>
  </si>
  <si>
    <t>мишка, молочный</t>
  </si>
  <si>
    <t>грвфит</t>
  </si>
  <si>
    <t>https://ok.ru/profile/569082688748/album/916171721708/927086747116</t>
  </si>
  <si>
    <t>Женский свитшот Арт.: DES31</t>
  </si>
  <si>
    <t>Майка для девочки OTS Арт.: TS8036</t>
  </si>
  <si>
    <t>https://ok.ru/profile/569082688748/album/915967526380/918304729068</t>
  </si>
  <si>
    <t>Маечка для девочки Donella Арт.: DN43113</t>
  </si>
  <si>
    <t>https://ok.ru/profile/569082688748/album/915967526380/925670907116</t>
  </si>
  <si>
    <t>Наматрасник Комфорт АртПостель Арт.: ART3037</t>
  </si>
  <si>
    <t>https://ok.ru/profile/569082688748/album/916171721708/927086774508</t>
  </si>
  <si>
    <t xml:space="preserve">Бюстик для девочки Donella Арт.: DN5871V </t>
  </si>
  <si>
    <t>https://ok.ru/profile/569082688748/album/915967526380/927023581932</t>
  </si>
  <si>
    <t>https://ok.ru/profile/569082688748/album/916171721708/927086675180</t>
  </si>
  <si>
    <t>Шерстяные женские гольфы со снежинками и оленями Арт.: G725</t>
  </si>
  <si>
    <t>38-40</t>
  </si>
  <si>
    <t>https://ok.ru/profile/569082688748/album/915797674476/927037129452</t>
  </si>
  <si>
    <t>Женская пижама Арт.: BRS0544</t>
  </si>
  <si>
    <t>https://ok.ru/profile/569082688748/album/915851578604/927037683692</t>
  </si>
  <si>
    <t>Настя🍒 🍒Петрук🍒</t>
  </si>
  <si>
    <t>Пижама для девочки RoxyFoxy Арт.: RF045017</t>
  </si>
  <si>
    <t>https://ok.ru/profile/569082688748/album/916024505836/926690641644</t>
  </si>
  <si>
    <t>Комплект для девочки Crockid Арт.: CC1111</t>
  </si>
  <si>
    <t>https://ok.ru/profile/569082688748/album/915967526380/925670990572</t>
  </si>
  <si>
    <t>мелкие.цветы.на.белой.лилии</t>
  </si>
  <si>
    <t>Ольга🌸 🌸</t>
  </si>
  <si>
    <t>Комплект для девочки Bonito Арт.: BK1469MT</t>
  </si>
  <si>
    <t>https://ok.ru/profile/569082688748/album/915967526380/926375038188</t>
  </si>
  <si>
    <t>Комплект для девочки Crockid
Арт.: CC1064</t>
  </si>
  <si>
    <t>маленькие.котята.на.сахаре</t>
  </si>
  <si>
    <t>https://ok.ru/profile/569082688748/album/915967526380/926375047916</t>
  </si>
  <si>
    <t>милые.коалы.на.сахаре</t>
  </si>
  <si>
    <t>https://ok.ru/profile/569082688748/album/915967526380/926375049196</t>
  </si>
  <si>
    <t>Комплект для девочки RoxyFoxy Арт.: RF024016</t>
  </si>
  <si>
    <t>https://ok.ru/profile/569082688748/album/915967526380/926688846572</t>
  </si>
  <si>
    <t>белый,розовый</t>
  </si>
  <si>
    <t>Комплект для девочки Elephant Kids Арт.: EK20112</t>
  </si>
  <si>
    <t>https://ok.ru/profile/569082688748/album/915967526380/924921493484</t>
  </si>
  <si>
    <t xml:space="preserve"> мультиколор</t>
  </si>
  <si>
    <t>бегемот,бирюзовый</t>
  </si>
  <si>
    <t>Набор махровых полотенец 4 шт. Вышневолоцкий текстиль Арт.: G135601015350N</t>
  </si>
  <si>
    <t>https://ok.ru/profile/569082688748/album/916171721708/927086731500</t>
  </si>
  <si>
    <t>https://ok.ru/profile/569082688748/album/916171721708/927086643180</t>
  </si>
  <si>
    <t>https://ok.ru/profile/569082688748/album/916171721708/927086551020</t>
  </si>
  <si>
    <t>Махровое полотенце 50x100 см Авангард
Арт.: C107YA</t>
  </si>
  <si>
    <t>свекрови,мультиколор</t>
  </si>
  <si>
    <t>Комплект вафельных полотенец 3 шт Happy Fox Home Арт.: HF106797</t>
  </si>
  <si>
    <t>https://ok.ru/profile/569082688748/album/916171721708/927086190572</t>
  </si>
  <si>
    <t>Пижама для девочки LE&amp;LO Арт.: LEL330</t>
  </si>
  <si>
    <t>https://ok.ru/profile/569082688748/album/916024505836/927023425004</t>
  </si>
  <si>
    <t>Постельное белье из поплина, 2,0 сп на резинке, наволочки 70*70 АртПостель
Артикул: ART931</t>
  </si>
  <si>
    <t>Широкие женские брюки
Артикул: NGSH108</t>
  </si>
  <si>
    <t>Женские шорты
Артикул: NGSH109</t>
  </si>
  <si>
    <t>Женские трикотажные шорты
Артикул: HF600SP</t>
  </si>
  <si>
    <t>Халат для девочки Детский Бум Арт.: XD026</t>
  </si>
  <si>
    <t>https://ok.ru/profile/569082688748/album/916024505836/927237905644</t>
  </si>
  <si>
    <t>Футболка для девочки Iki yildiz
Арт.: IKI460</t>
  </si>
  <si>
    <t>https://ok.ru/profile/569082688748/album/915967526380/925670909676</t>
  </si>
  <si>
    <t>Комплект женского нижнего белья
Артикул: DN17256263</t>
  </si>
  <si>
    <t>т.синий,крючок</t>
  </si>
  <si>
    <t>Женская футболка Арт.: NSD0005</t>
  </si>
  <si>
    <t>https://ok.ru/profile/569082688748/album/915798054636/925653896172</t>
  </si>
  <si>
    <t>Махровое полотенце 50x100 см Авангард
Артикул: C107YA</t>
  </si>
  <si>
    <t>Майки для мальчика Sladikmladik
Артикул: SM651</t>
  </si>
  <si>
    <t>Коврик для ванной FOVERO
Артикул: FV504944</t>
  </si>
  <si>
    <t>замена рисунка</t>
  </si>
  <si>
    <t>Костюм для девочки Детский Бум
Артикул: KD155</t>
  </si>
  <si>
    <t>Футболка для девочки FIRST KIDS
Артикул: BL0526</t>
  </si>
  <si>
    <t>https://ok.ru/profile/569082688748/album/918346409196/925289654764</t>
  </si>
  <si>
    <t>Шапка для мальчика Русбубон
Арт.: RB27223</t>
  </si>
  <si>
    <t>47-50</t>
  </si>
  <si>
    <t>Фартук из рогожки АртДизайн Арт.: ARTSB012100</t>
  </si>
  <si>
    <t>https://ok.ru/profile/569082688748/album/916171721708/927086276588</t>
  </si>
  <si>
    <t>софия,зеленый</t>
  </si>
  <si>
    <t>машины</t>
  </si>
  <si>
    <t>Детские носки 3 пары Berchelli
Артикул: NT63607</t>
  </si>
  <si>
    <t>Пижама для мальчика Happy Fox
Артикул: HF591MSP</t>
  </si>
  <si>
    <t>Футболка мужская Happy Fox
Артикул: HFC0003</t>
  </si>
  <si>
    <t>Футболка мужская Happy Fox
Артикул: HF99011</t>
  </si>
  <si>
    <t>обстановка,черный</t>
  </si>
  <si>
    <t xml:space="preserve">Вязаный женский снуд Арт.: RWS11021 </t>
  </si>
  <si>
    <t>https://ok.ru/profile/569082688748/album/918346409196/926683237868</t>
  </si>
  <si>
    <t>Леночка ღღ Викторовна</t>
  </si>
  <si>
    <t>Женская шапка бини Арт.: MWH11536</t>
  </si>
  <si>
    <t>https://ok.ru/profile/569082688748/album/918346409196/927215703532</t>
  </si>
  <si>
    <t>Комплект махровых полотенец 3 шт Вышневолоцкий текстиль Арт.: 1DSG3N70100140</t>
  </si>
  <si>
    <t>https://ok.ru/profile/569082688748/album/916171721708/927086490348</t>
  </si>
  <si>
    <t>Шарф для девочки Русбубон
Арт.: RB23682</t>
  </si>
  <si>
    <t>https://ok.ru/profile/569082688748/album/918346409196/926136294380</t>
  </si>
  <si>
    <t>Колготки для девочки Mark Formelle Арт.: MF700K1606</t>
  </si>
  <si>
    <t>https://ok.ru/profile/569082688748/album/915968223980/925754032108</t>
  </si>
  <si>
    <t>Колготки детские Гамма Арт.: GMC844</t>
  </si>
  <si>
    <t>https://ok.ru/profile/569082688748/album/915968223980/927023767532</t>
  </si>
  <si>
    <t>деним.меланж</t>
  </si>
  <si>
    <t>https://ok.ru/profile/569082688748/album/915968223980/927023778284</t>
  </si>
  <si>
    <t xml:space="preserve">Шорты для мальчика Luneva Арт.: LU37121 </t>
  </si>
  <si>
    <t>https://ok.ru/profile/569082688748/album/915754972140/926688103916</t>
  </si>
  <si>
    <t xml:space="preserve">Шорты для мальчика Bonito Арт.: P881M </t>
  </si>
  <si>
    <t>https://ok.ru/profile/569082688748/album/915754972140/926688108268</t>
  </si>
  <si>
    <t xml:space="preserve">Футболка-поло K&amp;R BABY Арт.: KR201511R </t>
  </si>
  <si>
    <t>https://ok.ru/profile/569082688748/album/915714189292/915714279916</t>
  </si>
  <si>
    <t>https://ok.ru/profile/569082688748/album/915714189292/927024502252</t>
  </si>
  <si>
    <t>Футболка для мальчика BayFigo Арт.: U63532</t>
  </si>
  <si>
    <t>https://ok.ru/profile/569082688748/album/915714189292/927235466988</t>
  </si>
  <si>
    <t>Детская толстовка с капюшоном Happy Fox Арт.: HFGT2001</t>
  </si>
  <si>
    <t>https://ok.ru/profile/569082688748/album/916169808108/927479220972</t>
  </si>
  <si>
    <t>Книга для чтения взрослыми детям Щелкунчик ND Play Арт.: NDP278864</t>
  </si>
  <si>
    <t>https://ok.ru/profile/569082688748/album/916639493356/927497407212</t>
  </si>
  <si>
    <t>Пижама для мальчика Bonito Арт.: BK977PJ</t>
  </si>
  <si>
    <t>https://ok.ru/profile/569082688748/album/915713547756/927480225260</t>
  </si>
  <si>
    <t>слоны,голубой</t>
  </si>
  <si>
    <t xml:space="preserve">Пижама для мальчика RoxyFoxy Арт.: RF445011 </t>
  </si>
  <si>
    <t>https://ok.ru/profile/569082688748/album/915713547756/927480205292</t>
  </si>
  <si>
    <t xml:space="preserve">Пластилин 24 цв. Луч Арт.: KMS571598 </t>
  </si>
  <si>
    <t>https://ok.ru/profile/569082688748/album/924821587180/924887251692</t>
  </si>
  <si>
    <t>Пластилин 12 цв. Луч Арт.: KMS506275</t>
  </si>
  <si>
    <t>https://ok.ru/profile/569082688748/album/924821587180/924887267820</t>
  </si>
  <si>
    <t>Женские носки с пикотом леопард Арт.: 17S183SP249</t>
  </si>
  <si>
    <t>https://ok.ru/profile/569082688748/album/915797674476/927224794092</t>
  </si>
  <si>
    <t xml:space="preserve">Набор женских следков, 3 шт Арт.: HFB9191 </t>
  </si>
  <si>
    <t>https://ok.ru/profile/569082688748/album/915797674476/927224810220</t>
  </si>
  <si>
    <t>кошка</t>
  </si>
  <si>
    <t>Женские носки Арт.: 17S71SP</t>
  </si>
  <si>
    <t>https://ok.ru/profile/569082688748/album/915797674476/927224815340</t>
  </si>
  <si>
    <t>Комплект полотенец из рогожки 3 шт АртДизайн Арт.: ARTN3PKR4560</t>
  </si>
  <si>
    <t>https://ok.ru/profile/569082688748/album/916171721708/927086283500</t>
  </si>
  <si>
    <t>раджа</t>
  </si>
  <si>
    <t>Полотенце махровое Вышневолоцкий текстиль Арт.: G1701401220375</t>
  </si>
  <si>
    <t>https://ok.ru/profile/569082688748/album/916171721708/927086760940</t>
  </si>
  <si>
    <t>Полотенце пляжное вафельное Happy Fox Home Арт.: HF744841</t>
  </si>
  <si>
    <t>https://ok.ru/profile/569082688748/album/916171721708/927215685868</t>
  </si>
  <si>
    <t>жираф</t>
  </si>
  <si>
    <t xml:space="preserve">Набор женских трусиков-слипов, 7 шт Арт.: KZ57000 </t>
  </si>
  <si>
    <t>https://ok.ru/profile/569082688748/album/915755379692/927495499500</t>
  </si>
  <si>
    <t>Носки детские в сетку TOUCH
Артикул: TC2001</t>
  </si>
  <si>
    <t>12-14.</t>
  </si>
  <si>
    <t>https://ok.ru/profile/569082688748/album/915713547756/927234482668</t>
  </si>
  <si>
    <t>Носки махровые для мальчика Брестские Арт.: BNK14C3060805</t>
  </si>
  <si>
    <t>13-14.</t>
  </si>
  <si>
    <t>https://ok.ru/profile/569082688748/album/915713547756/927480234988</t>
  </si>
  <si>
    <t>Детские махровые носки САМЫЕ! Арт.: C653</t>
  </si>
  <si>
    <t>https://ok.ru/profile/569082688748/album/915713547756/927034393324</t>
  </si>
  <si>
    <t>Носки для мальчика 2 пары Борисоглебский Трикотаж Арт.: 8CM1007</t>
  </si>
  <si>
    <t>14-16.</t>
  </si>
  <si>
    <t>https://ok.ru/profile/569082688748/album/915713547756/927034393068</t>
  </si>
  <si>
    <t>Носки для мальчика Conte-kids Арт.: 7S54SP474</t>
  </si>
  <si>
    <t>https://ok.ru/profile/569082688748/album/915713547756/926687813868</t>
  </si>
  <si>
    <t>https://ok.ru/profile/569082688748/album/915713547756/926687811052</t>
  </si>
  <si>
    <t>Носки для мальчика Гамма
Арт.: GMC3001</t>
  </si>
  <si>
    <t>Женская сорочка для сна Арт.: NSDS14</t>
  </si>
  <si>
    <t>https://ok.ru/profile/569082688748/album/915851578604/924478892524</t>
  </si>
  <si>
    <t>Женская туника
Артикул: HF1214</t>
  </si>
  <si>
    <t>Носки махровые для мальчика 3пары Berchelli Арт.: NT6107</t>
  </si>
  <si>
    <t>Женский однотонный джемпер с объемным воротником
Артикул: MG021DZH</t>
  </si>
  <si>
    <t>https://ok.ru/profile/569082688748/album/915713547756/926687792108</t>
  </si>
  <si>
    <t>Джемпер для девочки Crockid Арт.: CC301477</t>
  </si>
  <si>
    <t>https://ok.ru/profile/569082688748/album/916024628716/927478634220</t>
  </si>
  <si>
    <t>Женские леггинсы, удобны для тренировок и для дома Арт.: HF0351</t>
  </si>
  <si>
    <t>https://ok.ru/profile/569082688748/album/915798054636/925759011564</t>
  </si>
  <si>
    <t>Сорочка для беременных и кормящих мам с принтом сердечки Арт.: FP47504</t>
  </si>
  <si>
    <t>https://ok.ru/profile/569082688748/album/915851578604/927495673836</t>
  </si>
  <si>
    <t>белый.серый</t>
  </si>
  <si>
    <t>Женская футболка Арт.: GN11032013</t>
  </si>
  <si>
    <t>https://ok.ru/profile/569082688748/album/915798054636/926136705260</t>
  </si>
  <si>
    <t>Женские леггинсы, удобны для тренировок и для дома
Арт.: HF0351</t>
  </si>
  <si>
    <t>Носки махровые для девочки Борисоглебский Трикотаж Арт.: 8CD20003</t>
  </si>
  <si>
    <t>https://ok.ru/profile/569082688748/album/915968223980/927478942700</t>
  </si>
  <si>
    <t>Детская водолазка Happy Fox Арт.: HF5504</t>
  </si>
  <si>
    <t>https://ok.ru/profile/569082688748/album/916024628716/927478630380</t>
  </si>
  <si>
    <t>св.серыймелан</t>
  </si>
  <si>
    <t>Женские трусы слипы, 5 шт Арт.: DN2171JK</t>
  </si>
  <si>
    <t>https://ok.ru/profile/569082688748/album/915755379692/927495501804</t>
  </si>
  <si>
    <t>Костюм для мальчика Bonito Арт.: BK1059M</t>
  </si>
  <si>
    <t>https://ok.ru/profile/569082688748/album/915754972140/927235554028</t>
  </si>
  <si>
    <t>зверюшка,джинсовый</t>
  </si>
  <si>
    <t>Колготки для девочки Mark Formelle
Арт.: MF700K1775</t>
  </si>
  <si>
    <t>https://ok.ru/profile/569082688748/album/915968223980/927237382892</t>
  </si>
  <si>
    <t>Маска бумажная Миньоны 6 шт. ND Play
Артикул: NDP287106</t>
  </si>
  <si>
    <t>Набор детской посуды в подарочной коробке Минни Маус Disney
Артикул: SL4704356</t>
  </si>
  <si>
    <t>Набор посуды детский Hot Wheels Priority
Артикул: KRS1230</t>
  </si>
  <si>
    <t>Набор детской посуды Вспыш и чудо-машинки ND Play
Артикул: NDP288805</t>
  </si>
  <si>
    <t>Набор детской посуды Мстители Stor
Артикул: STR2865</t>
  </si>
  <si>
    <t>Женская пижама с шортиками
Артикул: HF4100MSP</t>
  </si>
  <si>
    <t>лисы</t>
  </si>
  <si>
    <t>Женский комплект носки и варежки
Артикул: SPF0S309276</t>
  </si>
  <si>
    <t>красный.белый.зеленый</t>
  </si>
  <si>
    <t>Прикольные женские носки с надписью
Артикул: HF0241</t>
  </si>
  <si>
    <t>беру.все.вино,белый</t>
  </si>
  <si>
    <t>Полотенце пляжное вафельное АртДизайн
Артикул: ART80150</t>
  </si>
  <si>
    <t>такеши,панды</t>
  </si>
  <si>
    <t>Бумага цветная 10 л. №1 School
Артикул: KMS947627</t>
  </si>
  <si>
    <t>3ШТ</t>
  </si>
  <si>
    <t>Картон белый 10 л. №1 School
Артикул: KMS747194</t>
  </si>
  <si>
    <t>2ШТ</t>
  </si>
  <si>
    <t>Набор шариковых ручек 4 шт. CENTRUM
Артикул: CEN80415N</t>
  </si>
  <si>
    <t xml:space="preserve">Джинсы для мальчика HIRA-FARS Арт.: U69825 </t>
  </si>
  <si>
    <t>https://ok.ru/profile/569082688748/album/915754972140/925287483884</t>
  </si>
  <si>
    <t>Пижама для мальчика Bonito
Артикул: BK1217FSH</t>
  </si>
  <si>
    <t>Детская водолазка Happy Fox
Артикул: HF5504</t>
  </si>
  <si>
    <t>https://ok.ru/profile/569082688748/album/915851578604/923841830892</t>
  </si>
  <si>
    <t>Ночная сорочка с ламой, в горох, выполнена из мягкого материала, свободного кроя
Арт.: NGGHS0281</t>
  </si>
  <si>
    <t>Стильная женская пижама для комфортного сна Арт.: NGGP022</t>
  </si>
  <si>
    <t>https://ok.ru/profile/569082688748/album/915851578604/927037644268</t>
  </si>
  <si>
    <t>совята,желтый</t>
  </si>
  <si>
    <t>Детское постельное белье из поплина, ясельный, наволочки 40*60 АртПостелька
Артикул: ART922</t>
  </si>
  <si>
    <t>самолетики,голубой</t>
  </si>
  <si>
    <t>https://ok.ru/profile/569082688748/album/916145727980/923258654444</t>
  </si>
  <si>
    <t>Детское постельное белье из бязи, ясельный, наволочки 60*40 АртПостелька
Артикул: ART130</t>
  </si>
  <si>
    <t>Скатерть из рогожки АртДизайн
Артикул: ARTSB150120</t>
  </si>
  <si>
    <t>хюгге,мультиколор</t>
  </si>
  <si>
    <t>Золотая игла, Носки 3 пары Золотая игла Арт.: ZIC40111</t>
  </si>
  <si>
    <t>https://ok.ru/profile/569082688748/album/915713547756/927480274668</t>
  </si>
  <si>
    <t>Легкое женское худи Арт.: HF8082</t>
  </si>
  <si>
    <t>https://ok.ru/profile/569082688748/album/915798054636/920926379756</t>
  </si>
  <si>
    <t>Женские колготки, 40 ден Арт.: 20S93SP</t>
  </si>
  <si>
    <t>https://ok.ru/profile/569082688748/album/915797674476/927224861420</t>
  </si>
  <si>
    <t>Костюм для мальчика Bonito Арт.: BNT1205MS</t>
  </si>
  <si>
    <t>https://ok.ru/profile/569082688748/album/915754972140/927479460332</t>
  </si>
  <si>
    <t>Костюм для мальчика Bonito Арт.: BK005FSHM</t>
  </si>
  <si>
    <t>https://ok.ru/profile/569082688748/album/915754972140/927235430124</t>
  </si>
  <si>
    <t>Костюм для мальчика Bonito Арт.: BNT1209FS</t>
  </si>
  <si>
    <t>https://ok.ru/profile/569082688748/album/915754972140/927235451884</t>
  </si>
  <si>
    <t>Платье для девочки Апрель Арт.: DPD2662823</t>
  </si>
  <si>
    <t>https://ok.ru/profile/569082688748/album/916085135596/928042400748</t>
  </si>
  <si>
    <t>Женская футболка бордового цвета с абстрактным принтом
Артикул: NSDF11</t>
  </si>
  <si>
    <t>Анна Барсукова</t>
  </si>
  <si>
    <t>Платье для девочки Апрель
Артикул: DPD2662823</t>
  </si>
  <si>
    <t xml:space="preserve"> т.бордовый</t>
  </si>
  <si>
    <t>Костюм для девочки Takro Арт.: TAKN23FN01D</t>
  </si>
  <si>
    <t>62-68</t>
  </si>
  <si>
    <t>https://ok.ru/profile/569082688748/album/896890353644/927229288940</t>
  </si>
  <si>
    <t>Боди для девочки Крошка Я Арт.: SL27316D</t>
  </si>
  <si>
    <t>https://ok.ru/profile/569082688748/album/896890353644/928058406636</t>
  </si>
  <si>
    <t>https://ok.ru/profile/569082688748/album/896890353644/928058406892</t>
  </si>
  <si>
    <t>Боди для девочки Жанэт
Арт.: GH0153R</t>
  </si>
  <si>
    <t>Мужские брюки Палитра Текстиль Арт.: PAL7503</t>
  </si>
  <si>
    <t>https://ok.ru/profile/569082688748/album/915851970796/927038214636</t>
  </si>
  <si>
    <t xml:space="preserve">Женский кардиган Арт.: ZL35166K </t>
  </si>
  <si>
    <t>https://ok.ru/profile/569082688748/album/915798054636/928058671596</t>
  </si>
  <si>
    <t>кофе</t>
  </si>
  <si>
    <t>Комплект вафельных полотенец 3 шт АртДизайн
Арт.: ART3PK4560</t>
  </si>
  <si>
    <t>https://ok.ru/profile/569082688748/album/928311645420/928311980268</t>
  </si>
  <si>
    <t>чудеса</t>
  </si>
  <si>
    <t>Комплект вафельных полотенец 4 шт Happy Fox Home
Арт.: HF693167</t>
  </si>
  <si>
    <t>https://ok.ru/profile/569082688748/album/928311645420/928311878380</t>
  </si>
  <si>
    <t>Женская блузка в клетку Арт.: ELTBGH63</t>
  </si>
  <si>
    <t>https://ok.ru/profile/569082688748/album/915798054636/927037993196</t>
  </si>
  <si>
    <t>Татьяна Н</t>
  </si>
  <si>
    <t>https://ok.ru/profile/569082688748/album/928311645420/928312000492</t>
  </si>
  <si>
    <t>0 ждем</t>
  </si>
  <si>
    <t>https://ok.ru/profile/569082688748/album/928311645420/928311852268</t>
  </si>
  <si>
    <t>1 ждем</t>
  </si>
  <si>
    <t>клетка</t>
  </si>
  <si>
    <t>Женские шерстяные носки Арт.: HFBN2310</t>
  </si>
  <si>
    <t>https://ok.ru/profile/569082688748/album/928311645420/928311823852</t>
  </si>
  <si>
    <t>полоска.белый.джинс</t>
  </si>
  <si>
    <t>Женские трусики-слипы с бабочками
Артикул: DN21814</t>
  </si>
  <si>
    <t>Женские однотонные трусы слипы
Артикул: NC83016</t>
  </si>
  <si>
    <t>Спортивный женский костюм
Артикул: HF1341P4</t>
  </si>
  <si>
    <t>Флисовый комбинезон для мальчика Утенок
Артикул: UT279GM</t>
  </si>
  <si>
    <t>Набор женских хлопковых трусов слипов, 5 шт Арт.: DN2171RM</t>
  </si>
  <si>
    <t>https://ok.ru/profile/569082688748/album/915755379692/928531801836</t>
  </si>
  <si>
    <t>кошка, черный</t>
  </si>
  <si>
    <t>Домашний костюм с принтом котики, из легкого трикотажа Арт.: DM611</t>
  </si>
  <si>
    <t>https://ok.ru/profile/569082688748/album/915851578604/928530588908</t>
  </si>
  <si>
    <t>Женский трикотажный костюм Арт.: MG0081</t>
  </si>
  <si>
    <t>https://ok.ru/profile/569082688748/album/915851578604/928530563052</t>
  </si>
  <si>
    <t>Флисовая толстовка для мальчика Bonito Арт.: P1324M</t>
  </si>
  <si>
    <t>https://ok.ru/profile/569082688748/album/916169808108/928557656812</t>
  </si>
  <si>
    <t>Флисовая толстовка для мальчика Bonito Арт.: P1341</t>
  </si>
  <si>
    <t>https://ok.ru/profile/569082688748/album/916169808108/928557658348</t>
  </si>
  <si>
    <t>горчичный</t>
  </si>
  <si>
    <t>Колготки махровые детские Conte-kids
Артикул: 7S38SPM</t>
  </si>
  <si>
    <t xml:space="preserve">Майка для мальчика Bonito Арт.: BK1202M </t>
  </si>
  <si>
    <t>https://ok.ru/profile/569082688748/album/915713887212/927034241004</t>
  </si>
  <si>
    <t>электрик,машинки</t>
  </si>
  <si>
    <t>Лонгслив для мальчика Baby Style Арт.: BSMM2123</t>
  </si>
  <si>
    <t>https://ok.ru/profile/569082688748/album/916169808108/927023875308</t>
  </si>
  <si>
    <t>Утепленный джемпер для мальчика FIRST KIDS Арт.: BL1866</t>
  </si>
  <si>
    <t>https://ok.ru/profile/569082688748/album/916169808108/927724868844</t>
  </si>
  <si>
    <t>Лонгслив для мальчика VGtrikotazh Арт.: VGTD2320</t>
  </si>
  <si>
    <t>https://ok.ru/profile/569082688748/album/916169808108/928557727468</t>
  </si>
  <si>
    <t>Утепленная водолазка для мальчика Bonito Арт.: BK007M</t>
  </si>
  <si>
    <t>https://ok.ru/profile/569082688748/album/916169808108/928557719532</t>
  </si>
  <si>
    <t>акула, бирюза</t>
  </si>
  <si>
    <t>Майка для мальчика Bonito Арт.: BK1202M</t>
  </si>
  <si>
    <t>https://ok.ru/profile/569082688748/album/915713887212/923549099244</t>
  </si>
  <si>
    <t>джинсовый,джип</t>
  </si>
  <si>
    <t>Майка для мальчика Baby Style Арт.: BSMM155</t>
  </si>
  <si>
    <t>https://ok.ru/profile/569082688748/album/915714189292/924920737004</t>
  </si>
  <si>
    <t>красный,львенок</t>
  </si>
  <si>
    <t>Набор незадуваемых свечей для торта 8 шт Страна Карнавалия Арт.: SL1722210</t>
  </si>
  <si>
    <t>https://ok.ru/profile/569082688748/album/924286844652/924286908908</t>
  </si>
  <si>
    <t>Книга развивающая ND Play Арт.: NDP293200</t>
  </si>
  <si>
    <t>https://ok.ru/profile/569082688748/album/916639493356/928529149164</t>
  </si>
  <si>
    <t>Тарелка бумажная 6 шт. Барбоскины Арт.: YT15022104</t>
  </si>
  <si>
    <t>https://ok.ru/profile/569082688748/album/924286844652/927242551788</t>
  </si>
  <si>
    <t>Кружка детская в подарочной коробке 44 котенка ND Play
Арт.: NDP286160</t>
  </si>
  <si>
    <t>https://ok.ru/profile/569082688748/album/924286844652/926398009068</t>
  </si>
  <si>
    <t>Шерстяные женские носки с принтом - снегирями Арт.: N6R482</t>
  </si>
  <si>
    <t>35-37</t>
  </si>
  <si>
    <t>https://ok.ru/profile/569082688748/album/928311645420/928312025836</t>
  </si>
  <si>
    <t>https://ok.ru/profile/569082688748/album/928311645420/928312014060</t>
  </si>
  <si>
    <t>Женские шерстяные носки
Арт.: HFBN2315</t>
  </si>
  <si>
    <t>снегири.белый.серый</t>
  </si>
  <si>
    <t>придет 1шт</t>
  </si>
  <si>
    <t>Комплект женского нижнего белья
Арт.: DN2171RMN</t>
  </si>
  <si>
    <t>https://ok.ru/profile/569082688748/album/915755379692/928531821292</t>
  </si>
  <si>
    <t>Женские трусики-слипы с надписями, 5 шт
Артикул: NC113031</t>
  </si>
  <si>
    <t>Пижама женская
Артикул: MG6005</t>
  </si>
  <si>
    <t>Пижама для девочки LE&amp;LO Арт.: LEL346</t>
  </si>
  <si>
    <t>https://ok.ru/profile/569082688748/album/916024505836/928563941612</t>
  </si>
  <si>
    <t>т.синий,лошади</t>
  </si>
  <si>
    <t>Женский трикотажный костюм с принтом жираф, состоящий из футболки и штанов
Артикул: VGTL2068</t>
  </si>
  <si>
    <t>Женская пижама с совами
Артикул: NGGHP022</t>
  </si>
  <si>
    <t>голубой,совята</t>
  </si>
  <si>
    <t>https://ok.ru/profile/569082688748/album/915755379692/928531739884</t>
  </si>
  <si>
    <t>мультиколор,237</t>
  </si>
  <si>
    <t>Женские трусы слипы в горошек, 5 шт
Артикул: HF913079</t>
  </si>
  <si>
    <t>https://ok.ru/profile/569082688748/album/915755379692/928058506732</t>
  </si>
  <si>
    <t>Плед детский Hot Wheels Hot wheels
Артикул: PAVP0092020120</t>
  </si>
  <si>
    <t>https://ok.ru/profile/569082688748/album/916024505836/928823285484</t>
  </si>
  <si>
    <t>Пижама для девочки Свiтанак
Арт.: SVV223600</t>
  </si>
  <si>
    <t>коралл.леди.кошка</t>
  </si>
  <si>
    <t>Женская футболка Арт.: VGTL2153</t>
  </si>
  <si>
    <t>https://ok.ru/profile/569082688748/album/915798054636/928842482668</t>
  </si>
  <si>
    <t>https://ok.ru/profile/569082688748/album/916025641196/928822968300</t>
  </si>
  <si>
    <t>Костюм для девочки VGtrikotazh
Арт.: VGTD1267</t>
  </si>
  <si>
    <t>черный,кошка3</t>
  </si>
  <si>
    <t>Шарф детский Мегашапка Арт.: MG12263</t>
  </si>
  <si>
    <t>https://ok.ru/profile/569082688748/album/918346409196/927496848108</t>
  </si>
  <si>
    <t>Книга с бумажными аппликациями Маша и Медведь 20 стр. Маша и Медведь Арт.: SL4437387</t>
  </si>
  <si>
    <t>https://ok.ru/profile/569082688748/album/916639493356/928869794796</t>
  </si>
  <si>
    <t>Развивающий игровой набор со светящимися наклейками Светящийся транспорт IQ-ZABIAKA Арт.: SL4250230</t>
  </si>
  <si>
    <t>https://ok.ru/profile/569082688748/album/916639493356/928869771756</t>
  </si>
  <si>
    <t>Книга для аппликации пластилином 12 стр. БУКВА-ЛЕНД Арт.: SL3891974</t>
  </si>
  <si>
    <t>https://ok.ru/profile/569082688748/album/916639493356/928529154796</t>
  </si>
  <si>
    <t>https://ok.ru/profile/569082688748/album/916639493356/928869788140</t>
  </si>
  <si>
    <t>Блокнот занимательный с наклейками ND Play
Арт.: NDP291569</t>
  </si>
  <si>
    <t>Книга с бумажными аппликациями Маша и Медведь 20 стр. Маша и Медведь
Арт.: SL4437387</t>
  </si>
  <si>
    <t>Набор аппликаций с раскрасками для малышей 4 шт БУКВА-ЛЕНД Арт.: 4530413</t>
  </si>
  <si>
    <t>https://ok.ru/profile/569082688748/album/916639493356/928926945516</t>
  </si>
  <si>
    <t>Колготки для мальчика Para socks Арт.: K1D45</t>
  </si>
  <si>
    <t>https://ok.ru/profile/569082688748/album/915713547756/925757998828</t>
  </si>
  <si>
    <t>вертолет,синий</t>
  </si>
  <si>
    <t>Синяя футболка детская K&amp;R BABY Арт.: KR201513</t>
  </si>
  <si>
    <t>https://ok.ru/profile/569082688748/album/915714189292/926375562732</t>
  </si>
  <si>
    <t>Часы музыкальные ZABIAKA Арт.: SL2989538</t>
  </si>
  <si>
    <t>https://ok.ru/profile/569082688748/album/916639493356/928869761516</t>
  </si>
  <si>
    <t>Набор для творчества Школа талантов
Артикул: SL5060043</t>
  </si>
  <si>
    <t>Набор маркеров перманентных 4 цв. Эконом серия
Артикул: KOM257241</t>
  </si>
  <si>
    <t>Форма для выпечки силиконовая Доляна
Артикул: SL1116727</t>
  </si>
  <si>
    <t>Хозяйственная сумка Арт.: PERSC3</t>
  </si>
  <si>
    <t>https://ok.ru/profile/569082688748/album/904099232748/927243063788</t>
  </si>
  <si>
    <t>Сумка-шоппер Гранд Стиль Арт.: SP170</t>
  </si>
  <si>
    <t>https://ok.ru/profile/569082688748/album/904099232748/921858551020</t>
  </si>
  <si>
    <t>https://ok.ru/profile/569082688748/album/915851970796/927496125676</t>
  </si>
  <si>
    <t>OTS, Мужские трусы OTS
Арт.: TS2652</t>
  </si>
  <si>
    <t>Домашний женский костюм Арт.: M111K</t>
  </si>
  <si>
    <t>https://ok.ru/profile/569082688748/album/915851578604/928839969516</t>
  </si>
  <si>
    <t>Мария Шиляева</t>
  </si>
  <si>
    <t>Комплект женского нижнего белья
Артикул: DN2171RMN</t>
  </si>
  <si>
    <t>черный,кошка5</t>
  </si>
  <si>
    <t>Набор хлопковых женских носков, 5 пар
Артикул: 31020075Q23</t>
  </si>
  <si>
    <t>Хлопковые укороченные летние носочки с крупной сеткой
Артикул: 15S81SP</t>
  </si>
  <si>
    <t>Набор стильных белых женских носков, 6 пар
Артикул: NT63571</t>
  </si>
  <si>
    <t>Женские носки
Артикул: C1417</t>
  </si>
  <si>
    <t>Милые женские носки
Артикул: 12S32SP035</t>
  </si>
  <si>
    <t>белый,сиреневый</t>
  </si>
  <si>
    <t>Женские носки, 2 пары
Артикул: NT63625</t>
  </si>
  <si>
    <t>Мужские трусы 3шт. Belcanto Арт.: BLC153045</t>
  </si>
  <si>
    <t>https://ok.ru/profile/569082688748/album/915851970796/929403702764</t>
  </si>
  <si>
    <t>Трусы мужские N.O.A. Арт.: NA20764</t>
  </si>
  <si>
    <t>https://ok.ru/profile/569082688748/album/915851970796/927217615340</t>
  </si>
  <si>
    <t>Трусы мужские N.O.A. Арт.: NA207646</t>
  </si>
  <si>
    <t>https://ok.ru/profile/569082688748/album/915851970796/927217475308</t>
  </si>
  <si>
    <t>Пижама для девочки Bonito Арт.: P1074</t>
  </si>
  <si>
    <t>https://ok.ru/profile/569082688748/album/916024505836/925753469164</t>
  </si>
  <si>
    <t>Плотные фантазийные колготки с эффектным «прозрачным» рисунком и термоаппликацией из страз Арт.: 19S237SP</t>
  </si>
  <si>
    <t>https://ok.ru/profile/569082688748/album/915797674476/929402842604</t>
  </si>
  <si>
    <t xml:space="preserve">Утепленный костюм для мальчика Bonito Арт.: BK1511M </t>
  </si>
  <si>
    <t>https://ok.ru/profile/569082688748/album/915754972140/929406471404</t>
  </si>
  <si>
    <t>Колготки для девочки Berchelli Арт.: NT63640</t>
  </si>
  <si>
    <t>https://ok.ru/profile/569082688748/album/915968223980/928827142380</t>
  </si>
  <si>
    <t>Алена Кондратюк</t>
  </si>
  <si>
    <t>https://ok.ru/profile/569082688748/album/916024505836/928823290092</t>
  </si>
  <si>
    <t xml:space="preserve">Флисовые брюки для девочки Bonito Арт.: P1339 </t>
  </si>
  <si>
    <t>https://ok.ru/profile/569082688748/album/916025641196/928566152684</t>
  </si>
  <si>
    <t>Мужские носки Гамма Арт.: GMC1656N</t>
  </si>
  <si>
    <t>25-27.</t>
  </si>
  <si>
    <t>https://ok.ru/profile/569082688748/album/915851970796/928058658796</t>
  </si>
  <si>
    <t>Шерстяные носки с новогодним принтом - снежинками и оленями Арт.: N6R1521</t>
  </si>
  <si>
    <t>https://ok.ru/profile/569082688748/album/915851970796/927038088172</t>
  </si>
  <si>
    <t xml:space="preserve">Набор женских носочков, 3 шт Арт.: SLL0117BN </t>
  </si>
  <si>
    <t>https://ok.ru/profile/569082688748/album/915797674476/925288766444</t>
  </si>
  <si>
    <t>Набор женских носочков Арт.: SLL0009ZN</t>
  </si>
  <si>
    <t>https://ok.ru/profile/569082688748/album/915797674476/928531384044</t>
  </si>
  <si>
    <t>Набор однотонных махровых носков, 2 пары Арт.: HFET7002NB</t>
  </si>
  <si>
    <t>https://ok.ru/profile/569082688748/album/915797674476/928531414764</t>
  </si>
  <si>
    <t>черный,антрацит</t>
  </si>
  <si>
    <t>https://ok.ru/profile/569082688748/album/916086176236/916086816492</t>
  </si>
  <si>
    <t>Футболка для девочки WEWE Арт.: AC620666</t>
  </si>
  <si>
    <t>https://ok.ru/profile/569082688748/album/916086176236/927478074860</t>
  </si>
  <si>
    <t>Футболка для девочки WEWE Арт.: AC620665</t>
  </si>
  <si>
    <t>https://ok.ru/profile/569082688748/album/916086176236/926148285932</t>
  </si>
  <si>
    <t>https://happywear.ru/kanctovari/hobbi-i-tvorchestvo/nabori-dlya-tvorchestva/6656686</t>
  </si>
  <si>
    <t>Набор для рисования светом Эврики
Артикул: SL3281146</t>
  </si>
  <si>
    <t>Аквамозаика для детей Эврики
Артикул: SL4175133</t>
  </si>
  <si>
    <t>Набор для творчества Школа талантов
Артикул: SL5018407</t>
  </si>
  <si>
    <t>Набор для творчества Школа талантов
Артикул: SL5018405</t>
  </si>
  <si>
    <t xml:space="preserve">Трусы для девочки 3шт. Baykar Арт.: BR793099 </t>
  </si>
  <si>
    <t>https://ok.ru/profile/569082688748/album/915967526380/927023651308</t>
  </si>
  <si>
    <t>Женская футболка Арт.: RUF123</t>
  </si>
  <si>
    <t>https://ok.ru/profile/569082688748/album/915798054636/927217569516</t>
  </si>
  <si>
    <t>Женская футболка с бабочками, классического черного цвета, подойдет ко всему Арт.: RUF113</t>
  </si>
  <si>
    <t>https://ok.ru/profile/569082688748/album/915798054636/927038126316</t>
  </si>
  <si>
    <t>Платье для девочки Pink Арт.: U64977</t>
  </si>
  <si>
    <t>https://ok.ru/profile/569082688748/album/916085135596/927478499052</t>
  </si>
  <si>
    <t>Платьице для девочки Luneva Арт.: LU111142</t>
  </si>
  <si>
    <t>https://ok.ru/profile/569082688748/album/916085135596/928565267692</t>
  </si>
  <si>
    <t>Платье для девочки Малинка Арт.: MAL1746</t>
  </si>
  <si>
    <t>https://ok.ru/profile/569082688748/album/916085135596/928823066604</t>
  </si>
  <si>
    <t>Постельное белье из бязи, 1,5 сп, наволочки 70*70 Art Cotton Арт.: ARTCT901746</t>
  </si>
  <si>
    <t>https://ok.ru/profile/569082688748/album/916145727980/929277722604</t>
  </si>
  <si>
    <t>Платье для девочки Luneva Арт.: LU111162</t>
  </si>
  <si>
    <t>https://ok.ru/profile/569082688748/album/916085135596/927023116268</t>
  </si>
  <si>
    <t xml:space="preserve">Платьице для девочки Bonito Арт.: BNT997P </t>
  </si>
  <si>
    <t>https://ok.ru/profile/569082688748/album/916085135596/927478400236</t>
  </si>
  <si>
    <t>Футболка для девочки Lets Go Арт.: LG51207</t>
  </si>
  <si>
    <t>https://ok.ru/profile/569082688748/album/916086176236/929981976556</t>
  </si>
  <si>
    <t>Футболка для девочки Lets Go Арт.: LG51208</t>
  </si>
  <si>
    <t>https://ok.ru/profile/569082688748/album/916086176236/929981982188</t>
  </si>
  <si>
    <t xml:space="preserve">Утепленная пижама для мальчика Bonito Арт.: BK1251M </t>
  </si>
  <si>
    <t>https://ok.ru/profile/569082688748/album/915713547756/929405634284</t>
  </si>
  <si>
    <t xml:space="preserve">Пижама для мальчика Elephant Kids Арт.: EK17060 </t>
  </si>
  <si>
    <t>https://ok.ru/profile/569082688748/album/915713547756/929405621740</t>
  </si>
  <si>
    <t>Утепленная пижама для мальчика Bonito Арт.: BK1251M</t>
  </si>
  <si>
    <t>https://ok.ru/profile/569082688748/album/915713547756/929405620972</t>
  </si>
  <si>
    <t>Детский комбинезон VGtrikotazh Арт.: VGTD2226</t>
  </si>
  <si>
    <t>Тамара Слабоденюк</t>
  </si>
  <si>
    <t xml:space="preserve"> Комбинезон для мальчика Bossa Nova Арт.: BN514K361V </t>
  </si>
  <si>
    <t>https://ok.ru/profile/569082688748/album/896890353644/927723787756</t>
  </si>
  <si>
    <t>https://ok.ru/profile/569082688748/album/896890353644/926686943980</t>
  </si>
  <si>
    <t>Детский комбинезон Bossa Nova Арт.: BN514K361X</t>
  </si>
  <si>
    <t>https://ok.ru/profile/569082688748/album/896890353644/928058396140</t>
  </si>
  <si>
    <t>Однотонные женские следки Арт.: TC906</t>
  </si>
  <si>
    <t>https://ok.ru/profile/569082688748/album/915797674476/929402692076</t>
  </si>
  <si>
    <t>Джемпер для мальчика Bonito Арт.: BK782M</t>
  </si>
  <si>
    <t>https://ok.ru/profile/569082688748/album/916169808108/929982767596</t>
  </si>
  <si>
    <t>https://ok.ru/profile/569082688748/album/916169808108/929982790636</t>
  </si>
  <si>
    <t>Мужские шорты VGtrikotazh Арт.: VGTM3029</t>
  </si>
  <si>
    <t>https://ok.ru/profile/569082688748/album/915851970796/928530399212</t>
  </si>
  <si>
    <t>Футболка мужская РУСЯ Арт.: RU2205</t>
  </si>
  <si>
    <t>https://ok.ru/profile/569082688748/album/915851970796/928058700012</t>
  </si>
  <si>
    <t>Женский спортивный костюм с металлизированным принтом
Артикул: ELTK195</t>
  </si>
  <si>
    <t>кофейный</t>
  </si>
  <si>
    <t>Бейсболка Happy Fox Арт.: HFB0001</t>
  </si>
  <si>
    <t>https://ok.ru/profile/569082688748/album/918346409196/929984662764</t>
  </si>
  <si>
    <t>https://ok.ru/profile/569082688748/album/918346409196/929984662508</t>
  </si>
  <si>
    <t xml:space="preserve">Махровые носки с отворотом Арт.: HF3125A </t>
  </si>
  <si>
    <t>https://ok.ru/profile/569082688748/album/915797674476/929983765484</t>
  </si>
  <si>
    <t xml:space="preserve">Мел цветной школьный 25 шт. CENTRUM Арт.: CEN87102 </t>
  </si>
  <si>
    <t>https://ok.ru/profile/569082688748/album/924821587180/929984625644</t>
  </si>
  <si>
    <t xml:space="preserve">Мужские трусы 2шт. BOKAI Арт.: B915 </t>
  </si>
  <si>
    <t>https://ok.ru/profile/569082688748/album/915851970796/929983667692</t>
  </si>
  <si>
    <t>Мужские трусы 2шт. BOKAI Арт.: B903</t>
  </si>
  <si>
    <t>https://ok.ru/profile/569082688748/album/915851970796/929983601644</t>
  </si>
  <si>
    <t>10шт, белый</t>
  </si>
  <si>
    <t>синиу</t>
  </si>
  <si>
    <t>Набор для рисования светом Эврики
Артикул: SL3281147</t>
  </si>
  <si>
    <t>https://happywear.ru/kanctovari/hobbi-i-tvorchestvo/nabori-dlya-tvorchestva/6656687</t>
  </si>
  <si>
    <t>Женские домашние брюки
Арт.: HF0040SP</t>
  </si>
  <si>
    <t>клетка.красный</t>
  </si>
  <si>
    <t>Набор тетрадей в клетку 18 л. 8 шт. ACTION! Арт.: AN18115M8</t>
  </si>
  <si>
    <t>https://ok.ru/profile/569082688748/album/924821587180/929984641004</t>
  </si>
  <si>
    <t>Женские трусики слипы с кружевом
Артикул: SL1002BY</t>
  </si>
  <si>
    <t>Мужская футболка VGtrikotazh
Арт.: VGTM3010</t>
  </si>
  <si>
    <t>https://ok.ru/profile/569082688748/album/915851970796/927496035308</t>
  </si>
  <si>
    <t>Женские трусы слипы, набор 5 шт Арт.: HF17598</t>
  </si>
  <si>
    <t>https://ok.ru/profile/569082688748/album/915755379692/929983642092</t>
  </si>
  <si>
    <t>Сабо для девочки EVASHOES
Артикул: EK16M135</t>
  </si>
  <si>
    <t>Женские махровые носки с отворотом
Артикул: HF3125A</t>
  </si>
  <si>
    <t>Ирина Труханова</t>
  </si>
  <si>
    <t>Теплые махровые носки
Артикул: SM3078</t>
  </si>
  <si>
    <t>2шт, беж</t>
  </si>
  <si>
    <t>Женское платье миди в полоску Арт.: VLTPL278</t>
  </si>
  <si>
    <t>https://ok.ru/profile/569082688748/album/915798054636/929400231660</t>
  </si>
  <si>
    <t>Галина Архипова</t>
  </si>
  <si>
    <t>Постельное белье из поплина, евро, наволочки 70*70 АртПостель Арт.: ART9141</t>
  </si>
  <si>
    <t>https://ok.ru/profile/569082688748/album/916145727980/928869708780</t>
  </si>
  <si>
    <t xml:space="preserve">Женские трусы слипы, 5 шт Арт.: DN2171JU </t>
  </si>
  <si>
    <t>https://ok.ru/profile/569082688748/album/915755379692/926684394220</t>
  </si>
  <si>
    <t>Женская футболка с принтом
Арт.: G11023013</t>
  </si>
  <si>
    <t>https://ok.ru/profile/569082688748/album/915798054636/922504732652</t>
  </si>
  <si>
    <t>Катериночка )))</t>
  </si>
  <si>
    <t>Элегантная женская сорочка
Артикул: HZ033044</t>
  </si>
  <si>
    <t>бургундия</t>
  </si>
  <si>
    <t>Теплая толстовка для мальчика Юниор-Текстиль Арт.: UT7024FNT</t>
  </si>
  <si>
    <t>https://ok.ru/profile/569082688748/album/916169808108/930776054252</t>
  </si>
  <si>
    <t>серый.динозавры</t>
  </si>
  <si>
    <t>Женская бельевая майка Арт.: BR6687</t>
  </si>
  <si>
    <t>https://ok.ru/profile/569082688748/album/915755379692/925288815340</t>
  </si>
  <si>
    <t>ANNA 🇷🇺🇷🇺🇷🇺</t>
  </si>
  <si>
    <t>Белая женская майка на тонких бретельках Арт.: BR6030</t>
  </si>
  <si>
    <t>https://ok.ru/profile/569082688748/album/915755379692/926137093100</t>
  </si>
  <si>
    <t>Полотенце махровое 70x130 см Happy Fox Home Арт.: HF130BK</t>
  </si>
  <si>
    <t>https://ok.ru/profile/569082688748/album/928975823852/929278425580</t>
  </si>
  <si>
    <t>Платье для девочки Апрель Арт.: DPD193258NY</t>
  </si>
  <si>
    <t>https://ok.ru/profile/569082688748/album/916085135596/930779994604</t>
  </si>
  <si>
    <t>Елена Бредихина</t>
  </si>
  <si>
    <t xml:space="preserve">Платье для девочки Апрель Арт.: DPB154804NYA </t>
  </si>
  <si>
    <t>https://ok.ru/profile/569082688748/album/916085135596/927023078124</t>
  </si>
  <si>
    <t>кошки</t>
  </si>
  <si>
    <t>Трусы для девочки 5шт. Donella Арт.: DN4171UM</t>
  </si>
  <si>
    <t>https://ok.ru/profile/569082688748/album/915967526380/928827179756</t>
  </si>
  <si>
    <t xml:space="preserve">Комплект для девочки Donella Арт.: DN434171UM </t>
  </si>
  <si>
    <t>https://ok.ru/profile/569082688748/album/915967526380/928827147244</t>
  </si>
  <si>
    <t xml:space="preserve">Однотонная хлопковая женская майка с кружевом Арт.: BR6036 </t>
  </si>
  <si>
    <t>https://ok.ru/profile/569082688748/album/915755379692/926137092588</t>
  </si>
  <si>
    <t xml:space="preserve">Женская бельевая майка Арт.: BR6687 </t>
  </si>
  <si>
    <t>зайка,серыймеланж</t>
  </si>
  <si>
    <t>Набор женских трусиков-слипов с бабочкой, 5 шт Арт.: DN2571BU</t>
  </si>
  <si>
    <t>https://ok.ru/profile/569082688748/album/915755379692/930774582764</t>
  </si>
  <si>
    <t>Скатерть из рогожки АртДизайн
Артикул: ARTSB150220</t>
  </si>
  <si>
    <t>Набор женских трусиков-слипов с принтом птички, 5 шт
Артикул: DN3171FD</t>
  </si>
  <si>
    <t>https://ok.ru/profile/569082688748/album/915755379692/930774588140</t>
  </si>
  <si>
    <t xml:space="preserve">Лосины для девочки Boozya Арт.: BZG43 </t>
  </si>
  <si>
    <t>https://ok.ru/profile/569082688748/album/916025641196/930834291180</t>
  </si>
  <si>
    <t>Махровые носки
Арт.: HF3125</t>
  </si>
  <si>
    <t>2шт, олененок.чернильный</t>
  </si>
  <si>
    <t xml:space="preserve">Сорочка для девочки Bonito Арт.: BK1639S </t>
  </si>
  <si>
    <t>https://ok.ru/profile/569082688748/album/916024505836/930780158956</t>
  </si>
  <si>
    <t>Женские трусы слипы, набор 2 шт
Артикул: DN21256263P</t>
  </si>
  <si>
    <t>Женская футболка в клетку
Арт.: LTS0523</t>
  </si>
  <si>
    <t>https://ok.ru/profile/569082688748/album/915798054636/926136739052</t>
  </si>
  <si>
    <t>замена на снеговиков</t>
  </si>
  <si>
    <t>Носки для девочки Брестские
Артикул: BNK14C3081333</t>
  </si>
  <si>
    <t>Термокомплект для девочки Batik
Артикул: BAT46622</t>
  </si>
  <si>
    <t>Колготки для девочки LB
Артикул: LB322</t>
  </si>
  <si>
    <t>Набор бумажных стаканов 10 шт. Картония Арт.: KRT334150</t>
  </si>
  <si>
    <t>https://ok.ru/profile/569082688748/album/924286844652/927478004972</t>
  </si>
  <si>
    <t>Теплые махровые носки
Артикул: HF3125</t>
  </si>
  <si>
    <t>Махровые женские носки со средним паголенком
Артикул: TC219</t>
  </si>
  <si>
    <t xml:space="preserve">Детская футболка Happy Fox Арт.: HF55011M </t>
  </si>
  <si>
    <t>https://ok.ru/profile/569082688748/album/915714189292/927479732716</t>
  </si>
  <si>
    <t>Детская футболка Happy Fox Арт.: HF55011M</t>
  </si>
  <si>
    <t>https://ok.ru/profile/569082688748/album/915714189292/931266525164</t>
  </si>
  <si>
    <t>Носки махровые для мальчика Борисоглебский Трикотаж Арт.: 8CM2001</t>
  </si>
  <si>
    <t>https://ok.ru/profile/569082688748/album/915713547756/919060988908</t>
  </si>
  <si>
    <t>Носки для мальчика Conte-kids Арт.: 17S10SPM</t>
  </si>
  <si>
    <t>https://ok.ru/profile/569082688748/album/915713547756/927234470124</t>
  </si>
  <si>
    <t>Салфетка махровая 5 шт. Вышневолоцкий текстиль Арт.: H0303005</t>
  </si>
  <si>
    <t>https://ok.ru/profile/569082688748/album/928975823852/929277870316</t>
  </si>
  <si>
    <t>Полотенце махровое Happy Fox Home Арт.: HF1613070420PERO</t>
  </si>
  <si>
    <t>https://ok.ru/profile/569082688748/album/928975823852/929278380780</t>
  </si>
  <si>
    <t>https://ok.ru/profile/569082688748/album/916024628716/927023548652</t>
  </si>
  <si>
    <t>Джемпер для девочки Happy Fox Арт.: HF55021D</t>
  </si>
  <si>
    <t>https://ok.ru/profile/569082688748/album/916024628716/928563877356</t>
  </si>
  <si>
    <t>princess.розовый</t>
  </si>
  <si>
    <t>Набор для создания текстильной игрушки-грелки Кукла Перловка
Артикул: P114</t>
  </si>
  <si>
    <t>Женская демисезонная шапка бини белого цвета
Артикул: RB25757</t>
  </si>
  <si>
    <t>Перчатки шерстяные для мальчика Советская перчаточная фабрика
Артикул: SPF3S239A</t>
  </si>
  <si>
    <t>св.серый.черный</t>
  </si>
  <si>
    <t xml:space="preserve">Детская шапка Русбубон Арт.: RB27991 </t>
  </si>
  <si>
    <t>https://ok.ru/profile/569082688748/album/918346409196/931276981484</t>
  </si>
  <si>
    <t>Стакан детский ND Play
Артикул: NDP293485</t>
  </si>
  <si>
    <t>Носки Happy Fox
Артикул: HF0238B</t>
  </si>
  <si>
    <t>кошка.c.лапками.белый</t>
  </si>
  <si>
    <t>Пантолеты женские Lucky Land
Артикул: LL3678WCH</t>
  </si>
  <si>
    <t>Пантолеты мужские Lucky Land
Артикул: LL3146MCHO</t>
  </si>
  <si>
    <t>бордовый</t>
  </si>
  <si>
    <t>Легкое женское платье с принтом Арт.: PTMDP213</t>
  </si>
  <si>
    <t>https://ok.ru/profile/569082688748/album/915798054636/928531791596</t>
  </si>
  <si>
    <t>Коврик для ванной Happy Fox Home Арт.: HF67510N</t>
  </si>
  <si>
    <t>https://ok.ru/profile/569082688748/album/928975823852/931584499180</t>
  </si>
  <si>
    <t>линии.красный</t>
  </si>
  <si>
    <t>Мужские трусы N.O.A. Арт.: NA20961</t>
  </si>
  <si>
    <t>https://ok.ru/profile/569082688748/album/915851970796/931586578668</t>
  </si>
  <si>
    <t>Наклейки декоративные CENTRUM
Артикул: CEN80669</t>
  </si>
  <si>
    <t>Набор для творчества Эврики
Артикул: SL4171339</t>
  </si>
  <si>
    <t>Футболка для девочки Happy Fox
Артикул: HF66031A</t>
  </si>
  <si>
    <t>Детская футболка Happy Fox
Артикул: HF3338</t>
  </si>
  <si>
    <t>https://ok.ru/profile/569082688748/album/916025641196/931602549996</t>
  </si>
  <si>
    <t>Tevhit, Капри для девочки Tevhit
Арт.: TV6272</t>
  </si>
  <si>
    <t>надписи,синий</t>
  </si>
  <si>
    <t xml:space="preserve">Трусы мужские Indefini Арт.: INDEF620175 </t>
  </si>
  <si>
    <t>https://ok.ru/profile/569082688748/album/915851970796/925289480428</t>
  </si>
  <si>
    <t>Простыня на резинке 60x120 АртПостель Арт.: ART250</t>
  </si>
  <si>
    <t>https://ok.ru/profile/569082688748/album/916145727980/928869721068</t>
  </si>
  <si>
    <t>мишка,белый</t>
  </si>
  <si>
    <t>Трусы для мальчика 7шт. Bonito Арт.: BK1632M</t>
  </si>
  <si>
    <t>https://ok.ru/profile/569082688748/album/915713887212/929983008748</t>
  </si>
  <si>
    <t>Костюм для мальчика Bonito Арт.: P1070</t>
  </si>
  <si>
    <t>https://ok.ru/profile/569082688748/album/915754972140/927024293868</t>
  </si>
  <si>
    <t>https://ok.ru/profile/569082688748/album/915754972140/927024306924</t>
  </si>
  <si>
    <t>серый,лошадка</t>
  </si>
  <si>
    <t>https://ok.ru/profile/569082688748/album/915713547756/928058254060</t>
  </si>
  <si>
    <t>Теплая пижама для мальчика LE&amp;LO Арт.: LEL355</t>
  </si>
  <si>
    <t>https://ok.ru/profile/569082688748/album/915713547756/928556818924</t>
  </si>
  <si>
    <t>мурена</t>
  </si>
  <si>
    <t>Носки махровые для мальчика Брестские Арт.: BNK14C3060637</t>
  </si>
  <si>
    <t>19-20</t>
  </si>
  <si>
    <t>https://ok.ru/profile/569082688748/album/915713547756/931266951916</t>
  </si>
  <si>
    <t>т.джинс</t>
  </si>
  <si>
    <t>Набор махровых носков 3 пары Happy Fox Арт.: HFET10001NB</t>
  </si>
  <si>
    <t>https://ok.ru/profile/569082688748/album/915713547756/931266953452</t>
  </si>
  <si>
    <t>антрацит,серый,джинс</t>
  </si>
  <si>
    <t>Комплект для мальчика Iki yildiz Арт.: IKI6029</t>
  </si>
  <si>
    <t>5-6.</t>
  </si>
  <si>
    <t>https://ok.ru/profile/569082688748/album/915713887212/926687798508</t>
  </si>
  <si>
    <t>Пижама для мальчика VGtrikotazh Арт.: VGTD2443</t>
  </si>
  <si>
    <t>https://ok.ru/profile/569082688748/album/915713547756/931866128876</t>
  </si>
  <si>
    <t>Велюровый женский халат lovetex.store
Артикул: LT1116</t>
  </si>
  <si>
    <t>Ольга Налобина (Коринева)</t>
  </si>
  <si>
    <t xml:space="preserve">Трусы для девочки 5шт. Donella Арт.: DN511122FA </t>
  </si>
  <si>
    <t>https://ok.ru/profile/569082688748/album/915967526380/932182941164</t>
  </si>
  <si>
    <t xml:space="preserve">Плед из велсофта Традиция Арт.: TR5087 </t>
  </si>
  <si>
    <t>https://ok.ru/profile/569082688748/album/916145727980/931867118060</t>
  </si>
  <si>
    <t>буквы.серый</t>
  </si>
  <si>
    <t>Женские трусы 5шт. Nicoletta
Артикул: NC91600</t>
  </si>
  <si>
    <t>Женские трусы Donella
Артикул: DON4043Q</t>
  </si>
  <si>
    <t>Женская майка-топ OTS
Артикул: TS6022</t>
  </si>
  <si>
    <t>Аня Анечка Анна )))</t>
  </si>
  <si>
    <t>Юлия Осташко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</si>
</sst>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name val="Calibri"/>
      <family val="2"/>
      <charset val="204"/>
    </font>
    <font>
      <sz val="9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1" applyFill="1" applyBorder="1" applyAlignment="1" applyProtection="1">
      <alignment horizontal="center" vertical="center" wrapText="1"/>
    </xf>
    <xf numFmtId="0" fontId="2" fillId="2" borderId="0" xfId="1" applyFill="1" applyBorder="1" applyAlignment="1" applyProtection="1">
      <alignment horizontal="center" vertical="center" wrapText="1"/>
    </xf>
    <xf numFmtId="0" fontId="2" fillId="2" borderId="3" xfId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3" fillId="2" borderId="0" xfId="1" applyFont="1" applyFill="1" applyBorder="1" applyAlignment="1" applyProtection="1">
      <alignment horizontal="center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0" fontId="2" fillId="2" borderId="0" xfId="1" applyFill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0" xfId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" fontId="0" fillId="2" borderId="0" xfId="0" applyNumberFormat="1" applyFill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2" fillId="0" borderId="3" xfId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1" applyFill="1" applyBorder="1" applyAlignment="1" applyProtection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16" fontId="0" fillId="2" borderId="3" xfId="0" applyNumberFormat="1" applyFill="1" applyBorder="1" applyAlignment="1">
      <alignment horizontal="center" vertical="center" wrapText="1"/>
    </xf>
    <xf numFmtId="16" fontId="0" fillId="2" borderId="0" xfId="0" applyNumberForma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17" fontId="0" fillId="2" borderId="0" xfId="0" applyNumberForma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" fontId="0" fillId="0" borderId="0" xfId="0" applyNumberFormat="1" applyFill="1" applyBorder="1" applyAlignment="1">
      <alignment horizontal="center" vertical="center" wrapText="1"/>
    </xf>
    <xf numFmtId="0" fontId="2" fillId="0" borderId="1" xfId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6" borderId="0" xfId="1" applyFont="1" applyFill="1" applyBorder="1" applyAlignment="1" applyProtection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5713547756/928058254060" TargetMode="External"/><Relationship Id="rId13" Type="http://schemas.openxmlformats.org/officeDocument/2006/relationships/hyperlink" Target="https://ok.ru/profile/569082688748/album/915713547756/931866128876" TargetMode="External"/><Relationship Id="rId3" Type="http://schemas.openxmlformats.org/officeDocument/2006/relationships/hyperlink" Target="https://ok.ru/profile/569082688748/album/916025641196/931602549996" TargetMode="External"/><Relationship Id="rId7" Type="http://schemas.openxmlformats.org/officeDocument/2006/relationships/hyperlink" Target="https://ok.ru/profile/569082688748/album/915754972140/927024306924" TargetMode="External"/><Relationship Id="rId12" Type="http://schemas.openxmlformats.org/officeDocument/2006/relationships/hyperlink" Target="https://ok.ru/profile/569082688748/album/915713887212/926687798508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k.ru/profile/569082688748/album/915851970796/925289480428" TargetMode="External"/><Relationship Id="rId16" Type="http://schemas.openxmlformats.org/officeDocument/2006/relationships/hyperlink" Target="https://ok.ru/profile/569082688748/album/916145727980/931867118060" TargetMode="External"/><Relationship Id="rId1" Type="http://schemas.openxmlformats.org/officeDocument/2006/relationships/hyperlink" Target="https://ok.ru/profile/569082688748/album/916025641196/931602549996" TargetMode="External"/><Relationship Id="rId6" Type="http://schemas.openxmlformats.org/officeDocument/2006/relationships/hyperlink" Target="https://ok.ru/profile/569082688748/album/915754972140/927024293868" TargetMode="External"/><Relationship Id="rId11" Type="http://schemas.openxmlformats.org/officeDocument/2006/relationships/hyperlink" Target="https://ok.ru/profile/569082688748/album/915713547756/931266953452" TargetMode="External"/><Relationship Id="rId5" Type="http://schemas.openxmlformats.org/officeDocument/2006/relationships/hyperlink" Target="https://ok.ru/profile/569082688748/album/915713887212/929983008748" TargetMode="External"/><Relationship Id="rId15" Type="http://schemas.openxmlformats.org/officeDocument/2006/relationships/hyperlink" Target="https://ok.ru/profile/569082688748/album/915967526380/932182941164" TargetMode="External"/><Relationship Id="rId10" Type="http://schemas.openxmlformats.org/officeDocument/2006/relationships/hyperlink" Target="https://ok.ru/profile/569082688748/album/915713547756/931266951916" TargetMode="External"/><Relationship Id="rId4" Type="http://schemas.openxmlformats.org/officeDocument/2006/relationships/hyperlink" Target="https://ok.ru/profile/569082688748/album/916145727980/928869721068" TargetMode="External"/><Relationship Id="rId9" Type="http://schemas.openxmlformats.org/officeDocument/2006/relationships/hyperlink" Target="https://ok.ru/profile/569082688748/album/915713547756/928556818924" TargetMode="External"/><Relationship Id="rId14" Type="http://schemas.openxmlformats.org/officeDocument/2006/relationships/hyperlink" Target="https://ok.ru/profile/569082688748/album/915713547756/931866128876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14189292/927024446444" TargetMode="External"/><Relationship Id="rId18" Type="http://schemas.openxmlformats.org/officeDocument/2006/relationships/hyperlink" Target="https://ok.ru/profile/569082688748/album/915967526380/925754083564" TargetMode="External"/><Relationship Id="rId26" Type="http://schemas.openxmlformats.org/officeDocument/2006/relationships/hyperlink" Target="https://ok.ru/profile/569082688748/album/915798054636/925653843180" TargetMode="External"/><Relationship Id="rId39" Type="http://schemas.openxmlformats.org/officeDocument/2006/relationships/hyperlink" Target="https://ok.ru/profile/569082688748/album/915967526380/927023581932" TargetMode="External"/><Relationship Id="rId21" Type="http://schemas.openxmlformats.org/officeDocument/2006/relationships/hyperlink" Target="https://ok.ru/profile/569082688748/album/915967526380/927023588844" TargetMode="External"/><Relationship Id="rId34" Type="http://schemas.openxmlformats.org/officeDocument/2006/relationships/hyperlink" Target="https://ok.ru/profile/569082688748/album/916171721708/927086747116" TargetMode="External"/><Relationship Id="rId42" Type="http://schemas.openxmlformats.org/officeDocument/2006/relationships/hyperlink" Target="https://ok.ru/profile/569082688748/album/915797674476/927037129452" TargetMode="External"/><Relationship Id="rId47" Type="http://schemas.openxmlformats.org/officeDocument/2006/relationships/hyperlink" Target="https://ok.ru/profile/569082688748/album/915967526380/926375047916" TargetMode="External"/><Relationship Id="rId50" Type="http://schemas.openxmlformats.org/officeDocument/2006/relationships/hyperlink" Target="https://ok.ru/profile/569082688748/album/915967526380/924921493484" TargetMode="External"/><Relationship Id="rId55" Type="http://schemas.openxmlformats.org/officeDocument/2006/relationships/hyperlink" Target="https://ok.ru/profile/569082688748/album/916024505836/927023425004" TargetMode="External"/><Relationship Id="rId7" Type="http://schemas.openxmlformats.org/officeDocument/2006/relationships/hyperlink" Target="https://ok.ru/profile/569082688748/album/916171721708/927039547628" TargetMode="External"/><Relationship Id="rId2" Type="http://schemas.openxmlformats.org/officeDocument/2006/relationships/hyperlink" Target="https://ok.ru/profile/569082688748/album/915755379692/924124754668" TargetMode="External"/><Relationship Id="rId16" Type="http://schemas.openxmlformats.org/officeDocument/2006/relationships/hyperlink" Target="https://ok.ru/profile/569082688748/album/915967526380/925754083564" TargetMode="External"/><Relationship Id="rId29" Type="http://schemas.openxmlformats.org/officeDocument/2006/relationships/hyperlink" Target="https://ok.ru/profile/569082688748/album/915798054636/926136726252" TargetMode="External"/><Relationship Id="rId11" Type="http://schemas.openxmlformats.org/officeDocument/2006/relationships/hyperlink" Target="https://ok.ru/profile/569082688748/album/915714189292/927024376300" TargetMode="External"/><Relationship Id="rId24" Type="http://schemas.openxmlformats.org/officeDocument/2006/relationships/hyperlink" Target="https://ok.ru/profile/569082688748/album/915755379692/926684414956" TargetMode="External"/><Relationship Id="rId32" Type="http://schemas.openxmlformats.org/officeDocument/2006/relationships/hyperlink" Target="https://ok.ru/profile/569082688748/album/916171721708/927086468332" TargetMode="External"/><Relationship Id="rId37" Type="http://schemas.openxmlformats.org/officeDocument/2006/relationships/hyperlink" Target="https://ok.ru/profile/569082688748/album/915967526380/925670907116" TargetMode="External"/><Relationship Id="rId40" Type="http://schemas.openxmlformats.org/officeDocument/2006/relationships/hyperlink" Target="https://ok.ru/profile/569082688748/album/916171721708/927086468332" TargetMode="External"/><Relationship Id="rId45" Type="http://schemas.openxmlformats.org/officeDocument/2006/relationships/hyperlink" Target="https://ok.ru/profile/569082688748/album/915967526380/925670990572" TargetMode="External"/><Relationship Id="rId53" Type="http://schemas.openxmlformats.org/officeDocument/2006/relationships/hyperlink" Target="https://ok.ru/profile/569082688748/album/916171721708/927086551020" TargetMode="External"/><Relationship Id="rId58" Type="http://schemas.openxmlformats.org/officeDocument/2006/relationships/hyperlink" Target="https://ok.ru/profile/569082688748/album/915967526380/925670909676" TargetMode="External"/><Relationship Id="rId5" Type="http://schemas.openxmlformats.org/officeDocument/2006/relationships/hyperlink" Target="https://ok.ru/profile/569082688748/album/916171721708/927039573228" TargetMode="External"/><Relationship Id="rId19" Type="http://schemas.openxmlformats.org/officeDocument/2006/relationships/hyperlink" Target="https://ok.ru/profile/569082688748/album/915967526380/926147553004" TargetMode="External"/><Relationship Id="rId4" Type="http://schemas.openxmlformats.org/officeDocument/2006/relationships/hyperlink" Target="https://ok.ru/profile/569082688748/album/915851970796/926683939308" TargetMode="External"/><Relationship Id="rId9" Type="http://schemas.openxmlformats.org/officeDocument/2006/relationships/hyperlink" Target="https://ok.ru/profile/569082688748/album/915713547756/927034391276" TargetMode="External"/><Relationship Id="rId14" Type="http://schemas.openxmlformats.org/officeDocument/2006/relationships/hyperlink" Target="https://ok.ru/profile/569082688748/album/915714189292/927024499692" TargetMode="External"/><Relationship Id="rId22" Type="http://schemas.openxmlformats.org/officeDocument/2006/relationships/hyperlink" Target="https://ok.ru/profile/569082688748/album/915967526380/927023588844" TargetMode="External"/><Relationship Id="rId27" Type="http://schemas.openxmlformats.org/officeDocument/2006/relationships/hyperlink" Target="https://ok.ru/profile/569082688748/album/915798054636/926136642284" TargetMode="External"/><Relationship Id="rId30" Type="http://schemas.openxmlformats.org/officeDocument/2006/relationships/hyperlink" Target="https://ok.ru/profile/569082688748/album/916171721708/927086765804" TargetMode="External"/><Relationship Id="rId35" Type="http://schemas.openxmlformats.org/officeDocument/2006/relationships/hyperlink" Target="https://ok.ru/profile/569082688748/album/915798054636/926136637164" TargetMode="External"/><Relationship Id="rId43" Type="http://schemas.openxmlformats.org/officeDocument/2006/relationships/hyperlink" Target="https://ok.ru/profile/569082688748/album/915851578604/927037683692" TargetMode="External"/><Relationship Id="rId48" Type="http://schemas.openxmlformats.org/officeDocument/2006/relationships/hyperlink" Target="https://ok.ru/profile/569082688748/album/915967526380/926375049196" TargetMode="External"/><Relationship Id="rId56" Type="http://schemas.openxmlformats.org/officeDocument/2006/relationships/hyperlink" Target="https://ok.ru/profile/569082688748/album/916171721708/927086731500" TargetMode="External"/><Relationship Id="rId8" Type="http://schemas.openxmlformats.org/officeDocument/2006/relationships/hyperlink" Target="https://ok.ru/profile/569082688748/album/916171721708/927039547628" TargetMode="External"/><Relationship Id="rId51" Type="http://schemas.openxmlformats.org/officeDocument/2006/relationships/hyperlink" Target="https://ok.ru/profile/569082688748/album/916171721708/927086731500" TargetMode="External"/><Relationship Id="rId3" Type="http://schemas.openxmlformats.org/officeDocument/2006/relationships/hyperlink" Target="https://ok.ru/profile/569082688748/album/915755379692/926376433388" TargetMode="External"/><Relationship Id="rId12" Type="http://schemas.openxmlformats.org/officeDocument/2006/relationships/hyperlink" Target="https://ok.ru/profile/569082688748/album/915714189292/927024421356" TargetMode="External"/><Relationship Id="rId17" Type="http://schemas.openxmlformats.org/officeDocument/2006/relationships/hyperlink" Target="https://ok.ru/profile/569082688748/album/915967526380/926147553004" TargetMode="External"/><Relationship Id="rId25" Type="http://schemas.openxmlformats.org/officeDocument/2006/relationships/hyperlink" Target="https://ok.ru/profile/569082688748/album/915798054636/927037865964" TargetMode="External"/><Relationship Id="rId33" Type="http://schemas.openxmlformats.org/officeDocument/2006/relationships/hyperlink" Target="https://ok.ru/profile/569082688748/album/916171721708/927086691820" TargetMode="External"/><Relationship Id="rId38" Type="http://schemas.openxmlformats.org/officeDocument/2006/relationships/hyperlink" Target="https://ok.ru/profile/569082688748/album/916171721708/927086774508" TargetMode="External"/><Relationship Id="rId46" Type="http://schemas.openxmlformats.org/officeDocument/2006/relationships/hyperlink" Target="https://ok.ru/profile/569082688748/album/915967526380/926375038188" TargetMode="External"/><Relationship Id="rId59" Type="http://schemas.openxmlformats.org/officeDocument/2006/relationships/hyperlink" Target="https://ok.ru/profile/569082688748/album/915798054636/925653896172" TargetMode="External"/><Relationship Id="rId20" Type="http://schemas.openxmlformats.org/officeDocument/2006/relationships/hyperlink" Target="https://ok.ru/profile/569082688748/album/915967526380/927023669740" TargetMode="External"/><Relationship Id="rId41" Type="http://schemas.openxmlformats.org/officeDocument/2006/relationships/hyperlink" Target="https://ok.ru/profile/569082688748/album/916171721708/927086675180" TargetMode="External"/><Relationship Id="rId54" Type="http://schemas.openxmlformats.org/officeDocument/2006/relationships/hyperlink" Target="https://ok.ru/profile/569082688748/album/916171721708/927086190572" TargetMode="External"/><Relationship Id="rId1" Type="http://schemas.openxmlformats.org/officeDocument/2006/relationships/hyperlink" Target="https://ok.ru/profile/569082688748/album/916639493356/926397776108" TargetMode="External"/><Relationship Id="rId6" Type="http://schemas.openxmlformats.org/officeDocument/2006/relationships/hyperlink" Target="https://ok.ru/profile/569082688748/album/916171721708/927039580908" TargetMode="External"/><Relationship Id="rId15" Type="http://schemas.openxmlformats.org/officeDocument/2006/relationships/hyperlink" Target="https://ok.ru/profile/569082688748/album/915714189292/927024507628" TargetMode="External"/><Relationship Id="rId23" Type="http://schemas.openxmlformats.org/officeDocument/2006/relationships/hyperlink" Target="https://ok.ru/profile/569082688748/album/915798054636/927038114284" TargetMode="External"/><Relationship Id="rId28" Type="http://schemas.openxmlformats.org/officeDocument/2006/relationships/hyperlink" Target="https://ok.ru/profile/569082688748/album/915798054636/926136637164" TargetMode="External"/><Relationship Id="rId36" Type="http://schemas.openxmlformats.org/officeDocument/2006/relationships/hyperlink" Target="https://ok.ru/profile/569082688748/album/915967526380/918304729068" TargetMode="External"/><Relationship Id="rId49" Type="http://schemas.openxmlformats.org/officeDocument/2006/relationships/hyperlink" Target="https://ok.ru/profile/569082688748/album/915967526380/926688846572" TargetMode="External"/><Relationship Id="rId57" Type="http://schemas.openxmlformats.org/officeDocument/2006/relationships/hyperlink" Target="https://ok.ru/profile/569082688748/album/916024505836/927237905644" TargetMode="External"/><Relationship Id="rId10" Type="http://schemas.openxmlformats.org/officeDocument/2006/relationships/hyperlink" Target="https://ok.ru/profile/569082688748/album/915713547756/927034404332" TargetMode="External"/><Relationship Id="rId31" Type="http://schemas.openxmlformats.org/officeDocument/2006/relationships/hyperlink" Target="https://ok.ru/profile/569082688748/album/916171721708/927086630380" TargetMode="External"/><Relationship Id="rId44" Type="http://schemas.openxmlformats.org/officeDocument/2006/relationships/hyperlink" Target="https://ok.ru/profile/569082688748/album/916024505836/926690641644" TargetMode="External"/><Relationship Id="rId52" Type="http://schemas.openxmlformats.org/officeDocument/2006/relationships/hyperlink" Target="https://ok.ru/profile/569082688748/album/916171721708/927086643180" TargetMode="External"/><Relationship Id="rId60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24286844652/924286910956" TargetMode="External"/><Relationship Id="rId18" Type="http://schemas.openxmlformats.org/officeDocument/2006/relationships/hyperlink" Target="https://ok.ru/profile/569082688748/album/924286844652/926398025708" TargetMode="External"/><Relationship Id="rId26" Type="http://schemas.openxmlformats.org/officeDocument/2006/relationships/hyperlink" Target="https://ok.ru/profile/569082688748/album/915967526380/917754599660" TargetMode="External"/><Relationship Id="rId39" Type="http://schemas.openxmlformats.org/officeDocument/2006/relationships/hyperlink" Target="https://ok.ru/profile/569082688748/album/916169808108/926375212268" TargetMode="External"/><Relationship Id="rId21" Type="http://schemas.openxmlformats.org/officeDocument/2006/relationships/hyperlink" Target="https://ok.ru/profile/569082688748/album/915755379692/920236121836" TargetMode="External"/><Relationship Id="rId34" Type="http://schemas.openxmlformats.org/officeDocument/2006/relationships/hyperlink" Target="https://ok.ru/profile/569082688748/album/916086176236/923047210732" TargetMode="External"/><Relationship Id="rId42" Type="http://schemas.openxmlformats.org/officeDocument/2006/relationships/hyperlink" Target="https://ok.ru/profile/569082688748/album/916169808108/925670461420" TargetMode="External"/><Relationship Id="rId47" Type="http://schemas.openxmlformats.org/officeDocument/2006/relationships/hyperlink" Target="https://ok.ru/profile/569082688748/album/915968223980/926147588588" TargetMode="External"/><Relationship Id="rId50" Type="http://schemas.openxmlformats.org/officeDocument/2006/relationships/printerSettings" Target="../printerSettings/printerSettings11.bin"/><Relationship Id="rId7" Type="http://schemas.openxmlformats.org/officeDocument/2006/relationships/hyperlink" Target="https://ok.ru/profile/569082688748/album/915798054636/925653876460" TargetMode="External"/><Relationship Id="rId2" Type="http://schemas.openxmlformats.org/officeDocument/2006/relationships/hyperlink" Target="https://ok.ru/profile/569082688748/album/915798054636/920925973996" TargetMode="External"/><Relationship Id="rId16" Type="http://schemas.openxmlformats.org/officeDocument/2006/relationships/hyperlink" Target="https://ok.ru/profile/569082688748/album/915968223980/926375210732" TargetMode="External"/><Relationship Id="rId29" Type="http://schemas.openxmlformats.org/officeDocument/2006/relationships/hyperlink" Target="https://ok.ru/profile/569082688748/album/915967526380/925670913260" TargetMode="External"/><Relationship Id="rId11" Type="http://schemas.openxmlformats.org/officeDocument/2006/relationships/hyperlink" Target="https://ok.ru/profile/569082688748/album/924286844652/924286958572" TargetMode="External"/><Relationship Id="rId24" Type="http://schemas.openxmlformats.org/officeDocument/2006/relationships/hyperlink" Target="https://ok.ru/profile/569082688748/album/915797674476/926376388076" TargetMode="External"/><Relationship Id="rId32" Type="http://schemas.openxmlformats.org/officeDocument/2006/relationships/hyperlink" Target="https://ok.ru/profile/569082688748/album/916086176236/926148297452" TargetMode="External"/><Relationship Id="rId37" Type="http://schemas.openxmlformats.org/officeDocument/2006/relationships/hyperlink" Target="https://ok.ru/profile/569082688748/album/915851970796/926136638188" TargetMode="External"/><Relationship Id="rId40" Type="http://schemas.openxmlformats.org/officeDocument/2006/relationships/hyperlink" Target="https://ok.ru/profile/569082688748/album/916025641196/926691249644" TargetMode="External"/><Relationship Id="rId45" Type="http://schemas.openxmlformats.org/officeDocument/2006/relationships/hyperlink" Target="https://ok.ru/profile/569082688748/album/916025641196/925195171308" TargetMode="External"/><Relationship Id="rId5" Type="http://schemas.openxmlformats.org/officeDocument/2006/relationships/hyperlink" Target="https://ok.ru/profile/569082688748/album/924286844652/926398022892" TargetMode="External"/><Relationship Id="rId15" Type="http://schemas.openxmlformats.org/officeDocument/2006/relationships/hyperlink" Target="https://ok.ru/profile/569082688748/album/915755379692/925656669932" TargetMode="External"/><Relationship Id="rId23" Type="http://schemas.openxmlformats.org/officeDocument/2006/relationships/hyperlink" Target="https://ok.ru/profile/569082688748/album/915797674476/926137020908" TargetMode="External"/><Relationship Id="rId28" Type="http://schemas.openxmlformats.org/officeDocument/2006/relationships/hyperlink" Target="https://ok.ru/profile/569082688748/album/915967526380/924921380844" TargetMode="External"/><Relationship Id="rId36" Type="http://schemas.openxmlformats.org/officeDocument/2006/relationships/hyperlink" Target="https://ok.ru/profile/569082688748/album/915968223980/925754056940" TargetMode="External"/><Relationship Id="rId49" Type="http://schemas.openxmlformats.org/officeDocument/2006/relationships/hyperlink" Target="https://ok.ru/profile/569082688748/album/916169808108/926147165164" TargetMode="External"/><Relationship Id="rId10" Type="http://schemas.openxmlformats.org/officeDocument/2006/relationships/hyperlink" Target="https://ok.ru/profile/569082688748/album/924286844652/924286950636" TargetMode="External"/><Relationship Id="rId19" Type="http://schemas.openxmlformats.org/officeDocument/2006/relationships/hyperlink" Target="https://ok.ru/profile/569082688748/album/915798054636/925289112556" TargetMode="External"/><Relationship Id="rId31" Type="http://schemas.openxmlformats.org/officeDocument/2006/relationships/hyperlink" Target="https://ok.ru/profile/569082688748/album/916086176236/926148272364" TargetMode="External"/><Relationship Id="rId44" Type="http://schemas.openxmlformats.org/officeDocument/2006/relationships/hyperlink" Target="https://ok.ru/profile/569082688748/album/915851970796/926684003564" TargetMode="External"/><Relationship Id="rId4" Type="http://schemas.openxmlformats.org/officeDocument/2006/relationships/hyperlink" Target="https://ok.ru/profile/569082688748/album/915851970796/926376847852" TargetMode="External"/><Relationship Id="rId9" Type="http://schemas.openxmlformats.org/officeDocument/2006/relationships/hyperlink" Target="https://ok.ru/profile/569082688748/album/924286844652/924286936300" TargetMode="External"/><Relationship Id="rId14" Type="http://schemas.openxmlformats.org/officeDocument/2006/relationships/hyperlink" Target="https://ok.ru/profile/569082688748/album/915755379692/925656669932" TargetMode="External"/><Relationship Id="rId22" Type="http://schemas.openxmlformats.org/officeDocument/2006/relationships/hyperlink" Target="https://ok.ru/profile/569082688748/album/915755379692/920236121836" TargetMode="External"/><Relationship Id="rId27" Type="http://schemas.openxmlformats.org/officeDocument/2006/relationships/hyperlink" Target="https://ok.ru/profile/569082688748/album/915967526380/918304729580" TargetMode="External"/><Relationship Id="rId30" Type="http://schemas.openxmlformats.org/officeDocument/2006/relationships/hyperlink" Target="https://ok.ru/profile/569082688748/album/916086176236/924923219180" TargetMode="External"/><Relationship Id="rId35" Type="http://schemas.openxmlformats.org/officeDocument/2006/relationships/hyperlink" Target="https://ok.ru/profile/569082688748/album/915968223980/926147621612" TargetMode="External"/><Relationship Id="rId43" Type="http://schemas.openxmlformats.org/officeDocument/2006/relationships/hyperlink" Target="https://ok.ru/profile/569082688748/album/915754972140/926688126956" TargetMode="External"/><Relationship Id="rId48" Type="http://schemas.openxmlformats.org/officeDocument/2006/relationships/hyperlink" Target="https://ok.ru/profile/569082688748/album/916025641196/925195171308" TargetMode="External"/><Relationship Id="rId8" Type="http://schemas.openxmlformats.org/officeDocument/2006/relationships/hyperlink" Target="https://ok.ru/profile/569082688748/album/924286844652/924286943980" TargetMode="External"/><Relationship Id="rId3" Type="http://schemas.openxmlformats.org/officeDocument/2006/relationships/hyperlink" Target="https://ok.ru/profile/569082688748/album/915797674476/926137049836" TargetMode="External"/><Relationship Id="rId12" Type="http://schemas.openxmlformats.org/officeDocument/2006/relationships/hyperlink" Target="https://ok.ru/profile/569082688748/album/924286844652/924286860268" TargetMode="External"/><Relationship Id="rId17" Type="http://schemas.openxmlformats.org/officeDocument/2006/relationships/hyperlink" Target="https://ok.ru/profile/569082688748/album/915968223980/925195632108" TargetMode="External"/><Relationship Id="rId25" Type="http://schemas.openxmlformats.org/officeDocument/2006/relationships/hyperlink" Target="https://ok.ru/profile/569082688748/album/915851970796/926136633324" TargetMode="External"/><Relationship Id="rId33" Type="http://schemas.openxmlformats.org/officeDocument/2006/relationships/hyperlink" Target="https://ok.ru/profile/569082688748/album/916086176236/926374244844" TargetMode="External"/><Relationship Id="rId38" Type="http://schemas.openxmlformats.org/officeDocument/2006/relationships/hyperlink" Target="https://ok.ru/profile/569082688748/album/916169808108/926688308972" TargetMode="External"/><Relationship Id="rId46" Type="http://schemas.openxmlformats.org/officeDocument/2006/relationships/hyperlink" Target="https://ok.ru/profile/569082688748/album/915713547756/924920158444" TargetMode="External"/><Relationship Id="rId20" Type="http://schemas.openxmlformats.org/officeDocument/2006/relationships/hyperlink" Target="https://ok.ru/profile/569082688748/album/915755379692/920236121836" TargetMode="External"/><Relationship Id="rId41" Type="http://schemas.openxmlformats.org/officeDocument/2006/relationships/hyperlink" Target="https://ok.ru/profile/569082688748/album/915755379692/926684435180" TargetMode="External"/><Relationship Id="rId1" Type="http://schemas.openxmlformats.org/officeDocument/2006/relationships/hyperlink" Target="https://ok.ru/profile/569082688748/album/915798054636/920925973996" TargetMode="External"/><Relationship Id="rId6" Type="http://schemas.openxmlformats.org/officeDocument/2006/relationships/hyperlink" Target="https://ok.ru/profile/569082688748/album/915851970796/925653503724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851970796/926136610796" TargetMode="External"/><Relationship Id="rId18" Type="http://schemas.openxmlformats.org/officeDocument/2006/relationships/hyperlink" Target="https://ok.ru/profile/569082688748/album/916145727980/925768344044" TargetMode="External"/><Relationship Id="rId26" Type="http://schemas.openxmlformats.org/officeDocument/2006/relationships/hyperlink" Target="https://ok.ru/profile/569082688748/album/915967526380/926147573228" TargetMode="External"/><Relationship Id="rId39" Type="http://schemas.openxmlformats.org/officeDocument/2006/relationships/hyperlink" Target="https://ok.ru/profile/569082688748/album/915797674476/926136956140" TargetMode="External"/><Relationship Id="rId21" Type="http://schemas.openxmlformats.org/officeDocument/2006/relationships/hyperlink" Target="https://ok.ru/profile/569082688748/album/918346409196/925289765612" TargetMode="External"/><Relationship Id="rId34" Type="http://schemas.openxmlformats.org/officeDocument/2006/relationships/hyperlink" Target="https://ok.ru/profile/569082688748/album/915851970796/925653508076" TargetMode="External"/><Relationship Id="rId7" Type="http://schemas.openxmlformats.org/officeDocument/2006/relationships/hyperlink" Target="https://ok.ru/profile/569082688748/album/915755379692/925656670444" TargetMode="External"/><Relationship Id="rId2" Type="http://schemas.openxmlformats.org/officeDocument/2006/relationships/hyperlink" Target="https://ok.ru/profile/569082688748/album/915798054636/925758953964" TargetMode="External"/><Relationship Id="rId16" Type="http://schemas.openxmlformats.org/officeDocument/2006/relationships/hyperlink" Target="https://ok.ru/profile/569082688748/album/915851970796/926136610796" TargetMode="External"/><Relationship Id="rId20" Type="http://schemas.openxmlformats.org/officeDocument/2006/relationships/hyperlink" Target="https://ok.ru/profile/569082688748/album/916024505836/924921943276" TargetMode="External"/><Relationship Id="rId29" Type="http://schemas.openxmlformats.org/officeDocument/2006/relationships/hyperlink" Target="https://ok.ru/profile/569082688748/album/916024505836/924921890284" TargetMode="External"/><Relationship Id="rId41" Type="http://schemas.openxmlformats.org/officeDocument/2006/relationships/printerSettings" Target="../printerSettings/printerSettings12.bin"/><Relationship Id="rId1" Type="http://schemas.openxmlformats.org/officeDocument/2006/relationships/hyperlink" Target="https://ok.ru/profile/569082688748/album/915798054636/925653915116" TargetMode="External"/><Relationship Id="rId6" Type="http://schemas.openxmlformats.org/officeDocument/2006/relationships/hyperlink" Target="https://ok.ru/profile/569082688748/album/915755379692/925656669932" TargetMode="External"/><Relationship Id="rId11" Type="http://schemas.openxmlformats.org/officeDocument/2006/relationships/hyperlink" Target="https://ok.ru/profile/569082688748/album/915755379692/926137092844" TargetMode="External"/><Relationship Id="rId24" Type="http://schemas.openxmlformats.org/officeDocument/2006/relationships/hyperlink" Target="https://ok.ru/profile/569082688748/album/915851970796/926136549100" TargetMode="External"/><Relationship Id="rId32" Type="http://schemas.openxmlformats.org/officeDocument/2006/relationships/hyperlink" Target="https://ok.ru/profile/569082688748/album/915968223980/925670979820" TargetMode="External"/><Relationship Id="rId37" Type="http://schemas.openxmlformats.org/officeDocument/2006/relationships/hyperlink" Target="https://ok.ru/profile/569082688748/album/915755379692/926137090284" TargetMode="External"/><Relationship Id="rId40" Type="http://schemas.openxmlformats.org/officeDocument/2006/relationships/hyperlink" Target="https://ok.ru/profile/569082688748/album/915797674476/926136939500" TargetMode="External"/><Relationship Id="rId5" Type="http://schemas.openxmlformats.org/officeDocument/2006/relationships/hyperlink" Target="https://ok.ru/profile/569082688748/album/915754972140/925670396140" TargetMode="External"/><Relationship Id="rId15" Type="http://schemas.openxmlformats.org/officeDocument/2006/relationships/hyperlink" Target="https://ok.ru/profile/569082688748/album/915967526380/924921439980" TargetMode="External"/><Relationship Id="rId23" Type="http://schemas.openxmlformats.org/officeDocument/2006/relationships/hyperlink" Target="https://ok.ru/profile/569082688748/album/915851970796/925653508076" TargetMode="External"/><Relationship Id="rId28" Type="http://schemas.openxmlformats.org/officeDocument/2006/relationships/hyperlink" Target="https://ok.ru/profile/569082688748/album/915967526380/926147519212" TargetMode="External"/><Relationship Id="rId36" Type="http://schemas.openxmlformats.org/officeDocument/2006/relationships/hyperlink" Target="https://ok.ru/profile/569082688748/album/915755379692/926137090284" TargetMode="External"/><Relationship Id="rId10" Type="http://schemas.openxmlformats.org/officeDocument/2006/relationships/hyperlink" Target="https://ok.ru/profile/569082688748/album/915798054636/925758947052" TargetMode="External"/><Relationship Id="rId19" Type="http://schemas.openxmlformats.org/officeDocument/2006/relationships/hyperlink" Target="https://ok.ru/profile/569082688748/album/916024505836/926147757804" TargetMode="External"/><Relationship Id="rId31" Type="http://schemas.openxmlformats.org/officeDocument/2006/relationships/hyperlink" Target="https://ok.ru/profile/569082688748/album/915967526380/925671061484" TargetMode="External"/><Relationship Id="rId4" Type="http://schemas.openxmlformats.org/officeDocument/2006/relationships/hyperlink" Target="https://ok.ru/profile/569082688748/album/915798054636/925758947052" TargetMode="External"/><Relationship Id="rId9" Type="http://schemas.openxmlformats.org/officeDocument/2006/relationships/hyperlink" Target="https://ok.ru/profile/569082688748/album/915798054636/925758947052" TargetMode="External"/><Relationship Id="rId14" Type="http://schemas.openxmlformats.org/officeDocument/2006/relationships/hyperlink" Target="https://ok.ru/profile/569082688748/album/916639493356/926135352044" TargetMode="External"/><Relationship Id="rId22" Type="http://schemas.openxmlformats.org/officeDocument/2006/relationships/hyperlink" Target="https://ok.ru/profile/569082688748/album/915851970796/926136569836" TargetMode="External"/><Relationship Id="rId27" Type="http://schemas.openxmlformats.org/officeDocument/2006/relationships/hyperlink" Target="https://ok.ru/profile/569082688748/album/915967526380/926147555564" TargetMode="External"/><Relationship Id="rId30" Type="http://schemas.openxmlformats.org/officeDocument/2006/relationships/hyperlink" Target="https://ok.ru/profile/569082688748/album/916024505836/924921890284" TargetMode="External"/><Relationship Id="rId35" Type="http://schemas.openxmlformats.org/officeDocument/2006/relationships/hyperlink" Target="https://ok.ru/profile/569082688748/album/915755379692/926137092332" TargetMode="External"/><Relationship Id="rId8" Type="http://schemas.openxmlformats.org/officeDocument/2006/relationships/hyperlink" Target="https://ok.ru/profile/569082688748/album/916639493356/925769282796" TargetMode="External"/><Relationship Id="rId3" Type="http://schemas.openxmlformats.org/officeDocument/2006/relationships/hyperlink" Target="https://ok.ru/profile/569082688748/album/915798054636/925759012332" TargetMode="External"/><Relationship Id="rId12" Type="http://schemas.openxmlformats.org/officeDocument/2006/relationships/hyperlink" Target="https://ok.ru/profile/569082688748/album/915755379692/926137092844" TargetMode="External"/><Relationship Id="rId17" Type="http://schemas.openxmlformats.org/officeDocument/2006/relationships/hyperlink" Target="https://ok.ru/profile/569082688748/album/915851578604/926136700140" TargetMode="External"/><Relationship Id="rId25" Type="http://schemas.openxmlformats.org/officeDocument/2006/relationships/hyperlink" Target="https://ok.ru/profile/569082688748/album/915851970796/925289539052" TargetMode="External"/><Relationship Id="rId33" Type="http://schemas.openxmlformats.org/officeDocument/2006/relationships/hyperlink" Target="https://ok.ru/profile/569082688748/album/916024505836/926147745516" TargetMode="External"/><Relationship Id="rId38" Type="http://schemas.openxmlformats.org/officeDocument/2006/relationships/hyperlink" Target="https://ok.ru/profile/569082688748/album/915797674476/926137049836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851578604/925289137388" TargetMode="External"/><Relationship Id="rId18" Type="http://schemas.openxmlformats.org/officeDocument/2006/relationships/hyperlink" Target="https://ok.ru/profile/569082688748/album/915798054636/925653861612" TargetMode="External"/><Relationship Id="rId26" Type="http://schemas.openxmlformats.org/officeDocument/2006/relationships/hyperlink" Target="https://ok.ru/profile/569082688748/album/896899608044/924461400300" TargetMode="External"/><Relationship Id="rId39" Type="http://schemas.openxmlformats.org/officeDocument/2006/relationships/hyperlink" Target="https://ok.ru/profile/569082688748/album/915968223980/925670895084" TargetMode="External"/><Relationship Id="rId21" Type="http://schemas.openxmlformats.org/officeDocument/2006/relationships/hyperlink" Target="https://ok.ru/profile/569082688748/album/916024628716/925673496300" TargetMode="External"/><Relationship Id="rId34" Type="http://schemas.openxmlformats.org/officeDocument/2006/relationships/hyperlink" Target="https://ok.ru/profile/569082688748/album/915968223980/924461673452" TargetMode="External"/><Relationship Id="rId42" Type="http://schemas.openxmlformats.org/officeDocument/2006/relationships/hyperlink" Target="https://ok.ru/profile/569082688748/album/915967526380/923550258156" TargetMode="External"/><Relationship Id="rId47" Type="http://schemas.openxmlformats.org/officeDocument/2006/relationships/hyperlink" Target="https://ok.ru/profile/569082688748/album/916025641196/916637012204" TargetMode="External"/><Relationship Id="rId50" Type="http://schemas.openxmlformats.org/officeDocument/2006/relationships/hyperlink" Target="https://ok.ru/profile/569082688748/album/916086176236/925684745964" TargetMode="External"/><Relationship Id="rId55" Type="http://schemas.openxmlformats.org/officeDocument/2006/relationships/hyperlink" Target="https://ok.ru/profile/569082688748/album/915968223980/925195647724" TargetMode="External"/><Relationship Id="rId7" Type="http://schemas.openxmlformats.org/officeDocument/2006/relationships/hyperlink" Target="https://ok.ru/profile/569082688748/album/915713547756/922746120428" TargetMode="External"/><Relationship Id="rId2" Type="http://schemas.openxmlformats.org/officeDocument/2006/relationships/hyperlink" Target="https://ok.ru/profile/569082688748/album/916171721708/925289918956" TargetMode="External"/><Relationship Id="rId16" Type="http://schemas.openxmlformats.org/officeDocument/2006/relationships/hyperlink" Target="https://ok.ru/profile/569082688748/album/915851970796/925653485548" TargetMode="External"/><Relationship Id="rId29" Type="http://schemas.openxmlformats.org/officeDocument/2006/relationships/hyperlink" Target="https://ok.ru/profile/569082688748/album/915798054636/925289057772" TargetMode="External"/><Relationship Id="rId11" Type="http://schemas.openxmlformats.org/officeDocument/2006/relationships/hyperlink" Target="https://ok.ru/profile/569082688748/album/915713547756/925657330924" TargetMode="External"/><Relationship Id="rId24" Type="http://schemas.openxmlformats.org/officeDocument/2006/relationships/hyperlink" Target="https://ok.ru/profile/569082688748/album/896899608044/924919758828" TargetMode="External"/><Relationship Id="rId32" Type="http://schemas.openxmlformats.org/officeDocument/2006/relationships/hyperlink" Target="https://ok.ru/profile/569082688748/album/916025641196/925195154412" TargetMode="External"/><Relationship Id="rId37" Type="http://schemas.openxmlformats.org/officeDocument/2006/relationships/hyperlink" Target="https://ok.ru/profile/569082688748/album/915968223980/921745950444" TargetMode="External"/><Relationship Id="rId40" Type="http://schemas.openxmlformats.org/officeDocument/2006/relationships/hyperlink" Target="https://ok.ru/profile/569082688748/album/915968223980/925670895852" TargetMode="External"/><Relationship Id="rId45" Type="http://schemas.openxmlformats.org/officeDocument/2006/relationships/hyperlink" Target="https://ok.ru/profile/569082688748/album/915967526380/925754098668" TargetMode="External"/><Relationship Id="rId53" Type="http://schemas.openxmlformats.org/officeDocument/2006/relationships/hyperlink" Target="https://ok.ru/profile/569082688748/album/916086176236/925684745964" TargetMode="External"/><Relationship Id="rId58" Type="http://schemas.openxmlformats.org/officeDocument/2006/relationships/printerSettings" Target="../printerSettings/printerSettings13.bin"/><Relationship Id="rId5" Type="http://schemas.openxmlformats.org/officeDocument/2006/relationships/hyperlink" Target="https://ok.ru/profile/569082688748/album/915713547756/925287670764" TargetMode="External"/><Relationship Id="rId19" Type="http://schemas.openxmlformats.org/officeDocument/2006/relationships/hyperlink" Target="https://ok.ru/profile/569082688748/album/915967526380/925671060972" TargetMode="External"/><Relationship Id="rId4" Type="http://schemas.openxmlformats.org/officeDocument/2006/relationships/hyperlink" Target="https://ok.ru/profile/569082688748/album/916171721708/919465693164" TargetMode="External"/><Relationship Id="rId9" Type="http://schemas.openxmlformats.org/officeDocument/2006/relationships/hyperlink" Target="https://ok.ru/profile/569082688748/album/915713547756/924920165100" TargetMode="External"/><Relationship Id="rId14" Type="http://schemas.openxmlformats.org/officeDocument/2006/relationships/hyperlink" Target="https://ok.ru/profile/569082688748/album/915851970796/924917589996" TargetMode="External"/><Relationship Id="rId22" Type="http://schemas.openxmlformats.org/officeDocument/2006/relationships/hyperlink" Target="https://ok.ru/profile/569082688748/album/916024628716/925673497836" TargetMode="External"/><Relationship Id="rId27" Type="http://schemas.openxmlformats.org/officeDocument/2006/relationships/hyperlink" Target="https://ok.ru/profile/569082688748/album/896899608044/922144740076" TargetMode="External"/><Relationship Id="rId30" Type="http://schemas.openxmlformats.org/officeDocument/2006/relationships/hyperlink" Target="https://ok.ru/profile/569082688748/album/916025641196/921672081388" TargetMode="External"/><Relationship Id="rId35" Type="http://schemas.openxmlformats.org/officeDocument/2006/relationships/hyperlink" Target="https://ok.ru/profile/569082688748/album/915968223980/924461628396" TargetMode="External"/><Relationship Id="rId43" Type="http://schemas.openxmlformats.org/officeDocument/2006/relationships/hyperlink" Target="https://ok.ru/profile/569082688748/album/915967526380/922507936748" TargetMode="External"/><Relationship Id="rId48" Type="http://schemas.openxmlformats.org/officeDocument/2006/relationships/hyperlink" Target="https://ok.ru/profile/569082688748/album/915798054636/925653891820" TargetMode="External"/><Relationship Id="rId56" Type="http://schemas.openxmlformats.org/officeDocument/2006/relationships/hyperlink" Target="https://ok.ru/profile/569082688748/album/916086176236/925684721900" TargetMode="External"/><Relationship Id="rId8" Type="http://schemas.openxmlformats.org/officeDocument/2006/relationships/hyperlink" Target="https://ok.ru/profile/569082688748/album/915713547756/925287659756" TargetMode="External"/><Relationship Id="rId51" Type="http://schemas.openxmlformats.org/officeDocument/2006/relationships/hyperlink" Target="https://ok.ru/profile/569082688748/album/915967526380/925754096876" TargetMode="External"/><Relationship Id="rId3" Type="http://schemas.openxmlformats.org/officeDocument/2006/relationships/hyperlink" Target="https://ok.ru/profile/569082688748/album/916171721708/925289902316" TargetMode="External"/><Relationship Id="rId12" Type="http://schemas.openxmlformats.org/officeDocument/2006/relationships/hyperlink" Target="https://ok.ru/profile/569082688748/album/915797674476/922746962924" TargetMode="External"/><Relationship Id="rId17" Type="http://schemas.openxmlformats.org/officeDocument/2006/relationships/hyperlink" Target="https://ok.ru/profile/569082688748/album/915851970796/925653500652" TargetMode="External"/><Relationship Id="rId25" Type="http://schemas.openxmlformats.org/officeDocument/2006/relationships/hyperlink" Target="https://ok.ru/profile/569082688748/album/896899608044/925288439020" TargetMode="External"/><Relationship Id="rId33" Type="http://schemas.openxmlformats.org/officeDocument/2006/relationships/hyperlink" Target="https://ok.ru/profile/569082688748/album/915968223980/925754081772" TargetMode="External"/><Relationship Id="rId38" Type="http://schemas.openxmlformats.org/officeDocument/2006/relationships/hyperlink" Target="https://ok.ru/profile/569082688748/album/915968223980/915968905196" TargetMode="External"/><Relationship Id="rId46" Type="http://schemas.openxmlformats.org/officeDocument/2006/relationships/hyperlink" Target="https://ok.ru/profile/569082688748/album/916086176236/916086859756" TargetMode="External"/><Relationship Id="rId20" Type="http://schemas.openxmlformats.org/officeDocument/2006/relationships/hyperlink" Target="https://ok.ru/profile/569082688748/album/916024628716/925673516780" TargetMode="External"/><Relationship Id="rId41" Type="http://schemas.openxmlformats.org/officeDocument/2006/relationships/hyperlink" Target="https://ok.ru/profile/569082688748/album/915968223980/925670944748" TargetMode="External"/><Relationship Id="rId54" Type="http://schemas.openxmlformats.org/officeDocument/2006/relationships/hyperlink" Target="https://ok.ru/profile/569082688748/album/915968223980/925195645932" TargetMode="External"/><Relationship Id="rId1" Type="http://schemas.openxmlformats.org/officeDocument/2006/relationships/hyperlink" Target="https://ok.ru/profile/569082688748/album/915797674476/925288674028" TargetMode="External"/><Relationship Id="rId6" Type="http://schemas.openxmlformats.org/officeDocument/2006/relationships/hyperlink" Target="https://ok.ru/profile/569082688748/album/915713547756/925287670764" TargetMode="External"/><Relationship Id="rId15" Type="http://schemas.openxmlformats.org/officeDocument/2006/relationships/hyperlink" Target="https://ok.ru/profile/569082688748/album/915851970796/925653472236" TargetMode="External"/><Relationship Id="rId23" Type="http://schemas.openxmlformats.org/officeDocument/2006/relationships/hyperlink" Target="https://ok.ru/profile/569082688748/album/916025641196/925684586732" TargetMode="External"/><Relationship Id="rId28" Type="http://schemas.openxmlformats.org/officeDocument/2006/relationships/hyperlink" Target="https://ok.ru/profile/569082688748/album/915798054636/923843284204" TargetMode="External"/><Relationship Id="rId36" Type="http://schemas.openxmlformats.org/officeDocument/2006/relationships/hyperlink" Target="https://ok.ru/profile/569082688748/album/915968223980/922507244780" TargetMode="External"/><Relationship Id="rId49" Type="http://schemas.openxmlformats.org/officeDocument/2006/relationships/hyperlink" Target="https://ok.ru/profile/569082688748/album/917027540204/925608023020" TargetMode="External"/><Relationship Id="rId57" Type="http://schemas.openxmlformats.org/officeDocument/2006/relationships/hyperlink" Target="https://ok.ru/profile/569082688748/album/915967526380/924921546476" TargetMode="External"/><Relationship Id="rId10" Type="http://schemas.openxmlformats.org/officeDocument/2006/relationships/hyperlink" Target="https://ok.ru/profile/569082688748/album/915713547756/925287703276" TargetMode="External"/><Relationship Id="rId31" Type="http://schemas.openxmlformats.org/officeDocument/2006/relationships/hyperlink" Target="https://ok.ru/profile/569082688748/album/916025641196/923047341292" TargetMode="External"/><Relationship Id="rId44" Type="http://schemas.openxmlformats.org/officeDocument/2006/relationships/hyperlink" Target="https://ok.ru/profile/569082688748/album/915967526380/924921542636" TargetMode="External"/><Relationship Id="rId52" Type="http://schemas.openxmlformats.org/officeDocument/2006/relationships/hyperlink" Target="https://ok.ru/profile/569082688748/album/916086176236/925684738284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169808108/923831974636" TargetMode="External"/><Relationship Id="rId18" Type="http://schemas.openxmlformats.org/officeDocument/2006/relationships/hyperlink" Target="https://ok.ru/profile/569082688748/album/915968223980/925195639276" TargetMode="External"/><Relationship Id="rId26" Type="http://schemas.openxmlformats.org/officeDocument/2006/relationships/hyperlink" Target="https://ok.ru/profile/569082688748/album/915754972140/924461176556" TargetMode="External"/><Relationship Id="rId39" Type="http://schemas.openxmlformats.org/officeDocument/2006/relationships/hyperlink" Target="https://ok.ru/profile/569082688748/album/917027540204/917027753964" TargetMode="External"/><Relationship Id="rId21" Type="http://schemas.openxmlformats.org/officeDocument/2006/relationships/hyperlink" Target="https://ok.ru/profile/569082688748/album/915713887212/923832760556" TargetMode="External"/><Relationship Id="rId34" Type="http://schemas.openxmlformats.org/officeDocument/2006/relationships/hyperlink" Target="https://ok.ru/profile/569082688748/album/915797674476/924124432620" TargetMode="External"/><Relationship Id="rId7" Type="http://schemas.openxmlformats.org/officeDocument/2006/relationships/hyperlink" Target="https://ok.ru/profile/569082688748/album/915754972140/924920426220" TargetMode="External"/><Relationship Id="rId2" Type="http://schemas.openxmlformats.org/officeDocument/2006/relationships/hyperlink" Target="https://ok.ru/profile/569082688748/album/915714189292/924920718316" TargetMode="External"/><Relationship Id="rId16" Type="http://schemas.openxmlformats.org/officeDocument/2006/relationships/hyperlink" Target="https://ok.ru/profile/569082688748/album/915967526380/924921565932" TargetMode="External"/><Relationship Id="rId20" Type="http://schemas.openxmlformats.org/officeDocument/2006/relationships/hyperlink" Target="https://ok.ru/profile/569082688748/album/915754972140/924920426988" TargetMode="External"/><Relationship Id="rId29" Type="http://schemas.openxmlformats.org/officeDocument/2006/relationships/hyperlink" Target="https://ok.ru/profile/569082688748/album/915754972140/924920485612" TargetMode="External"/><Relationship Id="rId41" Type="http://schemas.openxmlformats.org/officeDocument/2006/relationships/printerSettings" Target="../printerSettings/printerSettings14.bin"/><Relationship Id="rId1" Type="http://schemas.openxmlformats.org/officeDocument/2006/relationships/hyperlink" Target="https://ok.ru/profile/569082688748/album/924509525484/925087460588" TargetMode="External"/><Relationship Id="rId6" Type="http://schemas.openxmlformats.org/officeDocument/2006/relationships/hyperlink" Target="https://ok.ru/profile/569082688748/album/915754972140/924920404972" TargetMode="External"/><Relationship Id="rId11" Type="http://schemas.openxmlformats.org/officeDocument/2006/relationships/hyperlink" Target="https://ok.ru/profile/569082688748/album/916171721708/920995592172" TargetMode="External"/><Relationship Id="rId24" Type="http://schemas.openxmlformats.org/officeDocument/2006/relationships/hyperlink" Target="https://ok.ru/profile/569082688748/album/915754972140/923549734636" TargetMode="External"/><Relationship Id="rId32" Type="http://schemas.openxmlformats.org/officeDocument/2006/relationships/hyperlink" Target="https://ok.ru/profile/569082688748/album/924509525484/925297778156" TargetMode="External"/><Relationship Id="rId37" Type="http://schemas.openxmlformats.org/officeDocument/2006/relationships/hyperlink" Target="https://ok.ru/profile/569082688748/album/915797674476/925288674028" TargetMode="External"/><Relationship Id="rId40" Type="http://schemas.openxmlformats.org/officeDocument/2006/relationships/hyperlink" Target="https://ok.ru/profile/569082688748/album/924509525484/924509825004" TargetMode="External"/><Relationship Id="rId5" Type="http://schemas.openxmlformats.org/officeDocument/2006/relationships/hyperlink" Target="https://ok.ru/profile/569082688748/album/915754972140/924920426220" TargetMode="External"/><Relationship Id="rId15" Type="http://schemas.openxmlformats.org/officeDocument/2006/relationships/hyperlink" Target="https://ok.ru/profile/569082688748/album/915967526380/924921548524" TargetMode="External"/><Relationship Id="rId23" Type="http://schemas.openxmlformats.org/officeDocument/2006/relationships/hyperlink" Target="https://ok.ru/profile/569082688748/album/915754972140/923549714668" TargetMode="External"/><Relationship Id="rId28" Type="http://schemas.openxmlformats.org/officeDocument/2006/relationships/hyperlink" Target="https://ok.ru/profile/569082688748/album/915967526380/924921548524" TargetMode="External"/><Relationship Id="rId36" Type="http://schemas.openxmlformats.org/officeDocument/2006/relationships/hyperlink" Target="https://ok.ru/profile/569082688748/album/915797674476/924461922540" TargetMode="External"/><Relationship Id="rId10" Type="http://schemas.openxmlformats.org/officeDocument/2006/relationships/hyperlink" Target="https://ok.ru/profile/569082688748/album/916171721708/924126132460" TargetMode="External"/><Relationship Id="rId19" Type="http://schemas.openxmlformats.org/officeDocument/2006/relationships/hyperlink" Target="https://ok.ru/profile/569082688748/album/916171721708/923812819692" TargetMode="External"/><Relationship Id="rId31" Type="http://schemas.openxmlformats.org/officeDocument/2006/relationships/hyperlink" Target="https://ok.ru/profile/569082688748/album/915798054636/925289196780" TargetMode="External"/><Relationship Id="rId4" Type="http://schemas.openxmlformats.org/officeDocument/2006/relationships/hyperlink" Target="https://ok.ru/profile/569082688748/album/915754972140/924920485612" TargetMode="External"/><Relationship Id="rId9" Type="http://schemas.openxmlformats.org/officeDocument/2006/relationships/hyperlink" Target="https://ok.ru/profile/569082688748/album/916171721708/923812819692" TargetMode="External"/><Relationship Id="rId14" Type="http://schemas.openxmlformats.org/officeDocument/2006/relationships/hyperlink" Target="https://ok.ru/profile/569082688748/album/916024628716/925195539436" TargetMode="External"/><Relationship Id="rId22" Type="http://schemas.openxmlformats.org/officeDocument/2006/relationships/hyperlink" Target="https://ok.ru/profile/569082688748/album/915713887212/923832761324" TargetMode="External"/><Relationship Id="rId27" Type="http://schemas.openxmlformats.org/officeDocument/2006/relationships/hyperlink" Target="https://ok.ru/profile/569082688748/album/915754972140/924461166316" TargetMode="External"/><Relationship Id="rId30" Type="http://schemas.openxmlformats.org/officeDocument/2006/relationships/hyperlink" Target="https://ok.ru/profile/569082688748/album/915798054636/925289157356" TargetMode="External"/><Relationship Id="rId35" Type="http://schemas.openxmlformats.org/officeDocument/2006/relationships/hyperlink" Target="https://ok.ru/profile/569082688748/album/915797674476/920980525804" TargetMode="External"/><Relationship Id="rId8" Type="http://schemas.openxmlformats.org/officeDocument/2006/relationships/hyperlink" Target="https://ok.ru/profile/569082688748/album/924509525484/925087986668" TargetMode="External"/><Relationship Id="rId3" Type="http://schemas.openxmlformats.org/officeDocument/2006/relationships/hyperlink" Target="https://ok.ru/profile/569082688748/album/915714189292/924920718316" TargetMode="External"/><Relationship Id="rId12" Type="http://schemas.openxmlformats.org/officeDocument/2006/relationships/hyperlink" Target="https://ok.ru/profile/569082688748/album/915851578604/922747215084" TargetMode="External"/><Relationship Id="rId17" Type="http://schemas.openxmlformats.org/officeDocument/2006/relationships/hyperlink" Target="https://ok.ru/profile/569082688748/album/915967526380/924921571564" TargetMode="External"/><Relationship Id="rId25" Type="http://schemas.openxmlformats.org/officeDocument/2006/relationships/hyperlink" Target="https://ok.ru/profile/569082688748/album/915754972140/924461137388" TargetMode="External"/><Relationship Id="rId33" Type="http://schemas.openxmlformats.org/officeDocument/2006/relationships/hyperlink" Target="https://ok.ru/profile/569082688748/album/915797674476/924124404204" TargetMode="External"/><Relationship Id="rId38" Type="http://schemas.openxmlformats.org/officeDocument/2006/relationships/hyperlink" Target="https://ok.ru/profile/569082688748/album/915797674476/925288673260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25641196/923551673580" TargetMode="External"/><Relationship Id="rId18" Type="http://schemas.openxmlformats.org/officeDocument/2006/relationships/hyperlink" Target="https://ok.ru/profile/569082688748/album/924821587180/924824020460" TargetMode="External"/><Relationship Id="rId26" Type="http://schemas.openxmlformats.org/officeDocument/2006/relationships/hyperlink" Target="https://ok.ru/profile/569082688748/album/924821587180/924824013804" TargetMode="External"/><Relationship Id="rId39" Type="http://schemas.openxmlformats.org/officeDocument/2006/relationships/hyperlink" Target="https://ok.ru/profile/569082688748/album/916085135596/924922323180" TargetMode="External"/><Relationship Id="rId21" Type="http://schemas.openxmlformats.org/officeDocument/2006/relationships/hyperlink" Target="https://ok.ru/profile/569082688748/album/924821587180/924831688428" TargetMode="External"/><Relationship Id="rId34" Type="http://schemas.openxmlformats.org/officeDocument/2006/relationships/hyperlink" Target="https://ok.ru/profile/569082688748/album/924509525484/924923370732" TargetMode="External"/><Relationship Id="rId42" Type="http://schemas.openxmlformats.org/officeDocument/2006/relationships/hyperlink" Target="https://ok.ru/profile/569082688748/album/915754972140/924920446444" TargetMode="External"/><Relationship Id="rId7" Type="http://schemas.openxmlformats.org/officeDocument/2006/relationships/hyperlink" Target="https://ok.ru/profile/569082688748/album/924509525484/924510093036" TargetMode="External"/><Relationship Id="rId2" Type="http://schemas.openxmlformats.org/officeDocument/2006/relationships/hyperlink" Target="https://ok.ru/profile/569082688748/album/915967526380/923816911340" TargetMode="External"/><Relationship Id="rId16" Type="http://schemas.openxmlformats.org/officeDocument/2006/relationships/hyperlink" Target="https://ok.ru/profile/569082688748/album/924821587180/924824012268" TargetMode="External"/><Relationship Id="rId20" Type="http://schemas.openxmlformats.org/officeDocument/2006/relationships/hyperlink" Target="https://ok.ru/profile/569082688748/album/924821587180/924824397036" TargetMode="External"/><Relationship Id="rId29" Type="http://schemas.openxmlformats.org/officeDocument/2006/relationships/hyperlink" Target="https://ok.ru/profile/569082688748/album/924821587180/924824385260" TargetMode="External"/><Relationship Id="rId41" Type="http://schemas.openxmlformats.org/officeDocument/2006/relationships/hyperlink" Target="https://ok.ru/profile/569082688748/album/915713887212/924461391596" TargetMode="External"/><Relationship Id="rId1" Type="http://schemas.openxmlformats.org/officeDocument/2006/relationships/hyperlink" Target="https://ok.ru/profile/569082688748/album/924509525484/924510093036" TargetMode="External"/><Relationship Id="rId6" Type="http://schemas.openxmlformats.org/officeDocument/2006/relationships/hyperlink" Target="https://ok.ru/profile/569082688748/album/915968223980/924461243116" TargetMode="External"/><Relationship Id="rId11" Type="http://schemas.openxmlformats.org/officeDocument/2006/relationships/hyperlink" Target="https://ok.ru/profile/569082688748/album/916145727980/924126174956" TargetMode="External"/><Relationship Id="rId24" Type="http://schemas.openxmlformats.org/officeDocument/2006/relationships/hyperlink" Target="https://ok.ru/profile/569082688748/album/924821587180/924831790316" TargetMode="External"/><Relationship Id="rId32" Type="http://schemas.openxmlformats.org/officeDocument/2006/relationships/hyperlink" Target="https://ok.ru/profile/569082688748/album/924821587180/924831636204" TargetMode="External"/><Relationship Id="rId37" Type="http://schemas.openxmlformats.org/officeDocument/2006/relationships/hyperlink" Target="https://ok.ru/profile/569082688748/album/915967526380/924921592556" TargetMode="External"/><Relationship Id="rId40" Type="http://schemas.openxmlformats.org/officeDocument/2006/relationships/hyperlink" Target="https://ok.ru/profile/569082688748/album/916085135596/924922306028" TargetMode="External"/><Relationship Id="rId5" Type="http://schemas.openxmlformats.org/officeDocument/2006/relationships/hyperlink" Target="https://ok.ru/profile/569082688748/album/915968223980/924461146092" TargetMode="External"/><Relationship Id="rId15" Type="http://schemas.openxmlformats.org/officeDocument/2006/relationships/hyperlink" Target="https://ok.ru/profile/569082688748/album/924821587180/924824416748" TargetMode="External"/><Relationship Id="rId23" Type="http://schemas.openxmlformats.org/officeDocument/2006/relationships/hyperlink" Target="https://ok.ru/profile/569082688748/album/924821587180/924831790316" TargetMode="External"/><Relationship Id="rId28" Type="http://schemas.openxmlformats.org/officeDocument/2006/relationships/hyperlink" Target="https://ok.ru/profile/569082688748/album/924821587180/924823805420" TargetMode="External"/><Relationship Id="rId36" Type="http://schemas.openxmlformats.org/officeDocument/2006/relationships/hyperlink" Target="https://ok.ru/profile/569082688748/album/915968223980/924921406956" TargetMode="External"/><Relationship Id="rId10" Type="http://schemas.openxmlformats.org/officeDocument/2006/relationships/hyperlink" Target="https://ok.ru/profile/569082688748/album/915968223980/923260636652" TargetMode="External"/><Relationship Id="rId19" Type="http://schemas.openxmlformats.org/officeDocument/2006/relationships/hyperlink" Target="https://ok.ru/profile/569082688748/album/924821587180/924824393964" TargetMode="External"/><Relationship Id="rId31" Type="http://schemas.openxmlformats.org/officeDocument/2006/relationships/hyperlink" Target="https://ok.ru/profile/569082688748/album/924821587180/924887170796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https://ok.ru/profile/569082688748/album/915968223980/924461069292" TargetMode="External"/><Relationship Id="rId9" Type="http://schemas.openxmlformats.org/officeDocument/2006/relationships/hyperlink" Target="https://ok.ru/profile/569082688748/album/915798054636/922141121004" TargetMode="External"/><Relationship Id="rId14" Type="http://schemas.openxmlformats.org/officeDocument/2006/relationships/hyperlink" Target="https://ok.ru/profile/569082688748/album/916025641196/923551673580" TargetMode="External"/><Relationship Id="rId22" Type="http://schemas.openxmlformats.org/officeDocument/2006/relationships/hyperlink" Target="https://ok.ru/profile/569082688748/album/924821587180/924831765740" TargetMode="External"/><Relationship Id="rId27" Type="http://schemas.openxmlformats.org/officeDocument/2006/relationships/hyperlink" Target="https://ok.ru/profile/569082688748/album/924821587180/924824017132" TargetMode="External"/><Relationship Id="rId30" Type="http://schemas.openxmlformats.org/officeDocument/2006/relationships/hyperlink" Target="https://ok.ru/profile/569082688748/album/924821587180/924873308396" TargetMode="External"/><Relationship Id="rId35" Type="http://schemas.openxmlformats.org/officeDocument/2006/relationships/hyperlink" Target="https://ok.ru/profile/569082688748/album/924509525484/924923371244" TargetMode="External"/><Relationship Id="rId43" Type="http://schemas.openxmlformats.org/officeDocument/2006/relationships/hyperlink" Target="https://ok.ru/profile/569082688748/album/924509525484/924923368940" TargetMode="External"/><Relationship Id="rId8" Type="http://schemas.openxmlformats.org/officeDocument/2006/relationships/hyperlink" Target="https://ok.ru/profile/569082688748/album/924509525484/924657324524" TargetMode="External"/><Relationship Id="rId3" Type="http://schemas.openxmlformats.org/officeDocument/2006/relationships/hyperlink" Target="https://ok.ru/profile/569082688748/album/915967526380/923816911340" TargetMode="External"/><Relationship Id="rId12" Type="http://schemas.openxmlformats.org/officeDocument/2006/relationships/hyperlink" Target="https://ok.ru/profile/569082688748/album/916025641196/923047333612" TargetMode="External"/><Relationship Id="rId17" Type="http://schemas.openxmlformats.org/officeDocument/2006/relationships/hyperlink" Target="https://ok.ru/profile/569082688748/album/924821587180/924824379116" TargetMode="External"/><Relationship Id="rId25" Type="http://schemas.openxmlformats.org/officeDocument/2006/relationships/hyperlink" Target="https://ok.ru/profile/569082688748/album/924821587180/924823988460" TargetMode="External"/><Relationship Id="rId33" Type="http://schemas.openxmlformats.org/officeDocument/2006/relationships/hyperlink" Target="https://ok.ru/profile/569082688748/album/924821587180/924831688428" TargetMode="External"/><Relationship Id="rId38" Type="http://schemas.openxmlformats.org/officeDocument/2006/relationships/hyperlink" Target="https://ok.ru/profile/569082688748/album/924509525484/924923372780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24286844652/924286945004" TargetMode="External"/><Relationship Id="rId21" Type="http://schemas.openxmlformats.org/officeDocument/2006/relationships/hyperlink" Target="https://ok.ru/profile/569082688748/album/924286844652/924286923756" TargetMode="External"/><Relationship Id="rId42" Type="http://schemas.openxmlformats.org/officeDocument/2006/relationships/hyperlink" Target="https://ok.ru/profile/569082688748/album/915714189292/923549383660" TargetMode="External"/><Relationship Id="rId47" Type="http://schemas.openxmlformats.org/officeDocument/2006/relationships/hyperlink" Target="https://ok.ru/profile/569082688748/album/915714189292/922746349548" TargetMode="External"/><Relationship Id="rId63" Type="http://schemas.openxmlformats.org/officeDocument/2006/relationships/hyperlink" Target="https://ok.ru/profile/569082688748/album/915755379692/924461572332" TargetMode="External"/><Relationship Id="rId68" Type="http://schemas.openxmlformats.org/officeDocument/2006/relationships/hyperlink" Target="https://ok.ru/profile/569082688748/album/915968223980/923046908140" TargetMode="External"/><Relationship Id="rId16" Type="http://schemas.openxmlformats.org/officeDocument/2006/relationships/hyperlink" Target="https://ok.ru/profile/569082688748/album/924286844652/924286925036" TargetMode="External"/><Relationship Id="rId11" Type="http://schemas.openxmlformats.org/officeDocument/2006/relationships/hyperlink" Target="https://ok.ru/profile/569082688748/album/924286844652/924286925548" TargetMode="External"/><Relationship Id="rId32" Type="http://schemas.openxmlformats.org/officeDocument/2006/relationships/hyperlink" Target="https://ok.ru/profile/569082688748/album/924286844652/924286950380" TargetMode="External"/><Relationship Id="rId37" Type="http://schemas.openxmlformats.org/officeDocument/2006/relationships/hyperlink" Target="https://ok.ru/profile/569082688748/album/915851970796/923843002860" TargetMode="External"/><Relationship Id="rId53" Type="http://schemas.openxmlformats.org/officeDocument/2006/relationships/hyperlink" Target="https://ok.ru/profile/569082688748/album/915714189292/923549421548" TargetMode="External"/><Relationship Id="rId58" Type="http://schemas.openxmlformats.org/officeDocument/2006/relationships/hyperlink" Target="https://ok.ru/profile/569082688748/album/916024628716/923550413804" TargetMode="External"/><Relationship Id="rId74" Type="http://schemas.openxmlformats.org/officeDocument/2006/relationships/hyperlink" Target="https://ok.ru/profile/569082688748/album/915968223980/923260639468" TargetMode="External"/><Relationship Id="rId79" Type="http://schemas.openxmlformats.org/officeDocument/2006/relationships/hyperlink" Target="https://ok.ru/profile/569082688748/album/915755379692/922144355564" TargetMode="External"/><Relationship Id="rId5" Type="http://schemas.openxmlformats.org/officeDocument/2006/relationships/hyperlink" Target="https://ok.ru/profile/569082688748/album/916639493356/923258473964" TargetMode="External"/><Relationship Id="rId61" Type="http://schemas.openxmlformats.org/officeDocument/2006/relationships/hyperlink" Target="https://ok.ru/profile/569082688748/album/915713887212/924461406444" TargetMode="External"/><Relationship Id="rId19" Type="http://schemas.openxmlformats.org/officeDocument/2006/relationships/hyperlink" Target="https://ok.ru/profile/569082688748/album/924286844652/924286893036" TargetMode="External"/><Relationship Id="rId14" Type="http://schemas.openxmlformats.org/officeDocument/2006/relationships/hyperlink" Target="https://ok.ru/profile/569082688748/album/924286844652/924286960108" TargetMode="External"/><Relationship Id="rId22" Type="http://schemas.openxmlformats.org/officeDocument/2006/relationships/hyperlink" Target="https://ok.ru/profile/569082688748/album/924286844652/924286924012" TargetMode="External"/><Relationship Id="rId27" Type="http://schemas.openxmlformats.org/officeDocument/2006/relationships/hyperlink" Target="https://ok.ru/profile/569082688748/album/924286844652/924286960108" TargetMode="External"/><Relationship Id="rId30" Type="http://schemas.openxmlformats.org/officeDocument/2006/relationships/hyperlink" Target="https://ok.ru/profile/569082688748/album/924286844652/924286929644" TargetMode="External"/><Relationship Id="rId35" Type="http://schemas.openxmlformats.org/officeDocument/2006/relationships/hyperlink" Target="https://ok.ru/profile/569082688748/album/915851970796/923046007020" TargetMode="External"/><Relationship Id="rId43" Type="http://schemas.openxmlformats.org/officeDocument/2006/relationships/hyperlink" Target="https://ok.ru/profile/569082688748/album/915714189292/923549415916" TargetMode="External"/><Relationship Id="rId48" Type="http://schemas.openxmlformats.org/officeDocument/2006/relationships/hyperlink" Target="https://ok.ru/profile/569082688748/album/915755379692/923262541036" TargetMode="External"/><Relationship Id="rId56" Type="http://schemas.openxmlformats.org/officeDocument/2006/relationships/hyperlink" Target="https://ok.ru/profile/569082688748/album/915968223980/924125623276" TargetMode="External"/><Relationship Id="rId64" Type="http://schemas.openxmlformats.org/officeDocument/2006/relationships/hyperlink" Target="https://ok.ru/profile/569082688748/album/915755379692/924461529836" TargetMode="External"/><Relationship Id="rId69" Type="http://schemas.openxmlformats.org/officeDocument/2006/relationships/hyperlink" Target="https://ok.ru/profile/569082688748/album/915968223980/924125615340" TargetMode="External"/><Relationship Id="rId77" Type="http://schemas.openxmlformats.org/officeDocument/2006/relationships/hyperlink" Target="https://ok.ru/profile/569082688748/album/924509525484/924510074092" TargetMode="External"/><Relationship Id="rId8" Type="http://schemas.openxmlformats.org/officeDocument/2006/relationships/hyperlink" Target="https://ok.ru/profile/569082688748/album/915755379692/922506199276" TargetMode="External"/><Relationship Id="rId51" Type="http://schemas.openxmlformats.org/officeDocument/2006/relationships/hyperlink" Target="https://ok.ru/profile/569082688748/album/915755379692/923841485036" TargetMode="External"/><Relationship Id="rId72" Type="http://schemas.openxmlformats.org/officeDocument/2006/relationships/hyperlink" Target="https://ok.ru/profile/569082688748/album/924509525484/924510130412" TargetMode="External"/><Relationship Id="rId80" Type="http://schemas.openxmlformats.org/officeDocument/2006/relationships/hyperlink" Target="https://ok.ru/profile/569082688748/album/924286844652/924286925292" TargetMode="External"/><Relationship Id="rId3" Type="http://schemas.openxmlformats.org/officeDocument/2006/relationships/hyperlink" Target="https://ok.ru/profile/569082688748/album/924286844652/924286959084" TargetMode="External"/><Relationship Id="rId12" Type="http://schemas.openxmlformats.org/officeDocument/2006/relationships/hyperlink" Target="https://ok.ru/profile/569082688748/album/924286844652/924286943980" TargetMode="External"/><Relationship Id="rId17" Type="http://schemas.openxmlformats.org/officeDocument/2006/relationships/hyperlink" Target="https://ok.ru/profile/569082688748/album/924286844652/924286956268" TargetMode="External"/><Relationship Id="rId25" Type="http://schemas.openxmlformats.org/officeDocument/2006/relationships/hyperlink" Target="https://ok.ru/profile/569082688748/album/924286844652/924286954220" TargetMode="External"/><Relationship Id="rId33" Type="http://schemas.openxmlformats.org/officeDocument/2006/relationships/hyperlink" Target="https://ok.ru/profile/569082688748/album/915851970796/922504783852" TargetMode="External"/><Relationship Id="rId38" Type="http://schemas.openxmlformats.org/officeDocument/2006/relationships/hyperlink" Target="https://ok.ru/profile/569082688748/album/915851970796/920959937004" TargetMode="External"/><Relationship Id="rId46" Type="http://schemas.openxmlformats.org/officeDocument/2006/relationships/hyperlink" Target="https://ok.ru/profile/569082688748/album/915714189292/923832279532" TargetMode="External"/><Relationship Id="rId59" Type="http://schemas.openxmlformats.org/officeDocument/2006/relationships/hyperlink" Target="https://ok.ru/profile/569082688748/album/915968223980/922324206316" TargetMode="External"/><Relationship Id="rId67" Type="http://schemas.openxmlformats.org/officeDocument/2006/relationships/hyperlink" Target="https://ok.ru/profile/569082688748/album/916025641196/924460544236" TargetMode="External"/><Relationship Id="rId20" Type="http://schemas.openxmlformats.org/officeDocument/2006/relationships/hyperlink" Target="https://ok.ru/profile/569082688748/album/924286844652/924286905580" TargetMode="External"/><Relationship Id="rId41" Type="http://schemas.openxmlformats.org/officeDocument/2006/relationships/hyperlink" Target="https://ok.ru/profile/569082688748/album/915797674476/922144360940" TargetMode="External"/><Relationship Id="rId54" Type="http://schemas.openxmlformats.org/officeDocument/2006/relationships/hyperlink" Target="https://ok.ru/profile/569082688748/album/916024628716/923550411500" TargetMode="External"/><Relationship Id="rId62" Type="http://schemas.openxmlformats.org/officeDocument/2006/relationships/hyperlink" Target="https://ok.ru/profile/569082688748/album/915755379692/922144355564" TargetMode="External"/><Relationship Id="rId70" Type="http://schemas.openxmlformats.org/officeDocument/2006/relationships/hyperlink" Target="https://ok.ru/profile/569082688748/album/915968223980/924461459436" TargetMode="External"/><Relationship Id="rId75" Type="http://schemas.openxmlformats.org/officeDocument/2006/relationships/hyperlink" Target="https://ok.ru/profile/569082688748/album/915968223980/923260639468" TargetMode="External"/><Relationship Id="rId1" Type="http://schemas.openxmlformats.org/officeDocument/2006/relationships/hyperlink" Target="https://ok.ru/profile/569082688748/album/924286844652/924286947308" TargetMode="External"/><Relationship Id="rId6" Type="http://schemas.openxmlformats.org/officeDocument/2006/relationships/hyperlink" Target="https://ok.ru/profile/569082688748/album/915755379692/920305108204" TargetMode="External"/><Relationship Id="rId15" Type="http://schemas.openxmlformats.org/officeDocument/2006/relationships/hyperlink" Target="https://ok.ru/profile/569082688748/album/924286844652/924286961132" TargetMode="External"/><Relationship Id="rId23" Type="http://schemas.openxmlformats.org/officeDocument/2006/relationships/hyperlink" Target="https://ok.ru/profile/569082688748/album/924286844652/924286929644" TargetMode="External"/><Relationship Id="rId28" Type="http://schemas.openxmlformats.org/officeDocument/2006/relationships/hyperlink" Target="https://ok.ru/profile/569082688748/album/924286844652/924286961132" TargetMode="External"/><Relationship Id="rId36" Type="http://schemas.openxmlformats.org/officeDocument/2006/relationships/hyperlink" Target="https://ok.ru/profile/569082688748/album/915851970796/923843002860" TargetMode="External"/><Relationship Id="rId49" Type="http://schemas.openxmlformats.org/officeDocument/2006/relationships/hyperlink" Target="https://ok.ru/profile/569082688748/album/915755379692/923262491116" TargetMode="External"/><Relationship Id="rId57" Type="http://schemas.openxmlformats.org/officeDocument/2006/relationships/hyperlink" Target="https://ok.ru/profile/569082688748/album/915968223980/924125637100" TargetMode="External"/><Relationship Id="rId10" Type="http://schemas.openxmlformats.org/officeDocument/2006/relationships/hyperlink" Target="https://ok.ru/profile/569082688748/album/924286844652/924286925292" TargetMode="External"/><Relationship Id="rId31" Type="http://schemas.openxmlformats.org/officeDocument/2006/relationships/hyperlink" Target="https://ok.ru/profile/569082688748/album/924286844652/924286947308" TargetMode="External"/><Relationship Id="rId44" Type="http://schemas.openxmlformats.org/officeDocument/2006/relationships/hyperlink" Target="https://ok.ru/profile/569082688748/album/915714189292/923549422316" TargetMode="External"/><Relationship Id="rId52" Type="http://schemas.openxmlformats.org/officeDocument/2006/relationships/hyperlink" Target="https://ok.ru/profile/569082688748/album/915755379692/923841483756" TargetMode="External"/><Relationship Id="rId60" Type="http://schemas.openxmlformats.org/officeDocument/2006/relationships/hyperlink" Target="https://ok.ru/profile/569082688748/album/915755379692/924461773548" TargetMode="External"/><Relationship Id="rId65" Type="http://schemas.openxmlformats.org/officeDocument/2006/relationships/hyperlink" Target="https://ok.ru/profile/569082688748/album/915755379692/924461882348" TargetMode="External"/><Relationship Id="rId73" Type="http://schemas.openxmlformats.org/officeDocument/2006/relationships/hyperlink" Target="https://ok.ru/profile/569082688748/album/915968223980/922507228652" TargetMode="External"/><Relationship Id="rId78" Type="http://schemas.openxmlformats.org/officeDocument/2006/relationships/hyperlink" Target="https://ok.ru/profile/569082688748/album/924509525484/924510090732" TargetMode="External"/><Relationship Id="rId81" Type="http://schemas.openxmlformats.org/officeDocument/2006/relationships/printerSettings" Target="../printerSettings/printerSettings16.bin"/><Relationship Id="rId4" Type="http://schemas.openxmlformats.org/officeDocument/2006/relationships/hyperlink" Target="https://ok.ru/profile/569082688748/album/916639493356/923258472172" TargetMode="External"/><Relationship Id="rId9" Type="http://schemas.openxmlformats.org/officeDocument/2006/relationships/hyperlink" Target="https://ok.ru/profile/569082688748/album/924286844652/924286865132" TargetMode="External"/><Relationship Id="rId13" Type="http://schemas.openxmlformats.org/officeDocument/2006/relationships/hyperlink" Target="https://ok.ru/profile/569082688748/album/924286844652/924286945004" TargetMode="External"/><Relationship Id="rId18" Type="http://schemas.openxmlformats.org/officeDocument/2006/relationships/hyperlink" Target="https://ok.ru/profile/569082688748/album/924286844652/924286853356" TargetMode="External"/><Relationship Id="rId39" Type="http://schemas.openxmlformats.org/officeDocument/2006/relationships/hyperlink" Target="https://ok.ru/profile/569082688748/album/915713887212/923832772588" TargetMode="External"/><Relationship Id="rId34" Type="http://schemas.openxmlformats.org/officeDocument/2006/relationships/hyperlink" Target="https://ok.ru/profile/569082688748/album/915851970796/923046007020" TargetMode="External"/><Relationship Id="rId50" Type="http://schemas.openxmlformats.org/officeDocument/2006/relationships/hyperlink" Target="https://ok.ru/profile/569082688748/album/915755379692/923262492652" TargetMode="External"/><Relationship Id="rId55" Type="http://schemas.openxmlformats.org/officeDocument/2006/relationships/hyperlink" Target="https://ok.ru/profile/569082688748/album/915968223980/923046900204" TargetMode="External"/><Relationship Id="rId76" Type="http://schemas.openxmlformats.org/officeDocument/2006/relationships/hyperlink" Target="https://ok.ru/profile/569082688748/album/915968223980/923831999212" TargetMode="External"/><Relationship Id="rId7" Type="http://schemas.openxmlformats.org/officeDocument/2006/relationships/hyperlink" Target="https://ok.ru/profile/569082688748/album/915755379692/922325498604" TargetMode="External"/><Relationship Id="rId71" Type="http://schemas.openxmlformats.org/officeDocument/2006/relationships/hyperlink" Target="https://ok.ru/profile/569082688748/album/915798054636/924479010540" TargetMode="External"/><Relationship Id="rId2" Type="http://schemas.openxmlformats.org/officeDocument/2006/relationships/hyperlink" Target="https://ok.ru/profile/569082688748/album/924286844652/924286949356" TargetMode="External"/><Relationship Id="rId29" Type="http://schemas.openxmlformats.org/officeDocument/2006/relationships/hyperlink" Target="https://ok.ru/profile/569082688748/album/924286844652/924286923756" TargetMode="External"/><Relationship Id="rId24" Type="http://schemas.openxmlformats.org/officeDocument/2006/relationships/hyperlink" Target="https://ok.ru/profile/569082688748/album/924286844652/924286929900" TargetMode="External"/><Relationship Id="rId40" Type="http://schemas.openxmlformats.org/officeDocument/2006/relationships/hyperlink" Target="https://ok.ru/profile/569082688748/album/915797674476/920235980012" TargetMode="External"/><Relationship Id="rId45" Type="http://schemas.openxmlformats.org/officeDocument/2006/relationships/hyperlink" Target="https://ok.ru/profile/569082688748/album/915714189292/923549440236" TargetMode="External"/><Relationship Id="rId66" Type="http://schemas.openxmlformats.org/officeDocument/2006/relationships/hyperlink" Target="https://ok.ru/profile/569082688748/album/915968223980/924125623276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24286844652/924286945004" TargetMode="External"/><Relationship Id="rId21" Type="http://schemas.openxmlformats.org/officeDocument/2006/relationships/hyperlink" Target="https://ok.ru/profile/569082688748/album/924286844652/924286923756" TargetMode="External"/><Relationship Id="rId42" Type="http://schemas.openxmlformats.org/officeDocument/2006/relationships/hyperlink" Target="https://ok.ru/profile/569082688748/album/915714189292/923549383660" TargetMode="External"/><Relationship Id="rId47" Type="http://schemas.openxmlformats.org/officeDocument/2006/relationships/hyperlink" Target="https://ok.ru/profile/569082688748/album/915714189292/922746349548" TargetMode="External"/><Relationship Id="rId63" Type="http://schemas.openxmlformats.org/officeDocument/2006/relationships/hyperlink" Target="https://ok.ru/profile/569082688748/album/915755379692/924461572332" TargetMode="External"/><Relationship Id="rId68" Type="http://schemas.openxmlformats.org/officeDocument/2006/relationships/hyperlink" Target="https://ok.ru/profile/569082688748/album/915968223980/923046908140" TargetMode="External"/><Relationship Id="rId16" Type="http://schemas.openxmlformats.org/officeDocument/2006/relationships/hyperlink" Target="https://ok.ru/profile/569082688748/album/924286844652/924286925036" TargetMode="External"/><Relationship Id="rId11" Type="http://schemas.openxmlformats.org/officeDocument/2006/relationships/hyperlink" Target="https://ok.ru/profile/569082688748/album/924286844652/924286925548" TargetMode="External"/><Relationship Id="rId24" Type="http://schemas.openxmlformats.org/officeDocument/2006/relationships/hyperlink" Target="https://ok.ru/profile/569082688748/album/924286844652/924286929900" TargetMode="External"/><Relationship Id="rId32" Type="http://schemas.openxmlformats.org/officeDocument/2006/relationships/hyperlink" Target="https://ok.ru/profile/569082688748/album/924286844652/924286950380" TargetMode="External"/><Relationship Id="rId37" Type="http://schemas.openxmlformats.org/officeDocument/2006/relationships/hyperlink" Target="https://ok.ru/profile/569082688748/album/915851970796/923843002860" TargetMode="External"/><Relationship Id="rId40" Type="http://schemas.openxmlformats.org/officeDocument/2006/relationships/hyperlink" Target="https://ok.ru/profile/569082688748/album/915797674476/920235980012" TargetMode="External"/><Relationship Id="rId45" Type="http://schemas.openxmlformats.org/officeDocument/2006/relationships/hyperlink" Target="https://ok.ru/profile/569082688748/album/915714189292/923549440236" TargetMode="External"/><Relationship Id="rId53" Type="http://schemas.openxmlformats.org/officeDocument/2006/relationships/hyperlink" Target="https://ok.ru/profile/569082688748/album/915714189292/923549421548" TargetMode="External"/><Relationship Id="rId58" Type="http://schemas.openxmlformats.org/officeDocument/2006/relationships/hyperlink" Target="https://ok.ru/profile/569082688748/album/916024628716/923550413804" TargetMode="External"/><Relationship Id="rId66" Type="http://schemas.openxmlformats.org/officeDocument/2006/relationships/hyperlink" Target="https://ok.ru/profile/569082688748/album/915968223980/924125623276" TargetMode="External"/><Relationship Id="rId74" Type="http://schemas.openxmlformats.org/officeDocument/2006/relationships/hyperlink" Target="https://ok.ru/profile/569082688748/album/915968223980/923260639468" TargetMode="External"/><Relationship Id="rId79" Type="http://schemas.openxmlformats.org/officeDocument/2006/relationships/printerSettings" Target="../printerSettings/printerSettings17.bin"/><Relationship Id="rId5" Type="http://schemas.openxmlformats.org/officeDocument/2006/relationships/hyperlink" Target="https://ok.ru/profile/569082688748/album/916639493356/923258473964" TargetMode="External"/><Relationship Id="rId61" Type="http://schemas.openxmlformats.org/officeDocument/2006/relationships/hyperlink" Target="https://ok.ru/profile/569082688748/album/915713887212/924461406444" TargetMode="External"/><Relationship Id="rId19" Type="http://schemas.openxmlformats.org/officeDocument/2006/relationships/hyperlink" Target="https://ok.ru/profile/569082688748/album/924286844652/924286893036" TargetMode="External"/><Relationship Id="rId14" Type="http://schemas.openxmlformats.org/officeDocument/2006/relationships/hyperlink" Target="https://ok.ru/profile/569082688748/album/924286844652/924286960108" TargetMode="External"/><Relationship Id="rId22" Type="http://schemas.openxmlformats.org/officeDocument/2006/relationships/hyperlink" Target="https://ok.ru/profile/569082688748/album/924286844652/924286924012" TargetMode="External"/><Relationship Id="rId27" Type="http://schemas.openxmlformats.org/officeDocument/2006/relationships/hyperlink" Target="https://ok.ru/profile/569082688748/album/924286844652/924286960108" TargetMode="External"/><Relationship Id="rId30" Type="http://schemas.openxmlformats.org/officeDocument/2006/relationships/hyperlink" Target="https://ok.ru/profile/569082688748/album/924286844652/924286929644" TargetMode="External"/><Relationship Id="rId35" Type="http://schemas.openxmlformats.org/officeDocument/2006/relationships/hyperlink" Target="https://ok.ru/profile/569082688748/album/915851970796/923046007020" TargetMode="External"/><Relationship Id="rId43" Type="http://schemas.openxmlformats.org/officeDocument/2006/relationships/hyperlink" Target="https://ok.ru/profile/569082688748/album/915714189292/923549415916" TargetMode="External"/><Relationship Id="rId48" Type="http://schemas.openxmlformats.org/officeDocument/2006/relationships/hyperlink" Target="https://ok.ru/profile/569082688748/album/915755379692/923262541036" TargetMode="External"/><Relationship Id="rId56" Type="http://schemas.openxmlformats.org/officeDocument/2006/relationships/hyperlink" Target="https://ok.ru/profile/569082688748/album/915968223980/924125623276" TargetMode="External"/><Relationship Id="rId64" Type="http://schemas.openxmlformats.org/officeDocument/2006/relationships/hyperlink" Target="https://ok.ru/profile/569082688748/album/915755379692/924461529836" TargetMode="External"/><Relationship Id="rId69" Type="http://schemas.openxmlformats.org/officeDocument/2006/relationships/hyperlink" Target="https://ok.ru/profile/569082688748/album/915968223980/924125615340" TargetMode="External"/><Relationship Id="rId77" Type="http://schemas.openxmlformats.org/officeDocument/2006/relationships/hyperlink" Target="https://ok.ru/profile/569082688748/album/924509525484/924510074092" TargetMode="External"/><Relationship Id="rId8" Type="http://schemas.openxmlformats.org/officeDocument/2006/relationships/hyperlink" Target="https://ok.ru/profile/569082688748/album/915755379692/922506199276" TargetMode="External"/><Relationship Id="rId51" Type="http://schemas.openxmlformats.org/officeDocument/2006/relationships/hyperlink" Target="https://ok.ru/profile/569082688748/album/915755379692/923841485036" TargetMode="External"/><Relationship Id="rId72" Type="http://schemas.openxmlformats.org/officeDocument/2006/relationships/hyperlink" Target="https://ok.ru/profile/569082688748/album/924509525484/924510130412" TargetMode="External"/><Relationship Id="rId3" Type="http://schemas.openxmlformats.org/officeDocument/2006/relationships/hyperlink" Target="https://ok.ru/profile/569082688748/album/924286844652/924286959084" TargetMode="External"/><Relationship Id="rId12" Type="http://schemas.openxmlformats.org/officeDocument/2006/relationships/hyperlink" Target="https://ok.ru/profile/569082688748/album/924286844652/924286943980" TargetMode="External"/><Relationship Id="rId17" Type="http://schemas.openxmlformats.org/officeDocument/2006/relationships/hyperlink" Target="https://ok.ru/profile/569082688748/album/924286844652/924286956268" TargetMode="External"/><Relationship Id="rId25" Type="http://schemas.openxmlformats.org/officeDocument/2006/relationships/hyperlink" Target="https://ok.ru/profile/569082688748/album/924286844652/924286954220" TargetMode="External"/><Relationship Id="rId33" Type="http://schemas.openxmlformats.org/officeDocument/2006/relationships/hyperlink" Target="https://ok.ru/profile/569082688748/album/915851970796/922504783852" TargetMode="External"/><Relationship Id="rId38" Type="http://schemas.openxmlformats.org/officeDocument/2006/relationships/hyperlink" Target="https://ok.ru/profile/569082688748/album/915851970796/920959937004" TargetMode="External"/><Relationship Id="rId46" Type="http://schemas.openxmlformats.org/officeDocument/2006/relationships/hyperlink" Target="https://ok.ru/profile/569082688748/album/915714189292/923832279532" TargetMode="External"/><Relationship Id="rId59" Type="http://schemas.openxmlformats.org/officeDocument/2006/relationships/hyperlink" Target="https://ok.ru/profile/569082688748/album/915968223980/922324206316" TargetMode="External"/><Relationship Id="rId67" Type="http://schemas.openxmlformats.org/officeDocument/2006/relationships/hyperlink" Target="https://ok.ru/profile/569082688748/album/916025641196/924460544236" TargetMode="External"/><Relationship Id="rId20" Type="http://schemas.openxmlformats.org/officeDocument/2006/relationships/hyperlink" Target="https://ok.ru/profile/569082688748/album/924286844652/924286905580" TargetMode="External"/><Relationship Id="rId41" Type="http://schemas.openxmlformats.org/officeDocument/2006/relationships/hyperlink" Target="https://ok.ru/profile/569082688748/album/915797674476/922144360940" TargetMode="External"/><Relationship Id="rId54" Type="http://schemas.openxmlformats.org/officeDocument/2006/relationships/hyperlink" Target="https://ok.ru/profile/569082688748/album/916024628716/923550411500" TargetMode="External"/><Relationship Id="rId62" Type="http://schemas.openxmlformats.org/officeDocument/2006/relationships/hyperlink" Target="https://ok.ru/profile/569082688748/album/915755379692/922144355564" TargetMode="External"/><Relationship Id="rId70" Type="http://schemas.openxmlformats.org/officeDocument/2006/relationships/hyperlink" Target="https://ok.ru/profile/569082688748/album/915968223980/924461459436" TargetMode="External"/><Relationship Id="rId75" Type="http://schemas.openxmlformats.org/officeDocument/2006/relationships/hyperlink" Target="https://ok.ru/profile/569082688748/album/915968223980/923260639468" TargetMode="External"/><Relationship Id="rId1" Type="http://schemas.openxmlformats.org/officeDocument/2006/relationships/hyperlink" Target="https://ok.ru/profile/569082688748/album/924286844652/924286947308" TargetMode="External"/><Relationship Id="rId6" Type="http://schemas.openxmlformats.org/officeDocument/2006/relationships/hyperlink" Target="https://ok.ru/profile/569082688748/album/915755379692/920305108204" TargetMode="External"/><Relationship Id="rId15" Type="http://schemas.openxmlformats.org/officeDocument/2006/relationships/hyperlink" Target="https://ok.ru/profile/569082688748/album/924286844652/924286961132" TargetMode="External"/><Relationship Id="rId23" Type="http://schemas.openxmlformats.org/officeDocument/2006/relationships/hyperlink" Target="https://ok.ru/profile/569082688748/album/924286844652/924286929644" TargetMode="External"/><Relationship Id="rId28" Type="http://schemas.openxmlformats.org/officeDocument/2006/relationships/hyperlink" Target="https://ok.ru/profile/569082688748/album/924286844652/924286961132" TargetMode="External"/><Relationship Id="rId36" Type="http://schemas.openxmlformats.org/officeDocument/2006/relationships/hyperlink" Target="https://ok.ru/profile/569082688748/album/915851970796/923843002860" TargetMode="External"/><Relationship Id="rId49" Type="http://schemas.openxmlformats.org/officeDocument/2006/relationships/hyperlink" Target="https://ok.ru/profile/569082688748/album/915755379692/923262491116" TargetMode="External"/><Relationship Id="rId57" Type="http://schemas.openxmlformats.org/officeDocument/2006/relationships/hyperlink" Target="https://ok.ru/profile/569082688748/album/915968223980/924125637100" TargetMode="External"/><Relationship Id="rId10" Type="http://schemas.openxmlformats.org/officeDocument/2006/relationships/hyperlink" Target="https://ok.ru/profile/569082688748/album/924286844652/924286925292" TargetMode="External"/><Relationship Id="rId31" Type="http://schemas.openxmlformats.org/officeDocument/2006/relationships/hyperlink" Target="https://ok.ru/profile/569082688748/album/924286844652/924286947308" TargetMode="External"/><Relationship Id="rId44" Type="http://schemas.openxmlformats.org/officeDocument/2006/relationships/hyperlink" Target="https://ok.ru/profile/569082688748/album/915714189292/923549422316" TargetMode="External"/><Relationship Id="rId52" Type="http://schemas.openxmlformats.org/officeDocument/2006/relationships/hyperlink" Target="https://ok.ru/profile/569082688748/album/915755379692/923841483756" TargetMode="External"/><Relationship Id="rId60" Type="http://schemas.openxmlformats.org/officeDocument/2006/relationships/hyperlink" Target="https://ok.ru/profile/569082688748/album/915755379692/924461773548" TargetMode="External"/><Relationship Id="rId65" Type="http://schemas.openxmlformats.org/officeDocument/2006/relationships/hyperlink" Target="https://ok.ru/profile/569082688748/album/915755379692/924461882348" TargetMode="External"/><Relationship Id="rId73" Type="http://schemas.openxmlformats.org/officeDocument/2006/relationships/hyperlink" Target="https://ok.ru/profile/569082688748/album/915968223980/922507228652" TargetMode="External"/><Relationship Id="rId78" Type="http://schemas.openxmlformats.org/officeDocument/2006/relationships/hyperlink" Target="https://ok.ru/profile/569082688748/album/924509525484/924510090732" TargetMode="External"/><Relationship Id="rId4" Type="http://schemas.openxmlformats.org/officeDocument/2006/relationships/hyperlink" Target="https://ok.ru/profile/569082688748/album/916639493356/923258472172" TargetMode="External"/><Relationship Id="rId9" Type="http://schemas.openxmlformats.org/officeDocument/2006/relationships/hyperlink" Target="https://ok.ru/profile/569082688748/album/924286844652/924286865132" TargetMode="External"/><Relationship Id="rId13" Type="http://schemas.openxmlformats.org/officeDocument/2006/relationships/hyperlink" Target="https://ok.ru/profile/569082688748/album/924286844652/924286945004" TargetMode="External"/><Relationship Id="rId18" Type="http://schemas.openxmlformats.org/officeDocument/2006/relationships/hyperlink" Target="https://ok.ru/profile/569082688748/album/924286844652/924286853356" TargetMode="External"/><Relationship Id="rId39" Type="http://schemas.openxmlformats.org/officeDocument/2006/relationships/hyperlink" Target="https://ok.ru/profile/569082688748/album/915713887212/923832772588" TargetMode="External"/><Relationship Id="rId34" Type="http://schemas.openxmlformats.org/officeDocument/2006/relationships/hyperlink" Target="https://ok.ru/profile/569082688748/album/915851970796/923046007020" TargetMode="External"/><Relationship Id="rId50" Type="http://schemas.openxmlformats.org/officeDocument/2006/relationships/hyperlink" Target="https://ok.ru/profile/569082688748/album/915755379692/923262492652" TargetMode="External"/><Relationship Id="rId55" Type="http://schemas.openxmlformats.org/officeDocument/2006/relationships/hyperlink" Target="https://ok.ru/profile/569082688748/album/915968223980/923046900204" TargetMode="External"/><Relationship Id="rId76" Type="http://schemas.openxmlformats.org/officeDocument/2006/relationships/hyperlink" Target="https://ok.ru/profile/569082688748/album/915968223980/923831999212" TargetMode="External"/><Relationship Id="rId7" Type="http://schemas.openxmlformats.org/officeDocument/2006/relationships/hyperlink" Target="https://ok.ru/profile/569082688748/album/915755379692/922325498604" TargetMode="External"/><Relationship Id="rId71" Type="http://schemas.openxmlformats.org/officeDocument/2006/relationships/hyperlink" Target="https://ok.ru/profile/569082688748/album/915798054636/924479010540" TargetMode="External"/><Relationship Id="rId2" Type="http://schemas.openxmlformats.org/officeDocument/2006/relationships/hyperlink" Target="https://ok.ru/profile/569082688748/album/924286844652/924286949356" TargetMode="External"/><Relationship Id="rId29" Type="http://schemas.openxmlformats.org/officeDocument/2006/relationships/hyperlink" Target="https://ok.ru/profile/569082688748/album/924286844652/924286923756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23881624812/923881633772" TargetMode="External"/><Relationship Id="rId18" Type="http://schemas.openxmlformats.org/officeDocument/2006/relationships/hyperlink" Target="https://ok.ru/profile/569082688748/album/915797674476/924124428524" TargetMode="External"/><Relationship Id="rId26" Type="http://schemas.openxmlformats.org/officeDocument/2006/relationships/hyperlink" Target="https://ok.ru/profile/569082688748/album/924286844652/924286904556" TargetMode="External"/><Relationship Id="rId39" Type="http://schemas.openxmlformats.org/officeDocument/2006/relationships/hyperlink" Target="https://ok.ru/profile/569082688748/album/924286844652/924286950380" TargetMode="External"/><Relationship Id="rId21" Type="http://schemas.openxmlformats.org/officeDocument/2006/relationships/hyperlink" Target="https://ok.ru/profile/569082688748/album/924286844652/924286950380" TargetMode="External"/><Relationship Id="rId34" Type="http://schemas.openxmlformats.org/officeDocument/2006/relationships/hyperlink" Target="https://ok.ru/profile/569082688748/album/924286844652/924286941932" TargetMode="External"/><Relationship Id="rId42" Type="http://schemas.openxmlformats.org/officeDocument/2006/relationships/hyperlink" Target="https://ok.ru/profile/569082688748/album/915967526380/922745581292" TargetMode="External"/><Relationship Id="rId7" Type="http://schemas.openxmlformats.org/officeDocument/2006/relationships/hyperlink" Target="https://ok.ru/profile/569082688748/album/916639493356/923552351724" TargetMode="External"/><Relationship Id="rId2" Type="http://schemas.openxmlformats.org/officeDocument/2006/relationships/hyperlink" Target="https://ok.ru/profile/569082688748/album/915797674476/922747012588" TargetMode="External"/><Relationship Id="rId16" Type="http://schemas.openxmlformats.org/officeDocument/2006/relationships/hyperlink" Target="https://ok.ru/profile/569082688748/album/916639493356/917790156268" TargetMode="External"/><Relationship Id="rId29" Type="http://schemas.openxmlformats.org/officeDocument/2006/relationships/hyperlink" Target="https://ok.ru/profile/569082688748/album/924286844652/924286917868" TargetMode="External"/><Relationship Id="rId1" Type="http://schemas.openxmlformats.org/officeDocument/2006/relationships/hyperlink" Target="https://ok.ru/profile/569082688748/album/915797674476/922746999276" TargetMode="External"/><Relationship Id="rId6" Type="http://schemas.openxmlformats.org/officeDocument/2006/relationships/hyperlink" Target="https://ok.ru/profile/569082688748/album/916639493356/923552429548" TargetMode="External"/><Relationship Id="rId11" Type="http://schemas.openxmlformats.org/officeDocument/2006/relationships/hyperlink" Target="https://ok.ru/profile/569082688748/album/896899608044/922324727532" TargetMode="External"/><Relationship Id="rId24" Type="http://schemas.openxmlformats.org/officeDocument/2006/relationships/hyperlink" Target="https://ok.ru/profile/569082688748/album/924286844652/924286890476" TargetMode="External"/><Relationship Id="rId32" Type="http://schemas.openxmlformats.org/officeDocument/2006/relationships/hyperlink" Target="https://ok.ru/profile/569082688748/album/924286844652/924286957548" TargetMode="External"/><Relationship Id="rId37" Type="http://schemas.openxmlformats.org/officeDocument/2006/relationships/hyperlink" Target="https://ok.ru/profile/569082688748/album/924286844652/924286957292" TargetMode="External"/><Relationship Id="rId40" Type="http://schemas.openxmlformats.org/officeDocument/2006/relationships/hyperlink" Target="https://ok.ru/profile/569082688748/album/924286844652/924286947308" TargetMode="External"/><Relationship Id="rId45" Type="http://schemas.openxmlformats.org/officeDocument/2006/relationships/printerSettings" Target="../printerSettings/printerSettings18.bin"/><Relationship Id="rId5" Type="http://schemas.openxmlformats.org/officeDocument/2006/relationships/hyperlink" Target="https://ok.ru/profile/569082688748/album/915713887212/922324635116" TargetMode="External"/><Relationship Id="rId15" Type="http://schemas.openxmlformats.org/officeDocument/2006/relationships/hyperlink" Target="https://ok.ru/profile/569082688748/album/915798054636/924124073452" TargetMode="External"/><Relationship Id="rId23" Type="http://schemas.openxmlformats.org/officeDocument/2006/relationships/hyperlink" Target="https://ok.ru/profile/569082688748/album/924286844652/924286874860" TargetMode="External"/><Relationship Id="rId28" Type="http://schemas.openxmlformats.org/officeDocument/2006/relationships/hyperlink" Target="https://ok.ru/profile/569082688748/album/924286844652/924286906860" TargetMode="External"/><Relationship Id="rId36" Type="http://schemas.openxmlformats.org/officeDocument/2006/relationships/hyperlink" Target="https://ok.ru/profile/569082688748/album/924286844652/924286956268" TargetMode="External"/><Relationship Id="rId10" Type="http://schemas.openxmlformats.org/officeDocument/2006/relationships/hyperlink" Target="https://ok.ru/profile/569082688748/album/915754972140/915755107308" TargetMode="External"/><Relationship Id="rId19" Type="http://schemas.openxmlformats.org/officeDocument/2006/relationships/hyperlink" Target="https://ok.ru/profile/569082688748/album/915797674476/924124403948" TargetMode="External"/><Relationship Id="rId31" Type="http://schemas.openxmlformats.org/officeDocument/2006/relationships/hyperlink" Target="https://ok.ru/profile/569082688748/album/924286844652/924286957036" TargetMode="External"/><Relationship Id="rId44" Type="http://schemas.openxmlformats.org/officeDocument/2006/relationships/hyperlink" Target="https://ok.ru/profile/569082688748/album/904099232748/922544635884" TargetMode="External"/><Relationship Id="rId4" Type="http://schemas.openxmlformats.org/officeDocument/2006/relationships/hyperlink" Target="https://ok.ru/profile/569082688748/album/915713887212/922324635116" TargetMode="External"/><Relationship Id="rId9" Type="http://schemas.openxmlformats.org/officeDocument/2006/relationships/hyperlink" Target="https://ok.ru/profile/569082688748/album/915754972140/923549749228" TargetMode="External"/><Relationship Id="rId14" Type="http://schemas.openxmlformats.org/officeDocument/2006/relationships/hyperlink" Target="https://ok.ru/profile/569082688748/album/915851970796/923842987500" TargetMode="External"/><Relationship Id="rId22" Type="http://schemas.openxmlformats.org/officeDocument/2006/relationships/hyperlink" Target="https://ok.ru/profile/569082688748/album/924286844652/924286949356" TargetMode="External"/><Relationship Id="rId27" Type="http://schemas.openxmlformats.org/officeDocument/2006/relationships/hyperlink" Target="https://ok.ru/profile/569082688748/album/924286844652/924286906092" TargetMode="External"/><Relationship Id="rId30" Type="http://schemas.openxmlformats.org/officeDocument/2006/relationships/hyperlink" Target="https://ok.ru/profile/569082688748/album/924286844652/924286925036" TargetMode="External"/><Relationship Id="rId35" Type="http://schemas.openxmlformats.org/officeDocument/2006/relationships/hyperlink" Target="https://ok.ru/profile/569082688748/album/924286844652/924286944492" TargetMode="External"/><Relationship Id="rId43" Type="http://schemas.openxmlformats.org/officeDocument/2006/relationships/hyperlink" Target="https://ok.ru/profile/569082688748/album/915967526380/922324254188" TargetMode="External"/><Relationship Id="rId8" Type="http://schemas.openxmlformats.org/officeDocument/2006/relationships/hyperlink" Target="https://ok.ru/profile/569082688748/album/916639493356/923552351724" TargetMode="External"/><Relationship Id="rId3" Type="http://schemas.openxmlformats.org/officeDocument/2006/relationships/hyperlink" Target="https://ok.ru/profile/569082688748/album/915797674476/920625946348" TargetMode="External"/><Relationship Id="rId12" Type="http://schemas.openxmlformats.org/officeDocument/2006/relationships/hyperlink" Target="https://ok.ru/profile/569082688748/album/896899608044/923840939756" TargetMode="External"/><Relationship Id="rId17" Type="http://schemas.openxmlformats.org/officeDocument/2006/relationships/hyperlink" Target="https://ok.ru/profile/569082688748/album/915797674476/923046159340" TargetMode="External"/><Relationship Id="rId25" Type="http://schemas.openxmlformats.org/officeDocument/2006/relationships/hyperlink" Target="https://ok.ru/profile/569082688748/album/924286844652/924286890220" TargetMode="External"/><Relationship Id="rId33" Type="http://schemas.openxmlformats.org/officeDocument/2006/relationships/hyperlink" Target="https://ok.ru/profile/569082688748/album/924286844652/924286942188" TargetMode="External"/><Relationship Id="rId38" Type="http://schemas.openxmlformats.org/officeDocument/2006/relationships/hyperlink" Target="https://ok.ru/profile/569082688748/album/924286844652/924286913004" TargetMode="External"/><Relationship Id="rId20" Type="http://schemas.openxmlformats.org/officeDocument/2006/relationships/hyperlink" Target="https://ok.ru/profile/569082688748/album/924286844652/924286959084" TargetMode="External"/><Relationship Id="rId41" Type="http://schemas.openxmlformats.org/officeDocument/2006/relationships/hyperlink" Target="https://ok.ru/profile/569082688748/album/924286844652/9242869363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6024628716/923047028204" TargetMode="External"/><Relationship Id="rId13" Type="http://schemas.openxmlformats.org/officeDocument/2006/relationships/hyperlink" Target="https://ok.ru/profile/569082688748/album/915797674476/923262548460" TargetMode="External"/><Relationship Id="rId18" Type="http://schemas.openxmlformats.org/officeDocument/2006/relationships/hyperlink" Target="https://ok.ru/profile/569082688748/album/915797674476/923262520044" TargetMode="External"/><Relationship Id="rId26" Type="http://schemas.openxmlformats.org/officeDocument/2006/relationships/printerSettings" Target="../printerSettings/printerSettings19.bin"/><Relationship Id="rId3" Type="http://schemas.openxmlformats.org/officeDocument/2006/relationships/hyperlink" Target="https://ok.ru/profile/569082688748/album/896890353644/922746501100" TargetMode="External"/><Relationship Id="rId21" Type="http://schemas.openxmlformats.org/officeDocument/2006/relationships/hyperlink" Target="https://ok.ru/profile/569082688748/album/915797674476/923046139372" TargetMode="External"/><Relationship Id="rId7" Type="http://schemas.openxmlformats.org/officeDocument/2006/relationships/hyperlink" Target="https://ok.ru/profile/569082688748/album/916024628716/916024751340" TargetMode="External"/><Relationship Id="rId12" Type="http://schemas.openxmlformats.org/officeDocument/2006/relationships/hyperlink" Target="https://ok.ru/profile/569082688748/album/915797674476/923262548204" TargetMode="External"/><Relationship Id="rId17" Type="http://schemas.openxmlformats.org/officeDocument/2006/relationships/hyperlink" Target="https://ok.ru/profile/569082688748/album/915797674476/923046158316" TargetMode="External"/><Relationship Id="rId25" Type="http://schemas.openxmlformats.org/officeDocument/2006/relationships/hyperlink" Target="https://ok.ru/profile/569082688748/album/915797674476/921643539436" TargetMode="External"/><Relationship Id="rId2" Type="http://schemas.openxmlformats.org/officeDocument/2006/relationships/hyperlink" Target="https://ok.ru/profile/569082688748/album/916024628716/921645196780" TargetMode="External"/><Relationship Id="rId16" Type="http://schemas.openxmlformats.org/officeDocument/2006/relationships/hyperlink" Target="https://ok.ru/profile/569082688748/album/915797674476/920980525804" TargetMode="External"/><Relationship Id="rId20" Type="http://schemas.openxmlformats.org/officeDocument/2006/relationships/hyperlink" Target="https://ok.ru/profile/569082688748/album/915797674476/923046143212" TargetMode="External"/><Relationship Id="rId1" Type="http://schemas.openxmlformats.org/officeDocument/2006/relationships/hyperlink" Target="https://ok.ru/profile/569082688748/album/915851970796/921104922092" TargetMode="External"/><Relationship Id="rId6" Type="http://schemas.openxmlformats.org/officeDocument/2006/relationships/hyperlink" Target="https://ok.ru/profile/569082688748/album/916024628716/923047019500" TargetMode="External"/><Relationship Id="rId11" Type="http://schemas.openxmlformats.org/officeDocument/2006/relationships/hyperlink" Target="https://ok.ru/profile/569082688748/album/915797674476/923262546412" TargetMode="External"/><Relationship Id="rId24" Type="http://schemas.openxmlformats.org/officeDocument/2006/relationships/hyperlink" Target="https://ok.ru/profile/569082688748/album/915851578604/922325701868" TargetMode="External"/><Relationship Id="rId5" Type="http://schemas.openxmlformats.org/officeDocument/2006/relationships/hyperlink" Target="https://ok.ru/profile/569082688748/album/915851578604/922325648876" TargetMode="External"/><Relationship Id="rId15" Type="http://schemas.openxmlformats.org/officeDocument/2006/relationships/hyperlink" Target="https://happywear.ru/zhenshchinam/nizhnee-bele/noski/6540458" TargetMode="External"/><Relationship Id="rId23" Type="http://schemas.openxmlformats.org/officeDocument/2006/relationships/hyperlink" Target="https://ok.ru/profile/569082688748/album/915851578604/922747210220" TargetMode="External"/><Relationship Id="rId10" Type="http://schemas.openxmlformats.org/officeDocument/2006/relationships/hyperlink" Target="https://ok.ru/profile/569082688748/album/916639493356/923047755244" TargetMode="External"/><Relationship Id="rId19" Type="http://schemas.openxmlformats.org/officeDocument/2006/relationships/hyperlink" Target="https://ok.ru/profile/569082688748/album/915797674476/923046155500" TargetMode="External"/><Relationship Id="rId4" Type="http://schemas.openxmlformats.org/officeDocument/2006/relationships/hyperlink" Target="https://ok.ru/profile/569082688748/album/915755379692/923046411244" TargetMode="External"/><Relationship Id="rId9" Type="http://schemas.openxmlformats.org/officeDocument/2006/relationships/hyperlink" Target="https://ok.ru/profile/569082688748/album/916145727980/922740058348" TargetMode="External"/><Relationship Id="rId14" Type="http://schemas.openxmlformats.org/officeDocument/2006/relationships/hyperlink" Target="https://ok.ru/profile/569082688748/album/915798054636/921747215852" TargetMode="External"/><Relationship Id="rId22" Type="http://schemas.openxmlformats.org/officeDocument/2006/relationships/hyperlink" Target="https://ok.ru/profile/569082688748/album/915797674476/92164353943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6024628716/927023548652" TargetMode="External"/><Relationship Id="rId13" Type="http://schemas.openxmlformats.org/officeDocument/2006/relationships/hyperlink" Target="https://ok.ru/profile/569082688748/album/915851970796/931586578668" TargetMode="External"/><Relationship Id="rId3" Type="http://schemas.openxmlformats.org/officeDocument/2006/relationships/hyperlink" Target="https://ok.ru/profile/569082688748/album/915714189292/931266525164" TargetMode="External"/><Relationship Id="rId7" Type="http://schemas.openxmlformats.org/officeDocument/2006/relationships/hyperlink" Target="https://ok.ru/profile/569082688748/album/928975823852/929278380780" TargetMode="External"/><Relationship Id="rId12" Type="http://schemas.openxmlformats.org/officeDocument/2006/relationships/hyperlink" Target="https://ok.ru/profile/569082688748/album/928975823852/931584499180" TargetMode="External"/><Relationship Id="rId2" Type="http://schemas.openxmlformats.org/officeDocument/2006/relationships/hyperlink" Target="https://ok.ru/profile/569082688748/album/915714189292/927479732716" TargetMode="External"/><Relationship Id="rId1" Type="http://schemas.openxmlformats.org/officeDocument/2006/relationships/hyperlink" Target="https://ok.ru/profile/569082688748/album/924286844652/927478004972" TargetMode="External"/><Relationship Id="rId6" Type="http://schemas.openxmlformats.org/officeDocument/2006/relationships/hyperlink" Target="https://ok.ru/profile/569082688748/album/928975823852/929277870316" TargetMode="External"/><Relationship Id="rId11" Type="http://schemas.openxmlformats.org/officeDocument/2006/relationships/hyperlink" Target="https://ok.ru/profile/569082688748/album/915798054636/928531791596" TargetMode="External"/><Relationship Id="rId5" Type="http://schemas.openxmlformats.org/officeDocument/2006/relationships/hyperlink" Target="https://ok.ru/profile/569082688748/album/915713547756/927234470124" TargetMode="External"/><Relationship Id="rId10" Type="http://schemas.openxmlformats.org/officeDocument/2006/relationships/hyperlink" Target="https://ok.ru/profile/569082688748/album/918346409196/931276981484" TargetMode="External"/><Relationship Id="rId4" Type="http://schemas.openxmlformats.org/officeDocument/2006/relationships/hyperlink" Target="https://ok.ru/profile/569082688748/album/915713547756/919060988908" TargetMode="External"/><Relationship Id="rId9" Type="http://schemas.openxmlformats.org/officeDocument/2006/relationships/hyperlink" Target="https://ok.ru/profile/569082688748/album/916024628716/928563877356" TargetMode="External"/><Relationship Id="rId1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54972140/921644486892" TargetMode="External"/><Relationship Id="rId18" Type="http://schemas.openxmlformats.org/officeDocument/2006/relationships/hyperlink" Target="https://ok.ru/profile/569082688748/album/915797674476/922504953836" TargetMode="External"/><Relationship Id="rId26" Type="http://schemas.openxmlformats.org/officeDocument/2006/relationships/hyperlink" Target="https://ok.ru/profile/569082688748/album/915967526380/922745570796" TargetMode="External"/><Relationship Id="rId39" Type="http://schemas.openxmlformats.org/officeDocument/2006/relationships/hyperlink" Target="https://ok.ru/profile/569082688748/album/915967526380/922745581292" TargetMode="External"/><Relationship Id="rId21" Type="http://schemas.openxmlformats.org/officeDocument/2006/relationships/hyperlink" Target="https://ok.ru/profile/569082688748/album/915798054636/922747184364" TargetMode="External"/><Relationship Id="rId34" Type="http://schemas.openxmlformats.org/officeDocument/2006/relationships/hyperlink" Target="https://ok.ru/profile/569082688748/album/915851970796/922141765356" TargetMode="External"/><Relationship Id="rId42" Type="http://schemas.openxmlformats.org/officeDocument/2006/relationships/printerSettings" Target="../printerSettings/printerSettings20.bin"/><Relationship Id="rId7" Type="http://schemas.openxmlformats.org/officeDocument/2006/relationships/hyperlink" Target="https://ok.ru/profile/569082688748/album/915755379692/922325474284" TargetMode="External"/><Relationship Id="rId2" Type="http://schemas.openxmlformats.org/officeDocument/2006/relationships/hyperlink" Target="https://ok.ru/profile/569082688748/album/915713547756/915713809900" TargetMode="External"/><Relationship Id="rId16" Type="http://schemas.openxmlformats.org/officeDocument/2006/relationships/hyperlink" Target="https://ok.ru/profile/569082688748/album/916639493356/920994336236" TargetMode="External"/><Relationship Id="rId20" Type="http://schemas.openxmlformats.org/officeDocument/2006/relationships/hyperlink" Target="https://ok.ru/profile/569082688748/album/915797674476/922504947948" TargetMode="External"/><Relationship Id="rId29" Type="http://schemas.openxmlformats.org/officeDocument/2006/relationships/hyperlink" Target="https://ok.ru/profile/569082688748/album/916171721708/922738808044" TargetMode="External"/><Relationship Id="rId41" Type="http://schemas.openxmlformats.org/officeDocument/2006/relationships/hyperlink" Target="https://ok.ru/profile/569082688748/album/915755379692/920626018540" TargetMode="External"/><Relationship Id="rId1" Type="http://schemas.openxmlformats.org/officeDocument/2006/relationships/hyperlink" Target="https://ok.ru/profile/569082688748/album/915798054636/922325723116" TargetMode="External"/><Relationship Id="rId6" Type="http://schemas.openxmlformats.org/officeDocument/2006/relationships/hyperlink" Target="https://ok.ru/profile/569082688748/album/915755379692/922325474284" TargetMode="External"/><Relationship Id="rId11" Type="http://schemas.openxmlformats.org/officeDocument/2006/relationships/hyperlink" Target="https://ok.ru/profile/569082688748/album/915755379692/921747028204" TargetMode="External"/><Relationship Id="rId24" Type="http://schemas.openxmlformats.org/officeDocument/2006/relationships/hyperlink" Target="https://ok.ru/profile/569082688748/album/915968223980/919056619756" TargetMode="External"/><Relationship Id="rId32" Type="http://schemas.openxmlformats.org/officeDocument/2006/relationships/hyperlink" Target="https://ok.ru/profile/569082688748/album/916639493356/922739514092" TargetMode="External"/><Relationship Id="rId37" Type="http://schemas.openxmlformats.org/officeDocument/2006/relationships/hyperlink" Target="https://ok.ru/profile/569082688748/album/915967526380/922745571308" TargetMode="External"/><Relationship Id="rId40" Type="http://schemas.openxmlformats.org/officeDocument/2006/relationships/hyperlink" Target="https://ok.ru/profile/569082688748/album/915798054636/922747178732" TargetMode="External"/><Relationship Id="rId5" Type="http://schemas.openxmlformats.org/officeDocument/2006/relationships/hyperlink" Target="https://ok.ru/profile/569082688748/album/915755379692/922325474284" TargetMode="External"/><Relationship Id="rId15" Type="http://schemas.openxmlformats.org/officeDocument/2006/relationships/hyperlink" Target="https://ok.ru/profile/569082688748/album/917027540204/917027887596" TargetMode="External"/><Relationship Id="rId23" Type="http://schemas.openxmlformats.org/officeDocument/2006/relationships/hyperlink" Target="https://ok.ru/profile/569082688748/album/915968223980/922507191020" TargetMode="External"/><Relationship Id="rId28" Type="http://schemas.openxmlformats.org/officeDocument/2006/relationships/hyperlink" Target="https://ok.ru/profile/569082688748/album/916024628716/922745632492" TargetMode="External"/><Relationship Id="rId36" Type="http://schemas.openxmlformats.org/officeDocument/2006/relationships/hyperlink" Target="https://ok.ru/profile/569082688748/album/916639493356/922739514092" TargetMode="External"/><Relationship Id="rId10" Type="http://schemas.openxmlformats.org/officeDocument/2006/relationships/hyperlink" Target="https://ok.ru/profile/569082688748/album/915755379692/922506186732" TargetMode="External"/><Relationship Id="rId19" Type="http://schemas.openxmlformats.org/officeDocument/2006/relationships/hyperlink" Target="https://ok.ru/profile/569082688748/album/915797674476/921643526892" TargetMode="External"/><Relationship Id="rId31" Type="http://schemas.openxmlformats.org/officeDocument/2006/relationships/hyperlink" Target="https://ok.ru/profile/569082688748/album/915851970796/922325775084" TargetMode="External"/><Relationship Id="rId4" Type="http://schemas.openxmlformats.org/officeDocument/2006/relationships/hyperlink" Target="https://ok.ru/profile/569082688748/album/915968223980/916171090156" TargetMode="External"/><Relationship Id="rId9" Type="http://schemas.openxmlformats.org/officeDocument/2006/relationships/hyperlink" Target="https://ok.ru/profile/569082688748/album/915755379692/922506186732" TargetMode="External"/><Relationship Id="rId14" Type="http://schemas.openxmlformats.org/officeDocument/2006/relationships/hyperlink" Target="https://ok.ru/profile/569082688748/album/915755379692/922506186732" TargetMode="External"/><Relationship Id="rId22" Type="http://schemas.openxmlformats.org/officeDocument/2006/relationships/hyperlink" Target="https://ok.ru/profile/569082688748/album/915968223980/922507221996" TargetMode="External"/><Relationship Id="rId27" Type="http://schemas.openxmlformats.org/officeDocument/2006/relationships/hyperlink" Target="https://ok.ru/profile/569082688748/album/915851970796/922504721388" TargetMode="External"/><Relationship Id="rId30" Type="http://schemas.openxmlformats.org/officeDocument/2006/relationships/hyperlink" Target="https://ok.ru/profile/569082688748/album/915851970796/922325775084" TargetMode="External"/><Relationship Id="rId35" Type="http://schemas.openxmlformats.org/officeDocument/2006/relationships/hyperlink" Target="https://ok.ru/profile/569082688748/album/915851970796/922141765356" TargetMode="External"/><Relationship Id="rId8" Type="http://schemas.openxmlformats.org/officeDocument/2006/relationships/hyperlink" Target="https://ok.ru/profile/569082688748/album/915798054636/922504798444" TargetMode="External"/><Relationship Id="rId3" Type="http://schemas.openxmlformats.org/officeDocument/2006/relationships/hyperlink" Target="https://ok.ru/profile/569082688748/album/916169808108/919659518956" TargetMode="External"/><Relationship Id="rId12" Type="http://schemas.openxmlformats.org/officeDocument/2006/relationships/hyperlink" Target="https://ok.ru/profile/569082688748/album/915754972140/922507304172" TargetMode="External"/><Relationship Id="rId17" Type="http://schemas.openxmlformats.org/officeDocument/2006/relationships/hyperlink" Target="https://ok.ru/profile/569082688748/album/916639493356/920994336236" TargetMode="External"/><Relationship Id="rId25" Type="http://schemas.openxmlformats.org/officeDocument/2006/relationships/hyperlink" Target="https://ok.ru/profile/569082688748/album/915967526380/922507948268" TargetMode="External"/><Relationship Id="rId33" Type="http://schemas.openxmlformats.org/officeDocument/2006/relationships/hyperlink" Target="https://ok.ru/profile/569082688748/album/915851970796/922141765356" TargetMode="External"/><Relationship Id="rId38" Type="http://schemas.openxmlformats.org/officeDocument/2006/relationships/hyperlink" Target="https://ok.ru/profile/569082688748/album/915967526380/922745571308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5851578604/920682223596" TargetMode="External"/><Relationship Id="rId13" Type="http://schemas.openxmlformats.org/officeDocument/2006/relationships/hyperlink" Target="https://ok.ru/profile/569082688748/album/915755379692/922144355564" TargetMode="External"/><Relationship Id="rId18" Type="http://schemas.openxmlformats.org/officeDocument/2006/relationships/hyperlink" Target="https://ok.ru/profile/569082688748/album/915798054636/920926085612" TargetMode="External"/><Relationship Id="rId3" Type="http://schemas.openxmlformats.org/officeDocument/2006/relationships/hyperlink" Target="https://ok.ru/profile/569082688748/album/915968223980/921745947116" TargetMode="External"/><Relationship Id="rId21" Type="http://schemas.openxmlformats.org/officeDocument/2006/relationships/hyperlink" Target="https://ok.ru/profile/569082688748/album/915968223980/921644929260" TargetMode="External"/><Relationship Id="rId7" Type="http://schemas.openxmlformats.org/officeDocument/2006/relationships/hyperlink" Target="https://ok.ru/profile/569082688748/album/915714189292/921746214892" TargetMode="External"/><Relationship Id="rId12" Type="http://schemas.openxmlformats.org/officeDocument/2006/relationships/hyperlink" Target="https://ok.ru/profile/569082688748/album/915755379692/922144355564" TargetMode="External"/><Relationship Id="rId17" Type="http://schemas.openxmlformats.org/officeDocument/2006/relationships/hyperlink" Target="https://ok.ru/profile/569082688748/album/915714189292/922146200300" TargetMode="External"/><Relationship Id="rId2" Type="http://schemas.openxmlformats.org/officeDocument/2006/relationships/hyperlink" Target="https://ok.ru/profile/569082688748/album/915968223980/921644931564" TargetMode="External"/><Relationship Id="rId16" Type="http://schemas.openxmlformats.org/officeDocument/2006/relationships/hyperlink" Target="https://ok.ru/profile/569082688748/album/916171721708/922151105516" TargetMode="External"/><Relationship Id="rId20" Type="http://schemas.openxmlformats.org/officeDocument/2006/relationships/hyperlink" Target="https://ok.ru/profile/569082688748/album/915798054636/921643266796" TargetMode="External"/><Relationship Id="rId1" Type="http://schemas.openxmlformats.org/officeDocument/2006/relationships/hyperlink" Target="https://ok.ru/profile/569082688748/album/915798054636/921747253484" TargetMode="External"/><Relationship Id="rId6" Type="http://schemas.openxmlformats.org/officeDocument/2006/relationships/hyperlink" Target="https://ok.ru/profile/569082688748/album/916085135596/921745269740" TargetMode="External"/><Relationship Id="rId11" Type="http://schemas.openxmlformats.org/officeDocument/2006/relationships/hyperlink" Target="https://ok.ru/profile/569082688748/album/915797674476/920236038380" TargetMode="External"/><Relationship Id="rId5" Type="http://schemas.openxmlformats.org/officeDocument/2006/relationships/hyperlink" Target="https://ok.ru/profile/569082688748/album/915798054636/920925851628" TargetMode="External"/><Relationship Id="rId15" Type="http://schemas.openxmlformats.org/officeDocument/2006/relationships/hyperlink" Target="https://ok.ru/profile/569082688748/album/916171721708/922151089900" TargetMode="External"/><Relationship Id="rId23" Type="http://schemas.openxmlformats.org/officeDocument/2006/relationships/printerSettings" Target="../printerSettings/printerSettings21.bin"/><Relationship Id="rId10" Type="http://schemas.openxmlformats.org/officeDocument/2006/relationships/hyperlink" Target="https://ok.ru/profile/569082688748/album/915797674476/920304663788" TargetMode="External"/><Relationship Id="rId19" Type="http://schemas.openxmlformats.org/officeDocument/2006/relationships/hyperlink" Target="https://ok.ru/profile/569082688748/album/915798054636/921747198700" TargetMode="External"/><Relationship Id="rId4" Type="http://schemas.openxmlformats.org/officeDocument/2006/relationships/hyperlink" Target="https://ok.ru/profile/569082688748/album/915798054636/920925851628" TargetMode="External"/><Relationship Id="rId9" Type="http://schemas.openxmlformats.org/officeDocument/2006/relationships/hyperlink" Target="https://ok.ru/profile/569082688748/album/915797674476/920236072172" TargetMode="External"/><Relationship Id="rId14" Type="http://schemas.openxmlformats.org/officeDocument/2006/relationships/hyperlink" Target="https://ok.ru/profile/569082688748/album/916171721708/922151088620" TargetMode="External"/><Relationship Id="rId22" Type="http://schemas.openxmlformats.org/officeDocument/2006/relationships/hyperlink" Target="https://ok.ru/profile/569082688748/album/915851970796/922325844460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https://happywear.ru/boys/boy-povsednevnaya-odegda/boy-shtani/6631164" TargetMode="External"/><Relationship Id="rId21" Type="http://schemas.openxmlformats.org/officeDocument/2006/relationships/hyperlink" Target="https://ok.ru/profile/569082688748/album/915714189292/921644473068" TargetMode="External"/><Relationship Id="rId34" Type="http://schemas.openxmlformats.org/officeDocument/2006/relationships/hyperlink" Target="https://ok.ru/profile/569082688748/album/916024628716/921645184492" TargetMode="External"/><Relationship Id="rId42" Type="http://schemas.openxmlformats.org/officeDocument/2006/relationships/hyperlink" Target="https://ok.ru/profile/569082688748/album/915851578604/921747114220" TargetMode="External"/><Relationship Id="rId47" Type="http://schemas.openxmlformats.org/officeDocument/2006/relationships/hyperlink" Target="https://ok.ru/profile/569082688748/album/916025641196/916026474220" TargetMode="External"/><Relationship Id="rId50" Type="http://schemas.openxmlformats.org/officeDocument/2006/relationships/hyperlink" Target="https://ok.ru/profile/569082688748/album/915754972140/916170083308" TargetMode="External"/><Relationship Id="rId55" Type="http://schemas.openxmlformats.org/officeDocument/2006/relationships/hyperlink" Target="https://ok.ru/profile/569082688748/album/916025641196/920977174252" TargetMode="External"/><Relationship Id="rId63" Type="http://schemas.openxmlformats.org/officeDocument/2006/relationships/hyperlink" Target="https://ok.ru/profile/569082688748/album/915798054636/921747253484" TargetMode="External"/><Relationship Id="rId7" Type="http://schemas.openxmlformats.org/officeDocument/2006/relationships/hyperlink" Target="https://ok.ru/profile/569082688748/album/915851970796/920959919852" TargetMode="External"/><Relationship Id="rId2" Type="http://schemas.openxmlformats.org/officeDocument/2006/relationships/hyperlink" Target="https://ok.ru/profile/569082688748/album/915755379692/921103376364" TargetMode="External"/><Relationship Id="rId16" Type="http://schemas.openxmlformats.org/officeDocument/2006/relationships/hyperlink" Target="https://ok.ru/profile/569082688748/album/915797674476/920304660460" TargetMode="External"/><Relationship Id="rId29" Type="http://schemas.openxmlformats.org/officeDocument/2006/relationships/hyperlink" Target="https://ok.ru/profile/569082688748/album/916639493356/918003479276" TargetMode="External"/><Relationship Id="rId11" Type="http://schemas.openxmlformats.org/officeDocument/2006/relationships/hyperlink" Target="https://ok.ru/profile/569082688748/album/915851970796/920959971564" TargetMode="External"/><Relationship Id="rId24" Type="http://schemas.openxmlformats.org/officeDocument/2006/relationships/hyperlink" Target="https://ok.ru/profile/569082688748/album/916085135596/919055998956" TargetMode="External"/><Relationship Id="rId32" Type="http://schemas.openxmlformats.org/officeDocument/2006/relationships/hyperlink" Target="https://happywear.ru/zhenshchinam/odezhda/shorty/6617131" TargetMode="External"/><Relationship Id="rId37" Type="http://schemas.openxmlformats.org/officeDocument/2006/relationships/hyperlink" Target="https://ok.ru/profile/569082688748/album/915797674476/921746982892" TargetMode="External"/><Relationship Id="rId40" Type="http://schemas.openxmlformats.org/officeDocument/2006/relationships/hyperlink" Target="https://ok.ru/profile/569082688748/album/916085135596/921103903212" TargetMode="External"/><Relationship Id="rId45" Type="http://schemas.openxmlformats.org/officeDocument/2006/relationships/hyperlink" Target="https://ok.ru/profile/569082688748/album/917027540204/920995288300" TargetMode="External"/><Relationship Id="rId53" Type="http://schemas.openxmlformats.org/officeDocument/2006/relationships/hyperlink" Target="https://ok.ru/profile/569082688748/album/916025641196/916026505708" TargetMode="External"/><Relationship Id="rId58" Type="http://schemas.openxmlformats.org/officeDocument/2006/relationships/hyperlink" Target="https://ok.ru/profile/569082688748/album/916025641196/920977126124" TargetMode="External"/><Relationship Id="rId5" Type="http://schemas.openxmlformats.org/officeDocument/2006/relationships/hyperlink" Target="https://ok.ru/profile/569082688748/album/915851970796/920959939820" TargetMode="External"/><Relationship Id="rId61" Type="http://schemas.openxmlformats.org/officeDocument/2006/relationships/hyperlink" Target="https://ok.ru/profile/569082688748/album/915713887212/920960631532" TargetMode="External"/><Relationship Id="rId19" Type="http://schemas.openxmlformats.org/officeDocument/2006/relationships/hyperlink" Target="https://ok.ru/profile/569082688748/album/916145727980/920994654956" TargetMode="External"/><Relationship Id="rId14" Type="http://schemas.openxmlformats.org/officeDocument/2006/relationships/hyperlink" Target="https://ok.ru/profile/569082688748/album/915797674476/921643548908" TargetMode="External"/><Relationship Id="rId22" Type="http://schemas.openxmlformats.org/officeDocument/2006/relationships/hyperlink" Target="https://ok.ru/profile/569082688748/album/915714189292/917414006252" TargetMode="External"/><Relationship Id="rId27" Type="http://schemas.openxmlformats.org/officeDocument/2006/relationships/hyperlink" Target="https://ok.ru/profile/569082688748/album/915851970796/921643738604" TargetMode="External"/><Relationship Id="rId30" Type="http://schemas.openxmlformats.org/officeDocument/2006/relationships/hyperlink" Target="https://ok.ru/profile/569082688748/album/916639493356/918345081324" TargetMode="External"/><Relationship Id="rId35" Type="http://schemas.openxmlformats.org/officeDocument/2006/relationships/hyperlink" Target="https://ok.ru/profile/569082688748/album/915851970796/921747402732" TargetMode="External"/><Relationship Id="rId43" Type="http://schemas.openxmlformats.org/officeDocument/2006/relationships/hyperlink" Target="https://ok.ru/profile/569082688748/album/916085135596/920626481132" TargetMode="External"/><Relationship Id="rId48" Type="http://schemas.openxmlformats.org/officeDocument/2006/relationships/hyperlink" Target="https://ok.ru/profile/569082688748/album/915754972140/919522380524" TargetMode="External"/><Relationship Id="rId56" Type="http://schemas.openxmlformats.org/officeDocument/2006/relationships/hyperlink" Target="https://ok.ru/profile/569082688748/album/916025641196/921672044012" TargetMode="External"/><Relationship Id="rId64" Type="http://schemas.openxmlformats.org/officeDocument/2006/relationships/hyperlink" Target="https://ok.ru/profile/569082688748/album/915851970796/920638490860" TargetMode="External"/><Relationship Id="rId8" Type="http://schemas.openxmlformats.org/officeDocument/2006/relationships/hyperlink" Target="https://ok.ru/profile/569082688748/album/915851970796/920959919852" TargetMode="External"/><Relationship Id="rId51" Type="http://schemas.openxmlformats.org/officeDocument/2006/relationships/hyperlink" Target="https://ok.ru/profile/569082688748/album/915754972140/915755177196" TargetMode="External"/><Relationship Id="rId3" Type="http://schemas.openxmlformats.org/officeDocument/2006/relationships/hyperlink" Target="https://ok.ru/profile/569082688748/album/915851970796/921104898540" TargetMode="External"/><Relationship Id="rId12" Type="http://schemas.openxmlformats.org/officeDocument/2006/relationships/hyperlink" Target="https://ok.ru/profile/569082688748/album/915797674476/921643527660" TargetMode="External"/><Relationship Id="rId17" Type="http://schemas.openxmlformats.org/officeDocument/2006/relationships/hyperlink" Target="https://ok.ru/profile/569082688748/album/915797674476/920304660460" TargetMode="External"/><Relationship Id="rId25" Type="http://schemas.openxmlformats.org/officeDocument/2006/relationships/hyperlink" Target="https://happywear.ru/boys/boy-povsednevnaya-odegda/boy-shtani/6618926" TargetMode="External"/><Relationship Id="rId33" Type="http://schemas.openxmlformats.org/officeDocument/2006/relationships/hyperlink" Target="https://ok.ru/profile/569082688748/album/917027540204/921744895724" TargetMode="External"/><Relationship Id="rId38" Type="http://schemas.openxmlformats.org/officeDocument/2006/relationships/hyperlink" Target="https://ok.ru/profile/569082688748/album/916639493356/921744995308" TargetMode="External"/><Relationship Id="rId46" Type="http://schemas.openxmlformats.org/officeDocument/2006/relationships/hyperlink" Target="https://ok.ru/profile/569082688748/album/917027540204/921672655852" TargetMode="External"/><Relationship Id="rId59" Type="http://schemas.openxmlformats.org/officeDocument/2006/relationships/hyperlink" Target="https://ok.ru/profile/569082688748/album/916025641196/917416129004" TargetMode="External"/><Relationship Id="rId20" Type="http://schemas.openxmlformats.org/officeDocument/2006/relationships/hyperlink" Target="https://ok.ru/profile/569082688748/album/916145727980/920994662380" TargetMode="External"/><Relationship Id="rId41" Type="http://schemas.openxmlformats.org/officeDocument/2006/relationships/hyperlink" Target="https://ok.ru/profile/569082688748/album/916085135596/917754070764" TargetMode="External"/><Relationship Id="rId54" Type="http://schemas.openxmlformats.org/officeDocument/2006/relationships/hyperlink" Target="https://ok.ru/profile/569082688748/album/916025641196/920977175532" TargetMode="External"/><Relationship Id="rId62" Type="http://schemas.openxmlformats.org/officeDocument/2006/relationships/hyperlink" Target="https://ok.ru/profile/569082688748/album/915714189292/918339769324" TargetMode="External"/><Relationship Id="rId1" Type="http://schemas.openxmlformats.org/officeDocument/2006/relationships/hyperlink" Target="https://ok.ru/profile/569082688748/album/915798054636/920926176492" TargetMode="External"/><Relationship Id="rId6" Type="http://schemas.openxmlformats.org/officeDocument/2006/relationships/hyperlink" Target="https://ok.ru/profile/569082688748/album/915851970796/920959929580" TargetMode="External"/><Relationship Id="rId15" Type="http://schemas.openxmlformats.org/officeDocument/2006/relationships/hyperlink" Target="https://ok.ru/profile/569082688748/album/915967526380/921644975852" TargetMode="External"/><Relationship Id="rId23" Type="http://schemas.openxmlformats.org/officeDocument/2006/relationships/hyperlink" Target="https://ok.ru/profile/569082688748/album/916639493356/921672482028" TargetMode="External"/><Relationship Id="rId28" Type="http://schemas.openxmlformats.org/officeDocument/2006/relationships/hyperlink" Target="https://ok.ru/profile/569082688748/album/916024505836/921645218028" TargetMode="External"/><Relationship Id="rId36" Type="http://schemas.openxmlformats.org/officeDocument/2006/relationships/hyperlink" Target="https://ok.ru/profile/569082688748/album/915797674476/921746982380" TargetMode="External"/><Relationship Id="rId49" Type="http://schemas.openxmlformats.org/officeDocument/2006/relationships/hyperlink" Target="https://ok.ru/profile/569082688748/album/915754972140/916170088684" TargetMode="External"/><Relationship Id="rId57" Type="http://schemas.openxmlformats.org/officeDocument/2006/relationships/hyperlink" Target="https://ok.ru/profile/569082688748/album/916085135596/921745290220" TargetMode="External"/><Relationship Id="rId10" Type="http://schemas.openxmlformats.org/officeDocument/2006/relationships/hyperlink" Target="https://ok.ru/profile/569082688748/album/915851970796/920638490860" TargetMode="External"/><Relationship Id="rId31" Type="http://schemas.openxmlformats.org/officeDocument/2006/relationships/hyperlink" Target="https://ok.ru/profile/569082688748/album/916639493356/919080482028" TargetMode="External"/><Relationship Id="rId44" Type="http://schemas.openxmlformats.org/officeDocument/2006/relationships/hyperlink" Target="https://ok.ru/profile/569082688748/album/916085135596/921645381356" TargetMode="External"/><Relationship Id="rId52" Type="http://schemas.openxmlformats.org/officeDocument/2006/relationships/hyperlink" Target="https://ok.ru/profile/569082688748/album/915754972140/915755147756" TargetMode="External"/><Relationship Id="rId60" Type="http://schemas.openxmlformats.org/officeDocument/2006/relationships/hyperlink" Target="https://ok.ru/profile/569082688748/album/916025641196/916637004268" TargetMode="External"/><Relationship Id="rId65" Type="http://schemas.openxmlformats.org/officeDocument/2006/relationships/printerSettings" Target="../printerSettings/printerSettings22.bin"/><Relationship Id="rId4" Type="http://schemas.openxmlformats.org/officeDocument/2006/relationships/hyperlink" Target="https://ok.ru/profile/569082688748/album/915851970796/920959958764" TargetMode="External"/><Relationship Id="rId9" Type="http://schemas.openxmlformats.org/officeDocument/2006/relationships/hyperlink" Target="https://ok.ru/profile/569082688748/album/915851970796/920959913964" TargetMode="External"/><Relationship Id="rId13" Type="http://schemas.openxmlformats.org/officeDocument/2006/relationships/hyperlink" Target="https://ok.ru/profile/569082688748/album/915797674476/921643539180" TargetMode="External"/><Relationship Id="rId18" Type="http://schemas.openxmlformats.org/officeDocument/2006/relationships/hyperlink" Target="https://ok.ru/profile/569082688748/album/915797674476/920304660460" TargetMode="External"/><Relationship Id="rId39" Type="http://schemas.openxmlformats.org/officeDocument/2006/relationships/hyperlink" Target="https://ok.ru/profile/569082688748/album/915851970796/921747424236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97674476/921643539180" TargetMode="External"/><Relationship Id="rId18" Type="http://schemas.openxmlformats.org/officeDocument/2006/relationships/hyperlink" Target="https://ok.ru/profile/569082688748/album/915797674476/920304660460" TargetMode="External"/><Relationship Id="rId26" Type="http://schemas.openxmlformats.org/officeDocument/2006/relationships/hyperlink" Target="https://happywear.ru/boys/boy-povsednevnaya-odegda/boy-shtani/6631164" TargetMode="External"/><Relationship Id="rId39" Type="http://schemas.openxmlformats.org/officeDocument/2006/relationships/hyperlink" Target="https://ok.ru/profile/569082688748/album/915851970796/921747424236" TargetMode="External"/><Relationship Id="rId21" Type="http://schemas.openxmlformats.org/officeDocument/2006/relationships/hyperlink" Target="https://ok.ru/profile/569082688748/album/915714189292/921644473068" TargetMode="External"/><Relationship Id="rId34" Type="http://schemas.openxmlformats.org/officeDocument/2006/relationships/hyperlink" Target="https://ok.ru/profile/569082688748/album/916024628716/921645184492" TargetMode="External"/><Relationship Id="rId42" Type="http://schemas.openxmlformats.org/officeDocument/2006/relationships/hyperlink" Target="https://ok.ru/profile/569082688748/album/915851578604/921747114220" TargetMode="External"/><Relationship Id="rId47" Type="http://schemas.openxmlformats.org/officeDocument/2006/relationships/hyperlink" Target="https://ok.ru/profile/569082688748/album/916025641196/916026474220" TargetMode="External"/><Relationship Id="rId50" Type="http://schemas.openxmlformats.org/officeDocument/2006/relationships/hyperlink" Target="https://ok.ru/profile/569082688748/album/915754972140/916170083308" TargetMode="External"/><Relationship Id="rId55" Type="http://schemas.openxmlformats.org/officeDocument/2006/relationships/hyperlink" Target="https://ok.ru/profile/569082688748/album/916025641196/920977174252" TargetMode="External"/><Relationship Id="rId63" Type="http://schemas.openxmlformats.org/officeDocument/2006/relationships/hyperlink" Target="https://ok.ru/profile/569082688748/album/915798054636/921747253484" TargetMode="External"/><Relationship Id="rId7" Type="http://schemas.openxmlformats.org/officeDocument/2006/relationships/hyperlink" Target="https://ok.ru/profile/569082688748/album/915851970796/920959919852" TargetMode="External"/><Relationship Id="rId2" Type="http://schemas.openxmlformats.org/officeDocument/2006/relationships/hyperlink" Target="https://ok.ru/profile/569082688748/album/915755379692/921103376364" TargetMode="External"/><Relationship Id="rId16" Type="http://schemas.openxmlformats.org/officeDocument/2006/relationships/hyperlink" Target="https://ok.ru/profile/569082688748/album/915797674476/920304660460" TargetMode="External"/><Relationship Id="rId29" Type="http://schemas.openxmlformats.org/officeDocument/2006/relationships/hyperlink" Target="https://ok.ru/profile/569082688748/album/916639493356/918003479276" TargetMode="External"/><Relationship Id="rId11" Type="http://schemas.openxmlformats.org/officeDocument/2006/relationships/hyperlink" Target="https://ok.ru/profile/569082688748/album/915851970796/920959971564" TargetMode="External"/><Relationship Id="rId24" Type="http://schemas.openxmlformats.org/officeDocument/2006/relationships/hyperlink" Target="https://ok.ru/profile/569082688748/album/916085135596/919055998956" TargetMode="External"/><Relationship Id="rId32" Type="http://schemas.openxmlformats.org/officeDocument/2006/relationships/hyperlink" Target="https://happywear.ru/zhenshchinam/odezhda/shorty/6617131" TargetMode="External"/><Relationship Id="rId37" Type="http://schemas.openxmlformats.org/officeDocument/2006/relationships/hyperlink" Target="https://ok.ru/profile/569082688748/album/915797674476/921746982892" TargetMode="External"/><Relationship Id="rId40" Type="http://schemas.openxmlformats.org/officeDocument/2006/relationships/hyperlink" Target="https://ok.ru/profile/569082688748/album/916085135596/921103903212" TargetMode="External"/><Relationship Id="rId45" Type="http://schemas.openxmlformats.org/officeDocument/2006/relationships/hyperlink" Target="https://ok.ru/profile/569082688748/album/917027540204/920995288300" TargetMode="External"/><Relationship Id="rId53" Type="http://schemas.openxmlformats.org/officeDocument/2006/relationships/hyperlink" Target="https://ok.ru/profile/569082688748/album/916025641196/916026505708" TargetMode="External"/><Relationship Id="rId58" Type="http://schemas.openxmlformats.org/officeDocument/2006/relationships/hyperlink" Target="https://ok.ru/profile/569082688748/album/916025641196/920977126124" TargetMode="External"/><Relationship Id="rId5" Type="http://schemas.openxmlformats.org/officeDocument/2006/relationships/hyperlink" Target="https://ok.ru/profile/569082688748/album/915851970796/920959939820" TargetMode="External"/><Relationship Id="rId61" Type="http://schemas.openxmlformats.org/officeDocument/2006/relationships/hyperlink" Target="https://ok.ru/profile/569082688748/album/915713887212/920960631532" TargetMode="External"/><Relationship Id="rId19" Type="http://schemas.openxmlformats.org/officeDocument/2006/relationships/hyperlink" Target="https://ok.ru/profile/569082688748/album/916145727980/920994654956" TargetMode="External"/><Relationship Id="rId14" Type="http://schemas.openxmlformats.org/officeDocument/2006/relationships/hyperlink" Target="https://ok.ru/profile/569082688748/album/915797674476/921643548908" TargetMode="External"/><Relationship Id="rId22" Type="http://schemas.openxmlformats.org/officeDocument/2006/relationships/hyperlink" Target="https://ok.ru/profile/569082688748/album/915714189292/917414006252" TargetMode="External"/><Relationship Id="rId27" Type="http://schemas.openxmlformats.org/officeDocument/2006/relationships/hyperlink" Target="https://ok.ru/profile/569082688748/album/915851970796/921643738604" TargetMode="External"/><Relationship Id="rId30" Type="http://schemas.openxmlformats.org/officeDocument/2006/relationships/hyperlink" Target="https://ok.ru/profile/569082688748/album/916639493356/918345081324" TargetMode="External"/><Relationship Id="rId35" Type="http://schemas.openxmlformats.org/officeDocument/2006/relationships/hyperlink" Target="https://ok.ru/profile/569082688748/album/915851970796/921747402732" TargetMode="External"/><Relationship Id="rId43" Type="http://schemas.openxmlformats.org/officeDocument/2006/relationships/hyperlink" Target="https://ok.ru/profile/569082688748/album/916085135596/920626481132" TargetMode="External"/><Relationship Id="rId48" Type="http://schemas.openxmlformats.org/officeDocument/2006/relationships/hyperlink" Target="https://ok.ru/profile/569082688748/album/915754972140/919522380524" TargetMode="External"/><Relationship Id="rId56" Type="http://schemas.openxmlformats.org/officeDocument/2006/relationships/hyperlink" Target="https://ok.ru/profile/569082688748/album/916025641196/921672044012" TargetMode="External"/><Relationship Id="rId64" Type="http://schemas.openxmlformats.org/officeDocument/2006/relationships/printerSettings" Target="../printerSettings/printerSettings23.bin"/><Relationship Id="rId8" Type="http://schemas.openxmlformats.org/officeDocument/2006/relationships/hyperlink" Target="https://ok.ru/profile/569082688748/album/915851970796/920959919852" TargetMode="External"/><Relationship Id="rId51" Type="http://schemas.openxmlformats.org/officeDocument/2006/relationships/hyperlink" Target="https://ok.ru/profile/569082688748/album/915754972140/915755177196" TargetMode="External"/><Relationship Id="rId3" Type="http://schemas.openxmlformats.org/officeDocument/2006/relationships/hyperlink" Target="https://ok.ru/profile/569082688748/album/915851970796/921104898540" TargetMode="External"/><Relationship Id="rId12" Type="http://schemas.openxmlformats.org/officeDocument/2006/relationships/hyperlink" Target="https://ok.ru/profile/569082688748/album/915797674476/921643527660" TargetMode="External"/><Relationship Id="rId17" Type="http://schemas.openxmlformats.org/officeDocument/2006/relationships/hyperlink" Target="https://ok.ru/profile/569082688748/album/915797674476/920304660460" TargetMode="External"/><Relationship Id="rId25" Type="http://schemas.openxmlformats.org/officeDocument/2006/relationships/hyperlink" Target="https://happywear.ru/boys/boy-povsednevnaya-odegda/boy-shtani/6618926" TargetMode="External"/><Relationship Id="rId33" Type="http://schemas.openxmlformats.org/officeDocument/2006/relationships/hyperlink" Target="https://ok.ru/profile/569082688748/album/917027540204/921744895724" TargetMode="External"/><Relationship Id="rId38" Type="http://schemas.openxmlformats.org/officeDocument/2006/relationships/hyperlink" Target="https://ok.ru/profile/569082688748/album/916639493356/921744995308" TargetMode="External"/><Relationship Id="rId46" Type="http://schemas.openxmlformats.org/officeDocument/2006/relationships/hyperlink" Target="https://ok.ru/profile/569082688748/album/917027540204/921672655852" TargetMode="External"/><Relationship Id="rId59" Type="http://schemas.openxmlformats.org/officeDocument/2006/relationships/hyperlink" Target="https://ok.ru/profile/569082688748/album/916025641196/917416129004" TargetMode="External"/><Relationship Id="rId20" Type="http://schemas.openxmlformats.org/officeDocument/2006/relationships/hyperlink" Target="https://ok.ru/profile/569082688748/album/916145727980/920994662380" TargetMode="External"/><Relationship Id="rId41" Type="http://schemas.openxmlformats.org/officeDocument/2006/relationships/hyperlink" Target="https://ok.ru/profile/569082688748/album/916085135596/917754070764" TargetMode="External"/><Relationship Id="rId54" Type="http://schemas.openxmlformats.org/officeDocument/2006/relationships/hyperlink" Target="https://ok.ru/profile/569082688748/album/916025641196/920977175532" TargetMode="External"/><Relationship Id="rId62" Type="http://schemas.openxmlformats.org/officeDocument/2006/relationships/hyperlink" Target="https://ok.ru/profile/569082688748/album/915714189292/918339769324" TargetMode="External"/><Relationship Id="rId1" Type="http://schemas.openxmlformats.org/officeDocument/2006/relationships/hyperlink" Target="https://ok.ru/profile/569082688748/album/915798054636/920926176492" TargetMode="External"/><Relationship Id="rId6" Type="http://schemas.openxmlformats.org/officeDocument/2006/relationships/hyperlink" Target="https://ok.ru/profile/569082688748/album/915851970796/920959929580" TargetMode="External"/><Relationship Id="rId15" Type="http://schemas.openxmlformats.org/officeDocument/2006/relationships/hyperlink" Target="https://ok.ru/profile/569082688748/album/915967526380/921644975852" TargetMode="External"/><Relationship Id="rId23" Type="http://schemas.openxmlformats.org/officeDocument/2006/relationships/hyperlink" Target="https://ok.ru/profile/569082688748/album/916639493356/921672482028" TargetMode="External"/><Relationship Id="rId28" Type="http://schemas.openxmlformats.org/officeDocument/2006/relationships/hyperlink" Target="https://ok.ru/profile/569082688748/album/916024505836/921645218028" TargetMode="External"/><Relationship Id="rId36" Type="http://schemas.openxmlformats.org/officeDocument/2006/relationships/hyperlink" Target="https://ok.ru/profile/569082688748/album/915797674476/921746982380" TargetMode="External"/><Relationship Id="rId49" Type="http://schemas.openxmlformats.org/officeDocument/2006/relationships/hyperlink" Target="https://ok.ru/profile/569082688748/album/915754972140/916170088684" TargetMode="External"/><Relationship Id="rId57" Type="http://schemas.openxmlformats.org/officeDocument/2006/relationships/hyperlink" Target="https://ok.ru/profile/569082688748/album/916085135596/921745290220" TargetMode="External"/><Relationship Id="rId10" Type="http://schemas.openxmlformats.org/officeDocument/2006/relationships/hyperlink" Target="https://ok.ru/profile/569082688748/album/915851970796/920638490860" TargetMode="External"/><Relationship Id="rId31" Type="http://schemas.openxmlformats.org/officeDocument/2006/relationships/hyperlink" Target="https://ok.ru/profile/569082688748/album/916639493356/919080482028" TargetMode="External"/><Relationship Id="rId44" Type="http://schemas.openxmlformats.org/officeDocument/2006/relationships/hyperlink" Target="https://ok.ru/profile/569082688748/album/916085135596/921645381356" TargetMode="External"/><Relationship Id="rId52" Type="http://schemas.openxmlformats.org/officeDocument/2006/relationships/hyperlink" Target="https://ok.ru/profile/569082688748/album/915754972140/915755147756" TargetMode="External"/><Relationship Id="rId60" Type="http://schemas.openxmlformats.org/officeDocument/2006/relationships/hyperlink" Target="https://ok.ru/profile/569082688748/album/916025641196/916637004268" TargetMode="External"/><Relationship Id="rId4" Type="http://schemas.openxmlformats.org/officeDocument/2006/relationships/hyperlink" Target="https://ok.ru/profile/569082688748/album/915851970796/920959958764" TargetMode="External"/><Relationship Id="rId9" Type="http://schemas.openxmlformats.org/officeDocument/2006/relationships/hyperlink" Target="https://ok.ru/profile/569082688748/album/915851970796/920959913964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24628716/920235161068" TargetMode="External"/><Relationship Id="rId18" Type="http://schemas.openxmlformats.org/officeDocument/2006/relationships/hyperlink" Target="https://ok.ru/profile/569082688748/album/896890353644/920132792300" TargetMode="External"/><Relationship Id="rId26" Type="http://schemas.openxmlformats.org/officeDocument/2006/relationships/hyperlink" Target="https://ok.ru/profile/569082688748/album/915754972140/920960750316" TargetMode="External"/><Relationship Id="rId39" Type="http://schemas.openxmlformats.org/officeDocument/2006/relationships/hyperlink" Target="https://ok.ru/profile/569082688748/album/915797674476/920625914604" TargetMode="External"/><Relationship Id="rId21" Type="http://schemas.openxmlformats.org/officeDocument/2006/relationships/hyperlink" Target="https://ok.ru/profile/569082688748/album/896890353644/920132838892" TargetMode="External"/><Relationship Id="rId34" Type="http://schemas.openxmlformats.org/officeDocument/2006/relationships/hyperlink" Target="https://ok.ru/profile/569082688748/album/916024628716/921104000748" TargetMode="External"/><Relationship Id="rId42" Type="http://schemas.openxmlformats.org/officeDocument/2006/relationships/hyperlink" Target="https://ok.ru/profile/569082688748/album/916086176236/921103806700" TargetMode="External"/><Relationship Id="rId7" Type="http://schemas.openxmlformats.org/officeDocument/2006/relationships/hyperlink" Target="https://ok.ru/profile/569082688748/album/916086176236/919188203500" TargetMode="External"/><Relationship Id="rId2" Type="http://schemas.openxmlformats.org/officeDocument/2006/relationships/hyperlink" Target="https://ok.ru/profile/569082688748/album/916086176236/916086851052" TargetMode="External"/><Relationship Id="rId16" Type="http://schemas.openxmlformats.org/officeDocument/2006/relationships/hyperlink" Target="https://ok.ru/profile/569082688748/album/915713887212/919523999980" TargetMode="External"/><Relationship Id="rId29" Type="http://schemas.openxmlformats.org/officeDocument/2006/relationships/hyperlink" Target="https://ok.ru/profile/569082688748/album/917027540204/920995284972" TargetMode="External"/><Relationship Id="rId1" Type="http://schemas.openxmlformats.org/officeDocument/2006/relationships/hyperlink" Target="https://ok.ru/profile/569082688748/album/915798054636/919520946668" TargetMode="External"/><Relationship Id="rId6" Type="http://schemas.openxmlformats.org/officeDocument/2006/relationships/hyperlink" Target="https://ok.ru/profile/569082688748/album/915714189292/920132656876" TargetMode="External"/><Relationship Id="rId11" Type="http://schemas.openxmlformats.org/officeDocument/2006/relationships/hyperlink" Target="https://ok.ru/profile/569082688748/album/916024628716/916171364332" TargetMode="External"/><Relationship Id="rId24" Type="http://schemas.openxmlformats.org/officeDocument/2006/relationships/hyperlink" Target="https://ok.ru/profile/569082688748/album/915798054636/920925878764" TargetMode="External"/><Relationship Id="rId32" Type="http://schemas.openxmlformats.org/officeDocument/2006/relationships/hyperlink" Target="https://ok.ru/profile/569082688748/album/915714189292/921104188140" TargetMode="External"/><Relationship Id="rId37" Type="http://schemas.openxmlformats.org/officeDocument/2006/relationships/hyperlink" Target="https://ok.ru/profile/569082688748/album/915851578604/921105569004" TargetMode="External"/><Relationship Id="rId40" Type="http://schemas.openxmlformats.org/officeDocument/2006/relationships/hyperlink" Target="https://ok.ru/profile/569082688748/album/915797674476/920625920236" TargetMode="External"/><Relationship Id="rId45" Type="http://schemas.openxmlformats.org/officeDocument/2006/relationships/hyperlink" Target="https://ok.ru/profile/569082688748/album/915851578604/921105404652" TargetMode="External"/><Relationship Id="rId5" Type="http://schemas.openxmlformats.org/officeDocument/2006/relationships/hyperlink" Target="https://ok.ru/profile/569082688748/album/915714189292/919658905580" TargetMode="External"/><Relationship Id="rId15" Type="http://schemas.openxmlformats.org/officeDocument/2006/relationships/hyperlink" Target="https://ok.ru/profile/569082688748/album/915713887212/918342981356" TargetMode="External"/><Relationship Id="rId23" Type="http://schemas.openxmlformats.org/officeDocument/2006/relationships/hyperlink" Target="https://ok.ru/profile/569082688748/album/915714189292/920960706540" TargetMode="External"/><Relationship Id="rId28" Type="http://schemas.openxmlformats.org/officeDocument/2006/relationships/hyperlink" Target="https://ok.ru/profile/569082688748/album/916169808108/918312542188" TargetMode="External"/><Relationship Id="rId36" Type="http://schemas.openxmlformats.org/officeDocument/2006/relationships/hyperlink" Target="https://ok.ru/profile/569082688748/album/915851578604/921105400300" TargetMode="External"/><Relationship Id="rId10" Type="http://schemas.openxmlformats.org/officeDocument/2006/relationships/hyperlink" Target="https://ok.ru/profile/569082688748/album/915851578604/920682317548" TargetMode="External"/><Relationship Id="rId19" Type="http://schemas.openxmlformats.org/officeDocument/2006/relationships/hyperlink" Target="https://ok.ru/profile/569082688748/album/916024628716/918644999404" TargetMode="External"/><Relationship Id="rId31" Type="http://schemas.openxmlformats.org/officeDocument/2006/relationships/hyperlink" Target="https://ok.ru/profile/569082688748/album/916086176236/918646151660" TargetMode="External"/><Relationship Id="rId44" Type="http://schemas.openxmlformats.org/officeDocument/2006/relationships/hyperlink" Target="https://ok.ru/profile/569082688748/album/916086176236/921103737068" TargetMode="External"/><Relationship Id="rId4" Type="http://schemas.openxmlformats.org/officeDocument/2006/relationships/hyperlink" Target="https://ok.ru/profile/569082688748/album/915714189292/920132656876" TargetMode="External"/><Relationship Id="rId9" Type="http://schemas.openxmlformats.org/officeDocument/2006/relationships/hyperlink" Target="https://ok.ru/profile/569082688748/album/915851578604/920682336492" TargetMode="External"/><Relationship Id="rId14" Type="http://schemas.openxmlformats.org/officeDocument/2006/relationships/hyperlink" Target="https://ok.ru/profile/569082688748/album/916024628716/916024753388" TargetMode="External"/><Relationship Id="rId22" Type="http://schemas.openxmlformats.org/officeDocument/2006/relationships/hyperlink" Target="https://ok.ru/profile/569082688748/album/915851578604/920682326764" TargetMode="External"/><Relationship Id="rId27" Type="http://schemas.openxmlformats.org/officeDocument/2006/relationships/hyperlink" Target="https://ok.ru/profile/569082688748/album/916145727980/920994721772" TargetMode="External"/><Relationship Id="rId30" Type="http://schemas.openxmlformats.org/officeDocument/2006/relationships/hyperlink" Target="https://ok.ru/profile/569082688748/album/915714189292/920630866156" TargetMode="External"/><Relationship Id="rId35" Type="http://schemas.openxmlformats.org/officeDocument/2006/relationships/hyperlink" Target="https://ok.ru/profile/569082688748/album/915798054636/921105197804" TargetMode="External"/><Relationship Id="rId43" Type="http://schemas.openxmlformats.org/officeDocument/2006/relationships/hyperlink" Target="https://ok.ru/profile/569082688748/album/916086176236/921103806444" TargetMode="External"/><Relationship Id="rId8" Type="http://schemas.openxmlformats.org/officeDocument/2006/relationships/hyperlink" Target="https://ok.ru/profile/569082688748/album/915714189292/915714414316" TargetMode="External"/><Relationship Id="rId3" Type="http://schemas.openxmlformats.org/officeDocument/2006/relationships/hyperlink" Target="https://ok.ru/profile/569082688748/album/916086176236/918646173932" TargetMode="External"/><Relationship Id="rId12" Type="http://schemas.openxmlformats.org/officeDocument/2006/relationships/hyperlink" Target="https://ok.ru/profile/569082688748/album/915713547756/915713640428" TargetMode="External"/><Relationship Id="rId17" Type="http://schemas.openxmlformats.org/officeDocument/2006/relationships/hyperlink" Target="https://ok.ru/profile/569082688748/album/896890353644/919525059564" TargetMode="External"/><Relationship Id="rId25" Type="http://schemas.openxmlformats.org/officeDocument/2006/relationships/hyperlink" Target="https://ok.ru/profile/569082688748/album/915714189292/915714414316" TargetMode="External"/><Relationship Id="rId33" Type="http://schemas.openxmlformats.org/officeDocument/2006/relationships/hyperlink" Target="https://ok.ru/profile/569082688748/album/915798054636/921105133548" TargetMode="External"/><Relationship Id="rId38" Type="http://schemas.openxmlformats.org/officeDocument/2006/relationships/hyperlink" Target="https://ok.ru/profile/569082688748/album/916169808108/921104102380" TargetMode="External"/><Relationship Id="rId46" Type="http://schemas.openxmlformats.org/officeDocument/2006/relationships/printerSettings" Target="../printerSettings/printerSettings24.bin"/><Relationship Id="rId20" Type="http://schemas.openxmlformats.org/officeDocument/2006/relationships/hyperlink" Target="https://ok.ru/profile/569082688748/album/896890353644/920132829420" TargetMode="External"/><Relationship Id="rId41" Type="http://schemas.openxmlformats.org/officeDocument/2006/relationships/hyperlink" Target="https://ok.ru/profile/569082688748/album/915851578604/921105404652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24628716/920235161068" TargetMode="External"/><Relationship Id="rId18" Type="http://schemas.openxmlformats.org/officeDocument/2006/relationships/hyperlink" Target="https://ok.ru/profile/569082688748/album/896890353644/920132792300" TargetMode="External"/><Relationship Id="rId26" Type="http://schemas.openxmlformats.org/officeDocument/2006/relationships/hyperlink" Target="https://ok.ru/profile/569082688748/album/915754972140/920960750316" TargetMode="External"/><Relationship Id="rId39" Type="http://schemas.openxmlformats.org/officeDocument/2006/relationships/hyperlink" Target="https://ok.ru/profile/569082688748/album/915797674476/920625914604" TargetMode="External"/><Relationship Id="rId21" Type="http://schemas.openxmlformats.org/officeDocument/2006/relationships/hyperlink" Target="https://ok.ru/profile/569082688748/album/896890353644/920132838892" TargetMode="External"/><Relationship Id="rId34" Type="http://schemas.openxmlformats.org/officeDocument/2006/relationships/hyperlink" Target="https://ok.ru/profile/569082688748/album/916024628716/921104000748" TargetMode="External"/><Relationship Id="rId42" Type="http://schemas.openxmlformats.org/officeDocument/2006/relationships/hyperlink" Target="https://ok.ru/profile/569082688748/album/916086176236/921103806700" TargetMode="External"/><Relationship Id="rId7" Type="http://schemas.openxmlformats.org/officeDocument/2006/relationships/hyperlink" Target="https://ok.ru/profile/569082688748/album/916086176236/919188203500" TargetMode="External"/><Relationship Id="rId2" Type="http://schemas.openxmlformats.org/officeDocument/2006/relationships/hyperlink" Target="https://ok.ru/profile/569082688748/album/916086176236/916086851052" TargetMode="External"/><Relationship Id="rId16" Type="http://schemas.openxmlformats.org/officeDocument/2006/relationships/hyperlink" Target="https://ok.ru/profile/569082688748/album/915713887212/919523999980" TargetMode="External"/><Relationship Id="rId29" Type="http://schemas.openxmlformats.org/officeDocument/2006/relationships/hyperlink" Target="https://ok.ru/profile/569082688748/album/917027540204/920995284972" TargetMode="External"/><Relationship Id="rId1" Type="http://schemas.openxmlformats.org/officeDocument/2006/relationships/hyperlink" Target="https://ok.ru/profile/569082688748/album/915798054636/919520946668" TargetMode="External"/><Relationship Id="rId6" Type="http://schemas.openxmlformats.org/officeDocument/2006/relationships/hyperlink" Target="https://ok.ru/profile/569082688748/album/915714189292/920132656876" TargetMode="External"/><Relationship Id="rId11" Type="http://schemas.openxmlformats.org/officeDocument/2006/relationships/hyperlink" Target="https://ok.ru/profile/569082688748/album/916024628716/916171364332" TargetMode="External"/><Relationship Id="rId24" Type="http://schemas.openxmlformats.org/officeDocument/2006/relationships/hyperlink" Target="https://ok.ru/profile/569082688748/album/915798054636/920925878764" TargetMode="External"/><Relationship Id="rId32" Type="http://schemas.openxmlformats.org/officeDocument/2006/relationships/hyperlink" Target="https://ok.ru/profile/569082688748/album/915714189292/921104188140" TargetMode="External"/><Relationship Id="rId37" Type="http://schemas.openxmlformats.org/officeDocument/2006/relationships/hyperlink" Target="https://ok.ru/profile/569082688748/album/915851578604/921105569004" TargetMode="External"/><Relationship Id="rId40" Type="http://schemas.openxmlformats.org/officeDocument/2006/relationships/hyperlink" Target="https://ok.ru/profile/569082688748/album/915797674476/920625920236" TargetMode="External"/><Relationship Id="rId45" Type="http://schemas.openxmlformats.org/officeDocument/2006/relationships/printerSettings" Target="../printerSettings/printerSettings25.bin"/><Relationship Id="rId5" Type="http://schemas.openxmlformats.org/officeDocument/2006/relationships/hyperlink" Target="https://ok.ru/profile/569082688748/album/915714189292/919658905580" TargetMode="External"/><Relationship Id="rId15" Type="http://schemas.openxmlformats.org/officeDocument/2006/relationships/hyperlink" Target="https://ok.ru/profile/569082688748/album/915713887212/918342981356" TargetMode="External"/><Relationship Id="rId23" Type="http://schemas.openxmlformats.org/officeDocument/2006/relationships/hyperlink" Target="https://ok.ru/profile/569082688748/album/915714189292/920960706540" TargetMode="External"/><Relationship Id="rId28" Type="http://schemas.openxmlformats.org/officeDocument/2006/relationships/hyperlink" Target="https://ok.ru/profile/569082688748/album/916169808108/918312542188" TargetMode="External"/><Relationship Id="rId36" Type="http://schemas.openxmlformats.org/officeDocument/2006/relationships/hyperlink" Target="https://ok.ru/profile/569082688748/album/915851578604/921105400300" TargetMode="External"/><Relationship Id="rId10" Type="http://schemas.openxmlformats.org/officeDocument/2006/relationships/hyperlink" Target="https://ok.ru/profile/569082688748/album/915851578604/920682317548" TargetMode="External"/><Relationship Id="rId19" Type="http://schemas.openxmlformats.org/officeDocument/2006/relationships/hyperlink" Target="https://ok.ru/profile/569082688748/album/916024628716/918644999404" TargetMode="External"/><Relationship Id="rId31" Type="http://schemas.openxmlformats.org/officeDocument/2006/relationships/hyperlink" Target="https://ok.ru/profile/569082688748/album/916086176236/918646151660" TargetMode="External"/><Relationship Id="rId44" Type="http://schemas.openxmlformats.org/officeDocument/2006/relationships/hyperlink" Target="https://ok.ru/profile/569082688748/album/916086176236/921103737068" TargetMode="External"/><Relationship Id="rId4" Type="http://schemas.openxmlformats.org/officeDocument/2006/relationships/hyperlink" Target="https://ok.ru/profile/569082688748/album/915714189292/920132656876" TargetMode="External"/><Relationship Id="rId9" Type="http://schemas.openxmlformats.org/officeDocument/2006/relationships/hyperlink" Target="https://ok.ru/profile/569082688748/album/915851578604/920682336492" TargetMode="External"/><Relationship Id="rId14" Type="http://schemas.openxmlformats.org/officeDocument/2006/relationships/hyperlink" Target="https://ok.ru/profile/569082688748/album/916024628716/916024753388" TargetMode="External"/><Relationship Id="rId22" Type="http://schemas.openxmlformats.org/officeDocument/2006/relationships/hyperlink" Target="https://ok.ru/profile/569082688748/album/915851578604/920682326764" TargetMode="External"/><Relationship Id="rId27" Type="http://schemas.openxmlformats.org/officeDocument/2006/relationships/hyperlink" Target="https://ok.ru/profile/569082688748/album/916145727980/920994721772" TargetMode="External"/><Relationship Id="rId30" Type="http://schemas.openxmlformats.org/officeDocument/2006/relationships/hyperlink" Target="https://ok.ru/profile/569082688748/album/915714189292/920630866156" TargetMode="External"/><Relationship Id="rId35" Type="http://schemas.openxmlformats.org/officeDocument/2006/relationships/hyperlink" Target="https://ok.ru/profile/569082688748/album/915798054636/921105197804" TargetMode="External"/><Relationship Id="rId43" Type="http://schemas.openxmlformats.org/officeDocument/2006/relationships/hyperlink" Target="https://ok.ru/profile/569082688748/album/916086176236/921103806444" TargetMode="External"/><Relationship Id="rId8" Type="http://schemas.openxmlformats.org/officeDocument/2006/relationships/hyperlink" Target="https://ok.ru/profile/569082688748/album/915714189292/915714414316" TargetMode="External"/><Relationship Id="rId3" Type="http://schemas.openxmlformats.org/officeDocument/2006/relationships/hyperlink" Target="https://ok.ru/profile/569082688748/album/916086176236/918646173932" TargetMode="External"/><Relationship Id="rId12" Type="http://schemas.openxmlformats.org/officeDocument/2006/relationships/hyperlink" Target="https://ok.ru/profile/569082688748/album/915713547756/915713640428" TargetMode="External"/><Relationship Id="rId17" Type="http://schemas.openxmlformats.org/officeDocument/2006/relationships/hyperlink" Target="https://ok.ru/profile/569082688748/album/896890353644/919525059564" TargetMode="External"/><Relationship Id="rId25" Type="http://schemas.openxmlformats.org/officeDocument/2006/relationships/hyperlink" Target="https://ok.ru/profile/569082688748/album/915714189292/915714414316" TargetMode="External"/><Relationship Id="rId33" Type="http://schemas.openxmlformats.org/officeDocument/2006/relationships/hyperlink" Target="https://ok.ru/profile/569082688748/album/915798054636/921105133548" TargetMode="External"/><Relationship Id="rId38" Type="http://schemas.openxmlformats.org/officeDocument/2006/relationships/hyperlink" Target="https://ok.ru/profile/569082688748/album/916169808108/921104102380" TargetMode="External"/><Relationship Id="rId20" Type="http://schemas.openxmlformats.org/officeDocument/2006/relationships/hyperlink" Target="https://ok.ru/profile/569082688748/album/896890353644/920132829420" TargetMode="External"/><Relationship Id="rId41" Type="http://schemas.openxmlformats.org/officeDocument/2006/relationships/hyperlink" Target="https://ok.ru/profile/569082688748/album/915851578604/921105404652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25641196/919466596332" TargetMode="External"/><Relationship Id="rId18" Type="http://schemas.openxmlformats.org/officeDocument/2006/relationships/hyperlink" Target="https://ok.ru/profile/569082688748/album/916025641196/918301523436" TargetMode="External"/><Relationship Id="rId26" Type="http://schemas.openxmlformats.org/officeDocument/2006/relationships/hyperlink" Target="https://ok.ru/profile/569082688748/album/915797674476/920236146924" TargetMode="External"/><Relationship Id="rId39" Type="http://schemas.openxmlformats.org/officeDocument/2006/relationships/hyperlink" Target="https://ok.ru/profile/569082688748/album/916025641196/919056084972" TargetMode="External"/><Relationship Id="rId21" Type="http://schemas.openxmlformats.org/officeDocument/2006/relationships/hyperlink" Target="https://ok.ru/profile/569082688748/album/915798054636/920131323628" TargetMode="External"/><Relationship Id="rId34" Type="http://schemas.openxmlformats.org/officeDocument/2006/relationships/hyperlink" Target="https://ok.ru/profile/569082688748/album/915754972140/920235055084" TargetMode="External"/><Relationship Id="rId42" Type="http://schemas.openxmlformats.org/officeDocument/2006/relationships/hyperlink" Target="https://ok.ru/profile/569082688748/album/916025641196/918646484204" TargetMode="External"/><Relationship Id="rId47" Type="http://schemas.openxmlformats.org/officeDocument/2006/relationships/hyperlink" Target="https://ok.ru/profile/569082688748/album/916086176236/918297565164" TargetMode="External"/><Relationship Id="rId50" Type="http://schemas.openxmlformats.org/officeDocument/2006/relationships/hyperlink" Target="https://ok.ru/profile/569082688748/album/915968223980/919660665068" TargetMode="External"/><Relationship Id="rId7" Type="http://schemas.openxmlformats.org/officeDocument/2006/relationships/hyperlink" Target="https://happywear.ru/home/turizm/bassejny/6637335" TargetMode="External"/><Relationship Id="rId2" Type="http://schemas.openxmlformats.org/officeDocument/2006/relationships/hyperlink" Target="https://ok.ru/profile/569082688748/album/915714189292/919523984620" TargetMode="External"/><Relationship Id="rId16" Type="http://schemas.openxmlformats.org/officeDocument/2006/relationships/hyperlink" Target="https://ok.ru/profile/569082688748/album/916025641196/919188706540" TargetMode="External"/><Relationship Id="rId29" Type="http://schemas.openxmlformats.org/officeDocument/2006/relationships/hyperlink" Target="https://ok.ru/profile/569082688748/album/915797674476/920236165100" TargetMode="External"/><Relationship Id="rId11" Type="http://schemas.openxmlformats.org/officeDocument/2006/relationships/hyperlink" Target="https://ok.ru/profile/569082688748/album/918346409196/919184350700" TargetMode="External"/><Relationship Id="rId24" Type="http://schemas.openxmlformats.org/officeDocument/2006/relationships/hyperlink" Target="https://ok.ru/profile/569082688748/album/916169808108/917153394668" TargetMode="External"/><Relationship Id="rId32" Type="http://schemas.openxmlformats.org/officeDocument/2006/relationships/hyperlink" Target="https://ok.ru/profile/569082688748/album/915754972140/917783639532" TargetMode="External"/><Relationship Id="rId37" Type="http://schemas.openxmlformats.org/officeDocument/2006/relationships/hyperlink" Target="https://ok.ru/profile/569082688748/album/916025641196/916026465772" TargetMode="External"/><Relationship Id="rId40" Type="http://schemas.openxmlformats.org/officeDocument/2006/relationships/hyperlink" Target="https://ok.ru/profile/569082688748/album/915968223980/920132305900" TargetMode="External"/><Relationship Id="rId45" Type="http://schemas.openxmlformats.org/officeDocument/2006/relationships/hyperlink" Target="https://ok.ru/profile/569082688748/album/916086176236/919466552556" TargetMode="External"/><Relationship Id="rId53" Type="http://schemas.openxmlformats.org/officeDocument/2006/relationships/printerSettings" Target="../printerSettings/printerSettings26.bin"/><Relationship Id="rId5" Type="http://schemas.openxmlformats.org/officeDocument/2006/relationships/hyperlink" Target="https://ok.ru/profile/569082688748/album/916171721708/919662202860" TargetMode="External"/><Relationship Id="rId10" Type="http://schemas.openxmlformats.org/officeDocument/2006/relationships/hyperlink" Target="https://ok.ru/profile/569082688748/album/915967526380/917153009644" TargetMode="External"/><Relationship Id="rId19" Type="http://schemas.openxmlformats.org/officeDocument/2006/relationships/hyperlink" Target="https://ok.ru/profile/569082688748/album/916025641196/919188754412" TargetMode="External"/><Relationship Id="rId31" Type="http://schemas.openxmlformats.org/officeDocument/2006/relationships/hyperlink" Target="https://ok.ru/profile/569082688748/album/916025641196/916026512108" TargetMode="External"/><Relationship Id="rId44" Type="http://schemas.openxmlformats.org/officeDocument/2006/relationships/hyperlink" Target="https://ok.ru/profile/569082688748/album/916086176236/919466552812" TargetMode="External"/><Relationship Id="rId52" Type="http://schemas.openxmlformats.org/officeDocument/2006/relationships/hyperlink" Target="https://ok.ru/profile/569082688748/album/915755379692/920305135596" TargetMode="External"/><Relationship Id="rId4" Type="http://schemas.openxmlformats.org/officeDocument/2006/relationships/hyperlink" Target="https://ok.ru/profile/569082688748/album/915798054636/918642203884" TargetMode="External"/><Relationship Id="rId9" Type="http://schemas.openxmlformats.org/officeDocument/2006/relationships/hyperlink" Target="https://ok.ru/profile/569082688748/album/915967526380/916170963436" TargetMode="External"/><Relationship Id="rId14" Type="http://schemas.openxmlformats.org/officeDocument/2006/relationships/hyperlink" Target="https://ok.ru/profile/569082688748/album/916025641196/919661900780" TargetMode="External"/><Relationship Id="rId22" Type="http://schemas.openxmlformats.org/officeDocument/2006/relationships/hyperlink" Target="https://ok.ru/profile/569082688748/album/915798054636/920131423980" TargetMode="External"/><Relationship Id="rId27" Type="http://schemas.openxmlformats.org/officeDocument/2006/relationships/hyperlink" Target="https://ok.ru/profile/569082688748/album/915797674476/920236167404" TargetMode="External"/><Relationship Id="rId30" Type="http://schemas.openxmlformats.org/officeDocument/2006/relationships/hyperlink" Target="https://ok.ru/profile/569082688748/album/915797674476/920236162540" TargetMode="External"/><Relationship Id="rId35" Type="http://schemas.openxmlformats.org/officeDocument/2006/relationships/hyperlink" Target="https://ok.ru/profile/569082688748/album/916025641196/916026392300" TargetMode="External"/><Relationship Id="rId43" Type="http://schemas.openxmlformats.org/officeDocument/2006/relationships/hyperlink" Target="https://ok.ru/profile/569082688748/album/916025641196/918646479084" TargetMode="External"/><Relationship Id="rId48" Type="http://schemas.openxmlformats.org/officeDocument/2006/relationships/hyperlink" Target="https://ok.ru/profile/569082688748/album/915968223980/920132305900" TargetMode="External"/><Relationship Id="rId8" Type="http://schemas.openxmlformats.org/officeDocument/2006/relationships/hyperlink" Target="https://ok.ru/profile/569082688748/album/915967526380/917754674156" TargetMode="External"/><Relationship Id="rId51" Type="http://schemas.openxmlformats.org/officeDocument/2006/relationships/hyperlink" Target="https://ok.ru/profile/569082688748/album/915755379692/920305135340" TargetMode="External"/><Relationship Id="rId3" Type="http://schemas.openxmlformats.org/officeDocument/2006/relationships/hyperlink" Target="https://ok.ru/profile/569082688748/album/915714189292/919185194220" TargetMode="External"/><Relationship Id="rId12" Type="http://schemas.openxmlformats.org/officeDocument/2006/relationships/hyperlink" Target="https://ok.ru/profile/569082688748/album/918346409196/919184350188" TargetMode="External"/><Relationship Id="rId17" Type="http://schemas.openxmlformats.org/officeDocument/2006/relationships/hyperlink" Target="https://ok.ru/profile/569082688748/album/915851578604/919057087980" TargetMode="External"/><Relationship Id="rId25" Type="http://schemas.openxmlformats.org/officeDocument/2006/relationships/hyperlink" Target="https://ok.ru/profile/569082688748/album/916169808108/918312544236" TargetMode="External"/><Relationship Id="rId33" Type="http://schemas.openxmlformats.org/officeDocument/2006/relationships/hyperlink" Target="https://ok.ru/profile/569082688748/album/915714189292/920234845164" TargetMode="External"/><Relationship Id="rId38" Type="http://schemas.openxmlformats.org/officeDocument/2006/relationships/hyperlink" Target="https://ok.ru/profile/569082688748/album/916025641196/916026473452" TargetMode="External"/><Relationship Id="rId46" Type="http://schemas.openxmlformats.org/officeDocument/2006/relationships/hyperlink" Target="https://ok.ru/profile/569082688748/album/916086176236/919188212972" TargetMode="External"/><Relationship Id="rId20" Type="http://schemas.openxmlformats.org/officeDocument/2006/relationships/hyperlink" Target="https://ok.ru/profile/569082688748/album/915798054636/915798352364" TargetMode="External"/><Relationship Id="rId41" Type="http://schemas.openxmlformats.org/officeDocument/2006/relationships/hyperlink" Target="https://ok.ru/profile/569082688748/album/915968223980/920132305900" TargetMode="External"/><Relationship Id="rId1" Type="http://schemas.openxmlformats.org/officeDocument/2006/relationships/hyperlink" Target="https://ok.ru/profile/569082688748/album/917027540204/919662110700" TargetMode="External"/><Relationship Id="rId6" Type="http://schemas.openxmlformats.org/officeDocument/2006/relationships/hyperlink" Target="https://ok.ru/profile/569082688748/album/917027540204/917417171692" TargetMode="External"/><Relationship Id="rId15" Type="http://schemas.openxmlformats.org/officeDocument/2006/relationships/hyperlink" Target="https://ok.ru/profile/569082688748/album/916025641196/919466621676" TargetMode="External"/><Relationship Id="rId23" Type="http://schemas.openxmlformats.org/officeDocument/2006/relationships/hyperlink" Target="https://ok.ru/profile/569082688748/album/915797674476/920236116204" TargetMode="External"/><Relationship Id="rId28" Type="http://schemas.openxmlformats.org/officeDocument/2006/relationships/hyperlink" Target="https://ok.ru/profile/569082688748/album/915797674476/920236162028" TargetMode="External"/><Relationship Id="rId36" Type="http://schemas.openxmlformats.org/officeDocument/2006/relationships/hyperlink" Target="https://ok.ru/profile/569082688748/album/916025641196/916026392812" TargetMode="External"/><Relationship Id="rId49" Type="http://schemas.openxmlformats.org/officeDocument/2006/relationships/hyperlink" Target="https://ok.ru/profile/569082688748/album/915968223980/920235100908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25641196/919466596332" TargetMode="External"/><Relationship Id="rId18" Type="http://schemas.openxmlformats.org/officeDocument/2006/relationships/hyperlink" Target="https://ok.ru/profile/569082688748/album/916025641196/918301523436" TargetMode="External"/><Relationship Id="rId26" Type="http://schemas.openxmlformats.org/officeDocument/2006/relationships/hyperlink" Target="https://ok.ru/profile/569082688748/album/915797674476/920236146924" TargetMode="External"/><Relationship Id="rId39" Type="http://schemas.openxmlformats.org/officeDocument/2006/relationships/hyperlink" Target="https://ok.ru/profile/569082688748/album/916025641196/919056084972" TargetMode="External"/><Relationship Id="rId21" Type="http://schemas.openxmlformats.org/officeDocument/2006/relationships/hyperlink" Target="https://ok.ru/profile/569082688748/album/915798054636/920131323628" TargetMode="External"/><Relationship Id="rId34" Type="http://schemas.openxmlformats.org/officeDocument/2006/relationships/hyperlink" Target="https://ok.ru/profile/569082688748/album/915754972140/920235055084" TargetMode="External"/><Relationship Id="rId42" Type="http://schemas.openxmlformats.org/officeDocument/2006/relationships/hyperlink" Target="https://ok.ru/profile/569082688748/album/916025641196/918646484204" TargetMode="External"/><Relationship Id="rId47" Type="http://schemas.openxmlformats.org/officeDocument/2006/relationships/hyperlink" Target="https://ok.ru/profile/569082688748/album/916086176236/918297565164" TargetMode="External"/><Relationship Id="rId50" Type="http://schemas.openxmlformats.org/officeDocument/2006/relationships/hyperlink" Target="https://ok.ru/profile/569082688748/album/915968223980/919660665068" TargetMode="External"/><Relationship Id="rId7" Type="http://schemas.openxmlformats.org/officeDocument/2006/relationships/hyperlink" Target="https://happywear.ru/home/turizm/bassejny/6637335" TargetMode="External"/><Relationship Id="rId2" Type="http://schemas.openxmlformats.org/officeDocument/2006/relationships/hyperlink" Target="https://ok.ru/profile/569082688748/album/915714189292/919523984620" TargetMode="External"/><Relationship Id="rId16" Type="http://schemas.openxmlformats.org/officeDocument/2006/relationships/hyperlink" Target="https://ok.ru/profile/569082688748/album/916025641196/919188706540" TargetMode="External"/><Relationship Id="rId29" Type="http://schemas.openxmlformats.org/officeDocument/2006/relationships/hyperlink" Target="https://ok.ru/profile/569082688748/album/915797674476/920236165100" TargetMode="External"/><Relationship Id="rId11" Type="http://schemas.openxmlformats.org/officeDocument/2006/relationships/hyperlink" Target="https://ok.ru/profile/569082688748/album/918346409196/919184350700" TargetMode="External"/><Relationship Id="rId24" Type="http://schemas.openxmlformats.org/officeDocument/2006/relationships/hyperlink" Target="https://ok.ru/profile/569082688748/album/916169808108/917153394668" TargetMode="External"/><Relationship Id="rId32" Type="http://schemas.openxmlformats.org/officeDocument/2006/relationships/hyperlink" Target="https://ok.ru/profile/569082688748/album/915754972140/917783639532" TargetMode="External"/><Relationship Id="rId37" Type="http://schemas.openxmlformats.org/officeDocument/2006/relationships/hyperlink" Target="https://ok.ru/profile/569082688748/album/916025641196/916026465772" TargetMode="External"/><Relationship Id="rId40" Type="http://schemas.openxmlformats.org/officeDocument/2006/relationships/hyperlink" Target="https://ok.ru/profile/569082688748/album/915968223980/920132305900" TargetMode="External"/><Relationship Id="rId45" Type="http://schemas.openxmlformats.org/officeDocument/2006/relationships/hyperlink" Target="https://ok.ru/profile/569082688748/album/916086176236/919466552556" TargetMode="External"/><Relationship Id="rId53" Type="http://schemas.openxmlformats.org/officeDocument/2006/relationships/hyperlink" Target="https://ok.ru/profile/569082688748/album/915851970796/920131280876" TargetMode="External"/><Relationship Id="rId5" Type="http://schemas.openxmlformats.org/officeDocument/2006/relationships/hyperlink" Target="https://ok.ru/profile/569082688748/album/916171721708/919662202860" TargetMode="External"/><Relationship Id="rId10" Type="http://schemas.openxmlformats.org/officeDocument/2006/relationships/hyperlink" Target="https://ok.ru/profile/569082688748/album/915967526380/917153009644" TargetMode="External"/><Relationship Id="rId19" Type="http://schemas.openxmlformats.org/officeDocument/2006/relationships/hyperlink" Target="https://ok.ru/profile/569082688748/album/916025641196/919188754412" TargetMode="External"/><Relationship Id="rId31" Type="http://schemas.openxmlformats.org/officeDocument/2006/relationships/hyperlink" Target="https://ok.ru/profile/569082688748/album/916025641196/916026512108" TargetMode="External"/><Relationship Id="rId44" Type="http://schemas.openxmlformats.org/officeDocument/2006/relationships/hyperlink" Target="https://ok.ru/profile/569082688748/album/916086176236/919466552812" TargetMode="External"/><Relationship Id="rId52" Type="http://schemas.openxmlformats.org/officeDocument/2006/relationships/hyperlink" Target="https://ok.ru/profile/569082688748/album/915755379692/920305135596" TargetMode="External"/><Relationship Id="rId4" Type="http://schemas.openxmlformats.org/officeDocument/2006/relationships/hyperlink" Target="https://ok.ru/profile/569082688748/album/915798054636/918642203884" TargetMode="External"/><Relationship Id="rId9" Type="http://schemas.openxmlformats.org/officeDocument/2006/relationships/hyperlink" Target="https://ok.ru/profile/569082688748/album/915967526380/916170963436" TargetMode="External"/><Relationship Id="rId14" Type="http://schemas.openxmlformats.org/officeDocument/2006/relationships/hyperlink" Target="https://ok.ru/profile/569082688748/album/916025641196/919661900780" TargetMode="External"/><Relationship Id="rId22" Type="http://schemas.openxmlformats.org/officeDocument/2006/relationships/hyperlink" Target="https://ok.ru/profile/569082688748/album/915798054636/920131423980" TargetMode="External"/><Relationship Id="rId27" Type="http://schemas.openxmlformats.org/officeDocument/2006/relationships/hyperlink" Target="https://ok.ru/profile/569082688748/album/915797674476/920236167404" TargetMode="External"/><Relationship Id="rId30" Type="http://schemas.openxmlformats.org/officeDocument/2006/relationships/hyperlink" Target="https://ok.ru/profile/569082688748/album/915797674476/920236162540" TargetMode="External"/><Relationship Id="rId35" Type="http://schemas.openxmlformats.org/officeDocument/2006/relationships/hyperlink" Target="https://ok.ru/profile/569082688748/album/916025641196/916026392300" TargetMode="External"/><Relationship Id="rId43" Type="http://schemas.openxmlformats.org/officeDocument/2006/relationships/hyperlink" Target="https://ok.ru/profile/569082688748/album/916025641196/918646479084" TargetMode="External"/><Relationship Id="rId48" Type="http://schemas.openxmlformats.org/officeDocument/2006/relationships/hyperlink" Target="https://ok.ru/profile/569082688748/album/915968223980/920132305900" TargetMode="External"/><Relationship Id="rId8" Type="http://schemas.openxmlformats.org/officeDocument/2006/relationships/hyperlink" Target="https://ok.ru/profile/569082688748/album/915967526380/917754674156" TargetMode="External"/><Relationship Id="rId51" Type="http://schemas.openxmlformats.org/officeDocument/2006/relationships/hyperlink" Target="https://ok.ru/profile/569082688748/album/915755379692/920305135340" TargetMode="External"/><Relationship Id="rId3" Type="http://schemas.openxmlformats.org/officeDocument/2006/relationships/hyperlink" Target="https://ok.ru/profile/569082688748/album/915714189292/919185194220" TargetMode="External"/><Relationship Id="rId12" Type="http://schemas.openxmlformats.org/officeDocument/2006/relationships/hyperlink" Target="https://ok.ru/profile/569082688748/album/918346409196/919184350188" TargetMode="External"/><Relationship Id="rId17" Type="http://schemas.openxmlformats.org/officeDocument/2006/relationships/hyperlink" Target="https://ok.ru/profile/569082688748/album/915851578604/919057087980" TargetMode="External"/><Relationship Id="rId25" Type="http://schemas.openxmlformats.org/officeDocument/2006/relationships/hyperlink" Target="https://ok.ru/profile/569082688748/album/916169808108/918312544236" TargetMode="External"/><Relationship Id="rId33" Type="http://schemas.openxmlformats.org/officeDocument/2006/relationships/hyperlink" Target="https://ok.ru/profile/569082688748/album/915714189292/920234845164" TargetMode="External"/><Relationship Id="rId38" Type="http://schemas.openxmlformats.org/officeDocument/2006/relationships/hyperlink" Target="https://ok.ru/profile/569082688748/album/916025641196/916026473452" TargetMode="External"/><Relationship Id="rId46" Type="http://schemas.openxmlformats.org/officeDocument/2006/relationships/hyperlink" Target="https://ok.ru/profile/569082688748/album/916086176236/919188212972" TargetMode="External"/><Relationship Id="rId20" Type="http://schemas.openxmlformats.org/officeDocument/2006/relationships/hyperlink" Target="https://ok.ru/profile/569082688748/album/915798054636/915798352364" TargetMode="External"/><Relationship Id="rId41" Type="http://schemas.openxmlformats.org/officeDocument/2006/relationships/hyperlink" Target="https://ok.ru/profile/569082688748/album/915968223980/920132305900" TargetMode="External"/><Relationship Id="rId54" Type="http://schemas.openxmlformats.org/officeDocument/2006/relationships/printerSettings" Target="../printerSettings/printerSettings27.bin"/><Relationship Id="rId1" Type="http://schemas.openxmlformats.org/officeDocument/2006/relationships/hyperlink" Target="https://ok.ru/profile/569082688748/album/917027540204/919662110700" TargetMode="External"/><Relationship Id="rId6" Type="http://schemas.openxmlformats.org/officeDocument/2006/relationships/hyperlink" Target="https://ok.ru/profile/569082688748/album/917027540204/917417171692" TargetMode="External"/><Relationship Id="rId15" Type="http://schemas.openxmlformats.org/officeDocument/2006/relationships/hyperlink" Target="https://ok.ru/profile/569082688748/album/916025641196/919466621676" TargetMode="External"/><Relationship Id="rId23" Type="http://schemas.openxmlformats.org/officeDocument/2006/relationships/hyperlink" Target="https://ok.ru/profile/569082688748/album/915797674476/920236116204" TargetMode="External"/><Relationship Id="rId28" Type="http://schemas.openxmlformats.org/officeDocument/2006/relationships/hyperlink" Target="https://ok.ru/profile/569082688748/album/915797674476/920236162028" TargetMode="External"/><Relationship Id="rId36" Type="http://schemas.openxmlformats.org/officeDocument/2006/relationships/hyperlink" Target="https://ok.ru/profile/569082688748/album/916025641196/916026392812" TargetMode="External"/><Relationship Id="rId49" Type="http://schemas.openxmlformats.org/officeDocument/2006/relationships/hyperlink" Target="https://ok.ru/profile/569082688748/album/915968223980/920235100908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5754972140/917783601644" TargetMode="External"/><Relationship Id="rId21" Type="http://schemas.openxmlformats.org/officeDocument/2006/relationships/hyperlink" Target="https://ok.ru/profile/569082688748/album/915755379692/919522213356" TargetMode="External"/><Relationship Id="rId34" Type="http://schemas.openxmlformats.org/officeDocument/2006/relationships/hyperlink" Target="https://ok.ru/profile/569082688748/album/915851970796/919057682412" TargetMode="External"/><Relationship Id="rId42" Type="http://schemas.openxmlformats.org/officeDocument/2006/relationships/hyperlink" Target="https://ok.ru/profile/569082688748/album/896890353644/915516604140" TargetMode="External"/><Relationship Id="rId47" Type="http://schemas.openxmlformats.org/officeDocument/2006/relationships/hyperlink" Target="https://ok.ru/profile/569082688748/album/915755379692/919522211564" TargetMode="External"/><Relationship Id="rId50" Type="http://schemas.openxmlformats.org/officeDocument/2006/relationships/hyperlink" Target="https://ok.ru/profile/569082688748/album/917027540204/919465698284" TargetMode="External"/><Relationship Id="rId55" Type="http://schemas.openxmlformats.org/officeDocument/2006/relationships/hyperlink" Target="https://ok.ru/profile/569082688748/album/916086176236/919466581228" TargetMode="External"/><Relationship Id="rId63" Type="http://schemas.openxmlformats.org/officeDocument/2006/relationships/hyperlink" Target="https://ok.ru/profile/569082688748/album/916171721708/919662201068" TargetMode="External"/><Relationship Id="rId7" Type="http://schemas.openxmlformats.org/officeDocument/2006/relationships/hyperlink" Target="https://ok.ru/profile/569082688748/album/915797674476/919185587180" TargetMode="External"/><Relationship Id="rId2" Type="http://schemas.openxmlformats.org/officeDocument/2006/relationships/hyperlink" Target="https://ok.ru/profile/569082688748/album/916025641196/919188706540" TargetMode="External"/><Relationship Id="rId16" Type="http://schemas.openxmlformats.org/officeDocument/2006/relationships/hyperlink" Target="https://ok.ru/profile/569082688748/album/916086176236/919466556652" TargetMode="External"/><Relationship Id="rId29" Type="http://schemas.openxmlformats.org/officeDocument/2006/relationships/hyperlink" Target="https://ok.ru/profile/569082688748/album/915851970796/919057412588" TargetMode="External"/><Relationship Id="rId11" Type="http://schemas.openxmlformats.org/officeDocument/2006/relationships/hyperlink" Target="https://ok.ru/profile/569082688748/album/916025641196/919466608876" TargetMode="External"/><Relationship Id="rId24" Type="http://schemas.openxmlformats.org/officeDocument/2006/relationships/hyperlink" Target="https://ok.ru/profile/569082688748/album/916024628716/919470157292" TargetMode="External"/><Relationship Id="rId32" Type="http://schemas.openxmlformats.org/officeDocument/2006/relationships/hyperlink" Target="https://ok.ru/profile/569082688748/album/915851970796/919186896620" TargetMode="External"/><Relationship Id="rId37" Type="http://schemas.openxmlformats.org/officeDocument/2006/relationships/hyperlink" Target="https://ok.ru/profile/569082688748/album/915714189292/919524028140" TargetMode="External"/><Relationship Id="rId40" Type="http://schemas.openxmlformats.org/officeDocument/2006/relationships/hyperlink" Target="https://ok.ru/profile/569082688748/album/896890353644/919080331756" TargetMode="External"/><Relationship Id="rId45" Type="http://schemas.openxmlformats.org/officeDocument/2006/relationships/hyperlink" Target="https://ok.ru/profile/569082688748/album/915755379692/918059464428" TargetMode="External"/><Relationship Id="rId53" Type="http://schemas.openxmlformats.org/officeDocument/2006/relationships/hyperlink" Target="https://ok.ru/profile/569082688748/album/917027540204/917028155116" TargetMode="External"/><Relationship Id="rId58" Type="http://schemas.openxmlformats.org/officeDocument/2006/relationships/hyperlink" Target="https://ok.ru/profile/569082688748/album/916086176236/919055501804" TargetMode="External"/><Relationship Id="rId66" Type="http://schemas.openxmlformats.org/officeDocument/2006/relationships/printerSettings" Target="../printerSettings/printerSettings28.bin"/><Relationship Id="rId5" Type="http://schemas.openxmlformats.org/officeDocument/2006/relationships/hyperlink" Target="https://ok.ru/profile/569082688748/album/915851578604/918060053484" TargetMode="External"/><Relationship Id="rId61" Type="http://schemas.openxmlformats.org/officeDocument/2006/relationships/hyperlink" Target="https://ok.ru/profile/569082688748/album/915798054636/915798513388" TargetMode="External"/><Relationship Id="rId19" Type="http://schemas.openxmlformats.org/officeDocument/2006/relationships/hyperlink" Target="https://ok.ru/profile/569082688748/album/915755379692/919522213356" TargetMode="External"/><Relationship Id="rId14" Type="http://schemas.openxmlformats.org/officeDocument/2006/relationships/hyperlink" Target="https://ok.ru/profile/569082688748/album/916025641196/919466597612" TargetMode="External"/><Relationship Id="rId22" Type="http://schemas.openxmlformats.org/officeDocument/2006/relationships/hyperlink" Target="https://ok.ru/profile/569082688748/album/915754972140/919522363372" TargetMode="External"/><Relationship Id="rId27" Type="http://schemas.openxmlformats.org/officeDocument/2006/relationships/hyperlink" Target="https://ok.ru/profile/569082688748/album/915754972140/917783596780" TargetMode="External"/><Relationship Id="rId30" Type="http://schemas.openxmlformats.org/officeDocument/2006/relationships/hyperlink" Target="https://ok.ru/profile/569082688748/album/915851970796/919057729516" TargetMode="External"/><Relationship Id="rId35" Type="http://schemas.openxmlformats.org/officeDocument/2006/relationships/hyperlink" Target="https://ok.ru/profile/569082688748/album/915714189292/918630350828" TargetMode="External"/><Relationship Id="rId43" Type="http://schemas.openxmlformats.org/officeDocument/2006/relationships/hyperlink" Target="https://ok.ru/profile/569082688748/album/915754972140/919659563756" TargetMode="External"/><Relationship Id="rId48" Type="http://schemas.openxmlformats.org/officeDocument/2006/relationships/hyperlink" Target="https://ok.ru/profile/569082688748/album/915755379692/919185555436" TargetMode="External"/><Relationship Id="rId56" Type="http://schemas.openxmlformats.org/officeDocument/2006/relationships/hyperlink" Target="https://ok.ru/profile/569082688748/album/916086176236/919466581996" TargetMode="External"/><Relationship Id="rId64" Type="http://schemas.openxmlformats.org/officeDocument/2006/relationships/hyperlink" Target="https://ok.ru/profile/569082688748/album/916171721708/919662200812" TargetMode="External"/><Relationship Id="rId8" Type="http://schemas.openxmlformats.org/officeDocument/2006/relationships/hyperlink" Target="https://ok.ru/profile/569082688748/album/915797674476/919058419180" TargetMode="External"/><Relationship Id="rId51" Type="http://schemas.openxmlformats.org/officeDocument/2006/relationships/hyperlink" Target="https://ok.ru/profile/569082688748/album/917027540204/917417186540" TargetMode="External"/><Relationship Id="rId3" Type="http://schemas.openxmlformats.org/officeDocument/2006/relationships/hyperlink" Target="https://ok.ru/profile/569082688748/album/916086176236/919188225516" TargetMode="External"/><Relationship Id="rId12" Type="http://schemas.openxmlformats.org/officeDocument/2006/relationships/hyperlink" Target="https://ok.ru/profile/569082688748/album/916025641196/919466603500" TargetMode="External"/><Relationship Id="rId17" Type="http://schemas.openxmlformats.org/officeDocument/2006/relationships/hyperlink" Target="https://ok.ru/profile/569082688748/album/916024505836/919056210668" TargetMode="External"/><Relationship Id="rId25" Type="http://schemas.openxmlformats.org/officeDocument/2006/relationships/hyperlink" Target="https://ok.ru/profile/569082688748/album/915851578604/919521167852" TargetMode="External"/><Relationship Id="rId33" Type="http://schemas.openxmlformats.org/officeDocument/2006/relationships/hyperlink" Target="https://ok.ru/profile/569082688748/album/915851970796/915852519148" TargetMode="External"/><Relationship Id="rId38" Type="http://schemas.openxmlformats.org/officeDocument/2006/relationships/hyperlink" Target="https://ok.ru/profile/569082688748/album/915714189292/915714274540" TargetMode="External"/><Relationship Id="rId46" Type="http://schemas.openxmlformats.org/officeDocument/2006/relationships/hyperlink" Target="https://ok.ru/profile/569082688748/album/915755379692/919059848428" TargetMode="External"/><Relationship Id="rId59" Type="http://schemas.openxmlformats.org/officeDocument/2006/relationships/hyperlink" Target="https://ok.ru/profile/569082688748/album/917027540204/917027747820" TargetMode="External"/><Relationship Id="rId20" Type="http://schemas.openxmlformats.org/officeDocument/2006/relationships/hyperlink" Target="https://ok.ru/profile/569082688748/album/916024505836/916171165676" TargetMode="External"/><Relationship Id="rId41" Type="http://schemas.openxmlformats.org/officeDocument/2006/relationships/hyperlink" Target="https://ok.ru/profile/569082688748/album/896890353644/916169365996" TargetMode="External"/><Relationship Id="rId54" Type="http://schemas.openxmlformats.org/officeDocument/2006/relationships/hyperlink" Target="https://ok.ru/profile/569082688748/album/916086176236/919188220140" TargetMode="External"/><Relationship Id="rId62" Type="http://schemas.openxmlformats.org/officeDocument/2006/relationships/hyperlink" Target="https://ok.ru/profile/569082688748/album/915755379692/919522211564" TargetMode="External"/><Relationship Id="rId1" Type="http://schemas.openxmlformats.org/officeDocument/2006/relationships/hyperlink" Target="https://ok.ru/profile/569082688748/album/916025641196/919188706540" TargetMode="External"/><Relationship Id="rId6" Type="http://schemas.openxmlformats.org/officeDocument/2006/relationships/hyperlink" Target="https://ok.ru/profile/569082688748/album/916171721708/919188776428" TargetMode="External"/><Relationship Id="rId15" Type="http://schemas.openxmlformats.org/officeDocument/2006/relationships/hyperlink" Target="https://ok.ru/profile/569082688748/album/916025641196/919466583020" TargetMode="External"/><Relationship Id="rId23" Type="http://schemas.openxmlformats.org/officeDocument/2006/relationships/hyperlink" Target="https://ok.ru/profile/569082688748/album/915798054636/919520967148" TargetMode="External"/><Relationship Id="rId28" Type="http://schemas.openxmlformats.org/officeDocument/2006/relationships/hyperlink" Target="https://ok.ru/profile/569082688748/album/915754972140/917783639788" TargetMode="External"/><Relationship Id="rId36" Type="http://schemas.openxmlformats.org/officeDocument/2006/relationships/hyperlink" Target="https://ok.ru/profile/569082688748/album/915714189292/919524018412" TargetMode="External"/><Relationship Id="rId49" Type="http://schemas.openxmlformats.org/officeDocument/2006/relationships/hyperlink" Target="https://ok.ru/profile/569082688748/album/917027540204/919662109932" TargetMode="External"/><Relationship Id="rId57" Type="http://schemas.openxmlformats.org/officeDocument/2006/relationships/hyperlink" Target="https://ok.ru/profile/569082688748/album/915967526380/919470150892" TargetMode="External"/><Relationship Id="rId10" Type="http://schemas.openxmlformats.org/officeDocument/2006/relationships/hyperlink" Target="https://ok.ru/profile/569082688748/album/916025641196/919466601964" TargetMode="External"/><Relationship Id="rId31" Type="http://schemas.openxmlformats.org/officeDocument/2006/relationships/hyperlink" Target="https://ok.ru/profile/569082688748/album/915851970796/919057729516" TargetMode="External"/><Relationship Id="rId44" Type="http://schemas.openxmlformats.org/officeDocument/2006/relationships/hyperlink" Target="https://ok.ru/profile/569082688748/album/915755379692/919659864812" TargetMode="External"/><Relationship Id="rId52" Type="http://schemas.openxmlformats.org/officeDocument/2006/relationships/hyperlink" Target="https://ok.ru/profile/569082688748/album/915755379692/919522213356" TargetMode="External"/><Relationship Id="rId60" Type="http://schemas.openxmlformats.org/officeDocument/2006/relationships/hyperlink" Target="https://ok.ru/profile/569082688748/album/916025641196/919661889516" TargetMode="External"/><Relationship Id="rId65" Type="http://schemas.openxmlformats.org/officeDocument/2006/relationships/hyperlink" Target="https://ok.ru/profile/569082688748/album/916171721708/919662202860" TargetMode="External"/><Relationship Id="rId4" Type="http://schemas.openxmlformats.org/officeDocument/2006/relationships/hyperlink" Target="https://ok.ru/profile/569082688748/album/916086176236/919188273900" TargetMode="External"/><Relationship Id="rId9" Type="http://schemas.openxmlformats.org/officeDocument/2006/relationships/hyperlink" Target="https://ok.ru/profile/569082688748/album/916025641196/919466600172" TargetMode="External"/><Relationship Id="rId13" Type="http://schemas.openxmlformats.org/officeDocument/2006/relationships/hyperlink" Target="https://ok.ru/profile/569082688748/album/916025641196/919466604012" TargetMode="External"/><Relationship Id="rId18" Type="http://schemas.openxmlformats.org/officeDocument/2006/relationships/hyperlink" Target="https://ok.ru/profile/569082688748/album/915798054636/919520967148" TargetMode="External"/><Relationship Id="rId39" Type="http://schemas.openxmlformats.org/officeDocument/2006/relationships/hyperlink" Target="https://ok.ru/profile/569082688748/album/915797674476/918642066924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5851578604/919521167852" TargetMode="External"/><Relationship Id="rId21" Type="http://schemas.openxmlformats.org/officeDocument/2006/relationships/hyperlink" Target="https://ok.ru/profile/569082688748/album/915755379692/919522213356" TargetMode="External"/><Relationship Id="rId34" Type="http://schemas.openxmlformats.org/officeDocument/2006/relationships/hyperlink" Target="https://ok.ru/profile/569082688748/album/915851970796/915852519148" TargetMode="External"/><Relationship Id="rId42" Type="http://schemas.openxmlformats.org/officeDocument/2006/relationships/hyperlink" Target="https://ok.ru/profile/569082688748/album/896890353644/916169365996" TargetMode="External"/><Relationship Id="rId47" Type="http://schemas.openxmlformats.org/officeDocument/2006/relationships/hyperlink" Target="https://ok.ru/profile/569082688748/album/915755379692/919059848428" TargetMode="External"/><Relationship Id="rId50" Type="http://schemas.openxmlformats.org/officeDocument/2006/relationships/hyperlink" Target="https://ok.ru/profile/569082688748/album/917027540204/919662109932" TargetMode="External"/><Relationship Id="rId55" Type="http://schemas.openxmlformats.org/officeDocument/2006/relationships/hyperlink" Target="https://ok.ru/profile/569082688748/album/916086176236/919188220140" TargetMode="External"/><Relationship Id="rId63" Type="http://schemas.openxmlformats.org/officeDocument/2006/relationships/hyperlink" Target="https://ok.ru/profile/569082688748/album/915755379692/919522211564" TargetMode="External"/><Relationship Id="rId7" Type="http://schemas.openxmlformats.org/officeDocument/2006/relationships/hyperlink" Target="https://ok.ru/profile/569082688748/album/915797674476/919185587180" TargetMode="External"/><Relationship Id="rId2" Type="http://schemas.openxmlformats.org/officeDocument/2006/relationships/hyperlink" Target="https://ok.ru/profile/569082688748/album/916025641196/919188706540" TargetMode="External"/><Relationship Id="rId16" Type="http://schemas.openxmlformats.org/officeDocument/2006/relationships/hyperlink" Target="https://ok.ru/profile/569082688748/album/916086176236/919466556652" TargetMode="External"/><Relationship Id="rId29" Type="http://schemas.openxmlformats.org/officeDocument/2006/relationships/hyperlink" Target="https://ok.ru/profile/569082688748/album/915754972140/917783639788" TargetMode="External"/><Relationship Id="rId11" Type="http://schemas.openxmlformats.org/officeDocument/2006/relationships/hyperlink" Target="https://ok.ru/profile/569082688748/album/916025641196/919466608876" TargetMode="External"/><Relationship Id="rId24" Type="http://schemas.openxmlformats.org/officeDocument/2006/relationships/hyperlink" Target="https://ok.ru/profile/569082688748/album/915798054636/919520967148" TargetMode="External"/><Relationship Id="rId32" Type="http://schemas.openxmlformats.org/officeDocument/2006/relationships/hyperlink" Target="https://ok.ru/profile/569082688748/album/915851970796/919057729516" TargetMode="External"/><Relationship Id="rId37" Type="http://schemas.openxmlformats.org/officeDocument/2006/relationships/hyperlink" Target="https://ok.ru/profile/569082688748/album/915714189292/919524018412" TargetMode="External"/><Relationship Id="rId40" Type="http://schemas.openxmlformats.org/officeDocument/2006/relationships/hyperlink" Target="https://ok.ru/profile/569082688748/album/915797674476/918642066924" TargetMode="External"/><Relationship Id="rId45" Type="http://schemas.openxmlformats.org/officeDocument/2006/relationships/hyperlink" Target="https://ok.ru/profile/569082688748/album/915755379692/919659864812" TargetMode="External"/><Relationship Id="rId53" Type="http://schemas.openxmlformats.org/officeDocument/2006/relationships/hyperlink" Target="https://ok.ru/profile/569082688748/album/915755379692/919522213356" TargetMode="External"/><Relationship Id="rId58" Type="http://schemas.openxmlformats.org/officeDocument/2006/relationships/hyperlink" Target="https://ok.ru/profile/569082688748/album/915967526380/919470150892" TargetMode="External"/><Relationship Id="rId66" Type="http://schemas.openxmlformats.org/officeDocument/2006/relationships/hyperlink" Target="https://ok.ru/profile/569082688748/album/916171721708/919662202860" TargetMode="External"/><Relationship Id="rId5" Type="http://schemas.openxmlformats.org/officeDocument/2006/relationships/hyperlink" Target="https://ok.ru/profile/569082688748/album/915851578604/918060053484" TargetMode="External"/><Relationship Id="rId61" Type="http://schemas.openxmlformats.org/officeDocument/2006/relationships/hyperlink" Target="https://ok.ru/profile/569082688748/album/916025641196/919661889516" TargetMode="External"/><Relationship Id="rId19" Type="http://schemas.openxmlformats.org/officeDocument/2006/relationships/hyperlink" Target="https://ok.ru/profile/569082688748/album/915755379692/919522213356" TargetMode="External"/><Relationship Id="rId14" Type="http://schemas.openxmlformats.org/officeDocument/2006/relationships/hyperlink" Target="https://ok.ru/profile/569082688748/album/916025641196/919466597612" TargetMode="External"/><Relationship Id="rId22" Type="http://schemas.openxmlformats.org/officeDocument/2006/relationships/hyperlink" Target="https://ok.ru/profile/569082688748/album/915798054636/919520967148" TargetMode="External"/><Relationship Id="rId27" Type="http://schemas.openxmlformats.org/officeDocument/2006/relationships/hyperlink" Target="https://ok.ru/profile/569082688748/album/915754972140/917783601644" TargetMode="External"/><Relationship Id="rId30" Type="http://schemas.openxmlformats.org/officeDocument/2006/relationships/hyperlink" Target="https://ok.ru/profile/569082688748/album/915851970796/919057412588" TargetMode="External"/><Relationship Id="rId35" Type="http://schemas.openxmlformats.org/officeDocument/2006/relationships/hyperlink" Target="https://ok.ru/profile/569082688748/album/915851970796/919057682412" TargetMode="External"/><Relationship Id="rId43" Type="http://schemas.openxmlformats.org/officeDocument/2006/relationships/hyperlink" Target="https://ok.ru/profile/569082688748/album/896890353644/915516604140" TargetMode="External"/><Relationship Id="rId48" Type="http://schemas.openxmlformats.org/officeDocument/2006/relationships/hyperlink" Target="https://ok.ru/profile/569082688748/album/915755379692/919522211564" TargetMode="External"/><Relationship Id="rId56" Type="http://schemas.openxmlformats.org/officeDocument/2006/relationships/hyperlink" Target="https://ok.ru/profile/569082688748/album/916086176236/919466581228" TargetMode="External"/><Relationship Id="rId64" Type="http://schemas.openxmlformats.org/officeDocument/2006/relationships/hyperlink" Target="https://ok.ru/profile/569082688748/album/916171721708/919662201068" TargetMode="External"/><Relationship Id="rId8" Type="http://schemas.openxmlformats.org/officeDocument/2006/relationships/hyperlink" Target="https://ok.ru/profile/569082688748/album/915797674476/919058419180" TargetMode="External"/><Relationship Id="rId51" Type="http://schemas.openxmlformats.org/officeDocument/2006/relationships/hyperlink" Target="https://ok.ru/profile/569082688748/album/917027540204/919465698284" TargetMode="External"/><Relationship Id="rId3" Type="http://schemas.openxmlformats.org/officeDocument/2006/relationships/hyperlink" Target="https://ok.ru/profile/569082688748/album/916086176236/919188225516" TargetMode="External"/><Relationship Id="rId12" Type="http://schemas.openxmlformats.org/officeDocument/2006/relationships/hyperlink" Target="https://ok.ru/profile/569082688748/album/916025641196/919466603500" TargetMode="External"/><Relationship Id="rId17" Type="http://schemas.openxmlformats.org/officeDocument/2006/relationships/hyperlink" Target="https://ok.ru/profile/569082688748/album/916024505836/919056210668" TargetMode="External"/><Relationship Id="rId25" Type="http://schemas.openxmlformats.org/officeDocument/2006/relationships/hyperlink" Target="https://ok.ru/profile/569082688748/album/916024628716/919470157292" TargetMode="External"/><Relationship Id="rId33" Type="http://schemas.openxmlformats.org/officeDocument/2006/relationships/hyperlink" Target="https://ok.ru/profile/569082688748/album/915851970796/919186896620" TargetMode="External"/><Relationship Id="rId38" Type="http://schemas.openxmlformats.org/officeDocument/2006/relationships/hyperlink" Target="https://ok.ru/profile/569082688748/album/915714189292/919524028140" TargetMode="External"/><Relationship Id="rId46" Type="http://schemas.openxmlformats.org/officeDocument/2006/relationships/hyperlink" Target="https://ok.ru/profile/569082688748/album/915755379692/918059464428" TargetMode="External"/><Relationship Id="rId59" Type="http://schemas.openxmlformats.org/officeDocument/2006/relationships/hyperlink" Target="https://ok.ru/profile/569082688748/album/916086176236/919055501804" TargetMode="External"/><Relationship Id="rId67" Type="http://schemas.openxmlformats.org/officeDocument/2006/relationships/printerSettings" Target="../printerSettings/printerSettings29.bin"/><Relationship Id="rId20" Type="http://schemas.openxmlformats.org/officeDocument/2006/relationships/hyperlink" Target="https://ok.ru/profile/569082688748/album/916024505836/916171165676" TargetMode="External"/><Relationship Id="rId41" Type="http://schemas.openxmlformats.org/officeDocument/2006/relationships/hyperlink" Target="https://ok.ru/profile/569082688748/album/896890353644/919080331756" TargetMode="External"/><Relationship Id="rId54" Type="http://schemas.openxmlformats.org/officeDocument/2006/relationships/hyperlink" Target="https://ok.ru/profile/569082688748/album/917027540204/917028155116" TargetMode="External"/><Relationship Id="rId62" Type="http://schemas.openxmlformats.org/officeDocument/2006/relationships/hyperlink" Target="https://ok.ru/profile/569082688748/album/915798054636/915798513388" TargetMode="External"/><Relationship Id="rId1" Type="http://schemas.openxmlformats.org/officeDocument/2006/relationships/hyperlink" Target="https://ok.ru/profile/569082688748/album/916025641196/919188706540" TargetMode="External"/><Relationship Id="rId6" Type="http://schemas.openxmlformats.org/officeDocument/2006/relationships/hyperlink" Target="https://ok.ru/profile/569082688748/album/916171721708/919188776428" TargetMode="External"/><Relationship Id="rId15" Type="http://schemas.openxmlformats.org/officeDocument/2006/relationships/hyperlink" Target="https://ok.ru/profile/569082688748/album/916025641196/919466583020" TargetMode="External"/><Relationship Id="rId23" Type="http://schemas.openxmlformats.org/officeDocument/2006/relationships/hyperlink" Target="https://ok.ru/profile/569082688748/album/915754972140/919522363372" TargetMode="External"/><Relationship Id="rId28" Type="http://schemas.openxmlformats.org/officeDocument/2006/relationships/hyperlink" Target="https://ok.ru/profile/569082688748/album/915754972140/917783596780" TargetMode="External"/><Relationship Id="rId36" Type="http://schemas.openxmlformats.org/officeDocument/2006/relationships/hyperlink" Target="https://ok.ru/profile/569082688748/album/915714189292/918630350828" TargetMode="External"/><Relationship Id="rId49" Type="http://schemas.openxmlformats.org/officeDocument/2006/relationships/hyperlink" Target="https://ok.ru/profile/569082688748/album/915755379692/919185555436" TargetMode="External"/><Relationship Id="rId57" Type="http://schemas.openxmlformats.org/officeDocument/2006/relationships/hyperlink" Target="https://ok.ru/profile/569082688748/album/916086176236/919466581996" TargetMode="External"/><Relationship Id="rId10" Type="http://schemas.openxmlformats.org/officeDocument/2006/relationships/hyperlink" Target="https://ok.ru/profile/569082688748/album/916025641196/919466601964" TargetMode="External"/><Relationship Id="rId31" Type="http://schemas.openxmlformats.org/officeDocument/2006/relationships/hyperlink" Target="https://ok.ru/profile/569082688748/album/915851970796/919057729516" TargetMode="External"/><Relationship Id="rId44" Type="http://schemas.openxmlformats.org/officeDocument/2006/relationships/hyperlink" Target="https://ok.ru/profile/569082688748/album/915754972140/919659563756" TargetMode="External"/><Relationship Id="rId52" Type="http://schemas.openxmlformats.org/officeDocument/2006/relationships/hyperlink" Target="https://ok.ru/profile/569082688748/album/917027540204/917417186540" TargetMode="External"/><Relationship Id="rId60" Type="http://schemas.openxmlformats.org/officeDocument/2006/relationships/hyperlink" Target="https://ok.ru/profile/569082688748/album/917027540204/917027747820" TargetMode="External"/><Relationship Id="rId65" Type="http://schemas.openxmlformats.org/officeDocument/2006/relationships/hyperlink" Target="https://ok.ru/profile/569082688748/album/916171721708/919662200812" TargetMode="External"/><Relationship Id="rId4" Type="http://schemas.openxmlformats.org/officeDocument/2006/relationships/hyperlink" Target="https://ok.ru/profile/569082688748/album/916086176236/919188273900" TargetMode="External"/><Relationship Id="rId9" Type="http://schemas.openxmlformats.org/officeDocument/2006/relationships/hyperlink" Target="https://ok.ru/profile/569082688748/album/916025641196/919466600172" TargetMode="External"/><Relationship Id="rId13" Type="http://schemas.openxmlformats.org/officeDocument/2006/relationships/hyperlink" Target="https://ok.ru/profile/569082688748/album/916025641196/919466604012" TargetMode="External"/><Relationship Id="rId18" Type="http://schemas.openxmlformats.org/officeDocument/2006/relationships/hyperlink" Target="https://ok.ru/profile/569082688748/album/915798054636/919520967148" TargetMode="External"/><Relationship Id="rId39" Type="http://schemas.openxmlformats.org/officeDocument/2006/relationships/hyperlink" Target="https://ok.ru/profile/569082688748/album/915714189292/9157142745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5755379692/925288815340" TargetMode="External"/><Relationship Id="rId13" Type="http://schemas.openxmlformats.org/officeDocument/2006/relationships/hyperlink" Target="https://ok.ru/profile/569082688748/album/915967526380/928827179756" TargetMode="External"/><Relationship Id="rId18" Type="http://schemas.openxmlformats.org/officeDocument/2006/relationships/hyperlink" Target="https://ok.ru/profile/569082688748/album/915755379692/930774588140" TargetMode="External"/><Relationship Id="rId3" Type="http://schemas.openxmlformats.org/officeDocument/2006/relationships/hyperlink" Target="https://ok.ru/profile/569082688748/album/915755379692/926684394220" TargetMode="External"/><Relationship Id="rId21" Type="http://schemas.openxmlformats.org/officeDocument/2006/relationships/hyperlink" Target="https://ok.ru/profile/569082688748/album/915798054636/926136739052" TargetMode="External"/><Relationship Id="rId7" Type="http://schemas.openxmlformats.org/officeDocument/2006/relationships/hyperlink" Target="https://ok.ru/profile/569082688748/album/915755379692/925288815340" TargetMode="External"/><Relationship Id="rId12" Type="http://schemas.openxmlformats.org/officeDocument/2006/relationships/hyperlink" Target="https://ok.ru/profile/569082688748/album/916085135596/927023078124" TargetMode="External"/><Relationship Id="rId17" Type="http://schemas.openxmlformats.org/officeDocument/2006/relationships/hyperlink" Target="https://ok.ru/profile/569082688748/album/915755379692/930774582764" TargetMode="External"/><Relationship Id="rId2" Type="http://schemas.openxmlformats.org/officeDocument/2006/relationships/hyperlink" Target="https://ok.ru/profile/569082688748/album/916145727980/928869708780" TargetMode="External"/><Relationship Id="rId16" Type="http://schemas.openxmlformats.org/officeDocument/2006/relationships/hyperlink" Target="https://ok.ru/profile/569082688748/album/915755379692/925288815340" TargetMode="External"/><Relationship Id="rId20" Type="http://schemas.openxmlformats.org/officeDocument/2006/relationships/hyperlink" Target="https://ok.ru/profile/569082688748/album/916024505836/930780158956" TargetMode="External"/><Relationship Id="rId1" Type="http://schemas.openxmlformats.org/officeDocument/2006/relationships/hyperlink" Target="https://ok.ru/profile/569082688748/album/915798054636/929400231660" TargetMode="External"/><Relationship Id="rId6" Type="http://schemas.openxmlformats.org/officeDocument/2006/relationships/hyperlink" Target="https://ok.ru/profile/569082688748/album/915755379692/925288815340" TargetMode="External"/><Relationship Id="rId11" Type="http://schemas.openxmlformats.org/officeDocument/2006/relationships/hyperlink" Target="https://ok.ru/profile/569082688748/album/916085135596/930779994604" TargetMode="External"/><Relationship Id="rId5" Type="http://schemas.openxmlformats.org/officeDocument/2006/relationships/hyperlink" Target="https://ok.ru/profile/569082688748/album/916169808108/930776054252" TargetMode="External"/><Relationship Id="rId15" Type="http://schemas.openxmlformats.org/officeDocument/2006/relationships/hyperlink" Target="https://ok.ru/profile/569082688748/album/915755379692/926137092588" TargetMode="External"/><Relationship Id="rId10" Type="http://schemas.openxmlformats.org/officeDocument/2006/relationships/hyperlink" Target="https://ok.ru/profile/569082688748/album/928975823852/929278425580" TargetMode="External"/><Relationship Id="rId19" Type="http://schemas.openxmlformats.org/officeDocument/2006/relationships/hyperlink" Target="https://ok.ru/profile/569082688748/album/916025641196/930834291180" TargetMode="External"/><Relationship Id="rId4" Type="http://schemas.openxmlformats.org/officeDocument/2006/relationships/hyperlink" Target="https://ok.ru/profile/569082688748/album/915798054636/922504732652" TargetMode="External"/><Relationship Id="rId9" Type="http://schemas.openxmlformats.org/officeDocument/2006/relationships/hyperlink" Target="https://ok.ru/profile/569082688748/album/915755379692/926137093100" TargetMode="External"/><Relationship Id="rId14" Type="http://schemas.openxmlformats.org/officeDocument/2006/relationships/hyperlink" Target="https://ok.ru/profile/569082688748/album/915967526380/928827147244" TargetMode="External"/><Relationship Id="rId22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98054636/915798532588" TargetMode="External"/><Relationship Id="rId18" Type="http://schemas.openxmlformats.org/officeDocument/2006/relationships/hyperlink" Target="https://ok.ru/profile/569082688748/album/915967526380/915967692268" TargetMode="External"/><Relationship Id="rId26" Type="http://schemas.openxmlformats.org/officeDocument/2006/relationships/hyperlink" Target="https://happywear.ru/women/women-belio/women-underwear/6545231" TargetMode="External"/><Relationship Id="rId39" Type="http://schemas.openxmlformats.org/officeDocument/2006/relationships/hyperlink" Target="https://ok.ru/profile/569082688748/album/915714189292/918050262252" TargetMode="External"/><Relationship Id="rId21" Type="http://schemas.openxmlformats.org/officeDocument/2006/relationships/hyperlink" Target="https://ok.ru/profile/569082688748/album/915798054636/918307389164" TargetMode="External"/><Relationship Id="rId34" Type="http://schemas.openxmlformats.org/officeDocument/2006/relationships/hyperlink" Target="https://ok.ru/profile/569082688748/album/915797674476/919058327788" TargetMode="External"/><Relationship Id="rId42" Type="http://schemas.openxmlformats.org/officeDocument/2006/relationships/hyperlink" Target="https://ok.ru/profile/569082688748/album/917027540204/917027854316" TargetMode="External"/><Relationship Id="rId47" Type="http://schemas.openxmlformats.org/officeDocument/2006/relationships/hyperlink" Target="https://ok.ru/profile/569082688748/album/915798054636/918642104812" TargetMode="External"/><Relationship Id="rId50" Type="http://schemas.openxmlformats.org/officeDocument/2006/relationships/hyperlink" Target="https://ok.ru/profile/569082688748/album/896890353644/917789205740" TargetMode="External"/><Relationship Id="rId55" Type="http://schemas.openxmlformats.org/officeDocument/2006/relationships/hyperlink" Target="https://happywear.ru/boys/boys-footwear/boys-kedy/6591063" TargetMode="External"/><Relationship Id="rId7" Type="http://schemas.openxmlformats.org/officeDocument/2006/relationships/hyperlink" Target="https://ok.ru/profile/569082688748/album/917027540204/917028072172" TargetMode="External"/><Relationship Id="rId2" Type="http://schemas.openxmlformats.org/officeDocument/2006/relationships/hyperlink" Target="https://ok.ru/profile/569082688748/album/904099232748/915075102956" TargetMode="External"/><Relationship Id="rId16" Type="http://schemas.openxmlformats.org/officeDocument/2006/relationships/hyperlink" Target="https://ok.ru/profile/569082688748/album/916025641196/918072720108" TargetMode="External"/><Relationship Id="rId29" Type="http://schemas.openxmlformats.org/officeDocument/2006/relationships/hyperlink" Target="https://ok.ru/profile/569082688748/album/915754972140/916170091244" TargetMode="External"/><Relationship Id="rId11" Type="http://schemas.openxmlformats.org/officeDocument/2006/relationships/hyperlink" Target="https://ok.ru/profile/569082688748/album/915851970796/918642639596" TargetMode="External"/><Relationship Id="rId24" Type="http://schemas.openxmlformats.org/officeDocument/2006/relationships/hyperlink" Target="https://ok.ru/profile/569082688748/album/915798054636/918307389164" TargetMode="External"/><Relationship Id="rId32" Type="http://schemas.openxmlformats.org/officeDocument/2006/relationships/hyperlink" Target="https://ok.ru/profile/569082688748/album/916639493356/916649303788" TargetMode="External"/><Relationship Id="rId37" Type="http://schemas.openxmlformats.org/officeDocument/2006/relationships/hyperlink" Target="https://ok.ru/profile/569082688748/album/915714189292/919060337132" TargetMode="External"/><Relationship Id="rId40" Type="http://schemas.openxmlformats.org/officeDocument/2006/relationships/hyperlink" Target="https://ok.ru/profile/569082688748/album/915754972140/916170089196" TargetMode="External"/><Relationship Id="rId45" Type="http://schemas.openxmlformats.org/officeDocument/2006/relationships/hyperlink" Target="https://ok.ru/profile/569082688748/album/915754972140/915755080172" TargetMode="External"/><Relationship Id="rId53" Type="http://schemas.openxmlformats.org/officeDocument/2006/relationships/hyperlink" Target="https://ok.ru/profile/569082688748/album/915798054636/919058434540" TargetMode="External"/><Relationship Id="rId58" Type="http://schemas.openxmlformats.org/officeDocument/2006/relationships/hyperlink" Target="https://happywear.ru/girls/girl-nignee-belio/girl-underwear-for-girls/6634980" TargetMode="External"/><Relationship Id="rId5" Type="http://schemas.openxmlformats.org/officeDocument/2006/relationships/hyperlink" Target="https://ok.ru/profile/569082688748/album/915798054636/918642122988" TargetMode="External"/><Relationship Id="rId19" Type="http://schemas.openxmlformats.org/officeDocument/2006/relationships/hyperlink" Target="https://ok.ru/profile/569082688748/album/915967526380/915967627500" TargetMode="External"/><Relationship Id="rId4" Type="http://schemas.openxmlformats.org/officeDocument/2006/relationships/hyperlink" Target="https://ok.ru/profile/569082688748/album/918346409196/918367892204" TargetMode="External"/><Relationship Id="rId9" Type="http://schemas.openxmlformats.org/officeDocument/2006/relationships/hyperlink" Target="https://ok.ru/profile/569082688748/album/915755379692/917765802988" TargetMode="External"/><Relationship Id="rId14" Type="http://schemas.openxmlformats.org/officeDocument/2006/relationships/hyperlink" Target="https://ok.ru/profile/569082688748/album/916086176236/918646073836" TargetMode="External"/><Relationship Id="rId22" Type="http://schemas.openxmlformats.org/officeDocument/2006/relationships/hyperlink" Target="https://ok.ru/profile/569082688748/album/915851970796/917757624556" TargetMode="External"/><Relationship Id="rId27" Type="http://schemas.openxmlformats.org/officeDocument/2006/relationships/hyperlink" Target="https://happywear.ru/women/women-belio/women-underwear/6623487" TargetMode="External"/><Relationship Id="rId30" Type="http://schemas.openxmlformats.org/officeDocument/2006/relationships/hyperlink" Target="https://ok.ru/profile/569082688748/album/915851970796/917757623532" TargetMode="External"/><Relationship Id="rId35" Type="http://schemas.openxmlformats.org/officeDocument/2006/relationships/hyperlink" Target="https://ok.ru/profile/569082688748/album/915797674476/919058327788" TargetMode="External"/><Relationship Id="rId43" Type="http://schemas.openxmlformats.org/officeDocument/2006/relationships/hyperlink" Target="https://ok.ru/profile/569082688748/album/917027540204/917027854316" TargetMode="External"/><Relationship Id="rId48" Type="http://schemas.openxmlformats.org/officeDocument/2006/relationships/hyperlink" Target="https://ok.ru/profile/569082688748/album/896890353644/918627522284" TargetMode="External"/><Relationship Id="rId56" Type="http://schemas.openxmlformats.org/officeDocument/2006/relationships/hyperlink" Target="https://ok.ru/profile/569082688748/album/915798054636/917415323884" TargetMode="External"/><Relationship Id="rId8" Type="http://schemas.openxmlformats.org/officeDocument/2006/relationships/hyperlink" Target="https://ok.ru/profile/569082688748/album/916025641196/918646579692" TargetMode="External"/><Relationship Id="rId51" Type="http://schemas.openxmlformats.org/officeDocument/2006/relationships/hyperlink" Target="https://ok.ru/profile/569082688748/album/896890353644/918627551724" TargetMode="External"/><Relationship Id="rId3" Type="http://schemas.openxmlformats.org/officeDocument/2006/relationships/hyperlink" Target="https://ok.ru/profile/569082688748/album/918346409196/918367906028" TargetMode="External"/><Relationship Id="rId12" Type="http://schemas.openxmlformats.org/officeDocument/2006/relationships/hyperlink" Target="https://ok.ru/profile/569082688748/album/917027540204/917027881196" TargetMode="External"/><Relationship Id="rId17" Type="http://schemas.openxmlformats.org/officeDocument/2006/relationships/hyperlink" Target="https://ok.ru/profile/569082688748/album/916025641196/917753988076" TargetMode="External"/><Relationship Id="rId25" Type="http://schemas.openxmlformats.org/officeDocument/2006/relationships/hyperlink" Target="https://happywear.ru/women/women-belio/women-underwear/6545231" TargetMode="External"/><Relationship Id="rId33" Type="http://schemas.openxmlformats.org/officeDocument/2006/relationships/hyperlink" Target="https://ok.ru/profile/569082688748/album/915798054636/919058435820" TargetMode="External"/><Relationship Id="rId38" Type="http://schemas.openxmlformats.org/officeDocument/2006/relationships/hyperlink" Target="https://ok.ru/profile/569082688748/album/915714189292/918050219244" TargetMode="External"/><Relationship Id="rId46" Type="http://schemas.openxmlformats.org/officeDocument/2006/relationships/hyperlink" Target="https://ok.ru/profile/569082688748/album/915798054636/917415323884" TargetMode="External"/><Relationship Id="rId59" Type="http://schemas.openxmlformats.org/officeDocument/2006/relationships/printerSettings" Target="../printerSettings/printerSettings30.bin"/><Relationship Id="rId20" Type="http://schemas.openxmlformats.org/officeDocument/2006/relationships/hyperlink" Target="https://ok.ru/profile/569082688748/album/916085135596/918297883372" TargetMode="External"/><Relationship Id="rId41" Type="http://schemas.openxmlformats.org/officeDocument/2006/relationships/hyperlink" Target="https://ok.ru/profile/569082688748/album/915754972140/916170077932" TargetMode="External"/><Relationship Id="rId54" Type="http://schemas.openxmlformats.org/officeDocument/2006/relationships/hyperlink" Target="https://ok.ru/profile/569082688748/album/915798054636/918642104556" TargetMode="External"/><Relationship Id="rId1" Type="http://schemas.openxmlformats.org/officeDocument/2006/relationships/hyperlink" Target="https://ok.ru/profile/569082688748/album/915755379692/917765766124" TargetMode="External"/><Relationship Id="rId6" Type="http://schemas.openxmlformats.org/officeDocument/2006/relationships/hyperlink" Target="https://ok.ru/profile/569082688748/album/915798054636/918307389164" TargetMode="External"/><Relationship Id="rId15" Type="http://schemas.openxmlformats.org/officeDocument/2006/relationships/hyperlink" Target="https://ok.ru/profile/569082688748/album/915754972140/918630566892" TargetMode="External"/><Relationship Id="rId23" Type="http://schemas.openxmlformats.org/officeDocument/2006/relationships/hyperlink" Target="https://ok.ru/profile/569082688748/album/915851970796/917757623532" TargetMode="External"/><Relationship Id="rId28" Type="http://schemas.openxmlformats.org/officeDocument/2006/relationships/hyperlink" Target="https://happywear.ru/women/women-belio/women-underwear/6634321" TargetMode="External"/><Relationship Id="rId36" Type="http://schemas.openxmlformats.org/officeDocument/2006/relationships/hyperlink" Target="https://ok.ru/profile/569082688748/album/915797674476/919058327788" TargetMode="External"/><Relationship Id="rId49" Type="http://schemas.openxmlformats.org/officeDocument/2006/relationships/hyperlink" Target="https://ok.ru/profile/569082688748/album/896890353644/918020754668" TargetMode="External"/><Relationship Id="rId57" Type="http://schemas.openxmlformats.org/officeDocument/2006/relationships/hyperlink" Target="https://happywear.ru/girls/girl-povsednevnaya-odegda/xsmall-dresses/6634443" TargetMode="External"/><Relationship Id="rId10" Type="http://schemas.openxmlformats.org/officeDocument/2006/relationships/hyperlink" Target="https://ok.ru/profile/569082688748/album/915755379692/915755961068" TargetMode="External"/><Relationship Id="rId31" Type="http://schemas.openxmlformats.org/officeDocument/2006/relationships/hyperlink" Target="https://ok.ru/profile/569082688748/album/915754972140/916170100716" TargetMode="External"/><Relationship Id="rId44" Type="http://schemas.openxmlformats.org/officeDocument/2006/relationships/hyperlink" Target="https://ok.ru/profile/569082688748/album/917027540204/917753343468" TargetMode="External"/><Relationship Id="rId52" Type="http://schemas.openxmlformats.org/officeDocument/2006/relationships/hyperlink" Target="https://ok.ru/profile/569082688748/album/896890353644/919080345580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98054636/915798532588" TargetMode="External"/><Relationship Id="rId18" Type="http://schemas.openxmlformats.org/officeDocument/2006/relationships/hyperlink" Target="https://ok.ru/profile/569082688748/album/915967526380/915967692268" TargetMode="External"/><Relationship Id="rId26" Type="http://schemas.openxmlformats.org/officeDocument/2006/relationships/hyperlink" Target="https://happywear.ru/women/women-belio/women-underwear/6545231" TargetMode="External"/><Relationship Id="rId39" Type="http://schemas.openxmlformats.org/officeDocument/2006/relationships/hyperlink" Target="https://ok.ru/profile/569082688748/album/915714189292/918050262252" TargetMode="External"/><Relationship Id="rId21" Type="http://schemas.openxmlformats.org/officeDocument/2006/relationships/hyperlink" Target="https://ok.ru/profile/569082688748/album/915798054636/918307389164" TargetMode="External"/><Relationship Id="rId34" Type="http://schemas.openxmlformats.org/officeDocument/2006/relationships/hyperlink" Target="https://ok.ru/profile/569082688748/album/915797674476/919058327788" TargetMode="External"/><Relationship Id="rId42" Type="http://schemas.openxmlformats.org/officeDocument/2006/relationships/hyperlink" Target="https://ok.ru/profile/569082688748/album/917027540204/917027854316" TargetMode="External"/><Relationship Id="rId47" Type="http://schemas.openxmlformats.org/officeDocument/2006/relationships/hyperlink" Target="https://ok.ru/profile/569082688748/album/915798054636/918642104812" TargetMode="External"/><Relationship Id="rId50" Type="http://schemas.openxmlformats.org/officeDocument/2006/relationships/hyperlink" Target="https://ok.ru/profile/569082688748/album/896890353644/917789205740" TargetMode="External"/><Relationship Id="rId55" Type="http://schemas.openxmlformats.org/officeDocument/2006/relationships/hyperlink" Target="https://ok.ru/profile/569082688748/album/915798054636/917415323884" TargetMode="External"/><Relationship Id="rId7" Type="http://schemas.openxmlformats.org/officeDocument/2006/relationships/hyperlink" Target="https://ok.ru/profile/569082688748/album/917027540204/917028072172" TargetMode="External"/><Relationship Id="rId2" Type="http://schemas.openxmlformats.org/officeDocument/2006/relationships/hyperlink" Target="https://ok.ru/profile/569082688748/album/904099232748/915075102956" TargetMode="External"/><Relationship Id="rId16" Type="http://schemas.openxmlformats.org/officeDocument/2006/relationships/hyperlink" Target="https://ok.ru/profile/569082688748/album/916025641196/918072720108" TargetMode="External"/><Relationship Id="rId29" Type="http://schemas.openxmlformats.org/officeDocument/2006/relationships/hyperlink" Target="https://ok.ru/profile/569082688748/album/915754972140/916170091244" TargetMode="External"/><Relationship Id="rId11" Type="http://schemas.openxmlformats.org/officeDocument/2006/relationships/hyperlink" Target="https://ok.ru/profile/569082688748/album/915851970796/918642639596" TargetMode="External"/><Relationship Id="rId24" Type="http://schemas.openxmlformats.org/officeDocument/2006/relationships/hyperlink" Target="https://ok.ru/profile/569082688748/album/915798054636/918307389164" TargetMode="External"/><Relationship Id="rId32" Type="http://schemas.openxmlformats.org/officeDocument/2006/relationships/hyperlink" Target="https://ok.ru/profile/569082688748/album/916639493356/916649303788" TargetMode="External"/><Relationship Id="rId37" Type="http://schemas.openxmlformats.org/officeDocument/2006/relationships/hyperlink" Target="https://ok.ru/profile/569082688748/album/915714189292/919060337132" TargetMode="External"/><Relationship Id="rId40" Type="http://schemas.openxmlformats.org/officeDocument/2006/relationships/hyperlink" Target="https://ok.ru/profile/569082688748/album/915754972140/916170089196" TargetMode="External"/><Relationship Id="rId45" Type="http://schemas.openxmlformats.org/officeDocument/2006/relationships/hyperlink" Target="https://ok.ru/profile/569082688748/album/915754972140/915755080172" TargetMode="External"/><Relationship Id="rId53" Type="http://schemas.openxmlformats.org/officeDocument/2006/relationships/hyperlink" Target="https://ok.ru/profile/569082688748/album/915798054636/919058434540" TargetMode="External"/><Relationship Id="rId58" Type="http://schemas.openxmlformats.org/officeDocument/2006/relationships/hyperlink" Target="https://happywear.ru/boys/boys-footwear/boys-kedy/6591063" TargetMode="External"/><Relationship Id="rId5" Type="http://schemas.openxmlformats.org/officeDocument/2006/relationships/hyperlink" Target="https://ok.ru/profile/569082688748/album/915798054636/918642122988" TargetMode="External"/><Relationship Id="rId19" Type="http://schemas.openxmlformats.org/officeDocument/2006/relationships/hyperlink" Target="https://ok.ru/profile/569082688748/album/915967526380/915967627500" TargetMode="External"/><Relationship Id="rId4" Type="http://schemas.openxmlformats.org/officeDocument/2006/relationships/hyperlink" Target="https://ok.ru/profile/569082688748/album/918346409196/918367892204" TargetMode="External"/><Relationship Id="rId9" Type="http://schemas.openxmlformats.org/officeDocument/2006/relationships/hyperlink" Target="https://ok.ru/profile/569082688748/album/915755379692/917765802988" TargetMode="External"/><Relationship Id="rId14" Type="http://schemas.openxmlformats.org/officeDocument/2006/relationships/hyperlink" Target="https://ok.ru/profile/569082688748/album/916086176236/918646073836" TargetMode="External"/><Relationship Id="rId22" Type="http://schemas.openxmlformats.org/officeDocument/2006/relationships/hyperlink" Target="https://ok.ru/profile/569082688748/album/915851970796/917757624556" TargetMode="External"/><Relationship Id="rId27" Type="http://schemas.openxmlformats.org/officeDocument/2006/relationships/hyperlink" Target="https://happywear.ru/women/women-belio/women-underwear/6623487" TargetMode="External"/><Relationship Id="rId30" Type="http://schemas.openxmlformats.org/officeDocument/2006/relationships/hyperlink" Target="https://ok.ru/profile/569082688748/album/915851970796/917757623532" TargetMode="External"/><Relationship Id="rId35" Type="http://schemas.openxmlformats.org/officeDocument/2006/relationships/hyperlink" Target="https://ok.ru/profile/569082688748/album/915797674476/919058327788" TargetMode="External"/><Relationship Id="rId43" Type="http://schemas.openxmlformats.org/officeDocument/2006/relationships/hyperlink" Target="https://ok.ru/profile/569082688748/album/917027540204/917027854316" TargetMode="External"/><Relationship Id="rId48" Type="http://schemas.openxmlformats.org/officeDocument/2006/relationships/hyperlink" Target="https://ok.ru/profile/569082688748/album/896890353644/918627522284" TargetMode="External"/><Relationship Id="rId56" Type="http://schemas.openxmlformats.org/officeDocument/2006/relationships/hyperlink" Target="https://happywear.ru/girls/girl-povsednevnaya-odegda/xsmall-dresses/6634443" TargetMode="External"/><Relationship Id="rId8" Type="http://schemas.openxmlformats.org/officeDocument/2006/relationships/hyperlink" Target="https://ok.ru/profile/569082688748/album/916025641196/918646579692" TargetMode="External"/><Relationship Id="rId51" Type="http://schemas.openxmlformats.org/officeDocument/2006/relationships/hyperlink" Target="https://ok.ru/profile/569082688748/album/896890353644/918627551724" TargetMode="External"/><Relationship Id="rId3" Type="http://schemas.openxmlformats.org/officeDocument/2006/relationships/hyperlink" Target="https://ok.ru/profile/569082688748/album/918346409196/918367906028" TargetMode="External"/><Relationship Id="rId12" Type="http://schemas.openxmlformats.org/officeDocument/2006/relationships/hyperlink" Target="https://ok.ru/profile/569082688748/album/917027540204/917027881196" TargetMode="External"/><Relationship Id="rId17" Type="http://schemas.openxmlformats.org/officeDocument/2006/relationships/hyperlink" Target="https://ok.ru/profile/569082688748/album/916025641196/917753988076" TargetMode="External"/><Relationship Id="rId25" Type="http://schemas.openxmlformats.org/officeDocument/2006/relationships/hyperlink" Target="https://happywear.ru/women/women-belio/women-underwear/6545231" TargetMode="External"/><Relationship Id="rId33" Type="http://schemas.openxmlformats.org/officeDocument/2006/relationships/hyperlink" Target="https://ok.ru/profile/569082688748/album/915798054636/919058435820" TargetMode="External"/><Relationship Id="rId38" Type="http://schemas.openxmlformats.org/officeDocument/2006/relationships/hyperlink" Target="https://ok.ru/profile/569082688748/album/915714189292/918050219244" TargetMode="External"/><Relationship Id="rId46" Type="http://schemas.openxmlformats.org/officeDocument/2006/relationships/hyperlink" Target="https://ok.ru/profile/569082688748/album/915798054636/917415323884" TargetMode="External"/><Relationship Id="rId59" Type="http://schemas.openxmlformats.org/officeDocument/2006/relationships/printerSettings" Target="../printerSettings/printerSettings31.bin"/><Relationship Id="rId20" Type="http://schemas.openxmlformats.org/officeDocument/2006/relationships/hyperlink" Target="https://ok.ru/profile/569082688748/album/916085135596/918297883372" TargetMode="External"/><Relationship Id="rId41" Type="http://schemas.openxmlformats.org/officeDocument/2006/relationships/hyperlink" Target="https://ok.ru/profile/569082688748/album/915754972140/916170077932" TargetMode="External"/><Relationship Id="rId54" Type="http://schemas.openxmlformats.org/officeDocument/2006/relationships/hyperlink" Target="https://ok.ru/profile/569082688748/album/915798054636/918642104556" TargetMode="External"/><Relationship Id="rId1" Type="http://schemas.openxmlformats.org/officeDocument/2006/relationships/hyperlink" Target="https://ok.ru/profile/569082688748/album/915755379692/917765766124" TargetMode="External"/><Relationship Id="rId6" Type="http://schemas.openxmlformats.org/officeDocument/2006/relationships/hyperlink" Target="https://ok.ru/profile/569082688748/album/915798054636/918307389164" TargetMode="External"/><Relationship Id="rId15" Type="http://schemas.openxmlformats.org/officeDocument/2006/relationships/hyperlink" Target="https://ok.ru/profile/569082688748/album/915754972140/918630566892" TargetMode="External"/><Relationship Id="rId23" Type="http://schemas.openxmlformats.org/officeDocument/2006/relationships/hyperlink" Target="https://ok.ru/profile/569082688748/album/915851970796/917757623532" TargetMode="External"/><Relationship Id="rId28" Type="http://schemas.openxmlformats.org/officeDocument/2006/relationships/hyperlink" Target="https://happywear.ru/women/women-belio/women-underwear/6634321" TargetMode="External"/><Relationship Id="rId36" Type="http://schemas.openxmlformats.org/officeDocument/2006/relationships/hyperlink" Target="https://ok.ru/profile/569082688748/album/915797674476/919058327788" TargetMode="External"/><Relationship Id="rId49" Type="http://schemas.openxmlformats.org/officeDocument/2006/relationships/hyperlink" Target="https://ok.ru/profile/569082688748/album/896890353644/918020754668" TargetMode="External"/><Relationship Id="rId57" Type="http://schemas.openxmlformats.org/officeDocument/2006/relationships/hyperlink" Target="https://happywear.ru/girls/girl-nignee-belio/girl-underwear-for-girls/6634980" TargetMode="External"/><Relationship Id="rId10" Type="http://schemas.openxmlformats.org/officeDocument/2006/relationships/hyperlink" Target="https://ok.ru/profile/569082688748/album/915755379692/915755961068" TargetMode="External"/><Relationship Id="rId31" Type="http://schemas.openxmlformats.org/officeDocument/2006/relationships/hyperlink" Target="https://ok.ru/profile/569082688748/album/915754972140/916170100716" TargetMode="External"/><Relationship Id="rId44" Type="http://schemas.openxmlformats.org/officeDocument/2006/relationships/hyperlink" Target="https://ok.ru/profile/569082688748/album/917027540204/917753343468" TargetMode="External"/><Relationship Id="rId52" Type="http://schemas.openxmlformats.org/officeDocument/2006/relationships/hyperlink" Target="https://ok.ru/profile/569082688748/album/896890353644/919080345580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54972140/917783587308" TargetMode="External"/><Relationship Id="rId18" Type="http://schemas.openxmlformats.org/officeDocument/2006/relationships/hyperlink" Target="https://ok.ru/profile/569082688748/album/916025641196/916026662124" TargetMode="External"/><Relationship Id="rId26" Type="http://schemas.openxmlformats.org/officeDocument/2006/relationships/hyperlink" Target="https://ok.ru/profile/569082688748/album/915967526380/917754638828" TargetMode="External"/><Relationship Id="rId39" Type="http://schemas.openxmlformats.org/officeDocument/2006/relationships/hyperlink" Target="https://ok.ru/profile/569082688748/album/916639493356/917023283948" TargetMode="External"/><Relationship Id="rId21" Type="http://schemas.openxmlformats.org/officeDocument/2006/relationships/hyperlink" Target="https://ok.ru/profile/569082688748/album/915798054636/915798173164" TargetMode="External"/><Relationship Id="rId34" Type="http://schemas.openxmlformats.org/officeDocument/2006/relationships/hyperlink" Target="https://ok.ru/profile/569082688748/album/915755379692/917765682156" TargetMode="External"/><Relationship Id="rId42" Type="http://schemas.openxmlformats.org/officeDocument/2006/relationships/hyperlink" Target="https://ok.ru/profile/569082688748/album/915755379692/916170658284" TargetMode="External"/><Relationship Id="rId47" Type="http://schemas.openxmlformats.org/officeDocument/2006/relationships/hyperlink" Target="https://ok.ru/profile/569082688748/album/916145727980/918365215724" TargetMode="External"/><Relationship Id="rId50" Type="http://schemas.openxmlformats.org/officeDocument/2006/relationships/hyperlink" Target="https://ok.ru/profile/569082688748/album/915851970796/917757479148" TargetMode="External"/><Relationship Id="rId7" Type="http://schemas.openxmlformats.org/officeDocument/2006/relationships/hyperlink" Target="https://ok.ru/profile/569082688748/album/916169808108/916170064620" TargetMode="External"/><Relationship Id="rId2" Type="http://schemas.openxmlformats.org/officeDocument/2006/relationships/hyperlink" Target="https://ok.ru/profile/569082688748/album/915797674476/915798073580" TargetMode="External"/><Relationship Id="rId16" Type="http://schemas.openxmlformats.org/officeDocument/2006/relationships/hyperlink" Target="https://ok.ru/profile/569082688748/album/916024505836/916024642284" TargetMode="External"/><Relationship Id="rId29" Type="http://schemas.openxmlformats.org/officeDocument/2006/relationships/hyperlink" Target="https://ok.ru/profile/569082688748/album/915754972140/917783578860" TargetMode="External"/><Relationship Id="rId11" Type="http://schemas.openxmlformats.org/officeDocument/2006/relationships/hyperlink" Target="https://ok.ru/profile/569082688748/album/916171721708/918145404908" TargetMode="External"/><Relationship Id="rId24" Type="http://schemas.openxmlformats.org/officeDocument/2006/relationships/hyperlink" Target="https://ok.ru/profile/569082688748/album/915798054636/915798520300" TargetMode="External"/><Relationship Id="rId32" Type="http://schemas.openxmlformats.org/officeDocument/2006/relationships/hyperlink" Target="https://ok.ru/profile/569082688748/album/915754972140/915755166444" TargetMode="External"/><Relationship Id="rId37" Type="http://schemas.openxmlformats.org/officeDocument/2006/relationships/hyperlink" Target="https://ok.ru/profile/569082688748/album/915755379692/918059548396" TargetMode="External"/><Relationship Id="rId40" Type="http://schemas.openxmlformats.org/officeDocument/2006/relationships/hyperlink" Target="https://ok.ru/profile/569082688748/album/916639493356/918345021420" TargetMode="External"/><Relationship Id="rId45" Type="http://schemas.openxmlformats.org/officeDocument/2006/relationships/hyperlink" Target="https://ok.ru/profile/569082688748/album/896890353644/915516603884" TargetMode="External"/><Relationship Id="rId53" Type="http://schemas.openxmlformats.org/officeDocument/2006/relationships/printerSettings" Target="../printerSettings/printerSettings32.bin"/><Relationship Id="rId5" Type="http://schemas.openxmlformats.org/officeDocument/2006/relationships/hyperlink" Target="https://ok.ru/profile/569082688748/album/915755379692/917024003052" TargetMode="External"/><Relationship Id="rId10" Type="http://schemas.openxmlformats.org/officeDocument/2006/relationships/hyperlink" Target="https://ok.ru/profile/569082688748/album/915797674476/918059462380" TargetMode="External"/><Relationship Id="rId19" Type="http://schemas.openxmlformats.org/officeDocument/2006/relationships/hyperlink" Target="https://ok.ru/profile/569082688748/album/915851578604/917754959340" TargetMode="External"/><Relationship Id="rId31" Type="http://schemas.openxmlformats.org/officeDocument/2006/relationships/hyperlink" Target="https://ok.ru/profile/569082688748/album/915754972140/915755169260" TargetMode="External"/><Relationship Id="rId44" Type="http://schemas.openxmlformats.org/officeDocument/2006/relationships/hyperlink" Target="https://ok.ru/profile/569082688748/album/915798054636/918307432684" TargetMode="External"/><Relationship Id="rId52" Type="http://schemas.openxmlformats.org/officeDocument/2006/relationships/hyperlink" Target="https://ok.ru/profile/569082688748/album/904099232748/915075157228" TargetMode="External"/><Relationship Id="rId4" Type="http://schemas.openxmlformats.org/officeDocument/2006/relationships/hyperlink" Target="https://ok.ru/profile/569082688748/album/915755379692/916170701036" TargetMode="External"/><Relationship Id="rId9" Type="http://schemas.openxmlformats.org/officeDocument/2006/relationships/hyperlink" Target="https://ok.ru/profile/569082688748/album/915797674476/918059462380" TargetMode="External"/><Relationship Id="rId14" Type="http://schemas.openxmlformats.org/officeDocument/2006/relationships/hyperlink" Target="https://ok.ru/profile/569082688748/album/916025641196/916026501356" TargetMode="External"/><Relationship Id="rId22" Type="http://schemas.openxmlformats.org/officeDocument/2006/relationships/hyperlink" Target="https://ok.ru/profile/569082688748/album/915798054636/915798331884" TargetMode="External"/><Relationship Id="rId27" Type="http://schemas.openxmlformats.org/officeDocument/2006/relationships/hyperlink" Target="https://ok.ru/profile/569082688748/album/916025641196/918301611500" TargetMode="External"/><Relationship Id="rId30" Type="http://schemas.openxmlformats.org/officeDocument/2006/relationships/hyperlink" Target="https://ok.ru/profile/569082688748/album/915754972140/918313787884" TargetMode="External"/><Relationship Id="rId35" Type="http://schemas.openxmlformats.org/officeDocument/2006/relationships/hyperlink" Target="https://ok.ru/profile/569082688748/album/915755379692/917765716204" TargetMode="External"/><Relationship Id="rId43" Type="http://schemas.openxmlformats.org/officeDocument/2006/relationships/hyperlink" Target="https://ok.ru/profile/569082688748/album/916145727980/918365215724" TargetMode="External"/><Relationship Id="rId48" Type="http://schemas.openxmlformats.org/officeDocument/2006/relationships/hyperlink" Target="https://ok.ru/profile/569082688748/album/916145727980/918365215724" TargetMode="External"/><Relationship Id="rId8" Type="http://schemas.openxmlformats.org/officeDocument/2006/relationships/hyperlink" Target="https://ok.ru/profile/569082688748/album/915797674476/917414413036" TargetMode="External"/><Relationship Id="rId51" Type="http://schemas.openxmlformats.org/officeDocument/2006/relationships/hyperlink" Target="https://ok.ru/profile/569082688748/album/904099232748/915075157228" TargetMode="External"/><Relationship Id="rId3" Type="http://schemas.openxmlformats.org/officeDocument/2006/relationships/hyperlink" Target="https://ok.ru/profile/569082688748/album/915755379692/916170633708" TargetMode="External"/><Relationship Id="rId12" Type="http://schemas.openxmlformats.org/officeDocument/2006/relationships/hyperlink" Target="https://ok.ru/profile/569082688748/album/916171721708/918145327340" TargetMode="External"/><Relationship Id="rId17" Type="http://schemas.openxmlformats.org/officeDocument/2006/relationships/hyperlink" Target="https://ok.ru/profile/569082688748/album/916024505836/917754259436" TargetMode="External"/><Relationship Id="rId25" Type="http://schemas.openxmlformats.org/officeDocument/2006/relationships/hyperlink" Target="https://ok.ru/profile/569082688748/album/915798054636/915798540012" TargetMode="External"/><Relationship Id="rId33" Type="http://schemas.openxmlformats.org/officeDocument/2006/relationships/hyperlink" Target="https://ok.ru/profile/569082688748/album/916025641196/918301501676" TargetMode="External"/><Relationship Id="rId38" Type="http://schemas.openxmlformats.org/officeDocument/2006/relationships/hyperlink" Target="https://ok.ru/profile/569082688748/album/915755379692/917153256684" TargetMode="External"/><Relationship Id="rId46" Type="http://schemas.openxmlformats.org/officeDocument/2006/relationships/hyperlink" Target="https://ok.ru/profile/569082688748/album/896890353644/915516661484" TargetMode="External"/><Relationship Id="rId20" Type="http://schemas.openxmlformats.org/officeDocument/2006/relationships/hyperlink" Target="https://ok.ru/profile/569082688748/album/915851578604/915851865580" TargetMode="External"/><Relationship Id="rId41" Type="http://schemas.openxmlformats.org/officeDocument/2006/relationships/hyperlink" Target="https://ok.ru/profile/569082688748/album/915713887212/918342979820" TargetMode="External"/><Relationship Id="rId1" Type="http://schemas.openxmlformats.org/officeDocument/2006/relationships/hyperlink" Target="https://ok.ru/profile/569082688748/album/915797674476/918059466988" TargetMode="External"/><Relationship Id="rId6" Type="http://schemas.openxmlformats.org/officeDocument/2006/relationships/hyperlink" Target="https://ok.ru/profile/569082688748/album/916169808108/916170066412" TargetMode="External"/><Relationship Id="rId15" Type="http://schemas.openxmlformats.org/officeDocument/2006/relationships/hyperlink" Target="https://ok.ru/profile/569082688748/album/916024505836/916024602348" TargetMode="External"/><Relationship Id="rId23" Type="http://schemas.openxmlformats.org/officeDocument/2006/relationships/hyperlink" Target="https://ok.ru/profile/569082688748/album/915798054636/915798510572" TargetMode="External"/><Relationship Id="rId28" Type="http://schemas.openxmlformats.org/officeDocument/2006/relationships/hyperlink" Target="https://ok.ru/profile/569082688748/album/915754972140/917783581932" TargetMode="External"/><Relationship Id="rId36" Type="http://schemas.openxmlformats.org/officeDocument/2006/relationships/hyperlink" Target="https://ok.ru/profile/569082688748/album/915755379692/918313818348" TargetMode="External"/><Relationship Id="rId49" Type="http://schemas.openxmlformats.org/officeDocument/2006/relationships/hyperlink" Target="https://ok.ru/profile/569082688748/album/915713887212/918342979820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54972140/917783587308" TargetMode="External"/><Relationship Id="rId18" Type="http://schemas.openxmlformats.org/officeDocument/2006/relationships/hyperlink" Target="https://ok.ru/profile/569082688748/album/916025641196/916026662124" TargetMode="External"/><Relationship Id="rId26" Type="http://schemas.openxmlformats.org/officeDocument/2006/relationships/hyperlink" Target="https://ok.ru/profile/569082688748/album/915967526380/917754638828" TargetMode="External"/><Relationship Id="rId39" Type="http://schemas.openxmlformats.org/officeDocument/2006/relationships/hyperlink" Target="https://ok.ru/profile/569082688748/album/916639493356/917023283948" TargetMode="External"/><Relationship Id="rId21" Type="http://schemas.openxmlformats.org/officeDocument/2006/relationships/hyperlink" Target="https://ok.ru/profile/569082688748/album/915798054636/915798173164" TargetMode="External"/><Relationship Id="rId34" Type="http://schemas.openxmlformats.org/officeDocument/2006/relationships/hyperlink" Target="https://ok.ru/profile/569082688748/album/915755379692/917765682156" TargetMode="External"/><Relationship Id="rId42" Type="http://schemas.openxmlformats.org/officeDocument/2006/relationships/hyperlink" Target="https://ok.ru/profile/569082688748/album/915755379692/916170658284" TargetMode="External"/><Relationship Id="rId47" Type="http://schemas.openxmlformats.org/officeDocument/2006/relationships/hyperlink" Target="https://ok.ru/profile/569082688748/album/916145727980/918365215724" TargetMode="External"/><Relationship Id="rId50" Type="http://schemas.openxmlformats.org/officeDocument/2006/relationships/hyperlink" Target="https://ok.ru/profile/569082688748/album/915851970796/917757479148" TargetMode="External"/><Relationship Id="rId7" Type="http://schemas.openxmlformats.org/officeDocument/2006/relationships/hyperlink" Target="https://ok.ru/profile/569082688748/album/916169808108/916170064620" TargetMode="External"/><Relationship Id="rId2" Type="http://schemas.openxmlformats.org/officeDocument/2006/relationships/hyperlink" Target="https://ok.ru/profile/569082688748/album/915797674476/915798073580" TargetMode="External"/><Relationship Id="rId16" Type="http://schemas.openxmlformats.org/officeDocument/2006/relationships/hyperlink" Target="https://ok.ru/profile/569082688748/album/916024505836/916024642284" TargetMode="External"/><Relationship Id="rId29" Type="http://schemas.openxmlformats.org/officeDocument/2006/relationships/hyperlink" Target="https://ok.ru/profile/569082688748/album/915754972140/917783578860" TargetMode="External"/><Relationship Id="rId11" Type="http://schemas.openxmlformats.org/officeDocument/2006/relationships/hyperlink" Target="https://ok.ru/profile/569082688748/album/916171721708/918145404908" TargetMode="External"/><Relationship Id="rId24" Type="http://schemas.openxmlformats.org/officeDocument/2006/relationships/hyperlink" Target="https://ok.ru/profile/569082688748/album/915798054636/915798520300" TargetMode="External"/><Relationship Id="rId32" Type="http://schemas.openxmlformats.org/officeDocument/2006/relationships/hyperlink" Target="https://ok.ru/profile/569082688748/album/915754972140/915755166444" TargetMode="External"/><Relationship Id="rId37" Type="http://schemas.openxmlformats.org/officeDocument/2006/relationships/hyperlink" Target="https://ok.ru/profile/569082688748/album/915755379692/918059548396" TargetMode="External"/><Relationship Id="rId40" Type="http://schemas.openxmlformats.org/officeDocument/2006/relationships/hyperlink" Target="https://ok.ru/profile/569082688748/album/916639493356/918345021420" TargetMode="External"/><Relationship Id="rId45" Type="http://schemas.openxmlformats.org/officeDocument/2006/relationships/hyperlink" Target="https://ok.ru/profile/569082688748/album/896890353644/915516603884" TargetMode="External"/><Relationship Id="rId53" Type="http://schemas.openxmlformats.org/officeDocument/2006/relationships/printerSettings" Target="../printerSettings/printerSettings33.bin"/><Relationship Id="rId5" Type="http://schemas.openxmlformats.org/officeDocument/2006/relationships/hyperlink" Target="https://ok.ru/profile/569082688748/album/915755379692/917024003052" TargetMode="External"/><Relationship Id="rId10" Type="http://schemas.openxmlformats.org/officeDocument/2006/relationships/hyperlink" Target="https://ok.ru/profile/569082688748/album/915797674476/918059462380" TargetMode="External"/><Relationship Id="rId19" Type="http://schemas.openxmlformats.org/officeDocument/2006/relationships/hyperlink" Target="https://ok.ru/profile/569082688748/album/915851578604/917754959340" TargetMode="External"/><Relationship Id="rId31" Type="http://schemas.openxmlformats.org/officeDocument/2006/relationships/hyperlink" Target="https://ok.ru/profile/569082688748/album/915754972140/915755169260" TargetMode="External"/><Relationship Id="rId44" Type="http://schemas.openxmlformats.org/officeDocument/2006/relationships/hyperlink" Target="https://ok.ru/profile/569082688748/album/915798054636/918307432684" TargetMode="External"/><Relationship Id="rId52" Type="http://schemas.openxmlformats.org/officeDocument/2006/relationships/hyperlink" Target="https://ok.ru/profile/569082688748/album/904099232748/915075157228" TargetMode="External"/><Relationship Id="rId4" Type="http://schemas.openxmlformats.org/officeDocument/2006/relationships/hyperlink" Target="https://ok.ru/profile/569082688748/album/915755379692/916170701036" TargetMode="External"/><Relationship Id="rId9" Type="http://schemas.openxmlformats.org/officeDocument/2006/relationships/hyperlink" Target="https://ok.ru/profile/569082688748/album/915797674476/918059462380" TargetMode="External"/><Relationship Id="rId14" Type="http://schemas.openxmlformats.org/officeDocument/2006/relationships/hyperlink" Target="https://ok.ru/profile/569082688748/album/916025641196/916026501356" TargetMode="External"/><Relationship Id="rId22" Type="http://schemas.openxmlformats.org/officeDocument/2006/relationships/hyperlink" Target="https://ok.ru/profile/569082688748/album/915798054636/915798331884" TargetMode="External"/><Relationship Id="rId27" Type="http://schemas.openxmlformats.org/officeDocument/2006/relationships/hyperlink" Target="https://ok.ru/profile/569082688748/album/916025641196/918301611500" TargetMode="External"/><Relationship Id="rId30" Type="http://schemas.openxmlformats.org/officeDocument/2006/relationships/hyperlink" Target="https://ok.ru/profile/569082688748/album/915754972140/918313787884" TargetMode="External"/><Relationship Id="rId35" Type="http://schemas.openxmlformats.org/officeDocument/2006/relationships/hyperlink" Target="https://ok.ru/profile/569082688748/album/915755379692/917765716204" TargetMode="External"/><Relationship Id="rId43" Type="http://schemas.openxmlformats.org/officeDocument/2006/relationships/hyperlink" Target="https://ok.ru/profile/569082688748/album/916145727980/918365215724" TargetMode="External"/><Relationship Id="rId48" Type="http://schemas.openxmlformats.org/officeDocument/2006/relationships/hyperlink" Target="https://ok.ru/profile/569082688748/album/916145727980/918365215724" TargetMode="External"/><Relationship Id="rId8" Type="http://schemas.openxmlformats.org/officeDocument/2006/relationships/hyperlink" Target="https://ok.ru/profile/569082688748/album/915797674476/917414413036" TargetMode="External"/><Relationship Id="rId51" Type="http://schemas.openxmlformats.org/officeDocument/2006/relationships/hyperlink" Target="https://ok.ru/profile/569082688748/album/904099232748/915075157228" TargetMode="External"/><Relationship Id="rId3" Type="http://schemas.openxmlformats.org/officeDocument/2006/relationships/hyperlink" Target="https://ok.ru/profile/569082688748/album/915755379692/916170633708" TargetMode="External"/><Relationship Id="rId12" Type="http://schemas.openxmlformats.org/officeDocument/2006/relationships/hyperlink" Target="https://ok.ru/profile/569082688748/album/916171721708/918145327340" TargetMode="External"/><Relationship Id="rId17" Type="http://schemas.openxmlformats.org/officeDocument/2006/relationships/hyperlink" Target="https://ok.ru/profile/569082688748/album/916024505836/917754259436" TargetMode="External"/><Relationship Id="rId25" Type="http://schemas.openxmlformats.org/officeDocument/2006/relationships/hyperlink" Target="https://ok.ru/profile/569082688748/album/915798054636/915798540012" TargetMode="External"/><Relationship Id="rId33" Type="http://schemas.openxmlformats.org/officeDocument/2006/relationships/hyperlink" Target="https://ok.ru/profile/569082688748/album/916025641196/918301501676" TargetMode="External"/><Relationship Id="rId38" Type="http://schemas.openxmlformats.org/officeDocument/2006/relationships/hyperlink" Target="https://ok.ru/profile/569082688748/album/915755379692/917153256684" TargetMode="External"/><Relationship Id="rId46" Type="http://schemas.openxmlformats.org/officeDocument/2006/relationships/hyperlink" Target="https://ok.ru/profile/569082688748/album/896890353644/915516661484" TargetMode="External"/><Relationship Id="rId20" Type="http://schemas.openxmlformats.org/officeDocument/2006/relationships/hyperlink" Target="https://ok.ru/profile/569082688748/album/915851578604/915851865580" TargetMode="External"/><Relationship Id="rId41" Type="http://schemas.openxmlformats.org/officeDocument/2006/relationships/hyperlink" Target="https://ok.ru/profile/569082688748/album/915713887212/918342979820" TargetMode="External"/><Relationship Id="rId1" Type="http://schemas.openxmlformats.org/officeDocument/2006/relationships/hyperlink" Target="https://ok.ru/profile/569082688748/album/915797674476/918059466988" TargetMode="External"/><Relationship Id="rId6" Type="http://schemas.openxmlformats.org/officeDocument/2006/relationships/hyperlink" Target="https://ok.ru/profile/569082688748/album/916169808108/916170066412" TargetMode="External"/><Relationship Id="rId15" Type="http://schemas.openxmlformats.org/officeDocument/2006/relationships/hyperlink" Target="https://ok.ru/profile/569082688748/album/916024505836/916024602348" TargetMode="External"/><Relationship Id="rId23" Type="http://schemas.openxmlformats.org/officeDocument/2006/relationships/hyperlink" Target="https://ok.ru/profile/569082688748/album/915798054636/915798510572" TargetMode="External"/><Relationship Id="rId28" Type="http://schemas.openxmlformats.org/officeDocument/2006/relationships/hyperlink" Target="https://ok.ru/profile/569082688748/album/915754972140/917783581932" TargetMode="External"/><Relationship Id="rId36" Type="http://schemas.openxmlformats.org/officeDocument/2006/relationships/hyperlink" Target="https://ok.ru/profile/569082688748/album/915755379692/918313818348" TargetMode="External"/><Relationship Id="rId49" Type="http://schemas.openxmlformats.org/officeDocument/2006/relationships/hyperlink" Target="https://ok.ru/profile/569082688748/album/915713887212/918342979820" TargetMode="External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5755379692/916170643948" TargetMode="External"/><Relationship Id="rId21" Type="http://schemas.openxmlformats.org/officeDocument/2006/relationships/hyperlink" Target="https://ok.ru/profile/569082688748/album/916085135596/917754055660" TargetMode="External"/><Relationship Id="rId34" Type="http://schemas.openxmlformats.org/officeDocument/2006/relationships/hyperlink" Target="https://ok.ru/profile/569082688748/album/896899608044/915516312556" TargetMode="External"/><Relationship Id="rId42" Type="http://schemas.openxmlformats.org/officeDocument/2006/relationships/hyperlink" Target="https://ok.ru/profile/569082688748/album/896899608044/916169257196" TargetMode="External"/><Relationship Id="rId47" Type="http://schemas.openxmlformats.org/officeDocument/2006/relationships/hyperlink" Target="https://ok.ru/profile/569082688748/album/915755379692/915756127468" TargetMode="External"/><Relationship Id="rId50" Type="http://schemas.openxmlformats.org/officeDocument/2006/relationships/hyperlink" Target="https://ok.ru/profile/569082688748/album/916171721708/917753682924" TargetMode="External"/><Relationship Id="rId55" Type="http://schemas.openxmlformats.org/officeDocument/2006/relationships/hyperlink" Target="https://ok.ru/profile/569082688748/album/916025641196/918072772332" TargetMode="External"/><Relationship Id="rId63" Type="http://schemas.openxmlformats.org/officeDocument/2006/relationships/hyperlink" Target="https://ok.ru/profile/569082688748/album/915851970796/915852425196" TargetMode="External"/><Relationship Id="rId7" Type="http://schemas.openxmlformats.org/officeDocument/2006/relationships/hyperlink" Target="https://ok.ru/profile/569082688748/album/915797674476/915798122732" TargetMode="External"/><Relationship Id="rId2" Type="http://schemas.openxmlformats.org/officeDocument/2006/relationships/hyperlink" Target="https://ok.ru/profile/569082688748/album/916171721708/916171791340" TargetMode="External"/><Relationship Id="rId16" Type="http://schemas.openxmlformats.org/officeDocument/2006/relationships/hyperlink" Target="https://ok.ru/profile/569082688748/album/915713547756/917789081836" TargetMode="External"/><Relationship Id="rId29" Type="http://schemas.openxmlformats.org/officeDocument/2006/relationships/hyperlink" Target="https://ok.ru/profile/569082688748/album/917027540204/917027992556" TargetMode="External"/><Relationship Id="rId11" Type="http://schemas.openxmlformats.org/officeDocument/2006/relationships/hyperlink" Target="https://ok.ru/profile/569082688748/album/915798054636/917757558764" TargetMode="External"/><Relationship Id="rId24" Type="http://schemas.openxmlformats.org/officeDocument/2006/relationships/hyperlink" Target="https://ok.ru/profile/569082688748/album/915755379692/917765778412" TargetMode="External"/><Relationship Id="rId32" Type="http://schemas.openxmlformats.org/officeDocument/2006/relationships/hyperlink" Target="https://ok.ru/profile/569082688748/album/896890353644/918020772588" TargetMode="External"/><Relationship Id="rId37" Type="http://schemas.openxmlformats.org/officeDocument/2006/relationships/hyperlink" Target="https://ok.ru/profile/569082688748/album/896899608044/918020751852" TargetMode="External"/><Relationship Id="rId40" Type="http://schemas.openxmlformats.org/officeDocument/2006/relationships/hyperlink" Target="https://ok.ru/profile/569082688748/album/896899608044/917413872364" TargetMode="External"/><Relationship Id="rId45" Type="http://schemas.openxmlformats.org/officeDocument/2006/relationships/hyperlink" Target="https://ok.ru/profile/569082688748/album/915754972140/918050270188" TargetMode="External"/><Relationship Id="rId53" Type="http://schemas.openxmlformats.org/officeDocument/2006/relationships/hyperlink" Target="https://ok.ru/profile/569082688748/album/916025641196/918072716012" TargetMode="External"/><Relationship Id="rId58" Type="http://schemas.openxmlformats.org/officeDocument/2006/relationships/hyperlink" Target="https://ok.ru/profile/569082688748/album/915967526380/918063198188" TargetMode="External"/><Relationship Id="rId66" Type="http://schemas.openxmlformats.org/officeDocument/2006/relationships/hyperlink" Target="https://ok.ru/profile/569082688748/album/915754972140/918050271468" TargetMode="External"/><Relationship Id="rId5" Type="http://schemas.openxmlformats.org/officeDocument/2006/relationships/hyperlink" Target="https://ok.ru/profile/569082688748/album/915797674476/915798087148" TargetMode="External"/><Relationship Id="rId61" Type="http://schemas.openxmlformats.org/officeDocument/2006/relationships/hyperlink" Target="https://ok.ru/profile/569082688748/album/915851970796/915852491500" TargetMode="External"/><Relationship Id="rId19" Type="http://schemas.openxmlformats.org/officeDocument/2006/relationships/hyperlink" Target="https://ok.ru/profile/569082688748/album/915754972140/917023681516" TargetMode="External"/><Relationship Id="rId14" Type="http://schemas.openxmlformats.org/officeDocument/2006/relationships/hyperlink" Target="https://ok.ru/profile/569082688748/album/915798054636/917757661932" TargetMode="External"/><Relationship Id="rId22" Type="http://schemas.openxmlformats.org/officeDocument/2006/relationships/hyperlink" Target="https://ok.ru/profile/569082688748/album/916145727980/917023122412" TargetMode="External"/><Relationship Id="rId27" Type="http://schemas.openxmlformats.org/officeDocument/2006/relationships/hyperlink" Target="https://ok.ru/profile/569082688748/album/915755379692/915756152556" TargetMode="External"/><Relationship Id="rId30" Type="http://schemas.openxmlformats.org/officeDocument/2006/relationships/hyperlink" Target="https://ok.ru/profile/569082688748/album/915798054636/915798288876" TargetMode="External"/><Relationship Id="rId35" Type="http://schemas.openxmlformats.org/officeDocument/2006/relationships/hyperlink" Target="https://ok.ru/profile/569082688748/album/896899608044/918020810220" TargetMode="External"/><Relationship Id="rId43" Type="http://schemas.openxmlformats.org/officeDocument/2006/relationships/hyperlink" Target="https://ok.ru/profile/569082688748/album/915798054636/916170777068" TargetMode="External"/><Relationship Id="rId48" Type="http://schemas.openxmlformats.org/officeDocument/2006/relationships/hyperlink" Target="https://ok.ru/profile/569082688748/album/915714189292/918050242540" TargetMode="External"/><Relationship Id="rId56" Type="http://schemas.openxmlformats.org/officeDocument/2006/relationships/hyperlink" Target="https://ok.ru/profile/569082688748/album/916085135596/918071780332" TargetMode="External"/><Relationship Id="rId64" Type="http://schemas.openxmlformats.org/officeDocument/2006/relationships/hyperlink" Target="https://ok.ru/profile/569082688748/album/915851970796/915852297196" TargetMode="External"/><Relationship Id="rId8" Type="http://schemas.openxmlformats.org/officeDocument/2006/relationships/hyperlink" Target="https://ok.ru/profile/569082688748/album/917027540204/917417215212" TargetMode="External"/><Relationship Id="rId51" Type="http://schemas.openxmlformats.org/officeDocument/2006/relationships/hyperlink" Target="https://ok.ru/profile/569082688748/album/916025641196/916026089708" TargetMode="External"/><Relationship Id="rId3" Type="http://schemas.openxmlformats.org/officeDocument/2006/relationships/hyperlink" Target="https://ok.ru/profile/569082688748/album/916639493356/916649202412" TargetMode="External"/><Relationship Id="rId12" Type="http://schemas.openxmlformats.org/officeDocument/2006/relationships/hyperlink" Target="https://ok.ru/profile/569082688748/album/915798054636/917757566188" TargetMode="External"/><Relationship Id="rId17" Type="http://schemas.openxmlformats.org/officeDocument/2006/relationships/hyperlink" Target="https://ok.ru/profile/569082688748/album/915755379692/917153286892" TargetMode="External"/><Relationship Id="rId25" Type="http://schemas.openxmlformats.org/officeDocument/2006/relationships/hyperlink" Target="https://ok.ru/profile/569082688748/album/915755379692/917765778412" TargetMode="External"/><Relationship Id="rId33" Type="http://schemas.openxmlformats.org/officeDocument/2006/relationships/hyperlink" Target="https://ok.ru/profile/569082688748/album/896899608044/916169262828" TargetMode="External"/><Relationship Id="rId38" Type="http://schemas.openxmlformats.org/officeDocument/2006/relationships/hyperlink" Target="https://ok.ru/profile/569082688748/album/896899608044/918020742892" TargetMode="External"/><Relationship Id="rId46" Type="http://schemas.openxmlformats.org/officeDocument/2006/relationships/hyperlink" Target="https://ok.ru/profile/569082688748/album/915755379692/915756191212" TargetMode="External"/><Relationship Id="rId59" Type="http://schemas.openxmlformats.org/officeDocument/2006/relationships/hyperlink" Target="https://ok.ru/profile/569082688748/album/915967526380/918063196652" TargetMode="External"/><Relationship Id="rId67" Type="http://schemas.openxmlformats.org/officeDocument/2006/relationships/printerSettings" Target="../printerSettings/printerSettings34.bin"/><Relationship Id="rId20" Type="http://schemas.openxmlformats.org/officeDocument/2006/relationships/hyperlink" Target="https://ok.ru/profile/569082688748/album/916024628716/916025017068" TargetMode="External"/><Relationship Id="rId41" Type="http://schemas.openxmlformats.org/officeDocument/2006/relationships/hyperlink" Target="https://ok.ru/profile/569082688748/album/896899608044/917413872364" TargetMode="External"/><Relationship Id="rId54" Type="http://schemas.openxmlformats.org/officeDocument/2006/relationships/hyperlink" Target="https://ok.ru/profile/569082688748/album/916086176236/918072031724" TargetMode="External"/><Relationship Id="rId62" Type="http://schemas.openxmlformats.org/officeDocument/2006/relationships/hyperlink" Target="https://ok.ru/profile/569082688748/album/915851970796/915852495852" TargetMode="External"/><Relationship Id="rId1" Type="http://schemas.openxmlformats.org/officeDocument/2006/relationships/hyperlink" Target="https://ok.ru/profile/569082688748/album/916171721708/916171763180" TargetMode="External"/><Relationship Id="rId6" Type="http://schemas.openxmlformats.org/officeDocument/2006/relationships/hyperlink" Target="https://ok.ru/profile/569082688748/album/915797674476/915798122732" TargetMode="External"/><Relationship Id="rId15" Type="http://schemas.openxmlformats.org/officeDocument/2006/relationships/hyperlink" Target="https://ok.ru/profile/569082688748/album/915755379692/915755970796" TargetMode="External"/><Relationship Id="rId23" Type="http://schemas.openxmlformats.org/officeDocument/2006/relationships/hyperlink" Target="https://ok.ru/profile/569082688748/album/915755379692/917415256812" TargetMode="External"/><Relationship Id="rId28" Type="http://schemas.openxmlformats.org/officeDocument/2006/relationships/hyperlink" Target="https://ok.ru/profile/569082688748/album/915755379692/916170643948" TargetMode="External"/><Relationship Id="rId36" Type="http://schemas.openxmlformats.org/officeDocument/2006/relationships/hyperlink" Target="https://ok.ru/profile/569082688748/album/896899608044/918020807660" TargetMode="External"/><Relationship Id="rId49" Type="http://schemas.openxmlformats.org/officeDocument/2006/relationships/hyperlink" Target="https://ok.ru/profile/569082688748/album/896899608044/918020754924" TargetMode="External"/><Relationship Id="rId57" Type="http://schemas.openxmlformats.org/officeDocument/2006/relationships/hyperlink" Target="https://ok.ru/profile/569082688748/album/916024505836/918063583724" TargetMode="External"/><Relationship Id="rId10" Type="http://schemas.openxmlformats.org/officeDocument/2006/relationships/hyperlink" Target="https://ok.ru/profile/569082688748/album/915797674476/917414365164" TargetMode="External"/><Relationship Id="rId31" Type="http://schemas.openxmlformats.org/officeDocument/2006/relationships/hyperlink" Target="https://ok.ru/profile/569082688748/album/917027540204/917028116716" TargetMode="External"/><Relationship Id="rId44" Type="http://schemas.openxmlformats.org/officeDocument/2006/relationships/hyperlink" Target="https://ok.ru/profile/569082688748/album/915798054636/917415525100" TargetMode="External"/><Relationship Id="rId52" Type="http://schemas.openxmlformats.org/officeDocument/2006/relationships/hyperlink" Target="https://ok.ru/profile/569082688748/album/916025641196/917753970668" TargetMode="External"/><Relationship Id="rId60" Type="http://schemas.openxmlformats.org/officeDocument/2006/relationships/hyperlink" Target="https://ok.ru/profile/569082688748/album/915967526380/918063198700" TargetMode="External"/><Relationship Id="rId65" Type="http://schemas.openxmlformats.org/officeDocument/2006/relationships/hyperlink" Target="https://ok.ru/profile/569082688748/album/915851578604/917754949100" TargetMode="External"/><Relationship Id="rId4" Type="http://schemas.openxmlformats.org/officeDocument/2006/relationships/hyperlink" Target="https://ok.ru/profile/569082688748/album/915797674476/917414365164" TargetMode="External"/><Relationship Id="rId9" Type="http://schemas.openxmlformats.org/officeDocument/2006/relationships/hyperlink" Target="https://ok.ru/profile/569082688748/album/917027540204/917417215980" TargetMode="External"/><Relationship Id="rId13" Type="http://schemas.openxmlformats.org/officeDocument/2006/relationships/hyperlink" Target="https://ok.ru/profile/569082688748/album/915798054636/917757622508" TargetMode="External"/><Relationship Id="rId18" Type="http://schemas.openxmlformats.org/officeDocument/2006/relationships/hyperlink" Target="https://ok.ru/profile/569082688748/album/915755379692/917153261292" TargetMode="External"/><Relationship Id="rId39" Type="http://schemas.openxmlformats.org/officeDocument/2006/relationships/hyperlink" Target="https://ok.ru/profile/569082688748/album/896899608044/917789136108" TargetMode="External"/></Relationships>
</file>

<file path=xl/worksheets/_rels/sheet35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5755379692/917765778412" TargetMode="External"/><Relationship Id="rId21" Type="http://schemas.openxmlformats.org/officeDocument/2006/relationships/hyperlink" Target="https://ok.ru/profile/569082688748/album/916024628716/916025017068" TargetMode="External"/><Relationship Id="rId34" Type="http://schemas.openxmlformats.org/officeDocument/2006/relationships/hyperlink" Target="https://ok.ru/profile/569082688748/album/896899608044/916169262828" TargetMode="External"/><Relationship Id="rId42" Type="http://schemas.openxmlformats.org/officeDocument/2006/relationships/hyperlink" Target="https://ok.ru/profile/569082688748/album/896899608044/917413872364" TargetMode="External"/><Relationship Id="rId47" Type="http://schemas.openxmlformats.org/officeDocument/2006/relationships/hyperlink" Target="https://ok.ru/profile/569082688748/album/915755379692/915756191212" TargetMode="External"/><Relationship Id="rId50" Type="http://schemas.openxmlformats.org/officeDocument/2006/relationships/hyperlink" Target="https://ok.ru/profile/569082688748/album/896899608044/918020754924" TargetMode="External"/><Relationship Id="rId55" Type="http://schemas.openxmlformats.org/officeDocument/2006/relationships/hyperlink" Target="https://ok.ru/profile/569082688748/album/916086176236/918072031724" TargetMode="External"/><Relationship Id="rId63" Type="http://schemas.openxmlformats.org/officeDocument/2006/relationships/hyperlink" Target="https://ok.ru/profile/569082688748/album/915851970796/915852495852" TargetMode="External"/><Relationship Id="rId68" Type="http://schemas.openxmlformats.org/officeDocument/2006/relationships/printerSettings" Target="../printerSettings/printerSettings35.bin"/><Relationship Id="rId7" Type="http://schemas.openxmlformats.org/officeDocument/2006/relationships/hyperlink" Target="https://ok.ru/profile/569082688748/album/915797674476/915798122732" TargetMode="External"/><Relationship Id="rId2" Type="http://schemas.openxmlformats.org/officeDocument/2006/relationships/hyperlink" Target="https://ok.ru/profile/569082688748/album/916171721708/916171791340" TargetMode="External"/><Relationship Id="rId16" Type="http://schemas.openxmlformats.org/officeDocument/2006/relationships/hyperlink" Target="https://ok.ru/profile/569082688748/album/915755379692/915755970796" TargetMode="External"/><Relationship Id="rId29" Type="http://schemas.openxmlformats.org/officeDocument/2006/relationships/hyperlink" Target="https://ok.ru/profile/569082688748/album/915755379692/916170643948" TargetMode="External"/><Relationship Id="rId11" Type="http://schemas.openxmlformats.org/officeDocument/2006/relationships/hyperlink" Target="https://ok.ru/profile/569082688748/album/915797674476/917414365164" TargetMode="External"/><Relationship Id="rId24" Type="http://schemas.openxmlformats.org/officeDocument/2006/relationships/hyperlink" Target="https://ok.ru/profile/569082688748/album/915755379692/917415256812" TargetMode="External"/><Relationship Id="rId32" Type="http://schemas.openxmlformats.org/officeDocument/2006/relationships/hyperlink" Target="https://ok.ru/profile/569082688748/album/917027540204/917028116716" TargetMode="External"/><Relationship Id="rId37" Type="http://schemas.openxmlformats.org/officeDocument/2006/relationships/hyperlink" Target="https://ok.ru/profile/569082688748/album/896899608044/918020807660" TargetMode="External"/><Relationship Id="rId40" Type="http://schemas.openxmlformats.org/officeDocument/2006/relationships/hyperlink" Target="https://ok.ru/profile/569082688748/album/896899608044/917789136108" TargetMode="External"/><Relationship Id="rId45" Type="http://schemas.openxmlformats.org/officeDocument/2006/relationships/hyperlink" Target="https://ok.ru/profile/569082688748/album/915798054636/917415525100" TargetMode="External"/><Relationship Id="rId53" Type="http://schemas.openxmlformats.org/officeDocument/2006/relationships/hyperlink" Target="https://ok.ru/profile/569082688748/album/916025641196/917753970668" TargetMode="External"/><Relationship Id="rId58" Type="http://schemas.openxmlformats.org/officeDocument/2006/relationships/hyperlink" Target="https://ok.ru/profile/569082688748/album/916024505836/918063583724" TargetMode="External"/><Relationship Id="rId66" Type="http://schemas.openxmlformats.org/officeDocument/2006/relationships/hyperlink" Target="https://ok.ru/profile/569082688748/album/915851578604/917754949100" TargetMode="External"/><Relationship Id="rId5" Type="http://schemas.openxmlformats.org/officeDocument/2006/relationships/hyperlink" Target="https://ok.ru/profile/569082688748/album/915797674476/917414365164" TargetMode="External"/><Relationship Id="rId61" Type="http://schemas.openxmlformats.org/officeDocument/2006/relationships/hyperlink" Target="https://ok.ru/profile/569082688748/album/915967526380/918063198700" TargetMode="External"/><Relationship Id="rId19" Type="http://schemas.openxmlformats.org/officeDocument/2006/relationships/hyperlink" Target="https://ok.ru/profile/569082688748/album/915755379692/917153261292" TargetMode="External"/><Relationship Id="rId14" Type="http://schemas.openxmlformats.org/officeDocument/2006/relationships/hyperlink" Target="https://ok.ru/profile/569082688748/album/915798054636/917757622508" TargetMode="External"/><Relationship Id="rId22" Type="http://schemas.openxmlformats.org/officeDocument/2006/relationships/hyperlink" Target="https://ok.ru/profile/569082688748/album/916085135596/917754055660" TargetMode="External"/><Relationship Id="rId27" Type="http://schemas.openxmlformats.org/officeDocument/2006/relationships/hyperlink" Target="https://ok.ru/profile/569082688748/album/915755379692/916170643948" TargetMode="External"/><Relationship Id="rId30" Type="http://schemas.openxmlformats.org/officeDocument/2006/relationships/hyperlink" Target="https://ok.ru/profile/569082688748/album/917027540204/917027992556" TargetMode="External"/><Relationship Id="rId35" Type="http://schemas.openxmlformats.org/officeDocument/2006/relationships/hyperlink" Target="https://ok.ru/profile/569082688748/album/896899608044/915516312556" TargetMode="External"/><Relationship Id="rId43" Type="http://schemas.openxmlformats.org/officeDocument/2006/relationships/hyperlink" Target="https://ok.ru/profile/569082688748/album/896899608044/916169257196" TargetMode="External"/><Relationship Id="rId48" Type="http://schemas.openxmlformats.org/officeDocument/2006/relationships/hyperlink" Target="https://ok.ru/profile/569082688748/album/915755379692/915756127468" TargetMode="External"/><Relationship Id="rId56" Type="http://schemas.openxmlformats.org/officeDocument/2006/relationships/hyperlink" Target="https://ok.ru/profile/569082688748/album/916025641196/918072772332" TargetMode="External"/><Relationship Id="rId64" Type="http://schemas.openxmlformats.org/officeDocument/2006/relationships/hyperlink" Target="https://ok.ru/profile/569082688748/album/915851970796/915852425196" TargetMode="External"/><Relationship Id="rId8" Type="http://schemas.openxmlformats.org/officeDocument/2006/relationships/hyperlink" Target="https://ok.ru/profile/569082688748/album/915797674476/915798122732" TargetMode="External"/><Relationship Id="rId51" Type="http://schemas.openxmlformats.org/officeDocument/2006/relationships/hyperlink" Target="https://ok.ru/profile/569082688748/album/916171721708/917753682924" TargetMode="External"/><Relationship Id="rId3" Type="http://schemas.openxmlformats.org/officeDocument/2006/relationships/hyperlink" Target="https://ok.ru/profile/569082688748/album/916639493356/916649202412" TargetMode="External"/><Relationship Id="rId12" Type="http://schemas.openxmlformats.org/officeDocument/2006/relationships/hyperlink" Target="https://ok.ru/profile/569082688748/album/915798054636/917757558764" TargetMode="External"/><Relationship Id="rId17" Type="http://schemas.openxmlformats.org/officeDocument/2006/relationships/hyperlink" Target="https://ok.ru/profile/569082688748/album/915713547756/917789081836" TargetMode="External"/><Relationship Id="rId25" Type="http://schemas.openxmlformats.org/officeDocument/2006/relationships/hyperlink" Target="https://ok.ru/profile/569082688748/album/915755379692/917765778412" TargetMode="External"/><Relationship Id="rId33" Type="http://schemas.openxmlformats.org/officeDocument/2006/relationships/hyperlink" Target="https://ok.ru/profile/569082688748/album/896890353644/918020772588" TargetMode="External"/><Relationship Id="rId38" Type="http://schemas.openxmlformats.org/officeDocument/2006/relationships/hyperlink" Target="https://ok.ru/profile/569082688748/album/896899608044/918020751852" TargetMode="External"/><Relationship Id="rId46" Type="http://schemas.openxmlformats.org/officeDocument/2006/relationships/hyperlink" Target="https://ok.ru/profile/569082688748/album/915754972140/918050270188" TargetMode="External"/><Relationship Id="rId59" Type="http://schemas.openxmlformats.org/officeDocument/2006/relationships/hyperlink" Target="https://ok.ru/profile/569082688748/album/915967526380/918063198188" TargetMode="External"/><Relationship Id="rId67" Type="http://schemas.openxmlformats.org/officeDocument/2006/relationships/hyperlink" Target="https://ok.ru/profile/569082688748/album/915754972140/918050271468" TargetMode="External"/><Relationship Id="rId20" Type="http://schemas.openxmlformats.org/officeDocument/2006/relationships/hyperlink" Target="https://ok.ru/profile/569082688748/album/915754972140/917023681516" TargetMode="External"/><Relationship Id="rId41" Type="http://schemas.openxmlformats.org/officeDocument/2006/relationships/hyperlink" Target="https://ok.ru/profile/569082688748/album/896899608044/917413872364" TargetMode="External"/><Relationship Id="rId54" Type="http://schemas.openxmlformats.org/officeDocument/2006/relationships/hyperlink" Target="https://ok.ru/profile/569082688748/album/916025641196/918072716012" TargetMode="External"/><Relationship Id="rId62" Type="http://schemas.openxmlformats.org/officeDocument/2006/relationships/hyperlink" Target="https://ok.ru/profile/569082688748/album/915851970796/915852491500" TargetMode="External"/><Relationship Id="rId1" Type="http://schemas.openxmlformats.org/officeDocument/2006/relationships/hyperlink" Target="https://ok.ru/profile/569082688748/album/916171721708/916171763180" TargetMode="External"/><Relationship Id="rId6" Type="http://schemas.openxmlformats.org/officeDocument/2006/relationships/hyperlink" Target="https://ok.ru/profile/569082688748/album/915797674476/915798087148" TargetMode="External"/><Relationship Id="rId15" Type="http://schemas.openxmlformats.org/officeDocument/2006/relationships/hyperlink" Target="https://ok.ru/profile/569082688748/album/915798054636/917757661932" TargetMode="External"/><Relationship Id="rId23" Type="http://schemas.openxmlformats.org/officeDocument/2006/relationships/hyperlink" Target="https://ok.ru/profile/569082688748/album/916145727980/917023122412" TargetMode="External"/><Relationship Id="rId28" Type="http://schemas.openxmlformats.org/officeDocument/2006/relationships/hyperlink" Target="https://ok.ru/profile/569082688748/album/915755379692/915756152556" TargetMode="External"/><Relationship Id="rId36" Type="http://schemas.openxmlformats.org/officeDocument/2006/relationships/hyperlink" Target="https://ok.ru/profile/569082688748/album/896899608044/918020810220" TargetMode="External"/><Relationship Id="rId49" Type="http://schemas.openxmlformats.org/officeDocument/2006/relationships/hyperlink" Target="https://ok.ru/profile/569082688748/album/915714189292/918050242540" TargetMode="External"/><Relationship Id="rId57" Type="http://schemas.openxmlformats.org/officeDocument/2006/relationships/hyperlink" Target="https://ok.ru/profile/569082688748/album/916085135596/918071780332" TargetMode="External"/><Relationship Id="rId10" Type="http://schemas.openxmlformats.org/officeDocument/2006/relationships/hyperlink" Target="https://ok.ru/profile/569082688748/album/917027540204/917417215980" TargetMode="External"/><Relationship Id="rId31" Type="http://schemas.openxmlformats.org/officeDocument/2006/relationships/hyperlink" Target="https://ok.ru/profile/569082688748/album/915798054636/915798288876" TargetMode="External"/><Relationship Id="rId44" Type="http://schemas.openxmlformats.org/officeDocument/2006/relationships/hyperlink" Target="https://ok.ru/profile/569082688748/album/915798054636/916170777068" TargetMode="External"/><Relationship Id="rId52" Type="http://schemas.openxmlformats.org/officeDocument/2006/relationships/hyperlink" Target="https://ok.ru/profile/569082688748/album/916025641196/916026089708" TargetMode="External"/><Relationship Id="rId60" Type="http://schemas.openxmlformats.org/officeDocument/2006/relationships/hyperlink" Target="https://ok.ru/profile/569082688748/album/915967526380/918063196652" TargetMode="External"/><Relationship Id="rId65" Type="http://schemas.openxmlformats.org/officeDocument/2006/relationships/hyperlink" Target="https://ok.ru/profile/569082688748/album/915851970796/915852297196" TargetMode="External"/><Relationship Id="rId4" Type="http://schemas.openxmlformats.org/officeDocument/2006/relationships/hyperlink" Target="https://ok.ru/profile/569082688748/album/915798054636/917415270892" TargetMode="External"/><Relationship Id="rId9" Type="http://schemas.openxmlformats.org/officeDocument/2006/relationships/hyperlink" Target="https://ok.ru/profile/569082688748/album/917027540204/917417215212" TargetMode="External"/><Relationship Id="rId13" Type="http://schemas.openxmlformats.org/officeDocument/2006/relationships/hyperlink" Target="https://ok.ru/profile/569082688748/album/915798054636/917757566188" TargetMode="External"/><Relationship Id="rId18" Type="http://schemas.openxmlformats.org/officeDocument/2006/relationships/hyperlink" Target="https://ok.ru/profile/569082688748/album/915755379692/917153286892" TargetMode="External"/><Relationship Id="rId39" Type="http://schemas.openxmlformats.org/officeDocument/2006/relationships/hyperlink" Target="https://ok.ru/profile/569082688748/album/896899608044/918020742892" TargetMode="External"/></Relationships>
</file>

<file path=xl/worksheets/_rels/sheet36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13547756/915713698028" TargetMode="External"/><Relationship Id="rId18" Type="http://schemas.openxmlformats.org/officeDocument/2006/relationships/hyperlink" Target="https://ok.ru/profile/569082688748/album/915713887212/915714046444" TargetMode="External"/><Relationship Id="rId26" Type="http://schemas.openxmlformats.org/officeDocument/2006/relationships/hyperlink" Target="https://ok.ru/profile/569082688748/album/915851578604/917024411628" TargetMode="External"/><Relationship Id="rId3" Type="http://schemas.openxmlformats.org/officeDocument/2006/relationships/hyperlink" Target="https://ok.ru/profile/569082688748/album/917027540204/917028066284" TargetMode="External"/><Relationship Id="rId21" Type="http://schemas.openxmlformats.org/officeDocument/2006/relationships/hyperlink" Target="https://ok.ru/profile/569082688748/album/915798054636/917153237228" TargetMode="External"/><Relationship Id="rId34" Type="http://schemas.openxmlformats.org/officeDocument/2006/relationships/printerSettings" Target="../printerSettings/printerSettings36.bin"/><Relationship Id="rId7" Type="http://schemas.openxmlformats.org/officeDocument/2006/relationships/hyperlink" Target="https://ok.ru/profile/569082688748/album/916639493356/916649345004" TargetMode="External"/><Relationship Id="rId12" Type="http://schemas.openxmlformats.org/officeDocument/2006/relationships/hyperlink" Target="https://ok.ru/profile/569082688748/album/915713547756/915713745132" TargetMode="External"/><Relationship Id="rId17" Type="http://schemas.openxmlformats.org/officeDocument/2006/relationships/hyperlink" Target="https://ok.ru/profile/569082688748/album/915713887212/915714068460" TargetMode="External"/><Relationship Id="rId25" Type="http://schemas.openxmlformats.org/officeDocument/2006/relationships/hyperlink" Target="https://ok.ru/profile/569082688748/album/916085135596/917416074220" TargetMode="External"/><Relationship Id="rId33" Type="http://schemas.openxmlformats.org/officeDocument/2006/relationships/hyperlink" Target="https://ok.ru/profile/569082688748/album/916171721708/917416225260" TargetMode="External"/><Relationship Id="rId2" Type="http://schemas.openxmlformats.org/officeDocument/2006/relationships/hyperlink" Target="https://ok.ru/profile/569082688748/album/917027540204/917152803308" TargetMode="External"/><Relationship Id="rId16" Type="http://schemas.openxmlformats.org/officeDocument/2006/relationships/hyperlink" Target="https://ok.ru/profile/569082688748/album/915713887212/915714099948" TargetMode="External"/><Relationship Id="rId20" Type="http://schemas.openxmlformats.org/officeDocument/2006/relationships/hyperlink" Target="https://ok.ru/profile/569082688748/album/915798054636/915798308076" TargetMode="External"/><Relationship Id="rId29" Type="http://schemas.openxmlformats.org/officeDocument/2006/relationships/hyperlink" Target="https://ok.ru/profile/569082688748/album/916145727980/916146159596" TargetMode="External"/><Relationship Id="rId1" Type="http://schemas.openxmlformats.org/officeDocument/2006/relationships/hyperlink" Target="https://ok.ru/profile/569082688748/album/916025641196/917152918252" TargetMode="External"/><Relationship Id="rId6" Type="http://schemas.openxmlformats.org/officeDocument/2006/relationships/hyperlink" Target="https://ok.ru/profile/569082688748/album/916639493356/916649336812" TargetMode="External"/><Relationship Id="rId11" Type="http://schemas.openxmlformats.org/officeDocument/2006/relationships/hyperlink" Target="https://ok.ru/profile/569082688748/album/915798054636/917153231852" TargetMode="External"/><Relationship Id="rId24" Type="http://schemas.openxmlformats.org/officeDocument/2006/relationships/hyperlink" Target="https://ok.ru/profile/569082688748/album/916145727980/917413368044" TargetMode="External"/><Relationship Id="rId32" Type="http://schemas.openxmlformats.org/officeDocument/2006/relationships/hyperlink" Target="https://ok.ru/profile/569082688748/album/916171721708/917416201708" TargetMode="External"/><Relationship Id="rId5" Type="http://schemas.openxmlformats.org/officeDocument/2006/relationships/hyperlink" Target="https://ok.ru/profile/569082688748/album/917027540204/917027990764" TargetMode="External"/><Relationship Id="rId15" Type="http://schemas.openxmlformats.org/officeDocument/2006/relationships/hyperlink" Target="https://ok.ru/profile/569082688748/album/915798054636/917153231852" TargetMode="External"/><Relationship Id="rId23" Type="http://schemas.openxmlformats.org/officeDocument/2006/relationships/hyperlink" Target="https://ok.ru/profile/569082688748/album/915851970796/915852482796" TargetMode="External"/><Relationship Id="rId28" Type="http://schemas.openxmlformats.org/officeDocument/2006/relationships/hyperlink" Target="https://ok.ru/profile/569082688748/album/915798054636/917415393004" TargetMode="External"/><Relationship Id="rId10" Type="http://schemas.openxmlformats.org/officeDocument/2006/relationships/hyperlink" Target="https://ok.ru/profile/569082688748/album/916639493356/916649941484" TargetMode="External"/><Relationship Id="rId19" Type="http://schemas.openxmlformats.org/officeDocument/2006/relationships/hyperlink" Target="https://ok.ru/profile/569082688748/album/915713887212/915714046444" TargetMode="External"/><Relationship Id="rId31" Type="http://schemas.openxmlformats.org/officeDocument/2006/relationships/hyperlink" Target="https://ok.ru/profile/569082688748/album/915798054636/917024347372" TargetMode="External"/><Relationship Id="rId4" Type="http://schemas.openxmlformats.org/officeDocument/2006/relationships/hyperlink" Target="https://ok.ru/profile/569082688748/album/916025641196/917152918764" TargetMode="External"/><Relationship Id="rId9" Type="http://schemas.openxmlformats.org/officeDocument/2006/relationships/hyperlink" Target="https://ok.ru/profile/569082688748/album/916639493356/916650124012" TargetMode="External"/><Relationship Id="rId14" Type="http://schemas.openxmlformats.org/officeDocument/2006/relationships/hyperlink" Target="https://ok.ru/profile/569082688748/album/915798054636/916170734060" TargetMode="External"/><Relationship Id="rId22" Type="http://schemas.openxmlformats.org/officeDocument/2006/relationships/hyperlink" Target="https://ok.ru/profile/569082688748/album/915755379692/916170625516" TargetMode="External"/><Relationship Id="rId27" Type="http://schemas.openxmlformats.org/officeDocument/2006/relationships/hyperlink" Target="https://ok.ru/profile/569082688748/album/896554319340/915075696620" TargetMode="External"/><Relationship Id="rId30" Type="http://schemas.openxmlformats.org/officeDocument/2006/relationships/hyperlink" Target="https://ok.ru/profile/569082688748/album/915798054636/915798508268" TargetMode="External"/><Relationship Id="rId8" Type="http://schemas.openxmlformats.org/officeDocument/2006/relationships/hyperlink" Target="https://ok.ru/profile/569082688748/album/916639493356/916650253548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98054636/917153231852" TargetMode="External"/><Relationship Id="rId18" Type="http://schemas.openxmlformats.org/officeDocument/2006/relationships/hyperlink" Target="https://ok.ru/profile/569082688748/album/916639493356/916649202412" TargetMode="External"/><Relationship Id="rId26" Type="http://schemas.openxmlformats.org/officeDocument/2006/relationships/hyperlink" Target="https://ok.ru/profile/569082688748/album/915713887212/915714046444" TargetMode="External"/><Relationship Id="rId39" Type="http://schemas.openxmlformats.org/officeDocument/2006/relationships/hyperlink" Target="https://ok.ru/profile/569082688748/album/916171721708/917416201708" TargetMode="External"/><Relationship Id="rId21" Type="http://schemas.openxmlformats.org/officeDocument/2006/relationships/hyperlink" Target="https://ok.ru/profile/569082688748/album/915798054636/916170734060" TargetMode="External"/><Relationship Id="rId34" Type="http://schemas.openxmlformats.org/officeDocument/2006/relationships/hyperlink" Target="https://ok.ru/profile/569082688748/album/896554319340/915075696620" TargetMode="External"/><Relationship Id="rId7" Type="http://schemas.openxmlformats.org/officeDocument/2006/relationships/hyperlink" Target="https://ok.ru/profile/569082688748/album/916639493356/916649345004" TargetMode="External"/><Relationship Id="rId2" Type="http://schemas.openxmlformats.org/officeDocument/2006/relationships/hyperlink" Target="https://ok.ru/profile/569082688748/album/917027540204/917152803308" TargetMode="External"/><Relationship Id="rId16" Type="http://schemas.openxmlformats.org/officeDocument/2006/relationships/hyperlink" Target="https://ok.ru/profile/569082688748/album/916025641196/916026401004" TargetMode="External"/><Relationship Id="rId20" Type="http://schemas.openxmlformats.org/officeDocument/2006/relationships/hyperlink" Target="https://ok.ru/profile/569082688748/album/915714189292/915714426092" TargetMode="External"/><Relationship Id="rId29" Type="http://schemas.openxmlformats.org/officeDocument/2006/relationships/hyperlink" Target="https://ok.ru/profile/569082688748/album/915755379692/916170625516" TargetMode="External"/><Relationship Id="rId41" Type="http://schemas.openxmlformats.org/officeDocument/2006/relationships/printerSettings" Target="../printerSettings/printerSettings37.bin"/><Relationship Id="rId1" Type="http://schemas.openxmlformats.org/officeDocument/2006/relationships/hyperlink" Target="https://ok.ru/profile/569082688748/album/916025641196/917152918252" TargetMode="External"/><Relationship Id="rId6" Type="http://schemas.openxmlformats.org/officeDocument/2006/relationships/hyperlink" Target="https://ok.ru/profile/569082688748/album/916639493356/916649336812" TargetMode="External"/><Relationship Id="rId11" Type="http://schemas.openxmlformats.org/officeDocument/2006/relationships/hyperlink" Target="https://ok.ru/profile/569082688748/album/916171721708/916171763180" TargetMode="External"/><Relationship Id="rId24" Type="http://schemas.openxmlformats.org/officeDocument/2006/relationships/hyperlink" Target="https://ok.ru/profile/569082688748/album/915713887212/915714068460" TargetMode="External"/><Relationship Id="rId32" Type="http://schemas.openxmlformats.org/officeDocument/2006/relationships/hyperlink" Target="https://ok.ru/profile/569082688748/album/916085135596/917416074220" TargetMode="External"/><Relationship Id="rId37" Type="http://schemas.openxmlformats.org/officeDocument/2006/relationships/hyperlink" Target="https://ok.ru/profile/569082688748/album/915798054636/915798508268" TargetMode="External"/><Relationship Id="rId40" Type="http://schemas.openxmlformats.org/officeDocument/2006/relationships/hyperlink" Target="https://ok.ru/profile/569082688748/album/916171721708/917416225260" TargetMode="External"/><Relationship Id="rId5" Type="http://schemas.openxmlformats.org/officeDocument/2006/relationships/hyperlink" Target="https://ok.ru/profile/569082688748/album/917027540204/917027990764" TargetMode="External"/><Relationship Id="rId15" Type="http://schemas.openxmlformats.org/officeDocument/2006/relationships/hyperlink" Target="https://ok.ru/profile/569082688748/album/915713547756/915713698028" TargetMode="External"/><Relationship Id="rId23" Type="http://schemas.openxmlformats.org/officeDocument/2006/relationships/hyperlink" Target="https://ok.ru/profile/569082688748/album/915713887212/915714099948" TargetMode="External"/><Relationship Id="rId28" Type="http://schemas.openxmlformats.org/officeDocument/2006/relationships/hyperlink" Target="https://ok.ru/profile/569082688748/album/915798054636/917153237228" TargetMode="External"/><Relationship Id="rId36" Type="http://schemas.openxmlformats.org/officeDocument/2006/relationships/hyperlink" Target="https://ok.ru/profile/569082688748/album/916145727980/916146159596" TargetMode="External"/><Relationship Id="rId10" Type="http://schemas.openxmlformats.org/officeDocument/2006/relationships/hyperlink" Target="https://ok.ru/profile/569082688748/album/916639493356/916649941484" TargetMode="External"/><Relationship Id="rId19" Type="http://schemas.openxmlformats.org/officeDocument/2006/relationships/hyperlink" Target="https://ok.ru/profile/569082688748/album/915714189292/915714430956" TargetMode="External"/><Relationship Id="rId31" Type="http://schemas.openxmlformats.org/officeDocument/2006/relationships/hyperlink" Target="https://ok.ru/profile/569082688748/album/916145727980/917413368044" TargetMode="External"/><Relationship Id="rId4" Type="http://schemas.openxmlformats.org/officeDocument/2006/relationships/hyperlink" Target="https://ok.ru/profile/569082688748/album/916025641196/917152918764" TargetMode="External"/><Relationship Id="rId9" Type="http://schemas.openxmlformats.org/officeDocument/2006/relationships/hyperlink" Target="https://ok.ru/profile/569082688748/album/916639493356/916650124012" TargetMode="External"/><Relationship Id="rId14" Type="http://schemas.openxmlformats.org/officeDocument/2006/relationships/hyperlink" Target="https://ok.ru/profile/569082688748/album/915713547756/915713745132" TargetMode="External"/><Relationship Id="rId22" Type="http://schemas.openxmlformats.org/officeDocument/2006/relationships/hyperlink" Target="https://ok.ru/profile/569082688748/album/915798054636/917153231852" TargetMode="External"/><Relationship Id="rId27" Type="http://schemas.openxmlformats.org/officeDocument/2006/relationships/hyperlink" Target="https://ok.ru/profile/569082688748/album/915798054636/915798308076" TargetMode="External"/><Relationship Id="rId30" Type="http://schemas.openxmlformats.org/officeDocument/2006/relationships/hyperlink" Target="https://ok.ru/profile/569082688748/album/915851970796/915852482796" TargetMode="External"/><Relationship Id="rId35" Type="http://schemas.openxmlformats.org/officeDocument/2006/relationships/hyperlink" Target="https://ok.ru/profile/569082688748/album/915798054636/917415393004" TargetMode="External"/><Relationship Id="rId8" Type="http://schemas.openxmlformats.org/officeDocument/2006/relationships/hyperlink" Target="https://ok.ru/profile/569082688748/album/916639493356/916650253548" TargetMode="External"/><Relationship Id="rId3" Type="http://schemas.openxmlformats.org/officeDocument/2006/relationships/hyperlink" Target="https://ok.ru/profile/569082688748/album/917027540204/917028066284" TargetMode="External"/><Relationship Id="rId12" Type="http://schemas.openxmlformats.org/officeDocument/2006/relationships/hyperlink" Target="https://ok.ru/profile/569082688748/album/916171721708/916171791340" TargetMode="External"/><Relationship Id="rId17" Type="http://schemas.openxmlformats.org/officeDocument/2006/relationships/hyperlink" Target="https://ok.ru/profile/569082688748/album/916025641196/917026337772" TargetMode="External"/><Relationship Id="rId25" Type="http://schemas.openxmlformats.org/officeDocument/2006/relationships/hyperlink" Target="https://ok.ru/profile/569082688748/album/915713887212/915714046444" TargetMode="External"/><Relationship Id="rId33" Type="http://schemas.openxmlformats.org/officeDocument/2006/relationships/hyperlink" Target="https://ok.ru/profile/569082688748/album/915851578604/917024411628" TargetMode="External"/><Relationship Id="rId38" Type="http://schemas.openxmlformats.org/officeDocument/2006/relationships/hyperlink" Target="https://ok.ru/profile/569082688748/album/915798054636/917024347372" TargetMode="External"/></Relationships>
</file>

<file path=xl/worksheets/_rels/sheet38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6890353644/915516601068" TargetMode="External"/><Relationship Id="rId21" Type="http://schemas.openxmlformats.org/officeDocument/2006/relationships/hyperlink" Target="https://ok.ru/profile/569082688748/album/915755379692/916639043564" TargetMode="External"/><Relationship Id="rId42" Type="http://schemas.openxmlformats.org/officeDocument/2006/relationships/hyperlink" Target="https://ok.ru/profile/569082688748/album/916639493356/916649388012" TargetMode="External"/><Relationship Id="rId47" Type="http://schemas.openxmlformats.org/officeDocument/2006/relationships/hyperlink" Target="https://ok.ru/profile/569082688748/album/915713547756/915713706732" TargetMode="External"/><Relationship Id="rId63" Type="http://schemas.openxmlformats.org/officeDocument/2006/relationships/hyperlink" Target="https://ok.ru/profile/569082688748/album/915714189292/917023650284" TargetMode="External"/><Relationship Id="rId68" Type="http://schemas.openxmlformats.org/officeDocument/2006/relationships/hyperlink" Target="https://ok.ru/profile/569082688748/album/916086176236/917026433772" TargetMode="External"/><Relationship Id="rId84" Type="http://schemas.openxmlformats.org/officeDocument/2006/relationships/hyperlink" Target="https://ok.ru/profile/569082688748/album/916025641196/917152918252" TargetMode="External"/><Relationship Id="rId16" Type="http://schemas.openxmlformats.org/officeDocument/2006/relationships/hyperlink" Target="https://ok.ru/profile/569082688748/album/899888377836/916169145068" TargetMode="External"/><Relationship Id="rId11" Type="http://schemas.openxmlformats.org/officeDocument/2006/relationships/hyperlink" Target="https://ok.ru/profile/569082688748/album/915714189292/916639152108" TargetMode="External"/><Relationship Id="rId32" Type="http://schemas.openxmlformats.org/officeDocument/2006/relationships/hyperlink" Target="https://ok.ru/profile/569082688748/album/916639493356/916655753196" TargetMode="External"/><Relationship Id="rId37" Type="http://schemas.openxmlformats.org/officeDocument/2006/relationships/hyperlink" Target="https://ok.ru/profile/569082688748/album/915754972140/916170088428" TargetMode="External"/><Relationship Id="rId53" Type="http://schemas.openxmlformats.org/officeDocument/2006/relationships/hyperlink" Target="https://ok.ru/profile/569082688748/album/915754972140/915755233516" TargetMode="External"/><Relationship Id="rId58" Type="http://schemas.openxmlformats.org/officeDocument/2006/relationships/hyperlink" Target="https://ok.ru/profile/569082688748/album/915754972140/915755068140" TargetMode="External"/><Relationship Id="rId74" Type="http://schemas.openxmlformats.org/officeDocument/2006/relationships/hyperlink" Target="https://ok.ru/profile/569082688748/album/916639493356/917154201068" TargetMode="External"/><Relationship Id="rId79" Type="http://schemas.openxmlformats.org/officeDocument/2006/relationships/hyperlink" Target="https://ok.ru/profile/569082688748/album/915851970796/915852526572" TargetMode="External"/><Relationship Id="rId5" Type="http://schemas.openxmlformats.org/officeDocument/2006/relationships/hyperlink" Target="https://ok.ru/profile/569082688748/album/916086176236/916086832108" TargetMode="External"/><Relationship Id="rId19" Type="http://schemas.openxmlformats.org/officeDocument/2006/relationships/hyperlink" Target="https://ok.ru/profile/569082688748/album/915755379692/915756250604" TargetMode="External"/><Relationship Id="rId14" Type="http://schemas.openxmlformats.org/officeDocument/2006/relationships/hyperlink" Target="https://ok.ru/profile/569082688748/album/915713547756/915713817324" TargetMode="External"/><Relationship Id="rId22" Type="http://schemas.openxmlformats.org/officeDocument/2006/relationships/hyperlink" Target="https://ok.ru/profile/569082688748/album/915755379692/916639045100" TargetMode="External"/><Relationship Id="rId27" Type="http://schemas.openxmlformats.org/officeDocument/2006/relationships/hyperlink" Target="https://ok.ru/profile/569082688748/album/916639493356/916650323180" TargetMode="External"/><Relationship Id="rId30" Type="http://schemas.openxmlformats.org/officeDocument/2006/relationships/hyperlink" Target="https://ok.ru/profile/569082688748/album/916639493356/916655709420" TargetMode="External"/><Relationship Id="rId35" Type="http://schemas.openxmlformats.org/officeDocument/2006/relationships/hyperlink" Target="https://ok.ru/profile/569082688748/album/916171721708/916171842540" TargetMode="External"/><Relationship Id="rId43" Type="http://schemas.openxmlformats.org/officeDocument/2006/relationships/hyperlink" Target="https://ok.ru/profile/569082688748/album/915967526380/915968759532" TargetMode="External"/><Relationship Id="rId48" Type="http://schemas.openxmlformats.org/officeDocument/2006/relationships/hyperlink" Target="https://ok.ru/profile/569082688748/album/915713547756/915713811436" TargetMode="External"/><Relationship Id="rId56" Type="http://schemas.openxmlformats.org/officeDocument/2006/relationships/hyperlink" Target="https://ok.ru/profile/569082688748/album/915754972140/916170092524" TargetMode="External"/><Relationship Id="rId64" Type="http://schemas.openxmlformats.org/officeDocument/2006/relationships/hyperlink" Target="https://ok.ru/profile/569082688748/album/915755379692/916170767084" TargetMode="External"/><Relationship Id="rId69" Type="http://schemas.openxmlformats.org/officeDocument/2006/relationships/hyperlink" Target="https://ok.ru/profile/569082688748/album/916086176236/917026433772" TargetMode="External"/><Relationship Id="rId77" Type="http://schemas.openxmlformats.org/officeDocument/2006/relationships/hyperlink" Target="https://ok.ru/profile/569082688748/album/916024628716/917026071020" TargetMode="External"/><Relationship Id="rId8" Type="http://schemas.openxmlformats.org/officeDocument/2006/relationships/hyperlink" Target="https://ok.ru/profile/569082688748/album/916171721708/916636937196" TargetMode="External"/><Relationship Id="rId51" Type="http://schemas.openxmlformats.org/officeDocument/2006/relationships/hyperlink" Target="https://ok.ru/profile/569082688748/album/915754972140/915755167980" TargetMode="External"/><Relationship Id="rId72" Type="http://schemas.openxmlformats.org/officeDocument/2006/relationships/hyperlink" Target="https://ok.ru/profile/569082688748/album/916169808108/916170012908" TargetMode="External"/><Relationship Id="rId80" Type="http://schemas.openxmlformats.org/officeDocument/2006/relationships/hyperlink" Target="https://ok.ru/profile/569082688748/album/917027540204/917152805100" TargetMode="External"/><Relationship Id="rId85" Type="http://schemas.openxmlformats.org/officeDocument/2006/relationships/printerSettings" Target="../printerSettings/printerSettings38.bin"/><Relationship Id="rId3" Type="http://schemas.openxmlformats.org/officeDocument/2006/relationships/hyperlink" Target="https://ok.ru/profile/569082688748/album/915714189292/916639152108" TargetMode="External"/><Relationship Id="rId12" Type="http://schemas.openxmlformats.org/officeDocument/2006/relationships/hyperlink" Target="https://ok.ru/profile/569082688748/album/915713887212/915713935340" TargetMode="External"/><Relationship Id="rId17" Type="http://schemas.openxmlformats.org/officeDocument/2006/relationships/hyperlink" Target="https://ok.ru/profile/569082688748/album/915851970796/915852313324" TargetMode="External"/><Relationship Id="rId25" Type="http://schemas.openxmlformats.org/officeDocument/2006/relationships/hyperlink" Target="https://ok.ru/profile/569082688748/album/915713547756/915713817324" TargetMode="External"/><Relationship Id="rId33" Type="http://schemas.openxmlformats.org/officeDocument/2006/relationships/hyperlink" Target="https://ok.ru/profile/569082688748/album/915851970796/915852095980" TargetMode="External"/><Relationship Id="rId38" Type="http://schemas.openxmlformats.org/officeDocument/2006/relationships/hyperlink" Target="https://ok.ru/profile/569082688748/album/915714189292/915714480876" TargetMode="External"/><Relationship Id="rId46" Type="http://schemas.openxmlformats.org/officeDocument/2006/relationships/hyperlink" Target="https://ok.ru/profile/569082688748/album/915713547756/915713706220" TargetMode="External"/><Relationship Id="rId59" Type="http://schemas.openxmlformats.org/officeDocument/2006/relationships/hyperlink" Target="https://ok.ru/profile/569082688748/album/915798054636/917024467692" TargetMode="External"/><Relationship Id="rId67" Type="http://schemas.openxmlformats.org/officeDocument/2006/relationships/hyperlink" Target="https://ok.ru/profile/569082688748/album/915755379692/916170767084" TargetMode="External"/><Relationship Id="rId20" Type="http://schemas.openxmlformats.org/officeDocument/2006/relationships/hyperlink" Target="https://ok.ru/profile/569082688748/album/915755379692/915756229612" TargetMode="External"/><Relationship Id="rId41" Type="http://schemas.openxmlformats.org/officeDocument/2006/relationships/hyperlink" Target="https://ok.ru/profile/569082688748/album/916639493356/916650331884" TargetMode="External"/><Relationship Id="rId54" Type="http://schemas.openxmlformats.org/officeDocument/2006/relationships/hyperlink" Target="https://ok.ru/profile/569082688748/album/915754972140/916170100716" TargetMode="External"/><Relationship Id="rId62" Type="http://schemas.openxmlformats.org/officeDocument/2006/relationships/hyperlink" Target="https://ok.ru/profile/569082688748/album/915714189292/915714475500" TargetMode="External"/><Relationship Id="rId70" Type="http://schemas.openxmlformats.org/officeDocument/2006/relationships/hyperlink" Target="https://ok.ru/profile/569082688748/album/915755379692/916170767084" TargetMode="External"/><Relationship Id="rId75" Type="http://schemas.openxmlformats.org/officeDocument/2006/relationships/hyperlink" Target="https://ok.ru/profile/569082688748/album/916639493356/917154201324" TargetMode="External"/><Relationship Id="rId83" Type="http://schemas.openxmlformats.org/officeDocument/2006/relationships/hyperlink" Target="https://ok.ru/profile/569082688748/album/917027540204/917028160748" TargetMode="External"/><Relationship Id="rId1" Type="http://schemas.openxmlformats.org/officeDocument/2006/relationships/hyperlink" Target="https://ok.ru/profile/569082688748/album/915714189292/915714308844" TargetMode="External"/><Relationship Id="rId6" Type="http://schemas.openxmlformats.org/officeDocument/2006/relationships/hyperlink" Target="https://ok.ru/profile/569082688748/album/916086176236/916086858988" TargetMode="External"/><Relationship Id="rId15" Type="http://schemas.openxmlformats.org/officeDocument/2006/relationships/hyperlink" Target="https://ok.ru/profile/569082688748/album/916169808108/916170024428" TargetMode="External"/><Relationship Id="rId23" Type="http://schemas.openxmlformats.org/officeDocument/2006/relationships/hyperlink" Target="https://ok.ru/profile/569082688748/album/915755379692/916639047148" TargetMode="External"/><Relationship Id="rId28" Type="http://schemas.openxmlformats.org/officeDocument/2006/relationships/hyperlink" Target="https://ok.ru/profile/569082688748/album/916639493356/916650337772" TargetMode="External"/><Relationship Id="rId36" Type="http://schemas.openxmlformats.org/officeDocument/2006/relationships/hyperlink" Target="https://ok.ru/profile/569082688748/album/915755379692/915756249580" TargetMode="External"/><Relationship Id="rId49" Type="http://schemas.openxmlformats.org/officeDocument/2006/relationships/hyperlink" Target="https://ok.ru/profile/569082688748/album/915714189292/916639142124" TargetMode="External"/><Relationship Id="rId57" Type="http://schemas.openxmlformats.org/officeDocument/2006/relationships/hyperlink" Target="https://ok.ru/profile/569082688748/album/915754972140/916170095340" TargetMode="External"/><Relationship Id="rId10" Type="http://schemas.openxmlformats.org/officeDocument/2006/relationships/hyperlink" Target="https://ok.ru/profile/569082688748/album/915713887212/915714022380" TargetMode="External"/><Relationship Id="rId31" Type="http://schemas.openxmlformats.org/officeDocument/2006/relationships/hyperlink" Target="https://ok.ru/profile/569082688748/album/915797674476/916638095084" TargetMode="External"/><Relationship Id="rId44" Type="http://schemas.openxmlformats.org/officeDocument/2006/relationships/hyperlink" Target="https://ok.ru/profile/569082688748/album/916025641196/916026504940" TargetMode="External"/><Relationship Id="rId52" Type="http://schemas.openxmlformats.org/officeDocument/2006/relationships/hyperlink" Target="https://ok.ru/profile/569082688748/album/915754972140/915755165420" TargetMode="External"/><Relationship Id="rId60" Type="http://schemas.openxmlformats.org/officeDocument/2006/relationships/hyperlink" Target="https://ok.ru/profile/569082688748/album/915755379692/916170767084" TargetMode="External"/><Relationship Id="rId65" Type="http://schemas.openxmlformats.org/officeDocument/2006/relationships/hyperlink" Target="https://ok.ru/profile/569082688748/album/915755379692/916170662892" TargetMode="External"/><Relationship Id="rId73" Type="http://schemas.openxmlformats.org/officeDocument/2006/relationships/hyperlink" Target="https://ok.ru/profile/569082688748/album/916169808108/917153403884" TargetMode="External"/><Relationship Id="rId78" Type="http://schemas.openxmlformats.org/officeDocument/2006/relationships/hyperlink" Target="https://ok.ru/profile/569082688748/album/915851970796/915852495852" TargetMode="External"/><Relationship Id="rId81" Type="http://schemas.openxmlformats.org/officeDocument/2006/relationships/hyperlink" Target="https://ok.ru/profile/569082688748/album/917027540204/917028101868" TargetMode="External"/><Relationship Id="rId4" Type="http://schemas.openxmlformats.org/officeDocument/2006/relationships/hyperlink" Target="https://ok.ru/profile/569082688748/album/915714189292/916639149548" TargetMode="External"/><Relationship Id="rId9" Type="http://schemas.openxmlformats.org/officeDocument/2006/relationships/hyperlink" Target="https://ok.ru/profile/569082688748/album/915714189292/916639137004" TargetMode="External"/><Relationship Id="rId13" Type="http://schemas.openxmlformats.org/officeDocument/2006/relationships/hyperlink" Target="https://ok.ru/profile/569082688748/album/916639493356/916650297580" TargetMode="External"/><Relationship Id="rId18" Type="http://schemas.openxmlformats.org/officeDocument/2006/relationships/hyperlink" Target="https://ok.ru/profile/569082688748/album/915851970796/915852399852" TargetMode="External"/><Relationship Id="rId39" Type="http://schemas.openxmlformats.org/officeDocument/2006/relationships/hyperlink" Target="https://ok.ru/profile/569082688748/album/916145727980/916145884140" TargetMode="External"/><Relationship Id="rId34" Type="http://schemas.openxmlformats.org/officeDocument/2006/relationships/hyperlink" Target="https://ok.ru/profile/569082688748/album/915754972140/915755139052" TargetMode="External"/><Relationship Id="rId50" Type="http://schemas.openxmlformats.org/officeDocument/2006/relationships/hyperlink" Target="https://ok.ru/profile/569082688748/album/915754972140/915755165932" TargetMode="External"/><Relationship Id="rId55" Type="http://schemas.openxmlformats.org/officeDocument/2006/relationships/hyperlink" Target="https://ok.ru/profile/569082688748/album/915754972140/916170097644" TargetMode="External"/><Relationship Id="rId76" Type="http://schemas.openxmlformats.org/officeDocument/2006/relationships/hyperlink" Target="https://ok.ru/profile/569082688748/album/915798054636/917153229548" TargetMode="External"/><Relationship Id="rId7" Type="http://schemas.openxmlformats.org/officeDocument/2006/relationships/hyperlink" Target="https://ok.ru/profile/569082688748/album/916169808108/916170024428" TargetMode="External"/><Relationship Id="rId71" Type="http://schemas.openxmlformats.org/officeDocument/2006/relationships/hyperlink" Target="https://ok.ru/profile/569082688748/album/915755379692/916170767084" TargetMode="External"/><Relationship Id="rId2" Type="http://schemas.openxmlformats.org/officeDocument/2006/relationships/hyperlink" Target="https://ok.ru/profile/569082688748/album/915714189292/915714877932" TargetMode="External"/><Relationship Id="rId29" Type="http://schemas.openxmlformats.org/officeDocument/2006/relationships/hyperlink" Target="https://ok.ru/profile/569082688748/album/916639493356/916650355180" TargetMode="External"/><Relationship Id="rId24" Type="http://schemas.openxmlformats.org/officeDocument/2006/relationships/hyperlink" Target="https://ok.ru/profile/569082688748/album/916639493356/916650379500" TargetMode="External"/><Relationship Id="rId40" Type="http://schemas.openxmlformats.org/officeDocument/2006/relationships/hyperlink" Target="https://ok.ru/profile/569082688748/album/915714189292/916169775852" TargetMode="External"/><Relationship Id="rId45" Type="http://schemas.openxmlformats.org/officeDocument/2006/relationships/hyperlink" Target="https://ok.ru/profile/569082688748/album/915714189292/915714479084" TargetMode="External"/><Relationship Id="rId66" Type="http://schemas.openxmlformats.org/officeDocument/2006/relationships/hyperlink" Target="https://ok.ru/profile/569082688748/album/915755379692/916170767084" TargetMode="External"/><Relationship Id="rId61" Type="http://schemas.openxmlformats.org/officeDocument/2006/relationships/hyperlink" Target="https://ok.ru/profile/569082688748/album/915967526380/916637415404" TargetMode="External"/><Relationship Id="rId82" Type="http://schemas.openxmlformats.org/officeDocument/2006/relationships/hyperlink" Target="https://ok.ru/profile/569082688748/album/917027540204/917028139500" TargetMode="External"/></Relationships>
</file>

<file path=xl/worksheets/_rels/sheet39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6890353644/915516601068" TargetMode="External"/><Relationship Id="rId21" Type="http://schemas.openxmlformats.org/officeDocument/2006/relationships/hyperlink" Target="https://ok.ru/profile/569082688748/album/915755379692/916639043564" TargetMode="External"/><Relationship Id="rId42" Type="http://schemas.openxmlformats.org/officeDocument/2006/relationships/hyperlink" Target="https://ok.ru/profile/569082688748/album/916639493356/916649388012" TargetMode="External"/><Relationship Id="rId47" Type="http://schemas.openxmlformats.org/officeDocument/2006/relationships/hyperlink" Target="https://ok.ru/profile/569082688748/album/915713547756/915713706732" TargetMode="External"/><Relationship Id="rId63" Type="http://schemas.openxmlformats.org/officeDocument/2006/relationships/hyperlink" Target="https://ok.ru/profile/569082688748/album/915714189292/917023650284" TargetMode="External"/><Relationship Id="rId68" Type="http://schemas.openxmlformats.org/officeDocument/2006/relationships/hyperlink" Target="https://ok.ru/profile/569082688748/album/916086176236/917026433772" TargetMode="External"/><Relationship Id="rId84" Type="http://schemas.openxmlformats.org/officeDocument/2006/relationships/hyperlink" Target="https://ok.ru/profile/569082688748/album/916025641196/917152918252" TargetMode="External"/><Relationship Id="rId16" Type="http://schemas.openxmlformats.org/officeDocument/2006/relationships/hyperlink" Target="https://ok.ru/profile/569082688748/album/899888377836/916169145068" TargetMode="External"/><Relationship Id="rId11" Type="http://schemas.openxmlformats.org/officeDocument/2006/relationships/hyperlink" Target="https://ok.ru/profile/569082688748/album/915714189292/916639152108" TargetMode="External"/><Relationship Id="rId32" Type="http://schemas.openxmlformats.org/officeDocument/2006/relationships/hyperlink" Target="https://ok.ru/profile/569082688748/album/916639493356/916655753196" TargetMode="External"/><Relationship Id="rId37" Type="http://schemas.openxmlformats.org/officeDocument/2006/relationships/hyperlink" Target="https://ok.ru/profile/569082688748/album/915754972140/916170088428" TargetMode="External"/><Relationship Id="rId53" Type="http://schemas.openxmlformats.org/officeDocument/2006/relationships/hyperlink" Target="https://ok.ru/profile/569082688748/album/915754972140/915755233516" TargetMode="External"/><Relationship Id="rId58" Type="http://schemas.openxmlformats.org/officeDocument/2006/relationships/hyperlink" Target="https://ok.ru/profile/569082688748/album/915754972140/915755068140" TargetMode="External"/><Relationship Id="rId74" Type="http://schemas.openxmlformats.org/officeDocument/2006/relationships/hyperlink" Target="https://ok.ru/profile/569082688748/album/916639493356/917154201068" TargetMode="External"/><Relationship Id="rId79" Type="http://schemas.openxmlformats.org/officeDocument/2006/relationships/hyperlink" Target="https://ok.ru/profile/569082688748/album/915851970796/915852526572" TargetMode="External"/><Relationship Id="rId5" Type="http://schemas.openxmlformats.org/officeDocument/2006/relationships/hyperlink" Target="https://ok.ru/profile/569082688748/album/916086176236/916086832108" TargetMode="External"/><Relationship Id="rId19" Type="http://schemas.openxmlformats.org/officeDocument/2006/relationships/hyperlink" Target="https://ok.ru/profile/569082688748/album/915755379692/915756250604" TargetMode="External"/><Relationship Id="rId14" Type="http://schemas.openxmlformats.org/officeDocument/2006/relationships/hyperlink" Target="https://ok.ru/profile/569082688748/album/915713547756/915713817324" TargetMode="External"/><Relationship Id="rId22" Type="http://schemas.openxmlformats.org/officeDocument/2006/relationships/hyperlink" Target="https://ok.ru/profile/569082688748/album/915755379692/916639045100" TargetMode="External"/><Relationship Id="rId27" Type="http://schemas.openxmlformats.org/officeDocument/2006/relationships/hyperlink" Target="https://ok.ru/profile/569082688748/album/916639493356/916650323180" TargetMode="External"/><Relationship Id="rId30" Type="http://schemas.openxmlformats.org/officeDocument/2006/relationships/hyperlink" Target="https://ok.ru/profile/569082688748/album/916639493356/916655709420" TargetMode="External"/><Relationship Id="rId35" Type="http://schemas.openxmlformats.org/officeDocument/2006/relationships/hyperlink" Target="https://ok.ru/profile/569082688748/album/916171721708/916171842540" TargetMode="External"/><Relationship Id="rId43" Type="http://schemas.openxmlformats.org/officeDocument/2006/relationships/hyperlink" Target="https://ok.ru/profile/569082688748/album/915967526380/915968759532" TargetMode="External"/><Relationship Id="rId48" Type="http://schemas.openxmlformats.org/officeDocument/2006/relationships/hyperlink" Target="https://ok.ru/profile/569082688748/album/915713547756/915713811436" TargetMode="External"/><Relationship Id="rId56" Type="http://schemas.openxmlformats.org/officeDocument/2006/relationships/hyperlink" Target="https://ok.ru/profile/569082688748/album/915754972140/916170092524" TargetMode="External"/><Relationship Id="rId64" Type="http://schemas.openxmlformats.org/officeDocument/2006/relationships/hyperlink" Target="https://ok.ru/profile/569082688748/album/915755379692/916170767084" TargetMode="External"/><Relationship Id="rId69" Type="http://schemas.openxmlformats.org/officeDocument/2006/relationships/hyperlink" Target="https://ok.ru/profile/569082688748/album/916086176236/917026433772" TargetMode="External"/><Relationship Id="rId77" Type="http://schemas.openxmlformats.org/officeDocument/2006/relationships/hyperlink" Target="https://ok.ru/profile/569082688748/album/916024628716/917026071020" TargetMode="External"/><Relationship Id="rId8" Type="http://schemas.openxmlformats.org/officeDocument/2006/relationships/hyperlink" Target="https://ok.ru/profile/569082688748/album/916171721708/916636937196" TargetMode="External"/><Relationship Id="rId51" Type="http://schemas.openxmlformats.org/officeDocument/2006/relationships/hyperlink" Target="https://ok.ru/profile/569082688748/album/915754972140/915755167980" TargetMode="External"/><Relationship Id="rId72" Type="http://schemas.openxmlformats.org/officeDocument/2006/relationships/hyperlink" Target="https://ok.ru/profile/569082688748/album/916169808108/916170012908" TargetMode="External"/><Relationship Id="rId80" Type="http://schemas.openxmlformats.org/officeDocument/2006/relationships/hyperlink" Target="https://ok.ru/profile/569082688748/album/917027540204/917152805100" TargetMode="External"/><Relationship Id="rId85" Type="http://schemas.openxmlformats.org/officeDocument/2006/relationships/printerSettings" Target="../printerSettings/printerSettings39.bin"/><Relationship Id="rId3" Type="http://schemas.openxmlformats.org/officeDocument/2006/relationships/hyperlink" Target="https://ok.ru/profile/569082688748/album/915714189292/916639152108" TargetMode="External"/><Relationship Id="rId12" Type="http://schemas.openxmlformats.org/officeDocument/2006/relationships/hyperlink" Target="https://ok.ru/profile/569082688748/album/915713887212/915713935340" TargetMode="External"/><Relationship Id="rId17" Type="http://schemas.openxmlformats.org/officeDocument/2006/relationships/hyperlink" Target="https://ok.ru/profile/569082688748/album/915851970796/915852313324" TargetMode="External"/><Relationship Id="rId25" Type="http://schemas.openxmlformats.org/officeDocument/2006/relationships/hyperlink" Target="https://ok.ru/profile/569082688748/album/915713547756/915713817324" TargetMode="External"/><Relationship Id="rId33" Type="http://schemas.openxmlformats.org/officeDocument/2006/relationships/hyperlink" Target="https://ok.ru/profile/569082688748/album/915851970796/915852095980" TargetMode="External"/><Relationship Id="rId38" Type="http://schemas.openxmlformats.org/officeDocument/2006/relationships/hyperlink" Target="https://ok.ru/profile/569082688748/album/915714189292/915714480876" TargetMode="External"/><Relationship Id="rId46" Type="http://schemas.openxmlformats.org/officeDocument/2006/relationships/hyperlink" Target="https://ok.ru/profile/569082688748/album/915713547756/915713706220" TargetMode="External"/><Relationship Id="rId59" Type="http://schemas.openxmlformats.org/officeDocument/2006/relationships/hyperlink" Target="https://ok.ru/profile/569082688748/album/915798054636/917024467692" TargetMode="External"/><Relationship Id="rId67" Type="http://schemas.openxmlformats.org/officeDocument/2006/relationships/hyperlink" Target="https://ok.ru/profile/569082688748/album/915755379692/916170767084" TargetMode="External"/><Relationship Id="rId20" Type="http://schemas.openxmlformats.org/officeDocument/2006/relationships/hyperlink" Target="https://ok.ru/profile/569082688748/album/915755379692/915756229612" TargetMode="External"/><Relationship Id="rId41" Type="http://schemas.openxmlformats.org/officeDocument/2006/relationships/hyperlink" Target="https://ok.ru/profile/569082688748/album/916639493356/916650331884" TargetMode="External"/><Relationship Id="rId54" Type="http://schemas.openxmlformats.org/officeDocument/2006/relationships/hyperlink" Target="https://ok.ru/profile/569082688748/album/915754972140/916170100716" TargetMode="External"/><Relationship Id="rId62" Type="http://schemas.openxmlformats.org/officeDocument/2006/relationships/hyperlink" Target="https://ok.ru/profile/569082688748/album/915714189292/915714475500" TargetMode="External"/><Relationship Id="rId70" Type="http://schemas.openxmlformats.org/officeDocument/2006/relationships/hyperlink" Target="https://ok.ru/profile/569082688748/album/915755379692/916170767084" TargetMode="External"/><Relationship Id="rId75" Type="http://schemas.openxmlformats.org/officeDocument/2006/relationships/hyperlink" Target="https://ok.ru/profile/569082688748/album/916639493356/917154201324" TargetMode="External"/><Relationship Id="rId83" Type="http://schemas.openxmlformats.org/officeDocument/2006/relationships/hyperlink" Target="https://ok.ru/profile/569082688748/album/917027540204/917028160748" TargetMode="External"/><Relationship Id="rId1" Type="http://schemas.openxmlformats.org/officeDocument/2006/relationships/hyperlink" Target="https://ok.ru/profile/569082688748/album/915714189292/915714308844" TargetMode="External"/><Relationship Id="rId6" Type="http://schemas.openxmlformats.org/officeDocument/2006/relationships/hyperlink" Target="https://ok.ru/profile/569082688748/album/916086176236/916086858988" TargetMode="External"/><Relationship Id="rId15" Type="http://schemas.openxmlformats.org/officeDocument/2006/relationships/hyperlink" Target="https://ok.ru/profile/569082688748/album/916169808108/916170024428" TargetMode="External"/><Relationship Id="rId23" Type="http://schemas.openxmlformats.org/officeDocument/2006/relationships/hyperlink" Target="https://ok.ru/profile/569082688748/album/915755379692/916639047148" TargetMode="External"/><Relationship Id="rId28" Type="http://schemas.openxmlformats.org/officeDocument/2006/relationships/hyperlink" Target="https://ok.ru/profile/569082688748/album/916639493356/916650337772" TargetMode="External"/><Relationship Id="rId36" Type="http://schemas.openxmlformats.org/officeDocument/2006/relationships/hyperlink" Target="https://ok.ru/profile/569082688748/album/915755379692/915756249580" TargetMode="External"/><Relationship Id="rId49" Type="http://schemas.openxmlformats.org/officeDocument/2006/relationships/hyperlink" Target="https://ok.ru/profile/569082688748/album/915714189292/916639142124" TargetMode="External"/><Relationship Id="rId57" Type="http://schemas.openxmlformats.org/officeDocument/2006/relationships/hyperlink" Target="https://ok.ru/profile/569082688748/album/915754972140/916170095340" TargetMode="External"/><Relationship Id="rId10" Type="http://schemas.openxmlformats.org/officeDocument/2006/relationships/hyperlink" Target="https://ok.ru/profile/569082688748/album/915713887212/915714022380" TargetMode="External"/><Relationship Id="rId31" Type="http://schemas.openxmlformats.org/officeDocument/2006/relationships/hyperlink" Target="https://ok.ru/profile/569082688748/album/915797674476/916638095084" TargetMode="External"/><Relationship Id="rId44" Type="http://schemas.openxmlformats.org/officeDocument/2006/relationships/hyperlink" Target="https://ok.ru/profile/569082688748/album/916025641196/916026504940" TargetMode="External"/><Relationship Id="rId52" Type="http://schemas.openxmlformats.org/officeDocument/2006/relationships/hyperlink" Target="https://ok.ru/profile/569082688748/album/915754972140/915755165420" TargetMode="External"/><Relationship Id="rId60" Type="http://schemas.openxmlformats.org/officeDocument/2006/relationships/hyperlink" Target="https://ok.ru/profile/569082688748/album/915755379692/916170767084" TargetMode="External"/><Relationship Id="rId65" Type="http://schemas.openxmlformats.org/officeDocument/2006/relationships/hyperlink" Target="https://ok.ru/profile/569082688748/album/915755379692/916170662892" TargetMode="External"/><Relationship Id="rId73" Type="http://schemas.openxmlformats.org/officeDocument/2006/relationships/hyperlink" Target="https://ok.ru/profile/569082688748/album/916169808108/917153403884" TargetMode="External"/><Relationship Id="rId78" Type="http://schemas.openxmlformats.org/officeDocument/2006/relationships/hyperlink" Target="https://ok.ru/profile/569082688748/album/915851970796/915852495852" TargetMode="External"/><Relationship Id="rId81" Type="http://schemas.openxmlformats.org/officeDocument/2006/relationships/hyperlink" Target="https://ok.ru/profile/569082688748/album/917027540204/917028101868" TargetMode="External"/><Relationship Id="rId4" Type="http://schemas.openxmlformats.org/officeDocument/2006/relationships/hyperlink" Target="https://ok.ru/profile/569082688748/album/915714189292/916639149548" TargetMode="External"/><Relationship Id="rId9" Type="http://schemas.openxmlformats.org/officeDocument/2006/relationships/hyperlink" Target="https://ok.ru/profile/569082688748/album/915714189292/916639137004" TargetMode="External"/><Relationship Id="rId13" Type="http://schemas.openxmlformats.org/officeDocument/2006/relationships/hyperlink" Target="https://ok.ru/profile/569082688748/album/916639493356/916650297580" TargetMode="External"/><Relationship Id="rId18" Type="http://schemas.openxmlformats.org/officeDocument/2006/relationships/hyperlink" Target="https://ok.ru/profile/569082688748/album/915851970796/915852399852" TargetMode="External"/><Relationship Id="rId39" Type="http://schemas.openxmlformats.org/officeDocument/2006/relationships/hyperlink" Target="https://ok.ru/profile/569082688748/album/916145727980/916145884140" TargetMode="External"/><Relationship Id="rId34" Type="http://schemas.openxmlformats.org/officeDocument/2006/relationships/hyperlink" Target="https://ok.ru/profile/569082688748/album/915754972140/915755139052" TargetMode="External"/><Relationship Id="rId50" Type="http://schemas.openxmlformats.org/officeDocument/2006/relationships/hyperlink" Target="https://ok.ru/profile/569082688748/album/915754972140/915755165932" TargetMode="External"/><Relationship Id="rId55" Type="http://schemas.openxmlformats.org/officeDocument/2006/relationships/hyperlink" Target="https://ok.ru/profile/569082688748/album/915754972140/916170097644" TargetMode="External"/><Relationship Id="rId76" Type="http://schemas.openxmlformats.org/officeDocument/2006/relationships/hyperlink" Target="https://ok.ru/profile/569082688748/album/915798054636/917153229548" TargetMode="External"/><Relationship Id="rId7" Type="http://schemas.openxmlformats.org/officeDocument/2006/relationships/hyperlink" Target="https://ok.ru/profile/569082688748/album/916169808108/916170024428" TargetMode="External"/><Relationship Id="rId71" Type="http://schemas.openxmlformats.org/officeDocument/2006/relationships/hyperlink" Target="https://ok.ru/profile/569082688748/album/915755379692/916170767084" TargetMode="External"/><Relationship Id="rId2" Type="http://schemas.openxmlformats.org/officeDocument/2006/relationships/hyperlink" Target="https://ok.ru/profile/569082688748/album/915714189292/915714877932" TargetMode="External"/><Relationship Id="rId29" Type="http://schemas.openxmlformats.org/officeDocument/2006/relationships/hyperlink" Target="https://ok.ru/profile/569082688748/album/916639493356/916650355180" TargetMode="External"/><Relationship Id="rId24" Type="http://schemas.openxmlformats.org/officeDocument/2006/relationships/hyperlink" Target="https://ok.ru/profile/569082688748/album/916639493356/916650379500" TargetMode="External"/><Relationship Id="rId40" Type="http://schemas.openxmlformats.org/officeDocument/2006/relationships/hyperlink" Target="https://ok.ru/profile/569082688748/album/915714189292/916169775852" TargetMode="External"/><Relationship Id="rId45" Type="http://schemas.openxmlformats.org/officeDocument/2006/relationships/hyperlink" Target="https://ok.ru/profile/569082688748/album/915714189292/915714479084" TargetMode="External"/><Relationship Id="rId66" Type="http://schemas.openxmlformats.org/officeDocument/2006/relationships/hyperlink" Target="https://ok.ru/profile/569082688748/album/915755379692/916170767084" TargetMode="External"/><Relationship Id="rId61" Type="http://schemas.openxmlformats.org/officeDocument/2006/relationships/hyperlink" Target="https://ok.ru/profile/569082688748/album/915967526380/916637415404" TargetMode="External"/><Relationship Id="rId82" Type="http://schemas.openxmlformats.org/officeDocument/2006/relationships/hyperlink" Target="https://ok.ru/profile/569082688748/album/917027540204/9170281395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6086176236/929981976556" TargetMode="External"/><Relationship Id="rId18" Type="http://schemas.openxmlformats.org/officeDocument/2006/relationships/hyperlink" Target="https://ok.ru/profile/569082688748/album/896890353644/927723787756" TargetMode="External"/><Relationship Id="rId26" Type="http://schemas.openxmlformats.org/officeDocument/2006/relationships/hyperlink" Target="https://ok.ru/profile/569082688748/album/918346409196/929984662508" TargetMode="External"/><Relationship Id="rId21" Type="http://schemas.openxmlformats.org/officeDocument/2006/relationships/hyperlink" Target="https://ok.ru/profile/569082688748/album/915797674476/929402692076" TargetMode="External"/><Relationship Id="rId34" Type="http://schemas.openxmlformats.org/officeDocument/2006/relationships/hyperlink" Target="https://ok.ru/profile/569082688748/album/915755379692/929983642092" TargetMode="External"/><Relationship Id="rId7" Type="http://schemas.openxmlformats.org/officeDocument/2006/relationships/hyperlink" Target="https://ok.ru/profile/569082688748/album/916085135596/928823066604" TargetMode="External"/><Relationship Id="rId12" Type="http://schemas.openxmlformats.org/officeDocument/2006/relationships/hyperlink" Target="https://ok.ru/profile/569082688748/album/916085135596/927478499052" TargetMode="External"/><Relationship Id="rId17" Type="http://schemas.openxmlformats.org/officeDocument/2006/relationships/hyperlink" Target="https://ok.ru/profile/569082688748/album/915713547756/929405620972" TargetMode="External"/><Relationship Id="rId25" Type="http://schemas.openxmlformats.org/officeDocument/2006/relationships/hyperlink" Target="https://ok.ru/profile/569082688748/album/918346409196/929984662764" TargetMode="External"/><Relationship Id="rId33" Type="http://schemas.openxmlformats.org/officeDocument/2006/relationships/hyperlink" Target="https://ok.ru/profile/569082688748/album/915851970796/927496035308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s://ok.ru/profile/569082688748/album/915798054636/927217569516" TargetMode="External"/><Relationship Id="rId16" Type="http://schemas.openxmlformats.org/officeDocument/2006/relationships/hyperlink" Target="https://ok.ru/profile/569082688748/album/915713547756/929405621740" TargetMode="External"/><Relationship Id="rId20" Type="http://schemas.openxmlformats.org/officeDocument/2006/relationships/hyperlink" Target="https://ok.ru/profile/569082688748/album/896890353644/928058396140" TargetMode="External"/><Relationship Id="rId29" Type="http://schemas.openxmlformats.org/officeDocument/2006/relationships/hyperlink" Target="https://ok.ru/profile/569082688748/album/915851970796/929983667692" TargetMode="External"/><Relationship Id="rId1" Type="http://schemas.openxmlformats.org/officeDocument/2006/relationships/hyperlink" Target="https://ok.ru/profile/569082688748/album/915967526380/927023651308" TargetMode="External"/><Relationship Id="rId6" Type="http://schemas.openxmlformats.org/officeDocument/2006/relationships/hyperlink" Target="https://ok.ru/profile/569082688748/album/916085135596/928565267692" TargetMode="External"/><Relationship Id="rId11" Type="http://schemas.openxmlformats.org/officeDocument/2006/relationships/hyperlink" Target="https://ok.ru/profile/569082688748/album/916085135596/928565267692" TargetMode="External"/><Relationship Id="rId24" Type="http://schemas.openxmlformats.org/officeDocument/2006/relationships/hyperlink" Target="https://ok.ru/profile/569082688748/album/915851970796/928530399212" TargetMode="External"/><Relationship Id="rId32" Type="http://schemas.openxmlformats.org/officeDocument/2006/relationships/hyperlink" Target="https://ok.ru/profile/569082688748/album/924821587180/929984641004" TargetMode="External"/><Relationship Id="rId37" Type="http://schemas.openxmlformats.org/officeDocument/2006/relationships/hyperlink" Target="https://ok.ru/profile/569082688748/album/915851970796/928058700012" TargetMode="External"/><Relationship Id="rId5" Type="http://schemas.openxmlformats.org/officeDocument/2006/relationships/hyperlink" Target="https://ok.ru/profile/569082688748/album/916085135596/927478499052" TargetMode="External"/><Relationship Id="rId15" Type="http://schemas.openxmlformats.org/officeDocument/2006/relationships/hyperlink" Target="https://ok.ru/profile/569082688748/album/915713547756/929405634284" TargetMode="External"/><Relationship Id="rId23" Type="http://schemas.openxmlformats.org/officeDocument/2006/relationships/hyperlink" Target="https://ok.ru/profile/569082688748/album/916169808108/929982790636" TargetMode="External"/><Relationship Id="rId28" Type="http://schemas.openxmlformats.org/officeDocument/2006/relationships/hyperlink" Target="https://ok.ru/profile/569082688748/album/924821587180/929984625644" TargetMode="External"/><Relationship Id="rId36" Type="http://schemas.openxmlformats.org/officeDocument/2006/relationships/hyperlink" Target="https://ok.ru/profile/569082688748/album/915851970796/929983667692" TargetMode="External"/><Relationship Id="rId10" Type="http://schemas.openxmlformats.org/officeDocument/2006/relationships/hyperlink" Target="https://ok.ru/profile/569082688748/album/916085135596/927478400236" TargetMode="External"/><Relationship Id="rId19" Type="http://schemas.openxmlformats.org/officeDocument/2006/relationships/hyperlink" Target="https://ok.ru/profile/569082688748/album/896890353644/926686943980" TargetMode="External"/><Relationship Id="rId31" Type="http://schemas.openxmlformats.org/officeDocument/2006/relationships/hyperlink" Target="https://happywear.ru/kanctovari/hobbi-i-tvorchestvo/nabori-dlya-tvorchestva/6656687" TargetMode="External"/><Relationship Id="rId4" Type="http://schemas.openxmlformats.org/officeDocument/2006/relationships/hyperlink" Target="https://ok.ru/profile/569082688748/album/915798054636/927038126316" TargetMode="External"/><Relationship Id="rId9" Type="http://schemas.openxmlformats.org/officeDocument/2006/relationships/hyperlink" Target="https://ok.ru/profile/569082688748/album/916085135596/927023116268" TargetMode="External"/><Relationship Id="rId14" Type="http://schemas.openxmlformats.org/officeDocument/2006/relationships/hyperlink" Target="https://ok.ru/profile/569082688748/album/916086176236/929981982188" TargetMode="External"/><Relationship Id="rId22" Type="http://schemas.openxmlformats.org/officeDocument/2006/relationships/hyperlink" Target="https://ok.ru/profile/569082688748/album/916169808108/929982767596" TargetMode="External"/><Relationship Id="rId27" Type="http://schemas.openxmlformats.org/officeDocument/2006/relationships/hyperlink" Target="https://ok.ru/profile/569082688748/album/915797674476/929983765484" TargetMode="External"/><Relationship Id="rId30" Type="http://schemas.openxmlformats.org/officeDocument/2006/relationships/hyperlink" Target="https://ok.ru/profile/569082688748/album/915851970796/929983601644" TargetMode="External"/><Relationship Id="rId35" Type="http://schemas.openxmlformats.org/officeDocument/2006/relationships/hyperlink" Target="https://ok.ru/profile/569082688748/album/915851970796/929983667692" TargetMode="External"/><Relationship Id="rId8" Type="http://schemas.openxmlformats.org/officeDocument/2006/relationships/hyperlink" Target="https://ok.ru/profile/569082688748/album/916145727980/929277722604" TargetMode="External"/><Relationship Id="rId3" Type="http://schemas.openxmlformats.org/officeDocument/2006/relationships/hyperlink" Target="https://ok.ru/profile/569082688748/album/915798054636/927217569516" TargetMode="External"/></Relationships>
</file>

<file path=xl/worksheets/_rels/sheet40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6024628716/916024944620" TargetMode="External"/><Relationship Id="rId21" Type="http://schemas.openxmlformats.org/officeDocument/2006/relationships/hyperlink" Target="https://ok.ru/profile/569082688748/album/916639493356/916649927916" TargetMode="External"/><Relationship Id="rId34" Type="http://schemas.openxmlformats.org/officeDocument/2006/relationships/hyperlink" Target="https://ok.ru/profile/569082688748/album/915714189292/915714481900" TargetMode="External"/><Relationship Id="rId42" Type="http://schemas.openxmlformats.org/officeDocument/2006/relationships/hyperlink" Target="https://ok.ru/profile/569082688748/album/915713887212/915714075116" TargetMode="External"/><Relationship Id="rId47" Type="http://schemas.openxmlformats.org/officeDocument/2006/relationships/hyperlink" Target="https://ok.ru/profile/569082688748/album/896899608044/916169265388" TargetMode="External"/><Relationship Id="rId50" Type="http://schemas.openxmlformats.org/officeDocument/2006/relationships/hyperlink" Target="https://ok.ru/profile/569082688748/album/915713887212/916169667564" TargetMode="External"/><Relationship Id="rId55" Type="http://schemas.openxmlformats.org/officeDocument/2006/relationships/hyperlink" Target="https://ok.ru/profile/569082688748/album/916639493356/916650253292" TargetMode="External"/><Relationship Id="rId63" Type="http://schemas.openxmlformats.org/officeDocument/2006/relationships/hyperlink" Target="https://ok.ru/profile/569082688748/album/916639493356/916650271468" TargetMode="External"/><Relationship Id="rId7" Type="http://schemas.openxmlformats.org/officeDocument/2006/relationships/hyperlink" Target="https://ok.ru/profile/569082688748/album/915851970796/915852032492" TargetMode="External"/><Relationship Id="rId2" Type="http://schemas.openxmlformats.org/officeDocument/2006/relationships/hyperlink" Target="https://ok.ru/profile/569082688748/album/915798054636/915798240748" TargetMode="External"/><Relationship Id="rId16" Type="http://schemas.openxmlformats.org/officeDocument/2006/relationships/hyperlink" Target="https://ok.ru/profile/569082688748/album/915798054636/915798380780" TargetMode="External"/><Relationship Id="rId29" Type="http://schemas.openxmlformats.org/officeDocument/2006/relationships/hyperlink" Target="https://ok.ru/profile/569082688748/album/916639493356/916655776492" TargetMode="External"/><Relationship Id="rId11" Type="http://schemas.openxmlformats.org/officeDocument/2006/relationships/hyperlink" Target="https://ok.ru/profile/569082688748/album/915851970796/916171387116" TargetMode="External"/><Relationship Id="rId24" Type="http://schemas.openxmlformats.org/officeDocument/2006/relationships/hyperlink" Target="https://ok.ru/profile/569082688748/album/916639493356/916650364908" TargetMode="External"/><Relationship Id="rId32" Type="http://schemas.openxmlformats.org/officeDocument/2006/relationships/hyperlink" Target="https://ok.ru/profile/569082688748/album/916639493356/916650253292" TargetMode="External"/><Relationship Id="rId37" Type="http://schemas.openxmlformats.org/officeDocument/2006/relationships/hyperlink" Target="https://ok.ru/profile/569082688748/album/915714189292/915714345708" TargetMode="External"/><Relationship Id="rId40" Type="http://schemas.openxmlformats.org/officeDocument/2006/relationships/hyperlink" Target="https://ok.ru/profile/569082688748/album/915968223980/916171105772" TargetMode="External"/><Relationship Id="rId45" Type="http://schemas.openxmlformats.org/officeDocument/2006/relationships/hyperlink" Target="https://ok.ru/profile/569082688748/album/916639493356/916650367212" TargetMode="External"/><Relationship Id="rId53" Type="http://schemas.openxmlformats.org/officeDocument/2006/relationships/hyperlink" Target="https://happywear.ru/igrushki/pazli-vkladishi/6576241" TargetMode="External"/><Relationship Id="rId58" Type="http://schemas.openxmlformats.org/officeDocument/2006/relationships/hyperlink" Target="https://ok.ru/profile/569082688748/album/916085135596/916085799404" TargetMode="External"/><Relationship Id="rId5" Type="http://schemas.openxmlformats.org/officeDocument/2006/relationships/hyperlink" Target="https://ok.ru/profile/569082688748/album/904099232748/908693484524" TargetMode="External"/><Relationship Id="rId61" Type="http://schemas.openxmlformats.org/officeDocument/2006/relationships/hyperlink" Target="https://ok.ru/profile/569082688748/album/915714189292/915714288620" TargetMode="External"/><Relationship Id="rId19" Type="http://schemas.openxmlformats.org/officeDocument/2006/relationships/hyperlink" Target="https://ok.ru/profile/569082688748/album/916171721708/916171883756" TargetMode="External"/><Relationship Id="rId14" Type="http://schemas.openxmlformats.org/officeDocument/2006/relationships/hyperlink" Target="https://ok.ru/profile/569082688748/album/915851970796/915852478444" TargetMode="External"/><Relationship Id="rId22" Type="http://schemas.openxmlformats.org/officeDocument/2006/relationships/hyperlink" Target="https://ok.ru/profile/569082688748/album/916639493356/916650363884" TargetMode="External"/><Relationship Id="rId27" Type="http://schemas.openxmlformats.org/officeDocument/2006/relationships/hyperlink" Target="https://ok.ru/profile/569082688748/album/916024628716/916024858092" TargetMode="External"/><Relationship Id="rId30" Type="http://schemas.openxmlformats.org/officeDocument/2006/relationships/hyperlink" Target="https://ok.ru/profile/569082688748/album/916639493356/916650271468" TargetMode="External"/><Relationship Id="rId35" Type="http://schemas.openxmlformats.org/officeDocument/2006/relationships/hyperlink" Target="https://ok.ru/profile/569082688748/album/915714189292/916169754604" TargetMode="External"/><Relationship Id="rId43" Type="http://schemas.openxmlformats.org/officeDocument/2006/relationships/hyperlink" Target="https://ok.ru/profile/569082688748/album/916086176236/916636900844" TargetMode="External"/><Relationship Id="rId48" Type="http://schemas.openxmlformats.org/officeDocument/2006/relationships/hyperlink" Target="https://ok.ru/profile/569082688748/album/896899608044/916169258476" TargetMode="External"/><Relationship Id="rId56" Type="http://schemas.openxmlformats.org/officeDocument/2006/relationships/hyperlink" Target="https://ok.ru/profile/569082688748/album/915714189292/915714481900" TargetMode="External"/><Relationship Id="rId64" Type="http://schemas.openxmlformats.org/officeDocument/2006/relationships/hyperlink" Target="https://ok.ru/profile/569082688748/album/916639493356/916650297580" TargetMode="External"/><Relationship Id="rId8" Type="http://schemas.openxmlformats.org/officeDocument/2006/relationships/hyperlink" Target="https://ok.ru/profile/569082688748/album/915798054636/915798429932" TargetMode="External"/><Relationship Id="rId51" Type="http://schemas.openxmlformats.org/officeDocument/2006/relationships/hyperlink" Target="https://happywear.ru/kanctovari/bumazhnaya-produkciya/bloknoti/6612988" TargetMode="External"/><Relationship Id="rId3" Type="http://schemas.openxmlformats.org/officeDocument/2006/relationships/hyperlink" Target="https://ok.ru/profile/569082688748/album/915714189292/916169776108" TargetMode="External"/><Relationship Id="rId12" Type="http://schemas.openxmlformats.org/officeDocument/2006/relationships/hyperlink" Target="https://ok.ru/profile/569082688748/album/915851970796/915852518892" TargetMode="External"/><Relationship Id="rId17" Type="http://schemas.openxmlformats.org/officeDocument/2006/relationships/hyperlink" Target="https://ok.ru/profile/569082688748/album/916145727980/916150054636" TargetMode="External"/><Relationship Id="rId25" Type="http://schemas.openxmlformats.org/officeDocument/2006/relationships/hyperlink" Target="https://ok.ru/profile/569082688748/album/916024628716/916025021676" TargetMode="External"/><Relationship Id="rId33" Type="http://schemas.openxmlformats.org/officeDocument/2006/relationships/hyperlink" Target="https://ok.ru/profile/569082688748/album/915851970796/915852255212" TargetMode="External"/><Relationship Id="rId38" Type="http://schemas.openxmlformats.org/officeDocument/2006/relationships/hyperlink" Target="https://ok.ru/profile/569082688748/album/915714189292/915714308844" TargetMode="External"/><Relationship Id="rId46" Type="http://schemas.openxmlformats.org/officeDocument/2006/relationships/hyperlink" Target="https://ok.ru/profile/569082688748/album/896899608044/915516265708" TargetMode="External"/><Relationship Id="rId59" Type="http://schemas.openxmlformats.org/officeDocument/2006/relationships/hyperlink" Target="https://ok.ru/profile/569082688748/album/916639493356/916650338028" TargetMode="External"/><Relationship Id="rId20" Type="http://schemas.openxmlformats.org/officeDocument/2006/relationships/hyperlink" Target="https://ok.ru/profile/569082688748/album/916171721708/916171883756" TargetMode="External"/><Relationship Id="rId41" Type="http://schemas.openxmlformats.org/officeDocument/2006/relationships/hyperlink" Target="https://ok.ru/profile/569082688748/album/915713887212/915714093804" TargetMode="External"/><Relationship Id="rId54" Type="http://schemas.openxmlformats.org/officeDocument/2006/relationships/hyperlink" Target="https://happywear.ru/kanctovari/bumazhnaya-produkciya/nakleiki/6619230" TargetMode="External"/><Relationship Id="rId62" Type="http://schemas.openxmlformats.org/officeDocument/2006/relationships/hyperlink" Target="https://ok.ru/profile/569082688748/album/916639493356/916650364908" TargetMode="External"/><Relationship Id="rId1" Type="http://schemas.openxmlformats.org/officeDocument/2006/relationships/hyperlink" Target="https://ok.ru/profile/569082688748/album/916171721708/916171750636" TargetMode="External"/><Relationship Id="rId6" Type="http://schemas.openxmlformats.org/officeDocument/2006/relationships/hyperlink" Target="https://ok.ru/profile/569082688748/album/916145727980/916150054636" TargetMode="External"/><Relationship Id="rId15" Type="http://schemas.openxmlformats.org/officeDocument/2006/relationships/hyperlink" Target="https://ok.ru/profile/569082688748/album/915851970796/915852115692" TargetMode="External"/><Relationship Id="rId23" Type="http://schemas.openxmlformats.org/officeDocument/2006/relationships/hyperlink" Target="https://ok.ru/profile/569082688748/album/916639493356/916650364908" TargetMode="External"/><Relationship Id="rId28" Type="http://schemas.openxmlformats.org/officeDocument/2006/relationships/hyperlink" Target="https://ok.ru/profile/569082688748/album/916639493356/916655704812" TargetMode="External"/><Relationship Id="rId36" Type="http://schemas.openxmlformats.org/officeDocument/2006/relationships/hyperlink" Target="https://ok.ru/profile/569082688748/album/915714189292/916169761260" TargetMode="External"/><Relationship Id="rId49" Type="http://schemas.openxmlformats.org/officeDocument/2006/relationships/hyperlink" Target="https://ok.ru/profile/569082688748/album/915713887212/915714032620" TargetMode="External"/><Relationship Id="rId57" Type="http://schemas.openxmlformats.org/officeDocument/2006/relationships/hyperlink" Target="https://ok.ru/profile/569082688748/album/916639493356/916650367212" TargetMode="External"/><Relationship Id="rId10" Type="http://schemas.openxmlformats.org/officeDocument/2006/relationships/hyperlink" Target="https://ok.ru/profile/569082688748/album/915851970796/915852255212" TargetMode="External"/><Relationship Id="rId31" Type="http://schemas.openxmlformats.org/officeDocument/2006/relationships/hyperlink" Target="https://ok.ru/profile/569082688748/album/916639493356/916650297580" TargetMode="External"/><Relationship Id="rId44" Type="http://schemas.openxmlformats.org/officeDocument/2006/relationships/hyperlink" Target="https://ok.ru/profile/569082688748/album/915713547756/915713820140" TargetMode="External"/><Relationship Id="rId52" Type="http://schemas.openxmlformats.org/officeDocument/2006/relationships/hyperlink" Target="https://happywear.ru/kanctovari/bumazhnaya-produkciya/bloknoti/6612986" TargetMode="External"/><Relationship Id="rId60" Type="http://schemas.openxmlformats.org/officeDocument/2006/relationships/hyperlink" Target="https://ok.ru/profile/569082688748/album/915714189292/915714345708" TargetMode="External"/><Relationship Id="rId65" Type="http://schemas.openxmlformats.org/officeDocument/2006/relationships/printerSettings" Target="../printerSettings/printerSettings40.bin"/><Relationship Id="rId4" Type="http://schemas.openxmlformats.org/officeDocument/2006/relationships/hyperlink" Target="https://ok.ru/profile/569082688748/album/915714189292/916169784044" TargetMode="External"/><Relationship Id="rId9" Type="http://schemas.openxmlformats.org/officeDocument/2006/relationships/hyperlink" Target="https://ok.ru/profile/569082688748/album/915851970796/915852012524" TargetMode="External"/><Relationship Id="rId13" Type="http://schemas.openxmlformats.org/officeDocument/2006/relationships/hyperlink" Target="https://ok.ru/profile/569082688748/album/915851970796/915852115948" TargetMode="External"/><Relationship Id="rId18" Type="http://schemas.openxmlformats.org/officeDocument/2006/relationships/hyperlink" Target="https://ok.ru/profile/569082688748/album/915713547756/916639203820" TargetMode="External"/><Relationship Id="rId39" Type="http://schemas.openxmlformats.org/officeDocument/2006/relationships/hyperlink" Target="https://ok.ru/profile/569082688748/album/915714189292/915714288620" TargetMode="External"/></Relationships>
</file>

<file path=xl/worksheets/_rels/sheet41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916024628716/916024944620" TargetMode="External"/><Relationship Id="rId21" Type="http://schemas.openxmlformats.org/officeDocument/2006/relationships/hyperlink" Target="https://ok.ru/profile/569082688748/album/916639493356/916649927916" TargetMode="External"/><Relationship Id="rId34" Type="http://schemas.openxmlformats.org/officeDocument/2006/relationships/hyperlink" Target="https://ok.ru/profile/569082688748/album/915714189292/915714481900" TargetMode="External"/><Relationship Id="rId42" Type="http://schemas.openxmlformats.org/officeDocument/2006/relationships/hyperlink" Target="https://ok.ru/profile/569082688748/album/915713887212/915714075116" TargetMode="External"/><Relationship Id="rId47" Type="http://schemas.openxmlformats.org/officeDocument/2006/relationships/hyperlink" Target="https://ok.ru/profile/569082688748/album/896899608044/916169265388" TargetMode="External"/><Relationship Id="rId50" Type="http://schemas.openxmlformats.org/officeDocument/2006/relationships/hyperlink" Target="https://ok.ru/profile/569082688748/album/915713887212/916169667564" TargetMode="External"/><Relationship Id="rId55" Type="http://schemas.openxmlformats.org/officeDocument/2006/relationships/hyperlink" Target="https://ok.ru/profile/569082688748/album/916639493356/916650253292" TargetMode="External"/><Relationship Id="rId63" Type="http://schemas.openxmlformats.org/officeDocument/2006/relationships/hyperlink" Target="https://ok.ru/profile/569082688748/album/916639493356/916650271468" TargetMode="External"/><Relationship Id="rId7" Type="http://schemas.openxmlformats.org/officeDocument/2006/relationships/hyperlink" Target="https://ok.ru/profile/569082688748/album/915851970796/915852032492" TargetMode="External"/><Relationship Id="rId2" Type="http://schemas.openxmlformats.org/officeDocument/2006/relationships/hyperlink" Target="https://ok.ru/profile/569082688748/album/915798054636/915798240748" TargetMode="External"/><Relationship Id="rId16" Type="http://schemas.openxmlformats.org/officeDocument/2006/relationships/hyperlink" Target="https://ok.ru/profile/569082688748/album/915798054636/915798380780" TargetMode="External"/><Relationship Id="rId29" Type="http://schemas.openxmlformats.org/officeDocument/2006/relationships/hyperlink" Target="https://ok.ru/profile/569082688748/album/916639493356/916655776492" TargetMode="External"/><Relationship Id="rId11" Type="http://schemas.openxmlformats.org/officeDocument/2006/relationships/hyperlink" Target="https://ok.ru/profile/569082688748/album/915851970796/916171387116" TargetMode="External"/><Relationship Id="rId24" Type="http://schemas.openxmlformats.org/officeDocument/2006/relationships/hyperlink" Target="https://ok.ru/profile/569082688748/album/916639493356/916650364908" TargetMode="External"/><Relationship Id="rId32" Type="http://schemas.openxmlformats.org/officeDocument/2006/relationships/hyperlink" Target="https://ok.ru/profile/569082688748/album/916639493356/916650253292" TargetMode="External"/><Relationship Id="rId37" Type="http://schemas.openxmlformats.org/officeDocument/2006/relationships/hyperlink" Target="https://ok.ru/profile/569082688748/album/915714189292/915714345708" TargetMode="External"/><Relationship Id="rId40" Type="http://schemas.openxmlformats.org/officeDocument/2006/relationships/hyperlink" Target="https://ok.ru/profile/569082688748/album/915968223980/916171105772" TargetMode="External"/><Relationship Id="rId45" Type="http://schemas.openxmlformats.org/officeDocument/2006/relationships/hyperlink" Target="https://ok.ru/profile/569082688748/album/916639493356/916650367212" TargetMode="External"/><Relationship Id="rId53" Type="http://schemas.openxmlformats.org/officeDocument/2006/relationships/hyperlink" Target="https://happywear.ru/igrushki/pazli-vkladishi/6576241" TargetMode="External"/><Relationship Id="rId58" Type="http://schemas.openxmlformats.org/officeDocument/2006/relationships/hyperlink" Target="https://ok.ru/profile/569082688748/album/916085135596/916085799404" TargetMode="External"/><Relationship Id="rId5" Type="http://schemas.openxmlformats.org/officeDocument/2006/relationships/hyperlink" Target="https://ok.ru/profile/569082688748/album/904099232748/908693484524" TargetMode="External"/><Relationship Id="rId61" Type="http://schemas.openxmlformats.org/officeDocument/2006/relationships/hyperlink" Target="https://ok.ru/profile/569082688748/album/915714189292/915714288620" TargetMode="External"/><Relationship Id="rId19" Type="http://schemas.openxmlformats.org/officeDocument/2006/relationships/hyperlink" Target="https://ok.ru/profile/569082688748/album/916171721708/916171883756" TargetMode="External"/><Relationship Id="rId14" Type="http://schemas.openxmlformats.org/officeDocument/2006/relationships/hyperlink" Target="https://ok.ru/profile/569082688748/album/915851970796/915852478444" TargetMode="External"/><Relationship Id="rId22" Type="http://schemas.openxmlformats.org/officeDocument/2006/relationships/hyperlink" Target="https://ok.ru/profile/569082688748/album/916639493356/916650363884" TargetMode="External"/><Relationship Id="rId27" Type="http://schemas.openxmlformats.org/officeDocument/2006/relationships/hyperlink" Target="https://ok.ru/profile/569082688748/album/916024628716/916024858092" TargetMode="External"/><Relationship Id="rId30" Type="http://schemas.openxmlformats.org/officeDocument/2006/relationships/hyperlink" Target="https://ok.ru/profile/569082688748/album/916639493356/916650271468" TargetMode="External"/><Relationship Id="rId35" Type="http://schemas.openxmlformats.org/officeDocument/2006/relationships/hyperlink" Target="https://ok.ru/profile/569082688748/album/915714189292/916169754604" TargetMode="External"/><Relationship Id="rId43" Type="http://schemas.openxmlformats.org/officeDocument/2006/relationships/hyperlink" Target="https://ok.ru/profile/569082688748/album/916086176236/916636900844" TargetMode="External"/><Relationship Id="rId48" Type="http://schemas.openxmlformats.org/officeDocument/2006/relationships/hyperlink" Target="https://ok.ru/profile/569082688748/album/896899608044/916169258476" TargetMode="External"/><Relationship Id="rId56" Type="http://schemas.openxmlformats.org/officeDocument/2006/relationships/hyperlink" Target="https://ok.ru/profile/569082688748/album/915714189292/915714481900" TargetMode="External"/><Relationship Id="rId64" Type="http://schemas.openxmlformats.org/officeDocument/2006/relationships/hyperlink" Target="https://ok.ru/profile/569082688748/album/916639493356/916650297580" TargetMode="External"/><Relationship Id="rId8" Type="http://schemas.openxmlformats.org/officeDocument/2006/relationships/hyperlink" Target="https://ok.ru/profile/569082688748/album/915798054636/915798429932" TargetMode="External"/><Relationship Id="rId51" Type="http://schemas.openxmlformats.org/officeDocument/2006/relationships/hyperlink" Target="https://happywear.ru/kanctovari/bumazhnaya-produkciya/bloknoti/6612988" TargetMode="External"/><Relationship Id="rId3" Type="http://schemas.openxmlformats.org/officeDocument/2006/relationships/hyperlink" Target="https://ok.ru/profile/569082688748/album/915714189292/916169776108" TargetMode="External"/><Relationship Id="rId12" Type="http://schemas.openxmlformats.org/officeDocument/2006/relationships/hyperlink" Target="https://ok.ru/profile/569082688748/album/915851970796/915852518892" TargetMode="External"/><Relationship Id="rId17" Type="http://schemas.openxmlformats.org/officeDocument/2006/relationships/hyperlink" Target="https://ok.ru/profile/569082688748/album/916145727980/916150054636" TargetMode="External"/><Relationship Id="rId25" Type="http://schemas.openxmlformats.org/officeDocument/2006/relationships/hyperlink" Target="https://ok.ru/profile/569082688748/album/916024628716/916025021676" TargetMode="External"/><Relationship Id="rId33" Type="http://schemas.openxmlformats.org/officeDocument/2006/relationships/hyperlink" Target="https://ok.ru/profile/569082688748/album/915851970796/915852255212" TargetMode="External"/><Relationship Id="rId38" Type="http://schemas.openxmlformats.org/officeDocument/2006/relationships/hyperlink" Target="https://ok.ru/profile/569082688748/album/915714189292/915714308844" TargetMode="External"/><Relationship Id="rId46" Type="http://schemas.openxmlformats.org/officeDocument/2006/relationships/hyperlink" Target="https://ok.ru/profile/569082688748/album/896899608044/915516265708" TargetMode="External"/><Relationship Id="rId59" Type="http://schemas.openxmlformats.org/officeDocument/2006/relationships/hyperlink" Target="https://ok.ru/profile/569082688748/album/916639493356/916650338028" TargetMode="External"/><Relationship Id="rId20" Type="http://schemas.openxmlformats.org/officeDocument/2006/relationships/hyperlink" Target="https://ok.ru/profile/569082688748/album/916171721708/916171883756" TargetMode="External"/><Relationship Id="rId41" Type="http://schemas.openxmlformats.org/officeDocument/2006/relationships/hyperlink" Target="https://ok.ru/profile/569082688748/album/915713887212/915714093804" TargetMode="External"/><Relationship Id="rId54" Type="http://schemas.openxmlformats.org/officeDocument/2006/relationships/hyperlink" Target="https://happywear.ru/kanctovari/bumazhnaya-produkciya/nakleiki/6619230" TargetMode="External"/><Relationship Id="rId62" Type="http://schemas.openxmlformats.org/officeDocument/2006/relationships/hyperlink" Target="https://ok.ru/profile/569082688748/album/916639493356/916650364908" TargetMode="External"/><Relationship Id="rId1" Type="http://schemas.openxmlformats.org/officeDocument/2006/relationships/hyperlink" Target="https://ok.ru/profile/569082688748/album/916171721708/916171750636" TargetMode="External"/><Relationship Id="rId6" Type="http://schemas.openxmlformats.org/officeDocument/2006/relationships/hyperlink" Target="https://ok.ru/profile/569082688748/album/916145727980/916150054636" TargetMode="External"/><Relationship Id="rId15" Type="http://schemas.openxmlformats.org/officeDocument/2006/relationships/hyperlink" Target="https://ok.ru/profile/569082688748/album/915851970796/915852115692" TargetMode="External"/><Relationship Id="rId23" Type="http://schemas.openxmlformats.org/officeDocument/2006/relationships/hyperlink" Target="https://ok.ru/profile/569082688748/album/916639493356/916650364908" TargetMode="External"/><Relationship Id="rId28" Type="http://schemas.openxmlformats.org/officeDocument/2006/relationships/hyperlink" Target="https://ok.ru/profile/569082688748/album/916639493356/916655704812" TargetMode="External"/><Relationship Id="rId36" Type="http://schemas.openxmlformats.org/officeDocument/2006/relationships/hyperlink" Target="https://ok.ru/profile/569082688748/album/915714189292/916169761260" TargetMode="External"/><Relationship Id="rId49" Type="http://schemas.openxmlformats.org/officeDocument/2006/relationships/hyperlink" Target="https://ok.ru/profile/569082688748/album/915713887212/915714032620" TargetMode="External"/><Relationship Id="rId57" Type="http://schemas.openxmlformats.org/officeDocument/2006/relationships/hyperlink" Target="https://ok.ru/profile/569082688748/album/916639493356/916650367212" TargetMode="External"/><Relationship Id="rId10" Type="http://schemas.openxmlformats.org/officeDocument/2006/relationships/hyperlink" Target="https://ok.ru/profile/569082688748/album/915851970796/915852255212" TargetMode="External"/><Relationship Id="rId31" Type="http://schemas.openxmlformats.org/officeDocument/2006/relationships/hyperlink" Target="https://ok.ru/profile/569082688748/album/916639493356/916650297580" TargetMode="External"/><Relationship Id="rId44" Type="http://schemas.openxmlformats.org/officeDocument/2006/relationships/hyperlink" Target="https://ok.ru/profile/569082688748/album/915713547756/915713820140" TargetMode="External"/><Relationship Id="rId52" Type="http://schemas.openxmlformats.org/officeDocument/2006/relationships/hyperlink" Target="https://happywear.ru/kanctovari/bumazhnaya-produkciya/bloknoti/6612986" TargetMode="External"/><Relationship Id="rId60" Type="http://schemas.openxmlformats.org/officeDocument/2006/relationships/hyperlink" Target="https://ok.ru/profile/569082688748/album/915714189292/915714345708" TargetMode="External"/><Relationship Id="rId65" Type="http://schemas.openxmlformats.org/officeDocument/2006/relationships/printerSettings" Target="../printerSettings/printerSettings41.bin"/><Relationship Id="rId4" Type="http://schemas.openxmlformats.org/officeDocument/2006/relationships/hyperlink" Target="https://ok.ru/profile/569082688748/album/915714189292/916169784044" TargetMode="External"/><Relationship Id="rId9" Type="http://schemas.openxmlformats.org/officeDocument/2006/relationships/hyperlink" Target="https://ok.ru/profile/569082688748/album/915851970796/915852012524" TargetMode="External"/><Relationship Id="rId13" Type="http://schemas.openxmlformats.org/officeDocument/2006/relationships/hyperlink" Target="https://ok.ru/profile/569082688748/album/915851970796/915852115948" TargetMode="External"/><Relationship Id="rId18" Type="http://schemas.openxmlformats.org/officeDocument/2006/relationships/hyperlink" Target="https://ok.ru/profile/569082688748/album/915713547756/916639203820" TargetMode="External"/><Relationship Id="rId39" Type="http://schemas.openxmlformats.org/officeDocument/2006/relationships/hyperlink" Target="https://ok.ru/profile/569082688748/album/915714189292/915714288620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55379692/915756113900" TargetMode="External"/><Relationship Id="rId18" Type="http://schemas.openxmlformats.org/officeDocument/2006/relationships/hyperlink" Target="https://ok.ru/profile/569082688748/album/915755379692/915756259308" TargetMode="External"/><Relationship Id="rId26" Type="http://schemas.openxmlformats.org/officeDocument/2006/relationships/hyperlink" Target="https://ok.ru/profile/569082688748/album/915851970796/915852370924" TargetMode="External"/><Relationship Id="rId39" Type="http://schemas.openxmlformats.org/officeDocument/2006/relationships/hyperlink" Target="https://ok.ru/profile/569082688748/album/915798054636/915798360300" TargetMode="External"/><Relationship Id="rId21" Type="http://schemas.openxmlformats.org/officeDocument/2006/relationships/hyperlink" Target="https://ok.ru/profile/569082688748/album/915967526380/915968106732" TargetMode="External"/><Relationship Id="rId34" Type="http://schemas.openxmlformats.org/officeDocument/2006/relationships/hyperlink" Target="https://ok.ru/profile/569082688748/album/916025641196/916026387180" TargetMode="External"/><Relationship Id="rId42" Type="http://schemas.openxmlformats.org/officeDocument/2006/relationships/hyperlink" Target="https://ok.ru/profile/569082688748/album/915798054636/915798553836" TargetMode="External"/><Relationship Id="rId47" Type="http://schemas.openxmlformats.org/officeDocument/2006/relationships/hyperlink" Target="https://ok.ru/profile/569082688748/album/916086176236/916086811372" TargetMode="External"/><Relationship Id="rId50" Type="http://schemas.openxmlformats.org/officeDocument/2006/relationships/hyperlink" Target="https://ok.ru/profile/569082688748/album/916086176236/916086832108" TargetMode="External"/><Relationship Id="rId55" Type="http://schemas.openxmlformats.org/officeDocument/2006/relationships/hyperlink" Target="https://ok.ru/profile/569082688748/album/916086176236/916086832108" TargetMode="External"/><Relationship Id="rId7" Type="http://schemas.openxmlformats.org/officeDocument/2006/relationships/hyperlink" Target="https://ok.ru/profile/569082688748/album/915755379692/915755865068" TargetMode="External"/><Relationship Id="rId2" Type="http://schemas.openxmlformats.org/officeDocument/2006/relationships/hyperlink" Target="https://ok.ru/profile/569082688748/album/897192125676/914979352044" TargetMode="External"/><Relationship Id="rId16" Type="http://schemas.openxmlformats.org/officeDocument/2006/relationships/hyperlink" Target="https://ok.ru/profile/569082688748/album/915851578604/915851861228" TargetMode="External"/><Relationship Id="rId29" Type="http://schemas.openxmlformats.org/officeDocument/2006/relationships/hyperlink" Target="https://ok.ru/profile/569082688748/album/914567987180/914978269932" TargetMode="External"/><Relationship Id="rId11" Type="http://schemas.openxmlformats.org/officeDocument/2006/relationships/hyperlink" Target="https://ok.ru/profile/569082688748/album/915755379692/915756152556" TargetMode="External"/><Relationship Id="rId24" Type="http://schemas.openxmlformats.org/officeDocument/2006/relationships/hyperlink" Target="https://ok.ru/profile/569082688748/album/915755379692/915755929324" TargetMode="External"/><Relationship Id="rId32" Type="http://schemas.openxmlformats.org/officeDocument/2006/relationships/hyperlink" Target="https://ok.ru/profile/569082688748/album/915798054636/915798362604" TargetMode="External"/><Relationship Id="rId37" Type="http://schemas.openxmlformats.org/officeDocument/2006/relationships/hyperlink" Target="https://ok.ru/profile/569082688748/album/915714189292/915714610412" TargetMode="External"/><Relationship Id="rId40" Type="http://schemas.openxmlformats.org/officeDocument/2006/relationships/hyperlink" Target="https://ok.ru/profile/569082688748/album/915967526380/915968705004" TargetMode="External"/><Relationship Id="rId45" Type="http://schemas.openxmlformats.org/officeDocument/2006/relationships/hyperlink" Target="https://ok.ru/profile/569082688748/album/916086176236/916086846700" TargetMode="External"/><Relationship Id="rId53" Type="http://schemas.openxmlformats.org/officeDocument/2006/relationships/hyperlink" Target="https://ok.ru/profile/569082688748/album/915798054636/915798544620" TargetMode="External"/><Relationship Id="rId58" Type="http://schemas.openxmlformats.org/officeDocument/2006/relationships/hyperlink" Target="https://ok.ru/profile/569082688748/album/916024628716/916171358956" TargetMode="External"/><Relationship Id="rId5" Type="http://schemas.openxmlformats.org/officeDocument/2006/relationships/hyperlink" Target="https://ok.ru/profile/569082688748/album/915714189292/915714876908" TargetMode="External"/><Relationship Id="rId61" Type="http://schemas.openxmlformats.org/officeDocument/2006/relationships/printerSettings" Target="../printerSettings/printerSettings42.bin"/><Relationship Id="rId19" Type="http://schemas.openxmlformats.org/officeDocument/2006/relationships/hyperlink" Target="https://ok.ru/profile/569082688748/album/915755379692/915756259308" TargetMode="External"/><Relationship Id="rId14" Type="http://schemas.openxmlformats.org/officeDocument/2006/relationships/hyperlink" Target="https://ok.ru/profile/569082688748/album/915755379692/915755940076" TargetMode="External"/><Relationship Id="rId22" Type="http://schemas.openxmlformats.org/officeDocument/2006/relationships/hyperlink" Target="https://ok.ru/profile/569082688748/album/915851970796/915852370924" TargetMode="External"/><Relationship Id="rId27" Type="http://schemas.openxmlformats.org/officeDocument/2006/relationships/hyperlink" Target="https://ok.ru/profile/569082688748/album/915851970796/915852370924" TargetMode="External"/><Relationship Id="rId30" Type="http://schemas.openxmlformats.org/officeDocument/2006/relationships/hyperlink" Target="https://ok.ru/profile/569082688748/album/914567987180/914568498924" TargetMode="External"/><Relationship Id="rId35" Type="http://schemas.openxmlformats.org/officeDocument/2006/relationships/hyperlink" Target="https://ok.ru/profile/569082688748/album/916025641196/916026367212" TargetMode="External"/><Relationship Id="rId43" Type="http://schemas.openxmlformats.org/officeDocument/2006/relationships/hyperlink" Target="https://ok.ru/profile/569082688748/album/916086176236/916086832108" TargetMode="External"/><Relationship Id="rId48" Type="http://schemas.openxmlformats.org/officeDocument/2006/relationships/hyperlink" Target="https://ok.ru/profile/569082688748/album/916145727980/916150093548" TargetMode="External"/><Relationship Id="rId56" Type="http://schemas.openxmlformats.org/officeDocument/2006/relationships/hyperlink" Target="https://ok.ru/profile/569082688748/album/896839811564/914573147628" TargetMode="External"/><Relationship Id="rId8" Type="http://schemas.openxmlformats.org/officeDocument/2006/relationships/hyperlink" Target="https://ok.ru/profile/569082688748/album/915798054636/915798439148" TargetMode="External"/><Relationship Id="rId51" Type="http://schemas.openxmlformats.org/officeDocument/2006/relationships/hyperlink" Target="https://ok.ru/profile/569082688748/album/915797674476/915798142188" TargetMode="External"/><Relationship Id="rId3" Type="http://schemas.openxmlformats.org/officeDocument/2006/relationships/hyperlink" Target="https://ok.ru/profile/569082688748/album/897192125676/914979355116" TargetMode="External"/><Relationship Id="rId12" Type="http://schemas.openxmlformats.org/officeDocument/2006/relationships/hyperlink" Target="https://ok.ru/profile/569082688748/album/915755379692/915756135660" TargetMode="External"/><Relationship Id="rId17" Type="http://schemas.openxmlformats.org/officeDocument/2006/relationships/hyperlink" Target="https://ok.ru/profile/569082688748/album/915851578604/915851843052" TargetMode="External"/><Relationship Id="rId25" Type="http://schemas.openxmlformats.org/officeDocument/2006/relationships/hyperlink" Target="https://ok.ru/profile/569082688748/album/915798054636/915798509292" TargetMode="External"/><Relationship Id="rId33" Type="http://schemas.openxmlformats.org/officeDocument/2006/relationships/hyperlink" Target="https://ok.ru/profile/569082688748/album/916025641196/916026730732" TargetMode="External"/><Relationship Id="rId38" Type="http://schemas.openxmlformats.org/officeDocument/2006/relationships/hyperlink" Target="https://ok.ru/profile/569082688748/album/915714189292/915714803180" TargetMode="External"/><Relationship Id="rId46" Type="http://schemas.openxmlformats.org/officeDocument/2006/relationships/hyperlink" Target="https://ok.ru/profile/569082688748/album/916086176236/916086863340" TargetMode="External"/><Relationship Id="rId59" Type="http://schemas.openxmlformats.org/officeDocument/2006/relationships/hyperlink" Target="https://ok.ru/profile/569082688748/album/916169808108/916170059500" TargetMode="External"/><Relationship Id="rId20" Type="http://schemas.openxmlformats.org/officeDocument/2006/relationships/hyperlink" Target="https://ok.ru/profile/569082688748/album/915851578604/915851774956" TargetMode="External"/><Relationship Id="rId41" Type="http://schemas.openxmlformats.org/officeDocument/2006/relationships/hyperlink" Target="https://ok.ru/profile/569082688748/album/915798054636/915798520044" TargetMode="External"/><Relationship Id="rId54" Type="http://schemas.openxmlformats.org/officeDocument/2006/relationships/hyperlink" Target="https://ok.ru/profile/569082688748/album/915798054636/915798500076" TargetMode="External"/><Relationship Id="rId1" Type="http://schemas.openxmlformats.org/officeDocument/2006/relationships/hyperlink" Target="https://ok.ru/profile/569082688748/album/896839811564/914979261676" TargetMode="External"/><Relationship Id="rId6" Type="http://schemas.openxmlformats.org/officeDocument/2006/relationships/hyperlink" Target="https://ok.ru/profile/569082688748/album/915755379692/915755877356" TargetMode="External"/><Relationship Id="rId15" Type="http://schemas.openxmlformats.org/officeDocument/2006/relationships/hyperlink" Target="https://ok.ru/profile/569082688748/album/915798054636/915798274028" TargetMode="External"/><Relationship Id="rId23" Type="http://schemas.openxmlformats.org/officeDocument/2006/relationships/hyperlink" Target="https://ok.ru/profile/569082688748/album/915851970796/915852519148" TargetMode="External"/><Relationship Id="rId28" Type="http://schemas.openxmlformats.org/officeDocument/2006/relationships/hyperlink" Target="https://ok.ru/profile/569082688748/album/914567987180/914978269932" TargetMode="External"/><Relationship Id="rId36" Type="http://schemas.openxmlformats.org/officeDocument/2006/relationships/hyperlink" Target="https://ok.ru/profile/569082688748/album/916025641196/916026361836" TargetMode="External"/><Relationship Id="rId49" Type="http://schemas.openxmlformats.org/officeDocument/2006/relationships/hyperlink" Target="https://ok.ru/profile/569082688748/album/915798054636/915798544620" TargetMode="External"/><Relationship Id="rId57" Type="http://schemas.openxmlformats.org/officeDocument/2006/relationships/hyperlink" Target="https://ok.ru/profile/569082688748/album/916024628716/916171363052" TargetMode="External"/><Relationship Id="rId10" Type="http://schemas.openxmlformats.org/officeDocument/2006/relationships/hyperlink" Target="https://ok.ru/profile/569082688748/album/915798054636/915798553836" TargetMode="External"/><Relationship Id="rId31" Type="http://schemas.openxmlformats.org/officeDocument/2006/relationships/hyperlink" Target="https://ok.ru/profile/569082688748/album/914567987180/914568498924" TargetMode="External"/><Relationship Id="rId44" Type="http://schemas.openxmlformats.org/officeDocument/2006/relationships/hyperlink" Target="https://ok.ru/profile/569082688748/album/916086176236/916086846188" TargetMode="External"/><Relationship Id="rId52" Type="http://schemas.openxmlformats.org/officeDocument/2006/relationships/hyperlink" Target="https://ok.ru/profile/569082688748/album/915797674476/915798142444" TargetMode="External"/><Relationship Id="rId60" Type="http://schemas.openxmlformats.org/officeDocument/2006/relationships/hyperlink" Target="https://ok.ru/profile/569082688748/album/916169808108/916170064364" TargetMode="External"/><Relationship Id="rId4" Type="http://schemas.openxmlformats.org/officeDocument/2006/relationships/hyperlink" Target="https://ok.ru/profile/569082688748/album/915714189292/915714875372" TargetMode="External"/><Relationship Id="rId9" Type="http://schemas.openxmlformats.org/officeDocument/2006/relationships/hyperlink" Target="https://ok.ru/profile/569082688748/album/915798054636/915798527980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55379692/915756113900" TargetMode="External"/><Relationship Id="rId18" Type="http://schemas.openxmlformats.org/officeDocument/2006/relationships/hyperlink" Target="https://ok.ru/profile/569082688748/album/915755379692/915756259308" TargetMode="External"/><Relationship Id="rId26" Type="http://schemas.openxmlformats.org/officeDocument/2006/relationships/hyperlink" Target="https://ok.ru/profile/569082688748/album/915851970796/915852370924" TargetMode="External"/><Relationship Id="rId39" Type="http://schemas.openxmlformats.org/officeDocument/2006/relationships/hyperlink" Target="https://ok.ru/profile/569082688748/album/915798054636/915798360300" TargetMode="External"/><Relationship Id="rId21" Type="http://schemas.openxmlformats.org/officeDocument/2006/relationships/hyperlink" Target="https://ok.ru/profile/569082688748/album/915967526380/915968106732" TargetMode="External"/><Relationship Id="rId34" Type="http://schemas.openxmlformats.org/officeDocument/2006/relationships/hyperlink" Target="https://ok.ru/profile/569082688748/album/916025641196/916026387180" TargetMode="External"/><Relationship Id="rId42" Type="http://schemas.openxmlformats.org/officeDocument/2006/relationships/hyperlink" Target="https://ok.ru/profile/569082688748/album/915798054636/915798553836" TargetMode="External"/><Relationship Id="rId47" Type="http://schemas.openxmlformats.org/officeDocument/2006/relationships/hyperlink" Target="https://ok.ru/profile/569082688748/album/916086176236/916086811372" TargetMode="External"/><Relationship Id="rId50" Type="http://schemas.openxmlformats.org/officeDocument/2006/relationships/hyperlink" Target="https://ok.ru/profile/569082688748/album/916086176236/916086832108" TargetMode="External"/><Relationship Id="rId55" Type="http://schemas.openxmlformats.org/officeDocument/2006/relationships/hyperlink" Target="https://ok.ru/profile/569082688748/album/916086176236/916086832108" TargetMode="External"/><Relationship Id="rId7" Type="http://schemas.openxmlformats.org/officeDocument/2006/relationships/hyperlink" Target="https://ok.ru/profile/569082688748/album/915755379692/915755865068" TargetMode="External"/><Relationship Id="rId2" Type="http://schemas.openxmlformats.org/officeDocument/2006/relationships/hyperlink" Target="https://ok.ru/profile/569082688748/album/897192125676/914979352044" TargetMode="External"/><Relationship Id="rId16" Type="http://schemas.openxmlformats.org/officeDocument/2006/relationships/hyperlink" Target="https://ok.ru/profile/569082688748/album/915851578604/915851861228" TargetMode="External"/><Relationship Id="rId29" Type="http://schemas.openxmlformats.org/officeDocument/2006/relationships/hyperlink" Target="https://ok.ru/profile/569082688748/album/914567987180/914978269932" TargetMode="External"/><Relationship Id="rId11" Type="http://schemas.openxmlformats.org/officeDocument/2006/relationships/hyperlink" Target="https://ok.ru/profile/569082688748/album/915755379692/915756152556" TargetMode="External"/><Relationship Id="rId24" Type="http://schemas.openxmlformats.org/officeDocument/2006/relationships/hyperlink" Target="https://ok.ru/profile/569082688748/album/915755379692/915755929324" TargetMode="External"/><Relationship Id="rId32" Type="http://schemas.openxmlformats.org/officeDocument/2006/relationships/hyperlink" Target="https://ok.ru/profile/569082688748/album/915798054636/915798362604" TargetMode="External"/><Relationship Id="rId37" Type="http://schemas.openxmlformats.org/officeDocument/2006/relationships/hyperlink" Target="https://ok.ru/profile/569082688748/album/915714189292/915714610412" TargetMode="External"/><Relationship Id="rId40" Type="http://schemas.openxmlformats.org/officeDocument/2006/relationships/hyperlink" Target="https://ok.ru/profile/569082688748/album/915967526380/915968705004" TargetMode="External"/><Relationship Id="rId45" Type="http://schemas.openxmlformats.org/officeDocument/2006/relationships/hyperlink" Target="https://ok.ru/profile/569082688748/album/916086176236/916086846700" TargetMode="External"/><Relationship Id="rId53" Type="http://schemas.openxmlformats.org/officeDocument/2006/relationships/hyperlink" Target="https://ok.ru/profile/569082688748/album/915798054636/915798544620" TargetMode="External"/><Relationship Id="rId58" Type="http://schemas.openxmlformats.org/officeDocument/2006/relationships/hyperlink" Target="https://ok.ru/profile/569082688748/album/916024628716/916171358956" TargetMode="External"/><Relationship Id="rId5" Type="http://schemas.openxmlformats.org/officeDocument/2006/relationships/hyperlink" Target="https://ok.ru/profile/569082688748/album/915714189292/915714876908" TargetMode="External"/><Relationship Id="rId61" Type="http://schemas.openxmlformats.org/officeDocument/2006/relationships/printerSettings" Target="../printerSettings/printerSettings43.bin"/><Relationship Id="rId19" Type="http://schemas.openxmlformats.org/officeDocument/2006/relationships/hyperlink" Target="https://ok.ru/profile/569082688748/album/915755379692/915756259308" TargetMode="External"/><Relationship Id="rId14" Type="http://schemas.openxmlformats.org/officeDocument/2006/relationships/hyperlink" Target="https://ok.ru/profile/569082688748/album/915755379692/915755940076" TargetMode="External"/><Relationship Id="rId22" Type="http://schemas.openxmlformats.org/officeDocument/2006/relationships/hyperlink" Target="https://ok.ru/profile/569082688748/album/915851970796/915852370924" TargetMode="External"/><Relationship Id="rId27" Type="http://schemas.openxmlformats.org/officeDocument/2006/relationships/hyperlink" Target="https://ok.ru/profile/569082688748/album/915851970796/915852370924" TargetMode="External"/><Relationship Id="rId30" Type="http://schemas.openxmlformats.org/officeDocument/2006/relationships/hyperlink" Target="https://ok.ru/profile/569082688748/album/914567987180/914568498924" TargetMode="External"/><Relationship Id="rId35" Type="http://schemas.openxmlformats.org/officeDocument/2006/relationships/hyperlink" Target="https://ok.ru/profile/569082688748/album/916025641196/916026367212" TargetMode="External"/><Relationship Id="rId43" Type="http://schemas.openxmlformats.org/officeDocument/2006/relationships/hyperlink" Target="https://ok.ru/profile/569082688748/album/916086176236/916086832108" TargetMode="External"/><Relationship Id="rId48" Type="http://schemas.openxmlformats.org/officeDocument/2006/relationships/hyperlink" Target="https://ok.ru/profile/569082688748/album/916145727980/916150093548" TargetMode="External"/><Relationship Id="rId56" Type="http://schemas.openxmlformats.org/officeDocument/2006/relationships/hyperlink" Target="https://ok.ru/profile/569082688748/album/896839811564/914573147628" TargetMode="External"/><Relationship Id="rId8" Type="http://schemas.openxmlformats.org/officeDocument/2006/relationships/hyperlink" Target="https://ok.ru/profile/569082688748/album/915798054636/915798439148" TargetMode="External"/><Relationship Id="rId51" Type="http://schemas.openxmlformats.org/officeDocument/2006/relationships/hyperlink" Target="https://ok.ru/profile/569082688748/album/915797674476/915798142188" TargetMode="External"/><Relationship Id="rId3" Type="http://schemas.openxmlformats.org/officeDocument/2006/relationships/hyperlink" Target="https://ok.ru/profile/569082688748/album/897192125676/914979355116" TargetMode="External"/><Relationship Id="rId12" Type="http://schemas.openxmlformats.org/officeDocument/2006/relationships/hyperlink" Target="https://ok.ru/profile/569082688748/album/915755379692/915756135660" TargetMode="External"/><Relationship Id="rId17" Type="http://schemas.openxmlformats.org/officeDocument/2006/relationships/hyperlink" Target="https://ok.ru/profile/569082688748/album/915851578604/915851843052" TargetMode="External"/><Relationship Id="rId25" Type="http://schemas.openxmlformats.org/officeDocument/2006/relationships/hyperlink" Target="https://ok.ru/profile/569082688748/album/915798054636/915798509292" TargetMode="External"/><Relationship Id="rId33" Type="http://schemas.openxmlformats.org/officeDocument/2006/relationships/hyperlink" Target="https://ok.ru/profile/569082688748/album/916025641196/916026730732" TargetMode="External"/><Relationship Id="rId38" Type="http://schemas.openxmlformats.org/officeDocument/2006/relationships/hyperlink" Target="https://ok.ru/profile/569082688748/album/915714189292/915714803180" TargetMode="External"/><Relationship Id="rId46" Type="http://schemas.openxmlformats.org/officeDocument/2006/relationships/hyperlink" Target="https://ok.ru/profile/569082688748/album/916086176236/916086863340" TargetMode="External"/><Relationship Id="rId59" Type="http://schemas.openxmlformats.org/officeDocument/2006/relationships/hyperlink" Target="https://ok.ru/profile/569082688748/album/916169808108/916170059500" TargetMode="External"/><Relationship Id="rId20" Type="http://schemas.openxmlformats.org/officeDocument/2006/relationships/hyperlink" Target="https://ok.ru/profile/569082688748/album/915851578604/915851774956" TargetMode="External"/><Relationship Id="rId41" Type="http://schemas.openxmlformats.org/officeDocument/2006/relationships/hyperlink" Target="https://ok.ru/profile/569082688748/album/915798054636/915798520044" TargetMode="External"/><Relationship Id="rId54" Type="http://schemas.openxmlformats.org/officeDocument/2006/relationships/hyperlink" Target="https://ok.ru/profile/569082688748/album/915798054636/915798500076" TargetMode="External"/><Relationship Id="rId1" Type="http://schemas.openxmlformats.org/officeDocument/2006/relationships/hyperlink" Target="https://ok.ru/profile/569082688748/album/896839811564/914979261676" TargetMode="External"/><Relationship Id="rId6" Type="http://schemas.openxmlformats.org/officeDocument/2006/relationships/hyperlink" Target="https://ok.ru/profile/569082688748/album/915755379692/915755877356" TargetMode="External"/><Relationship Id="rId15" Type="http://schemas.openxmlformats.org/officeDocument/2006/relationships/hyperlink" Target="https://ok.ru/profile/569082688748/album/915798054636/915798274028" TargetMode="External"/><Relationship Id="rId23" Type="http://schemas.openxmlformats.org/officeDocument/2006/relationships/hyperlink" Target="https://ok.ru/profile/569082688748/album/915851970796/915852519148" TargetMode="External"/><Relationship Id="rId28" Type="http://schemas.openxmlformats.org/officeDocument/2006/relationships/hyperlink" Target="https://ok.ru/profile/569082688748/album/914567987180/914978269932" TargetMode="External"/><Relationship Id="rId36" Type="http://schemas.openxmlformats.org/officeDocument/2006/relationships/hyperlink" Target="https://ok.ru/profile/569082688748/album/916025641196/916026361836" TargetMode="External"/><Relationship Id="rId49" Type="http://schemas.openxmlformats.org/officeDocument/2006/relationships/hyperlink" Target="https://ok.ru/profile/569082688748/album/915798054636/915798544620" TargetMode="External"/><Relationship Id="rId57" Type="http://schemas.openxmlformats.org/officeDocument/2006/relationships/hyperlink" Target="https://ok.ru/profile/569082688748/album/916024628716/916171363052" TargetMode="External"/><Relationship Id="rId10" Type="http://schemas.openxmlformats.org/officeDocument/2006/relationships/hyperlink" Target="https://ok.ru/profile/569082688748/album/915798054636/915798553836" TargetMode="External"/><Relationship Id="rId31" Type="http://schemas.openxmlformats.org/officeDocument/2006/relationships/hyperlink" Target="https://ok.ru/profile/569082688748/album/914567987180/914568498924" TargetMode="External"/><Relationship Id="rId44" Type="http://schemas.openxmlformats.org/officeDocument/2006/relationships/hyperlink" Target="https://ok.ru/profile/569082688748/album/916086176236/916086846188" TargetMode="External"/><Relationship Id="rId52" Type="http://schemas.openxmlformats.org/officeDocument/2006/relationships/hyperlink" Target="https://ok.ru/profile/569082688748/album/915797674476/915798142444" TargetMode="External"/><Relationship Id="rId60" Type="http://schemas.openxmlformats.org/officeDocument/2006/relationships/hyperlink" Target="https://ok.ru/profile/569082688748/album/916169808108/916170064364" TargetMode="External"/><Relationship Id="rId4" Type="http://schemas.openxmlformats.org/officeDocument/2006/relationships/hyperlink" Target="https://ok.ru/profile/569082688748/album/915714189292/915714875372" TargetMode="External"/><Relationship Id="rId9" Type="http://schemas.openxmlformats.org/officeDocument/2006/relationships/hyperlink" Target="https://ok.ru/profile/569082688748/album/915798054636/915798527980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897224050924/914979434476" TargetMode="External"/><Relationship Id="rId18" Type="http://schemas.openxmlformats.org/officeDocument/2006/relationships/hyperlink" Target="https://ok.ru/profile/569082688748/album/897224050924/914979513324" TargetMode="External"/><Relationship Id="rId26" Type="http://schemas.openxmlformats.org/officeDocument/2006/relationships/hyperlink" Target="https://ok.ru/profile/569082688748/album/897192125676/914979298796" TargetMode="External"/><Relationship Id="rId39" Type="http://schemas.openxmlformats.org/officeDocument/2006/relationships/hyperlink" Target="https://ok.ru/profile/569082688748/album/897192125676/914495191788" TargetMode="External"/><Relationship Id="rId21" Type="http://schemas.openxmlformats.org/officeDocument/2006/relationships/hyperlink" Target="https://ok.ru/profile/569082688748/album/896555341804/915517087724" TargetMode="External"/><Relationship Id="rId34" Type="http://schemas.openxmlformats.org/officeDocument/2006/relationships/hyperlink" Target="https://ok.ru/profile/569082688748/album/896658508524/914772495596" TargetMode="External"/><Relationship Id="rId42" Type="http://schemas.openxmlformats.org/officeDocument/2006/relationships/hyperlink" Target="https://ok.ru/profile/569082688748/album/897192125676/914494517740" TargetMode="External"/><Relationship Id="rId47" Type="http://schemas.openxmlformats.org/officeDocument/2006/relationships/hyperlink" Target="https://ok.ru/profile/569082688748/album/896600141548/914979762156" TargetMode="External"/><Relationship Id="rId50" Type="http://schemas.openxmlformats.org/officeDocument/2006/relationships/printerSettings" Target="../printerSettings/printerSettings44.bin"/><Relationship Id="rId7" Type="http://schemas.openxmlformats.org/officeDocument/2006/relationships/hyperlink" Target="https://ok.ru/profile/569082688748/album/896763457260/914532453868" TargetMode="External"/><Relationship Id="rId2" Type="http://schemas.openxmlformats.org/officeDocument/2006/relationships/hyperlink" Target="https://ok.ru/profile/569082688748/album/897192125676/914979166444" TargetMode="External"/><Relationship Id="rId16" Type="http://schemas.openxmlformats.org/officeDocument/2006/relationships/hyperlink" Target="https://ok.ru/profile/569082688748/album/897192125676/914494748652" TargetMode="External"/><Relationship Id="rId29" Type="http://schemas.openxmlformats.org/officeDocument/2006/relationships/hyperlink" Target="https://ok.ru/profile/569082688748/album/899890861292/914459171820" TargetMode="External"/><Relationship Id="rId11" Type="http://schemas.openxmlformats.org/officeDocument/2006/relationships/hyperlink" Target="https://ok.ru/profile/569082688748/album/914567987180/914568311532" TargetMode="External"/><Relationship Id="rId24" Type="http://schemas.openxmlformats.org/officeDocument/2006/relationships/hyperlink" Target="https://ok.ru/profile/569082688748/album/896706160108/914567768044" TargetMode="External"/><Relationship Id="rId32" Type="http://schemas.openxmlformats.org/officeDocument/2006/relationships/hyperlink" Target="https://ok.ru/profile/569082688748/album/896658508524/914972470508" TargetMode="External"/><Relationship Id="rId37" Type="http://schemas.openxmlformats.org/officeDocument/2006/relationships/hyperlink" Target="https://ok.ru/profile/569082688748/album/914567987180/914978288364" TargetMode="External"/><Relationship Id="rId40" Type="http://schemas.openxmlformats.org/officeDocument/2006/relationships/hyperlink" Target="https://ok.ru/profile/569082688748/album/897192125676/914771928044" TargetMode="External"/><Relationship Id="rId45" Type="http://schemas.openxmlformats.org/officeDocument/2006/relationships/hyperlink" Target="https://ok.ru/profile/569082688748/album/897192125676/914494525164" TargetMode="External"/><Relationship Id="rId5" Type="http://schemas.openxmlformats.org/officeDocument/2006/relationships/hyperlink" Target="https://ok.ru/profile/569082688748/album/914567987180/914568311532" TargetMode="External"/><Relationship Id="rId15" Type="http://schemas.openxmlformats.org/officeDocument/2006/relationships/hyperlink" Target="https://ok.ru/profile/569082688748/album/897192125676/914494748652" TargetMode="External"/><Relationship Id="rId23" Type="http://schemas.openxmlformats.org/officeDocument/2006/relationships/hyperlink" Target="https://ok.ru/profile/569082688748/album/896553834476/914531301100" TargetMode="External"/><Relationship Id="rId28" Type="http://schemas.openxmlformats.org/officeDocument/2006/relationships/hyperlink" Target="https://ok.ru/profile/569082688748/album/896763457260/914532211436" TargetMode="External"/><Relationship Id="rId36" Type="http://schemas.openxmlformats.org/officeDocument/2006/relationships/hyperlink" Target="https://ok.ru/profile/569082688748/album/904099232748/915075170028" TargetMode="External"/><Relationship Id="rId49" Type="http://schemas.openxmlformats.org/officeDocument/2006/relationships/hyperlink" Target="https://ok.ru/profile/569082688748/album/897192125676/914495191788" TargetMode="External"/><Relationship Id="rId10" Type="http://schemas.openxmlformats.org/officeDocument/2006/relationships/hyperlink" Target="https://ok.ru/profile/569082688748/album/896794215404/914772131564" TargetMode="External"/><Relationship Id="rId19" Type="http://schemas.openxmlformats.org/officeDocument/2006/relationships/hyperlink" Target="https://ok.ru/profile/569082688748/album/897192125676/914495340012" TargetMode="External"/><Relationship Id="rId31" Type="http://schemas.openxmlformats.org/officeDocument/2006/relationships/hyperlink" Target="https://ok.ru/profile/569082688748/album/899890861292/914459109100" TargetMode="External"/><Relationship Id="rId44" Type="http://schemas.openxmlformats.org/officeDocument/2006/relationships/hyperlink" Target="https://ok.ru/profile/569082688748/album/897192125676/914494561772" TargetMode="External"/><Relationship Id="rId4" Type="http://schemas.openxmlformats.org/officeDocument/2006/relationships/hyperlink" Target="https://ok.ru/profile/569082688748/album/897192125676/914979166444" TargetMode="External"/><Relationship Id="rId9" Type="http://schemas.openxmlformats.org/officeDocument/2006/relationships/hyperlink" Target="https://ok.ru/profile/569082688748/album/896839811564/914495099372" TargetMode="External"/><Relationship Id="rId14" Type="http://schemas.openxmlformats.org/officeDocument/2006/relationships/hyperlink" Target="https://ok.ru/profile/569082688748/album/897192125676/914771758572" TargetMode="External"/><Relationship Id="rId22" Type="http://schemas.openxmlformats.org/officeDocument/2006/relationships/hyperlink" Target="https://ok.ru/profile/569082688748/album/896555341804/915517087724" TargetMode="External"/><Relationship Id="rId27" Type="http://schemas.openxmlformats.org/officeDocument/2006/relationships/hyperlink" Target="https://ok.ru/profile/569082688748/album/897192125676/914979025900" TargetMode="External"/><Relationship Id="rId30" Type="http://schemas.openxmlformats.org/officeDocument/2006/relationships/hyperlink" Target="https://ok.ru/profile/569082688748/album/896790368236/914772058860" TargetMode="External"/><Relationship Id="rId35" Type="http://schemas.openxmlformats.org/officeDocument/2006/relationships/hyperlink" Target="https://ok.ru/profile/569082688748/album/904099232748/915075170028" TargetMode="External"/><Relationship Id="rId43" Type="http://schemas.openxmlformats.org/officeDocument/2006/relationships/hyperlink" Target="https://ok.ru/profile/569082688748/album/897192125676/914494517740" TargetMode="External"/><Relationship Id="rId48" Type="http://schemas.openxmlformats.org/officeDocument/2006/relationships/hyperlink" Target="https://ok.ru/profile/569082688748/album/897192125676/914494517740" TargetMode="External"/><Relationship Id="rId8" Type="http://schemas.openxmlformats.org/officeDocument/2006/relationships/hyperlink" Target="https://ok.ru/profile/569082688748/album/896763457260/914532452844" TargetMode="External"/><Relationship Id="rId3" Type="http://schemas.openxmlformats.org/officeDocument/2006/relationships/hyperlink" Target="https://ok.ru/profile/569082688748/album/897192125676/914979166444" TargetMode="External"/><Relationship Id="rId12" Type="http://schemas.openxmlformats.org/officeDocument/2006/relationships/hyperlink" Target="https://ok.ru/profile/569082688748/album/896839811564/914573147628" TargetMode="External"/><Relationship Id="rId17" Type="http://schemas.openxmlformats.org/officeDocument/2006/relationships/hyperlink" Target="https://ok.ru/profile/569082688748/album/896763457260/914532449004" TargetMode="External"/><Relationship Id="rId25" Type="http://schemas.openxmlformats.org/officeDocument/2006/relationships/hyperlink" Target="https://ok.ru/profile/569082688748/album/896554319340/915075749868" TargetMode="External"/><Relationship Id="rId33" Type="http://schemas.openxmlformats.org/officeDocument/2006/relationships/hyperlink" Target="https://ok.ru/profile/569082688748/album/896839811564/914979246572" TargetMode="External"/><Relationship Id="rId38" Type="http://schemas.openxmlformats.org/officeDocument/2006/relationships/hyperlink" Target="https://ok.ru/profile/569082688748/album/914567987180/914978283244" TargetMode="External"/><Relationship Id="rId46" Type="http://schemas.openxmlformats.org/officeDocument/2006/relationships/hyperlink" Target="https://ok.ru/profile/569082688748/album/896839811564/914979269612" TargetMode="External"/><Relationship Id="rId20" Type="http://schemas.openxmlformats.org/officeDocument/2006/relationships/hyperlink" Target="https://ok.ru/profile/569082688748/album/896592900076/914978365164" TargetMode="External"/><Relationship Id="rId41" Type="http://schemas.openxmlformats.org/officeDocument/2006/relationships/hyperlink" Target="https://ok.ru/profile/569082688748/album/897192125676/914495263212" TargetMode="External"/><Relationship Id="rId1" Type="http://schemas.openxmlformats.org/officeDocument/2006/relationships/hyperlink" Target="https://ok.ru/profile/569082688748/album/896794215404/914568102636" TargetMode="External"/><Relationship Id="rId6" Type="http://schemas.openxmlformats.org/officeDocument/2006/relationships/hyperlink" Target="https://ok.ru/profile/569082688748/album/914567987180/914568473836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897224050924/914979434476" TargetMode="External"/><Relationship Id="rId18" Type="http://schemas.openxmlformats.org/officeDocument/2006/relationships/hyperlink" Target="https://ok.ru/profile/569082688748/album/897224050924/914979513324" TargetMode="External"/><Relationship Id="rId26" Type="http://schemas.openxmlformats.org/officeDocument/2006/relationships/hyperlink" Target="https://ok.ru/profile/569082688748/album/897192125676/914979298796" TargetMode="External"/><Relationship Id="rId39" Type="http://schemas.openxmlformats.org/officeDocument/2006/relationships/hyperlink" Target="https://ok.ru/profile/569082688748/album/897192125676/914771928044" TargetMode="External"/><Relationship Id="rId21" Type="http://schemas.openxmlformats.org/officeDocument/2006/relationships/hyperlink" Target="https://ok.ru/profile/569082688748/album/896555341804/915517087724" TargetMode="External"/><Relationship Id="rId34" Type="http://schemas.openxmlformats.org/officeDocument/2006/relationships/hyperlink" Target="https://ok.ru/profile/569082688748/album/904099232748/915075170028" TargetMode="External"/><Relationship Id="rId42" Type="http://schemas.openxmlformats.org/officeDocument/2006/relationships/hyperlink" Target="https://ok.ru/profile/569082688748/album/897192125676/914494517740" TargetMode="External"/><Relationship Id="rId47" Type="http://schemas.openxmlformats.org/officeDocument/2006/relationships/hyperlink" Target="https://ok.ru/profile/569082688748/album/897192125676/914494517740" TargetMode="External"/><Relationship Id="rId7" Type="http://schemas.openxmlformats.org/officeDocument/2006/relationships/hyperlink" Target="https://ok.ru/profile/569082688748/album/896763457260/914532453868" TargetMode="External"/><Relationship Id="rId2" Type="http://schemas.openxmlformats.org/officeDocument/2006/relationships/hyperlink" Target="https://ok.ru/profile/569082688748/album/897192125676/914979166444" TargetMode="External"/><Relationship Id="rId16" Type="http://schemas.openxmlformats.org/officeDocument/2006/relationships/hyperlink" Target="https://ok.ru/profile/569082688748/album/897192125676/914494748652" TargetMode="External"/><Relationship Id="rId29" Type="http://schemas.openxmlformats.org/officeDocument/2006/relationships/hyperlink" Target="https://ok.ru/profile/569082688748/album/896790368236/914772058860" TargetMode="External"/><Relationship Id="rId1" Type="http://schemas.openxmlformats.org/officeDocument/2006/relationships/hyperlink" Target="https://ok.ru/profile/569082688748/album/896794215404/914568102636" TargetMode="External"/><Relationship Id="rId6" Type="http://schemas.openxmlformats.org/officeDocument/2006/relationships/hyperlink" Target="https://ok.ru/profile/569082688748/album/914567987180/914568473836" TargetMode="External"/><Relationship Id="rId11" Type="http://schemas.openxmlformats.org/officeDocument/2006/relationships/hyperlink" Target="https://ok.ru/profile/569082688748/album/914567987180/914568311532" TargetMode="External"/><Relationship Id="rId24" Type="http://schemas.openxmlformats.org/officeDocument/2006/relationships/hyperlink" Target="https://ok.ru/profile/569082688748/album/896706160108/914567768044" TargetMode="External"/><Relationship Id="rId32" Type="http://schemas.openxmlformats.org/officeDocument/2006/relationships/hyperlink" Target="https://ok.ru/profile/569082688748/album/896839811564/914979246572" TargetMode="External"/><Relationship Id="rId37" Type="http://schemas.openxmlformats.org/officeDocument/2006/relationships/hyperlink" Target="https://ok.ru/profile/569082688748/album/914567987180/914978283244" TargetMode="External"/><Relationship Id="rId40" Type="http://schemas.openxmlformats.org/officeDocument/2006/relationships/hyperlink" Target="https://ok.ru/profile/569082688748/album/897192125676/914495263212" TargetMode="External"/><Relationship Id="rId45" Type="http://schemas.openxmlformats.org/officeDocument/2006/relationships/hyperlink" Target="https://ok.ru/profile/569082688748/album/896839811564/914979269612" TargetMode="External"/><Relationship Id="rId5" Type="http://schemas.openxmlformats.org/officeDocument/2006/relationships/hyperlink" Target="https://ok.ru/profile/569082688748/album/914567987180/914568311532" TargetMode="External"/><Relationship Id="rId15" Type="http://schemas.openxmlformats.org/officeDocument/2006/relationships/hyperlink" Target="https://ok.ru/profile/569082688748/album/897192125676/914494748652" TargetMode="External"/><Relationship Id="rId23" Type="http://schemas.openxmlformats.org/officeDocument/2006/relationships/hyperlink" Target="https://ok.ru/profile/569082688748/album/896553834476/914531301100" TargetMode="External"/><Relationship Id="rId28" Type="http://schemas.openxmlformats.org/officeDocument/2006/relationships/hyperlink" Target="https://ok.ru/profile/569082688748/album/899890861292/914459171820" TargetMode="External"/><Relationship Id="rId36" Type="http://schemas.openxmlformats.org/officeDocument/2006/relationships/hyperlink" Target="https://ok.ru/profile/569082688748/album/914567987180/914978288364" TargetMode="External"/><Relationship Id="rId10" Type="http://schemas.openxmlformats.org/officeDocument/2006/relationships/hyperlink" Target="https://ok.ru/profile/569082688748/album/896794215404/914772131564" TargetMode="External"/><Relationship Id="rId19" Type="http://schemas.openxmlformats.org/officeDocument/2006/relationships/hyperlink" Target="https://ok.ru/profile/569082688748/album/897192125676/914495340012" TargetMode="External"/><Relationship Id="rId31" Type="http://schemas.openxmlformats.org/officeDocument/2006/relationships/hyperlink" Target="https://ok.ru/profile/569082688748/album/896658508524/914972470508" TargetMode="External"/><Relationship Id="rId44" Type="http://schemas.openxmlformats.org/officeDocument/2006/relationships/hyperlink" Target="https://ok.ru/profile/569082688748/album/897192125676/914494525164" TargetMode="External"/><Relationship Id="rId4" Type="http://schemas.openxmlformats.org/officeDocument/2006/relationships/hyperlink" Target="https://ok.ru/profile/569082688748/album/897192125676/914979166444" TargetMode="External"/><Relationship Id="rId9" Type="http://schemas.openxmlformats.org/officeDocument/2006/relationships/hyperlink" Target="https://ok.ru/profile/569082688748/album/896839811564/914495099372" TargetMode="External"/><Relationship Id="rId14" Type="http://schemas.openxmlformats.org/officeDocument/2006/relationships/hyperlink" Target="https://ok.ru/profile/569082688748/album/897192125676/914771758572" TargetMode="External"/><Relationship Id="rId22" Type="http://schemas.openxmlformats.org/officeDocument/2006/relationships/hyperlink" Target="https://ok.ru/profile/569082688748/album/896555341804/915517087724" TargetMode="External"/><Relationship Id="rId27" Type="http://schemas.openxmlformats.org/officeDocument/2006/relationships/hyperlink" Target="https://ok.ru/profile/569082688748/album/897192125676/914979025900" TargetMode="External"/><Relationship Id="rId30" Type="http://schemas.openxmlformats.org/officeDocument/2006/relationships/hyperlink" Target="https://ok.ru/profile/569082688748/album/899890861292/914459109100" TargetMode="External"/><Relationship Id="rId35" Type="http://schemas.openxmlformats.org/officeDocument/2006/relationships/hyperlink" Target="https://ok.ru/profile/569082688748/album/904099232748/915075170028" TargetMode="External"/><Relationship Id="rId43" Type="http://schemas.openxmlformats.org/officeDocument/2006/relationships/hyperlink" Target="https://ok.ru/profile/569082688748/album/897192125676/914494561772" TargetMode="External"/><Relationship Id="rId48" Type="http://schemas.openxmlformats.org/officeDocument/2006/relationships/printerSettings" Target="../printerSettings/printerSettings45.bin"/><Relationship Id="rId8" Type="http://schemas.openxmlformats.org/officeDocument/2006/relationships/hyperlink" Target="https://ok.ru/profile/569082688748/album/896763457260/914532452844" TargetMode="External"/><Relationship Id="rId3" Type="http://schemas.openxmlformats.org/officeDocument/2006/relationships/hyperlink" Target="https://ok.ru/profile/569082688748/album/897192125676/914979166444" TargetMode="External"/><Relationship Id="rId12" Type="http://schemas.openxmlformats.org/officeDocument/2006/relationships/hyperlink" Target="https://ok.ru/profile/569082688748/album/896839811564/914573147628" TargetMode="External"/><Relationship Id="rId17" Type="http://schemas.openxmlformats.org/officeDocument/2006/relationships/hyperlink" Target="https://ok.ru/profile/569082688748/album/896763457260/914532449004" TargetMode="External"/><Relationship Id="rId25" Type="http://schemas.openxmlformats.org/officeDocument/2006/relationships/hyperlink" Target="https://ok.ru/profile/569082688748/album/896554319340/915075749868" TargetMode="External"/><Relationship Id="rId33" Type="http://schemas.openxmlformats.org/officeDocument/2006/relationships/hyperlink" Target="https://ok.ru/profile/569082688748/album/896658508524/914772495596" TargetMode="External"/><Relationship Id="rId38" Type="http://schemas.openxmlformats.org/officeDocument/2006/relationships/hyperlink" Target="https://ok.ru/profile/569082688748/album/897192125676/914495191788" TargetMode="External"/><Relationship Id="rId46" Type="http://schemas.openxmlformats.org/officeDocument/2006/relationships/hyperlink" Target="https://ok.ru/profile/569082688748/album/896600141548/914979762156" TargetMode="External"/><Relationship Id="rId20" Type="http://schemas.openxmlformats.org/officeDocument/2006/relationships/hyperlink" Target="https://ok.ru/profile/569082688748/album/896592900076/914978365164" TargetMode="External"/><Relationship Id="rId41" Type="http://schemas.openxmlformats.org/officeDocument/2006/relationships/hyperlink" Target="https://ok.ru/profile/569082688748/album/897192125676/914494517740" TargetMode="External"/></Relationships>
</file>

<file path=xl/worksheets/_rels/sheet46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7516667116/914771026412" TargetMode="External"/><Relationship Id="rId21" Type="http://schemas.openxmlformats.org/officeDocument/2006/relationships/hyperlink" Target="https://ok.ru/profile/569082688748/album/896839811564/914771883500" TargetMode="External"/><Relationship Id="rId42" Type="http://schemas.openxmlformats.org/officeDocument/2006/relationships/hyperlink" Target="https://ok.ru/profile/569082688748/album/896706982892/914531563500" TargetMode="External"/><Relationship Id="rId47" Type="http://schemas.openxmlformats.org/officeDocument/2006/relationships/hyperlink" Target="https://ok.ru/profile/569082688748/album/913104108524/914980461548" TargetMode="External"/><Relationship Id="rId63" Type="http://schemas.openxmlformats.org/officeDocument/2006/relationships/hyperlink" Target="https://ok.ru/profile/569082688748/album/913104108524/914980461548" TargetMode="External"/><Relationship Id="rId68" Type="http://schemas.openxmlformats.org/officeDocument/2006/relationships/hyperlink" Target="https://ok.ru/profile/569082688748/album/896553438956/914566787052" TargetMode="External"/><Relationship Id="rId2" Type="http://schemas.openxmlformats.org/officeDocument/2006/relationships/hyperlink" Target="https://ok.ru/profile/569082688748/album/896839811564/914494824940" TargetMode="External"/><Relationship Id="rId16" Type="http://schemas.openxmlformats.org/officeDocument/2006/relationships/hyperlink" Target="https://ok.ru/profile/569082688748/album/897224050924/914461406956" TargetMode="External"/><Relationship Id="rId29" Type="http://schemas.openxmlformats.org/officeDocument/2006/relationships/hyperlink" Target="https://ok.ru/profile/569082688748/album/896658508524/914567002348" TargetMode="External"/><Relationship Id="rId11" Type="http://schemas.openxmlformats.org/officeDocument/2006/relationships/hyperlink" Target="https://ok.ru/profile/569082688748/album/914567987180/914568284396" TargetMode="External"/><Relationship Id="rId24" Type="http://schemas.openxmlformats.org/officeDocument/2006/relationships/hyperlink" Target="https://ok.ru/profile/569082688748/album/896553834476/914531461868" TargetMode="External"/><Relationship Id="rId32" Type="http://schemas.openxmlformats.org/officeDocument/2006/relationships/hyperlink" Target="https://ok.ru/profile/569082688748/album/913104108524/914980450540" TargetMode="External"/><Relationship Id="rId37" Type="http://schemas.openxmlformats.org/officeDocument/2006/relationships/hyperlink" Target="https://ok.ru/profile/569082688748/album/896790368236/914978247916" TargetMode="External"/><Relationship Id="rId40" Type="http://schemas.openxmlformats.org/officeDocument/2006/relationships/hyperlink" Target="https://ok.ru/profile/569082688748/album/896763457260/914532669932" TargetMode="External"/><Relationship Id="rId45" Type="http://schemas.openxmlformats.org/officeDocument/2006/relationships/hyperlink" Target="https://ok.ru/profile/569082688748/album/896657733612/914531005932" TargetMode="External"/><Relationship Id="rId53" Type="http://schemas.openxmlformats.org/officeDocument/2006/relationships/hyperlink" Target="https://ok.ru/profile/569082688748/album/896553834476/914531641068" TargetMode="External"/><Relationship Id="rId58" Type="http://schemas.openxmlformats.org/officeDocument/2006/relationships/hyperlink" Target="https://ok.ru/profile/569082688748/album/913104108524/914980269292" TargetMode="External"/><Relationship Id="rId66" Type="http://schemas.openxmlformats.org/officeDocument/2006/relationships/hyperlink" Target="https://ok.ru/profile/569082688748/album/896553438956/914566697452" TargetMode="External"/><Relationship Id="rId74" Type="http://schemas.openxmlformats.org/officeDocument/2006/relationships/hyperlink" Target="https://ok.ru/profile/569082688748/album/913104108524/914980481004" TargetMode="External"/><Relationship Id="rId5" Type="http://schemas.openxmlformats.org/officeDocument/2006/relationships/hyperlink" Target="https://ok.ru/profile/569082688748/album/914567987180/914568474604" TargetMode="External"/><Relationship Id="rId61" Type="http://schemas.openxmlformats.org/officeDocument/2006/relationships/hyperlink" Target="https://ok.ru/profile/569082688748/album/896762943468/915075998700" TargetMode="External"/><Relationship Id="rId19" Type="http://schemas.openxmlformats.org/officeDocument/2006/relationships/hyperlink" Target="https://ok.ru/profile/569082688748/album/897192125676/914573176044" TargetMode="External"/><Relationship Id="rId14" Type="http://schemas.openxmlformats.org/officeDocument/2006/relationships/hyperlink" Target="https://ok.ru/profile/569082688748/album/897192125676/914771937004" TargetMode="External"/><Relationship Id="rId22" Type="http://schemas.openxmlformats.org/officeDocument/2006/relationships/hyperlink" Target="https://ok.ru/profile/569082688748/album/896839811564/914771844332" TargetMode="External"/><Relationship Id="rId27" Type="http://schemas.openxmlformats.org/officeDocument/2006/relationships/hyperlink" Target="https://ok.ru/profile/569082688748/album/896706160108/914567805420" TargetMode="External"/><Relationship Id="rId30" Type="http://schemas.openxmlformats.org/officeDocument/2006/relationships/hyperlink" Target="https://ok.ru/profile/569082688748/album/896658508524/914566771436" TargetMode="External"/><Relationship Id="rId35" Type="http://schemas.openxmlformats.org/officeDocument/2006/relationships/hyperlink" Target="https://ok.ru/profile/569082688748/album/896706982892/914978701804" TargetMode="External"/><Relationship Id="rId43" Type="http://schemas.openxmlformats.org/officeDocument/2006/relationships/hyperlink" Target="https://ok.ru/profile/569082688748/album/913104108524/914980440044" TargetMode="External"/><Relationship Id="rId48" Type="http://schemas.openxmlformats.org/officeDocument/2006/relationships/hyperlink" Target="https://ok.ru/profile/569082688748/album/896553834476/914531357676" TargetMode="External"/><Relationship Id="rId56" Type="http://schemas.openxmlformats.org/officeDocument/2006/relationships/hyperlink" Target="https://ok.ru/profile/569082688748/album/913104108524/914980385004" TargetMode="External"/><Relationship Id="rId64" Type="http://schemas.openxmlformats.org/officeDocument/2006/relationships/hyperlink" Target="https://ok.ru/profile/569082688748/album/896794215404/914568095980" TargetMode="External"/><Relationship Id="rId69" Type="http://schemas.openxmlformats.org/officeDocument/2006/relationships/hyperlink" Target="https://ok.ru/profile/569082688748/album/896553438956/914772423148" TargetMode="External"/><Relationship Id="rId8" Type="http://schemas.openxmlformats.org/officeDocument/2006/relationships/hyperlink" Target="https://ok.ru/profile/569082688748/album/914567987180/914568500204" TargetMode="External"/><Relationship Id="rId51" Type="http://schemas.openxmlformats.org/officeDocument/2006/relationships/hyperlink" Target="https://ok.ru/profile/569082688748/album/896553834476/914531636716" TargetMode="External"/><Relationship Id="rId72" Type="http://schemas.openxmlformats.org/officeDocument/2006/relationships/hyperlink" Target="https://happywear.ru/boys/boy-povsednevnaya-odegda/boys-suits/6600084" TargetMode="External"/><Relationship Id="rId3" Type="http://schemas.openxmlformats.org/officeDocument/2006/relationships/hyperlink" Target="https://ok.ru/profile/569082688748/album/914567987180/914568486892" TargetMode="External"/><Relationship Id="rId12" Type="http://schemas.openxmlformats.org/officeDocument/2006/relationships/hyperlink" Target="https://ok.ru/profile/569082688748/album/896839811564/914495322860" TargetMode="External"/><Relationship Id="rId17" Type="http://schemas.openxmlformats.org/officeDocument/2006/relationships/hyperlink" Target="https://ok.ru/profile/569082688748/album/914567987180/914568499180" TargetMode="External"/><Relationship Id="rId25" Type="http://schemas.openxmlformats.org/officeDocument/2006/relationships/hyperlink" Target="https://ok.ru/profile/569082688748/album/896553834476/914531531500" TargetMode="External"/><Relationship Id="rId33" Type="http://schemas.openxmlformats.org/officeDocument/2006/relationships/hyperlink" Target="https://ok.ru/profile/569082688748/album/913104108524/914980442092" TargetMode="External"/><Relationship Id="rId38" Type="http://schemas.openxmlformats.org/officeDocument/2006/relationships/hyperlink" Target="https://ok.ru/profile/569082688748/album/896706982892/914978685932" TargetMode="External"/><Relationship Id="rId46" Type="http://schemas.openxmlformats.org/officeDocument/2006/relationships/hyperlink" Target="https://ok.ru/profile/569082688748/album/896763457260/914572712428" TargetMode="External"/><Relationship Id="rId59" Type="http://schemas.openxmlformats.org/officeDocument/2006/relationships/hyperlink" Target="https://ok.ru/profile/569082688748/album/913104108524/914980452332" TargetMode="External"/><Relationship Id="rId67" Type="http://schemas.openxmlformats.org/officeDocument/2006/relationships/hyperlink" Target="https://ok.ru/profile/569082688748/album/896553438956/914566772716" TargetMode="External"/><Relationship Id="rId20" Type="http://schemas.openxmlformats.org/officeDocument/2006/relationships/hyperlink" Target="https://ok.ru/profile/569082688748/album/896553834476/914531357420" TargetMode="External"/><Relationship Id="rId41" Type="http://schemas.openxmlformats.org/officeDocument/2006/relationships/hyperlink" Target="https://ok.ru/profile/569082688748/album/896763457260/914532669932" TargetMode="External"/><Relationship Id="rId54" Type="http://schemas.openxmlformats.org/officeDocument/2006/relationships/hyperlink" Target="https://ok.ru/profile/569082688748/album/896553834476/914531640044" TargetMode="External"/><Relationship Id="rId62" Type="http://schemas.openxmlformats.org/officeDocument/2006/relationships/hyperlink" Target="https://ok.ru/profile/569082688748/album/913104108524/914980461548" TargetMode="External"/><Relationship Id="rId70" Type="http://schemas.openxmlformats.org/officeDocument/2006/relationships/hyperlink" Target="https://ok.ru/profile/569082688748/album/896839811564/914495502572" TargetMode="External"/><Relationship Id="rId75" Type="http://schemas.openxmlformats.org/officeDocument/2006/relationships/printerSettings" Target="../printerSettings/printerSettings46.bin"/><Relationship Id="rId1" Type="http://schemas.openxmlformats.org/officeDocument/2006/relationships/hyperlink" Target="https://ok.ru/profile/569082688748/album/896762943468/914530774508" TargetMode="External"/><Relationship Id="rId6" Type="http://schemas.openxmlformats.org/officeDocument/2006/relationships/hyperlink" Target="https://ok.ru/profile/569082688748/album/914567987180/914568446700" TargetMode="External"/><Relationship Id="rId15" Type="http://schemas.openxmlformats.org/officeDocument/2006/relationships/hyperlink" Target="https://ok.ru/profile/569082688748/album/896554319340/914573597420" TargetMode="External"/><Relationship Id="rId23" Type="http://schemas.openxmlformats.org/officeDocument/2006/relationships/hyperlink" Target="https://ok.ru/profile/569082688748/album/896553834476/914531612652" TargetMode="External"/><Relationship Id="rId28" Type="http://schemas.openxmlformats.org/officeDocument/2006/relationships/hyperlink" Target="https://ok.ru/profile/569082688748/album/896706160108/914567828972" TargetMode="External"/><Relationship Id="rId36" Type="http://schemas.openxmlformats.org/officeDocument/2006/relationships/hyperlink" Target="https://ok.ru/profile/569082688748/album/896706982892/914978685932" TargetMode="External"/><Relationship Id="rId49" Type="http://schemas.openxmlformats.org/officeDocument/2006/relationships/hyperlink" Target="https://ok.ru/profile/569082688748/album/896553834476/914531415788" TargetMode="External"/><Relationship Id="rId57" Type="http://schemas.openxmlformats.org/officeDocument/2006/relationships/hyperlink" Target="https://ok.ru/profile/569082688748/album/913104108524/914980266988" TargetMode="External"/><Relationship Id="rId10" Type="http://schemas.openxmlformats.org/officeDocument/2006/relationships/hyperlink" Target="https://ok.ru/profile/569082688748/album/914567987180/914568474604" TargetMode="External"/><Relationship Id="rId31" Type="http://schemas.openxmlformats.org/officeDocument/2006/relationships/hyperlink" Target="https://ok.ru/profile/569082688748/album/913104108524/914980415724" TargetMode="External"/><Relationship Id="rId44" Type="http://schemas.openxmlformats.org/officeDocument/2006/relationships/hyperlink" Target="https://ok.ru/profile/569082688748/album/896657733612/914531162860" TargetMode="External"/><Relationship Id="rId52" Type="http://schemas.openxmlformats.org/officeDocument/2006/relationships/hyperlink" Target="https://ok.ru/profile/569082688748/album/896553834476/914531639276" TargetMode="External"/><Relationship Id="rId60" Type="http://schemas.openxmlformats.org/officeDocument/2006/relationships/hyperlink" Target="https://ok.ru/profile/569082688748/album/896600141548/914458689516" TargetMode="External"/><Relationship Id="rId65" Type="http://schemas.openxmlformats.org/officeDocument/2006/relationships/hyperlink" Target="https://ok.ru/profile/569082688748/album/896794215404/914568102636" TargetMode="External"/><Relationship Id="rId73" Type="http://schemas.openxmlformats.org/officeDocument/2006/relationships/hyperlink" Target="https://ok.ru/profile/569082688748/album/913104108524/914980453612" TargetMode="External"/><Relationship Id="rId4" Type="http://schemas.openxmlformats.org/officeDocument/2006/relationships/hyperlink" Target="https://ok.ru/profile/569082688748/album/914567987180/914568500204" TargetMode="External"/><Relationship Id="rId9" Type="http://schemas.openxmlformats.org/officeDocument/2006/relationships/hyperlink" Target="https://ok.ru/profile/569082688748/album/914567987180/914568486892" TargetMode="External"/><Relationship Id="rId13" Type="http://schemas.openxmlformats.org/officeDocument/2006/relationships/hyperlink" Target="https://ok.ru/profile/569082688748/album/896554319340/914770506476" TargetMode="External"/><Relationship Id="rId18" Type="http://schemas.openxmlformats.org/officeDocument/2006/relationships/hyperlink" Target="https://ok.ru/profile/569082688748/album/914567987180/914568499692" TargetMode="External"/><Relationship Id="rId39" Type="http://schemas.openxmlformats.org/officeDocument/2006/relationships/hyperlink" Target="https://ok.ru/profile/569082688748/album/896657733612/914978730988" TargetMode="External"/><Relationship Id="rId34" Type="http://schemas.openxmlformats.org/officeDocument/2006/relationships/hyperlink" Target="https://ok.ru/profile/569082688748/album/913104108524/914980440044" TargetMode="External"/><Relationship Id="rId50" Type="http://schemas.openxmlformats.org/officeDocument/2006/relationships/hyperlink" Target="https://ok.ru/profile/569082688748/album/896553834476/914531378924" TargetMode="External"/><Relationship Id="rId55" Type="http://schemas.openxmlformats.org/officeDocument/2006/relationships/hyperlink" Target="https://ok.ru/profile/569082688748/album/896762943468/915075998700" TargetMode="External"/><Relationship Id="rId7" Type="http://schemas.openxmlformats.org/officeDocument/2006/relationships/hyperlink" Target="https://ok.ru/profile/569082688748/album/914567987180/914568446700" TargetMode="External"/><Relationship Id="rId71" Type="http://schemas.openxmlformats.org/officeDocument/2006/relationships/hyperlink" Target="https://happywear.ru/boys/boy-povsednevnaya-odegda/boys-suits/6622704" TargetMode="External"/></Relationships>
</file>

<file path=xl/worksheets/_rels/sheet47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7516667116/914771026412" TargetMode="External"/><Relationship Id="rId21" Type="http://schemas.openxmlformats.org/officeDocument/2006/relationships/hyperlink" Target="https://ok.ru/profile/569082688748/album/896839811564/914771883500" TargetMode="External"/><Relationship Id="rId42" Type="http://schemas.openxmlformats.org/officeDocument/2006/relationships/hyperlink" Target="https://ok.ru/profile/569082688748/album/896706982892/914531563500" TargetMode="External"/><Relationship Id="rId47" Type="http://schemas.openxmlformats.org/officeDocument/2006/relationships/hyperlink" Target="https://ok.ru/profile/569082688748/album/913104108524/914980461548" TargetMode="External"/><Relationship Id="rId63" Type="http://schemas.openxmlformats.org/officeDocument/2006/relationships/hyperlink" Target="https://ok.ru/profile/569082688748/album/913104108524/914980461548" TargetMode="External"/><Relationship Id="rId68" Type="http://schemas.openxmlformats.org/officeDocument/2006/relationships/hyperlink" Target="https://ok.ru/profile/569082688748/album/896553438956/914566787052" TargetMode="External"/><Relationship Id="rId2" Type="http://schemas.openxmlformats.org/officeDocument/2006/relationships/hyperlink" Target="https://ok.ru/profile/569082688748/album/896839811564/914494824940" TargetMode="External"/><Relationship Id="rId16" Type="http://schemas.openxmlformats.org/officeDocument/2006/relationships/hyperlink" Target="https://ok.ru/profile/569082688748/album/897224050924/914461406956" TargetMode="External"/><Relationship Id="rId29" Type="http://schemas.openxmlformats.org/officeDocument/2006/relationships/hyperlink" Target="https://ok.ru/profile/569082688748/album/896658508524/914567002348" TargetMode="External"/><Relationship Id="rId11" Type="http://schemas.openxmlformats.org/officeDocument/2006/relationships/hyperlink" Target="https://ok.ru/profile/569082688748/album/914567987180/914568284396" TargetMode="External"/><Relationship Id="rId24" Type="http://schemas.openxmlformats.org/officeDocument/2006/relationships/hyperlink" Target="https://ok.ru/profile/569082688748/album/896553834476/914531461868" TargetMode="External"/><Relationship Id="rId32" Type="http://schemas.openxmlformats.org/officeDocument/2006/relationships/hyperlink" Target="https://ok.ru/profile/569082688748/album/913104108524/914980450540" TargetMode="External"/><Relationship Id="rId37" Type="http://schemas.openxmlformats.org/officeDocument/2006/relationships/hyperlink" Target="https://ok.ru/profile/569082688748/album/896790368236/914978247916" TargetMode="External"/><Relationship Id="rId40" Type="http://schemas.openxmlformats.org/officeDocument/2006/relationships/hyperlink" Target="https://ok.ru/profile/569082688748/album/896763457260/914532669932" TargetMode="External"/><Relationship Id="rId45" Type="http://schemas.openxmlformats.org/officeDocument/2006/relationships/hyperlink" Target="https://ok.ru/profile/569082688748/album/896657733612/914531005932" TargetMode="External"/><Relationship Id="rId53" Type="http://schemas.openxmlformats.org/officeDocument/2006/relationships/hyperlink" Target="https://ok.ru/profile/569082688748/album/896553834476/914531641068" TargetMode="External"/><Relationship Id="rId58" Type="http://schemas.openxmlformats.org/officeDocument/2006/relationships/hyperlink" Target="https://ok.ru/profile/569082688748/album/913104108524/914980269292" TargetMode="External"/><Relationship Id="rId66" Type="http://schemas.openxmlformats.org/officeDocument/2006/relationships/hyperlink" Target="https://ok.ru/profile/569082688748/album/896553438956/914566697452" TargetMode="External"/><Relationship Id="rId74" Type="http://schemas.openxmlformats.org/officeDocument/2006/relationships/hyperlink" Target="https://ok.ru/profile/569082688748/album/913104108524/914980453612" TargetMode="External"/><Relationship Id="rId5" Type="http://schemas.openxmlformats.org/officeDocument/2006/relationships/hyperlink" Target="https://ok.ru/profile/569082688748/album/914567987180/914568474604" TargetMode="External"/><Relationship Id="rId61" Type="http://schemas.openxmlformats.org/officeDocument/2006/relationships/hyperlink" Target="https://ok.ru/profile/569082688748/album/896762943468/915075998700" TargetMode="External"/><Relationship Id="rId19" Type="http://schemas.openxmlformats.org/officeDocument/2006/relationships/hyperlink" Target="https://ok.ru/profile/569082688748/album/897192125676/914573176044" TargetMode="External"/><Relationship Id="rId14" Type="http://schemas.openxmlformats.org/officeDocument/2006/relationships/hyperlink" Target="https://ok.ru/profile/569082688748/album/897192125676/914771937004" TargetMode="External"/><Relationship Id="rId22" Type="http://schemas.openxmlformats.org/officeDocument/2006/relationships/hyperlink" Target="https://ok.ru/profile/569082688748/album/896839811564/914771844332" TargetMode="External"/><Relationship Id="rId27" Type="http://schemas.openxmlformats.org/officeDocument/2006/relationships/hyperlink" Target="https://ok.ru/profile/569082688748/album/896706160108/914567805420" TargetMode="External"/><Relationship Id="rId30" Type="http://schemas.openxmlformats.org/officeDocument/2006/relationships/hyperlink" Target="https://ok.ru/profile/569082688748/album/896658508524/914566771436" TargetMode="External"/><Relationship Id="rId35" Type="http://schemas.openxmlformats.org/officeDocument/2006/relationships/hyperlink" Target="https://ok.ru/profile/569082688748/album/896706982892/914978701804" TargetMode="External"/><Relationship Id="rId43" Type="http://schemas.openxmlformats.org/officeDocument/2006/relationships/hyperlink" Target="https://ok.ru/profile/569082688748/album/913104108524/914980440044" TargetMode="External"/><Relationship Id="rId48" Type="http://schemas.openxmlformats.org/officeDocument/2006/relationships/hyperlink" Target="https://ok.ru/profile/569082688748/album/896553834476/914531357676" TargetMode="External"/><Relationship Id="rId56" Type="http://schemas.openxmlformats.org/officeDocument/2006/relationships/hyperlink" Target="https://ok.ru/profile/569082688748/album/913104108524/914980385004" TargetMode="External"/><Relationship Id="rId64" Type="http://schemas.openxmlformats.org/officeDocument/2006/relationships/hyperlink" Target="https://ok.ru/profile/569082688748/album/896794215404/914568095980" TargetMode="External"/><Relationship Id="rId69" Type="http://schemas.openxmlformats.org/officeDocument/2006/relationships/hyperlink" Target="https://ok.ru/profile/569082688748/album/896553438956/914772423148" TargetMode="External"/><Relationship Id="rId8" Type="http://schemas.openxmlformats.org/officeDocument/2006/relationships/hyperlink" Target="https://ok.ru/profile/569082688748/album/914567987180/914568500204" TargetMode="External"/><Relationship Id="rId51" Type="http://schemas.openxmlformats.org/officeDocument/2006/relationships/hyperlink" Target="https://ok.ru/profile/569082688748/album/896553834476/914531636716" TargetMode="External"/><Relationship Id="rId72" Type="http://schemas.openxmlformats.org/officeDocument/2006/relationships/hyperlink" Target="https://happywear.ru/boys/boy-povsednevnaya-odegda/boys-suits/6622704" TargetMode="External"/><Relationship Id="rId3" Type="http://schemas.openxmlformats.org/officeDocument/2006/relationships/hyperlink" Target="https://ok.ru/profile/569082688748/album/914567987180/914568486892" TargetMode="External"/><Relationship Id="rId12" Type="http://schemas.openxmlformats.org/officeDocument/2006/relationships/hyperlink" Target="https://ok.ru/profile/569082688748/album/896839811564/914495322860" TargetMode="External"/><Relationship Id="rId17" Type="http://schemas.openxmlformats.org/officeDocument/2006/relationships/hyperlink" Target="https://ok.ru/profile/569082688748/album/914567987180/914568499180" TargetMode="External"/><Relationship Id="rId25" Type="http://schemas.openxmlformats.org/officeDocument/2006/relationships/hyperlink" Target="https://ok.ru/profile/569082688748/album/896553834476/914531531500" TargetMode="External"/><Relationship Id="rId33" Type="http://schemas.openxmlformats.org/officeDocument/2006/relationships/hyperlink" Target="https://ok.ru/profile/569082688748/album/913104108524/914980442092" TargetMode="External"/><Relationship Id="rId38" Type="http://schemas.openxmlformats.org/officeDocument/2006/relationships/hyperlink" Target="https://ok.ru/profile/569082688748/album/896706982892/914978685932" TargetMode="External"/><Relationship Id="rId46" Type="http://schemas.openxmlformats.org/officeDocument/2006/relationships/hyperlink" Target="https://ok.ru/profile/569082688748/album/896763457260/914572712428" TargetMode="External"/><Relationship Id="rId59" Type="http://schemas.openxmlformats.org/officeDocument/2006/relationships/hyperlink" Target="https://ok.ru/profile/569082688748/album/913104108524/914980452332" TargetMode="External"/><Relationship Id="rId67" Type="http://schemas.openxmlformats.org/officeDocument/2006/relationships/hyperlink" Target="https://ok.ru/profile/569082688748/album/896553438956/914566772716" TargetMode="External"/><Relationship Id="rId20" Type="http://schemas.openxmlformats.org/officeDocument/2006/relationships/hyperlink" Target="https://ok.ru/profile/569082688748/album/896553834476/914531357420" TargetMode="External"/><Relationship Id="rId41" Type="http://schemas.openxmlformats.org/officeDocument/2006/relationships/hyperlink" Target="https://ok.ru/profile/569082688748/album/896763457260/914532669932" TargetMode="External"/><Relationship Id="rId54" Type="http://schemas.openxmlformats.org/officeDocument/2006/relationships/hyperlink" Target="https://ok.ru/profile/569082688748/album/896553834476/914531640044" TargetMode="External"/><Relationship Id="rId62" Type="http://schemas.openxmlformats.org/officeDocument/2006/relationships/hyperlink" Target="https://ok.ru/profile/569082688748/album/913104108524/914980461548" TargetMode="External"/><Relationship Id="rId70" Type="http://schemas.openxmlformats.org/officeDocument/2006/relationships/hyperlink" Target="https://ok.ru/profile/569082688748/album/896839811564/914495502572" TargetMode="External"/><Relationship Id="rId75" Type="http://schemas.openxmlformats.org/officeDocument/2006/relationships/hyperlink" Target="https://ok.ru/profile/569082688748/album/913104108524/914980481004" TargetMode="External"/><Relationship Id="rId1" Type="http://schemas.openxmlformats.org/officeDocument/2006/relationships/hyperlink" Target="https://ok.ru/profile/569082688748/album/896762943468/914530774508" TargetMode="External"/><Relationship Id="rId6" Type="http://schemas.openxmlformats.org/officeDocument/2006/relationships/hyperlink" Target="https://ok.ru/profile/569082688748/album/914567987180/914568446700" TargetMode="External"/><Relationship Id="rId15" Type="http://schemas.openxmlformats.org/officeDocument/2006/relationships/hyperlink" Target="https://ok.ru/profile/569082688748/album/896554319340/914573597420" TargetMode="External"/><Relationship Id="rId23" Type="http://schemas.openxmlformats.org/officeDocument/2006/relationships/hyperlink" Target="https://ok.ru/profile/569082688748/album/896553834476/914531612652" TargetMode="External"/><Relationship Id="rId28" Type="http://schemas.openxmlformats.org/officeDocument/2006/relationships/hyperlink" Target="https://ok.ru/profile/569082688748/album/896706160108/914567828972" TargetMode="External"/><Relationship Id="rId36" Type="http://schemas.openxmlformats.org/officeDocument/2006/relationships/hyperlink" Target="https://ok.ru/profile/569082688748/album/896706982892/914978685932" TargetMode="External"/><Relationship Id="rId49" Type="http://schemas.openxmlformats.org/officeDocument/2006/relationships/hyperlink" Target="https://ok.ru/profile/569082688748/album/896553834476/914531415788" TargetMode="External"/><Relationship Id="rId57" Type="http://schemas.openxmlformats.org/officeDocument/2006/relationships/hyperlink" Target="https://ok.ru/profile/569082688748/album/913104108524/914980266988" TargetMode="External"/><Relationship Id="rId10" Type="http://schemas.openxmlformats.org/officeDocument/2006/relationships/hyperlink" Target="https://ok.ru/profile/569082688748/album/914567987180/914568474604" TargetMode="External"/><Relationship Id="rId31" Type="http://schemas.openxmlformats.org/officeDocument/2006/relationships/hyperlink" Target="https://ok.ru/profile/569082688748/album/913104108524/914980415724" TargetMode="External"/><Relationship Id="rId44" Type="http://schemas.openxmlformats.org/officeDocument/2006/relationships/hyperlink" Target="https://ok.ru/profile/569082688748/album/896657733612/914531162860" TargetMode="External"/><Relationship Id="rId52" Type="http://schemas.openxmlformats.org/officeDocument/2006/relationships/hyperlink" Target="https://ok.ru/profile/569082688748/album/896553834476/914531639276" TargetMode="External"/><Relationship Id="rId60" Type="http://schemas.openxmlformats.org/officeDocument/2006/relationships/hyperlink" Target="https://ok.ru/profile/569082688748/album/896600141548/914458689516" TargetMode="External"/><Relationship Id="rId65" Type="http://schemas.openxmlformats.org/officeDocument/2006/relationships/hyperlink" Target="https://ok.ru/profile/569082688748/album/896794215404/914568102636" TargetMode="External"/><Relationship Id="rId73" Type="http://schemas.openxmlformats.org/officeDocument/2006/relationships/hyperlink" Target="https://happywear.ru/boys/boy-povsednevnaya-odegda/boys-suits/6600084" TargetMode="External"/><Relationship Id="rId4" Type="http://schemas.openxmlformats.org/officeDocument/2006/relationships/hyperlink" Target="https://ok.ru/profile/569082688748/album/914567987180/914568500204" TargetMode="External"/><Relationship Id="rId9" Type="http://schemas.openxmlformats.org/officeDocument/2006/relationships/hyperlink" Target="https://ok.ru/profile/569082688748/album/914567987180/914568486892" TargetMode="External"/><Relationship Id="rId13" Type="http://schemas.openxmlformats.org/officeDocument/2006/relationships/hyperlink" Target="https://ok.ru/profile/569082688748/album/896554319340/914770506476" TargetMode="External"/><Relationship Id="rId18" Type="http://schemas.openxmlformats.org/officeDocument/2006/relationships/hyperlink" Target="https://ok.ru/profile/569082688748/album/914567987180/914568499692" TargetMode="External"/><Relationship Id="rId39" Type="http://schemas.openxmlformats.org/officeDocument/2006/relationships/hyperlink" Target="https://ok.ru/profile/569082688748/album/896657733612/914978730988" TargetMode="External"/><Relationship Id="rId34" Type="http://schemas.openxmlformats.org/officeDocument/2006/relationships/hyperlink" Target="https://ok.ru/profile/569082688748/album/913104108524/914980440044" TargetMode="External"/><Relationship Id="rId50" Type="http://schemas.openxmlformats.org/officeDocument/2006/relationships/hyperlink" Target="https://ok.ru/profile/569082688748/album/896553834476/914531378924" TargetMode="External"/><Relationship Id="rId55" Type="http://schemas.openxmlformats.org/officeDocument/2006/relationships/hyperlink" Target="https://ok.ru/profile/569082688748/album/896762943468/915075998700" TargetMode="External"/><Relationship Id="rId76" Type="http://schemas.openxmlformats.org/officeDocument/2006/relationships/printerSettings" Target="../printerSettings/printerSettings47.bin"/><Relationship Id="rId7" Type="http://schemas.openxmlformats.org/officeDocument/2006/relationships/hyperlink" Target="https://ok.ru/profile/569082688748/album/914567987180/914568446700" TargetMode="External"/><Relationship Id="rId71" Type="http://schemas.openxmlformats.org/officeDocument/2006/relationships/hyperlink" Target="https://ok.ru/profile/569082688748/album/896794215404/914568102636" TargetMode="External"/></Relationships>
</file>

<file path=xl/worksheets/_rels/sheet48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6839811564/914495379948" TargetMode="External"/><Relationship Id="rId21" Type="http://schemas.openxmlformats.org/officeDocument/2006/relationships/hyperlink" Target="https://ok.ru/profile/569082688748/album/897516667116/914461159916" TargetMode="External"/><Relationship Id="rId42" Type="http://schemas.openxmlformats.org/officeDocument/2006/relationships/hyperlink" Target="https://ok.ru/profile/569082688748/album/897224050924/914461325036" TargetMode="External"/><Relationship Id="rId47" Type="http://schemas.openxmlformats.org/officeDocument/2006/relationships/hyperlink" Target="https://ok.ru/profile/569082688748/album/896553834476/914531415788" TargetMode="External"/><Relationship Id="rId63" Type="http://schemas.openxmlformats.org/officeDocument/2006/relationships/hyperlink" Target="https://ok.ru/profile/569082688748/album/896763457260/914532528876" TargetMode="External"/><Relationship Id="rId68" Type="http://schemas.openxmlformats.org/officeDocument/2006/relationships/hyperlink" Target="https://ok.ru/profile/569082688748/album/896790368236/914532724972" TargetMode="External"/><Relationship Id="rId84" Type="http://schemas.openxmlformats.org/officeDocument/2006/relationships/hyperlink" Target="https://ok.ru/profile/569082688748/album/896839811564/914494984172" TargetMode="External"/><Relationship Id="rId89" Type="http://schemas.openxmlformats.org/officeDocument/2006/relationships/hyperlink" Target="https://ok.ru/profile/569082688748/album/896790368236/914532855788" TargetMode="External"/><Relationship Id="rId16" Type="http://schemas.openxmlformats.org/officeDocument/2006/relationships/hyperlink" Target="https://ok.ru/profile/569082688748/album/897516667116/914461148396" TargetMode="External"/><Relationship Id="rId11" Type="http://schemas.openxmlformats.org/officeDocument/2006/relationships/hyperlink" Target="https://ok.ru/profile/569082688748/album/897516667116/914461135596" TargetMode="External"/><Relationship Id="rId32" Type="http://schemas.openxmlformats.org/officeDocument/2006/relationships/hyperlink" Target="https://ok.ru/profile/569082688748/album/897192125676/914495228908" TargetMode="External"/><Relationship Id="rId37" Type="http://schemas.openxmlformats.org/officeDocument/2006/relationships/hyperlink" Target="https://ok.ru/profile/569082688748/album/897224050924/914461458668" TargetMode="External"/><Relationship Id="rId53" Type="http://schemas.openxmlformats.org/officeDocument/2006/relationships/hyperlink" Target="https://ok.ru/profile/569082688748/album/896592900076/914532066540" TargetMode="External"/><Relationship Id="rId58" Type="http://schemas.openxmlformats.org/officeDocument/2006/relationships/hyperlink" Target="https://ok.ru/profile/569082688748/album/896763457260/914532390892" TargetMode="External"/><Relationship Id="rId74" Type="http://schemas.openxmlformats.org/officeDocument/2006/relationships/hyperlink" Target="https://ok.ru/profile/569082688748/album/896706982892/914531630316" TargetMode="External"/><Relationship Id="rId79" Type="http://schemas.openxmlformats.org/officeDocument/2006/relationships/hyperlink" Target="https://ok.ru/profile/569082688748/album/897192125676/914494833132" TargetMode="External"/><Relationship Id="rId5" Type="http://schemas.openxmlformats.org/officeDocument/2006/relationships/hyperlink" Target="https://ok.ru/profile/569082688748/album/897224050924/914461359852" TargetMode="External"/><Relationship Id="rId90" Type="http://schemas.openxmlformats.org/officeDocument/2006/relationships/hyperlink" Target="https://ok.ru/profile/569082688748/album/896763457260/914532225772" TargetMode="External"/><Relationship Id="rId95" Type="http://schemas.openxmlformats.org/officeDocument/2006/relationships/hyperlink" Target="https://ok.ru/profile/569082688748/album/896553834476/914531415020" TargetMode="External"/><Relationship Id="rId22" Type="http://schemas.openxmlformats.org/officeDocument/2006/relationships/hyperlink" Target="https://ok.ru/profile/569082688748/album/896600141548/914458671084" TargetMode="External"/><Relationship Id="rId27" Type="http://schemas.openxmlformats.org/officeDocument/2006/relationships/hyperlink" Target="https://ok.ru/profile/569082688748/album/896839811564/914495378412" TargetMode="External"/><Relationship Id="rId43" Type="http://schemas.openxmlformats.org/officeDocument/2006/relationships/hyperlink" Target="https://ok.ru/profile/569082688748/album/896790368236/914532865516" TargetMode="External"/><Relationship Id="rId48" Type="http://schemas.openxmlformats.org/officeDocument/2006/relationships/hyperlink" Target="https://ok.ru/profile/569082688748/album/896763457260/914532332780" TargetMode="External"/><Relationship Id="rId64" Type="http://schemas.openxmlformats.org/officeDocument/2006/relationships/hyperlink" Target="https://ok.ru/profile/569082688748/album/896763457260/914532504812" TargetMode="External"/><Relationship Id="rId69" Type="http://schemas.openxmlformats.org/officeDocument/2006/relationships/hyperlink" Target="https://ok.ru/profile/569082688748/album/896790368236/914532771564" TargetMode="External"/><Relationship Id="rId80" Type="http://schemas.openxmlformats.org/officeDocument/2006/relationships/hyperlink" Target="https://ok.ru/profile/569082688748/album/897192125676/914494735340" TargetMode="External"/><Relationship Id="rId85" Type="http://schemas.openxmlformats.org/officeDocument/2006/relationships/hyperlink" Target="https://ok.ru/profile/569082688748/album/897192125676/914495214828" TargetMode="External"/><Relationship Id="rId12" Type="http://schemas.openxmlformats.org/officeDocument/2006/relationships/hyperlink" Target="https://ok.ru/profile/569082688748/album/897516667116/914461138924" TargetMode="External"/><Relationship Id="rId17" Type="http://schemas.openxmlformats.org/officeDocument/2006/relationships/hyperlink" Target="https://ok.ru/profile/569082688748/album/897516667116/914461150956" TargetMode="External"/><Relationship Id="rId25" Type="http://schemas.openxmlformats.org/officeDocument/2006/relationships/hyperlink" Target="https://ok.ru/profile/569082688748/album/899890861292/914458954220" TargetMode="External"/><Relationship Id="rId33" Type="http://schemas.openxmlformats.org/officeDocument/2006/relationships/hyperlink" Target="https://ok.ru/profile/569082688748/album/897192125676/914495286252" TargetMode="External"/><Relationship Id="rId38" Type="http://schemas.openxmlformats.org/officeDocument/2006/relationships/hyperlink" Target="https://ok.ru/profile/569082688748/album/896790368236/914532841964" TargetMode="External"/><Relationship Id="rId46" Type="http://schemas.openxmlformats.org/officeDocument/2006/relationships/hyperlink" Target="https://ok.ru/profile/569082688748/album/896763457260/914532537324" TargetMode="External"/><Relationship Id="rId59" Type="http://schemas.openxmlformats.org/officeDocument/2006/relationships/hyperlink" Target="https://ok.ru/profile/569082688748/album/896763457260/914532404460" TargetMode="External"/><Relationship Id="rId67" Type="http://schemas.openxmlformats.org/officeDocument/2006/relationships/hyperlink" Target="https://ok.ru/profile/569082688748/album/896762943468/914530800876" TargetMode="External"/><Relationship Id="rId20" Type="http://schemas.openxmlformats.org/officeDocument/2006/relationships/hyperlink" Target="https://ok.ru/profile/569082688748/album/897516667116/914461154028" TargetMode="External"/><Relationship Id="rId41" Type="http://schemas.openxmlformats.org/officeDocument/2006/relationships/hyperlink" Target="https://ok.ru/profile/569082688748/album/896839811564/914494920684" TargetMode="External"/><Relationship Id="rId54" Type="http://schemas.openxmlformats.org/officeDocument/2006/relationships/hyperlink" Target="https://ok.ru/profile/569082688748/album/896763457260/914532344044" TargetMode="External"/><Relationship Id="rId62" Type="http://schemas.openxmlformats.org/officeDocument/2006/relationships/hyperlink" Target="https://ok.ru/profile/569082688748/album/896555341804/914460966892" TargetMode="External"/><Relationship Id="rId70" Type="http://schemas.openxmlformats.org/officeDocument/2006/relationships/hyperlink" Target="https://ok.ru/profile/569082688748/album/896790368236/914532818412" TargetMode="External"/><Relationship Id="rId75" Type="http://schemas.openxmlformats.org/officeDocument/2006/relationships/hyperlink" Target="https://ok.ru/profile/569082688748/album/896706982892/914531629548" TargetMode="External"/><Relationship Id="rId83" Type="http://schemas.openxmlformats.org/officeDocument/2006/relationships/hyperlink" Target="https://ok.ru/profile/569082688748/album/897192125676/914494757868" TargetMode="External"/><Relationship Id="rId88" Type="http://schemas.openxmlformats.org/officeDocument/2006/relationships/hyperlink" Target="https://ok.ru/profile/569082688748/album/897192125676/914494702572" TargetMode="External"/><Relationship Id="rId91" Type="http://schemas.openxmlformats.org/officeDocument/2006/relationships/hyperlink" Target="https://ok.ru/profile/569082688748/album/896555341804/914460908268" TargetMode="External"/><Relationship Id="rId96" Type="http://schemas.openxmlformats.org/officeDocument/2006/relationships/hyperlink" Target="https://ok.ru/profile/569082688748/album/896553834476/914531329772" TargetMode="External"/><Relationship Id="rId1" Type="http://schemas.openxmlformats.org/officeDocument/2006/relationships/hyperlink" Target="https://ok.ru/profile/569082688748/album/897192125676/913548997356" TargetMode="External"/><Relationship Id="rId6" Type="http://schemas.openxmlformats.org/officeDocument/2006/relationships/hyperlink" Target="https://ok.ru/profile/569082688748/album/896555341804/914460908012" TargetMode="External"/><Relationship Id="rId15" Type="http://schemas.openxmlformats.org/officeDocument/2006/relationships/hyperlink" Target="https://ok.ru/profile/569082688748/album/897516667116/914461146092" TargetMode="External"/><Relationship Id="rId23" Type="http://schemas.openxmlformats.org/officeDocument/2006/relationships/hyperlink" Target="https://ok.ru/profile/569082688748/album/896555341804/914460974828" TargetMode="External"/><Relationship Id="rId28" Type="http://schemas.openxmlformats.org/officeDocument/2006/relationships/hyperlink" Target="https://ok.ru/profile/569082688748/album/896555341804/914460919020" TargetMode="External"/><Relationship Id="rId36" Type="http://schemas.openxmlformats.org/officeDocument/2006/relationships/hyperlink" Target="https://ok.ru/profile/569082688748/album/897192125676/914495228908" TargetMode="External"/><Relationship Id="rId49" Type="http://schemas.openxmlformats.org/officeDocument/2006/relationships/hyperlink" Target="https://ok.ru/profile/569082688748/album/896763457260/914532306668" TargetMode="External"/><Relationship Id="rId57" Type="http://schemas.openxmlformats.org/officeDocument/2006/relationships/hyperlink" Target="https://ok.ru/profile/569082688748/album/896763457260/914532390892" TargetMode="External"/><Relationship Id="rId10" Type="http://schemas.openxmlformats.org/officeDocument/2006/relationships/hyperlink" Target="https://ok.ru/profile/569082688748/album/897516667116/914461128940" TargetMode="External"/><Relationship Id="rId31" Type="http://schemas.openxmlformats.org/officeDocument/2006/relationships/hyperlink" Target="https://ok.ru/profile/569082688748/album/897192125676/914495228908" TargetMode="External"/><Relationship Id="rId44" Type="http://schemas.openxmlformats.org/officeDocument/2006/relationships/hyperlink" Target="https://ok.ru/profile/569082688748/album/896790368236/914532753132" TargetMode="External"/><Relationship Id="rId52" Type="http://schemas.openxmlformats.org/officeDocument/2006/relationships/hyperlink" Target="https://ok.ru/profile/569082688748/album/896839811564/914494920684" TargetMode="External"/><Relationship Id="rId60" Type="http://schemas.openxmlformats.org/officeDocument/2006/relationships/hyperlink" Target="https://ok.ru/profile/569082688748/album/896763457260/914532404460" TargetMode="External"/><Relationship Id="rId65" Type="http://schemas.openxmlformats.org/officeDocument/2006/relationships/hyperlink" Target="https://ok.ru/profile/569082688748/album/896555341804/914460969196" TargetMode="External"/><Relationship Id="rId73" Type="http://schemas.openxmlformats.org/officeDocument/2006/relationships/hyperlink" Target="https://ok.ru/profile/569082688748/album/896706982892/914531674860" TargetMode="External"/><Relationship Id="rId78" Type="http://schemas.openxmlformats.org/officeDocument/2006/relationships/hyperlink" Target="https://ok.ru/profile/569082688748/album/897192125676/914494535404" TargetMode="External"/><Relationship Id="rId81" Type="http://schemas.openxmlformats.org/officeDocument/2006/relationships/hyperlink" Target="https://ok.ru/profile/569082688748/album/897192125676/914494801644" TargetMode="External"/><Relationship Id="rId86" Type="http://schemas.openxmlformats.org/officeDocument/2006/relationships/hyperlink" Target="https://ok.ru/profile/569082688748/album/897192125676/914495214828" TargetMode="External"/><Relationship Id="rId94" Type="http://schemas.openxmlformats.org/officeDocument/2006/relationships/hyperlink" Target="https://ok.ru/profile/569082688748/album/897224050924/914461588460" TargetMode="External"/><Relationship Id="rId99" Type="http://schemas.openxmlformats.org/officeDocument/2006/relationships/hyperlink" Target="https://ok.ru/profile/569082688748/album/896839811564/914495408620" TargetMode="External"/><Relationship Id="rId101" Type="http://schemas.openxmlformats.org/officeDocument/2006/relationships/printerSettings" Target="../printerSettings/printerSettings48.bin"/><Relationship Id="rId4" Type="http://schemas.openxmlformats.org/officeDocument/2006/relationships/hyperlink" Target="https://ok.ru/profile/569082688748/album/897224050924/914461399020" TargetMode="External"/><Relationship Id="rId9" Type="http://schemas.openxmlformats.org/officeDocument/2006/relationships/hyperlink" Target="https://ok.ru/profile/569082688748/album/896555341804/914460848364" TargetMode="External"/><Relationship Id="rId13" Type="http://schemas.openxmlformats.org/officeDocument/2006/relationships/hyperlink" Target="https://ok.ru/profile/569082688748/album/897516667116/914461140460" TargetMode="External"/><Relationship Id="rId18" Type="http://schemas.openxmlformats.org/officeDocument/2006/relationships/hyperlink" Target="https://ok.ru/profile/569082688748/album/897516667116/914461151468" TargetMode="External"/><Relationship Id="rId39" Type="http://schemas.openxmlformats.org/officeDocument/2006/relationships/hyperlink" Target="https://ok.ru/profile/569082688748/album/896790368236/914532865516" TargetMode="External"/><Relationship Id="rId34" Type="http://schemas.openxmlformats.org/officeDocument/2006/relationships/hyperlink" Target="https://ok.ru/profile/569082688748/album/896839811564/914494920684" TargetMode="External"/><Relationship Id="rId50" Type="http://schemas.openxmlformats.org/officeDocument/2006/relationships/hyperlink" Target="https://ok.ru/profile/569082688748/album/896706982892/913549354988" TargetMode="External"/><Relationship Id="rId55" Type="http://schemas.openxmlformats.org/officeDocument/2006/relationships/hyperlink" Target="https://ok.ru/profile/569082688748/album/896657733612/914531145708" TargetMode="External"/><Relationship Id="rId76" Type="http://schemas.openxmlformats.org/officeDocument/2006/relationships/hyperlink" Target="https://ok.ru/profile/569082688748/album/896706982892/914531582956" TargetMode="External"/><Relationship Id="rId97" Type="http://schemas.openxmlformats.org/officeDocument/2006/relationships/hyperlink" Target="https://ok.ru/profile/569082688748/album/896553834476/914531313388" TargetMode="External"/><Relationship Id="rId7" Type="http://schemas.openxmlformats.org/officeDocument/2006/relationships/hyperlink" Target="https://ok.ru/profile/569082688748/album/896555341804/914460903660" TargetMode="External"/><Relationship Id="rId71" Type="http://schemas.openxmlformats.org/officeDocument/2006/relationships/hyperlink" Target="https://ok.ru/profile/569082688748/album/896706982892/914531674092" TargetMode="External"/><Relationship Id="rId92" Type="http://schemas.openxmlformats.org/officeDocument/2006/relationships/hyperlink" Target="https://ok.ru/profile/569082688748/album/896763457260/914532409324" TargetMode="External"/><Relationship Id="rId2" Type="http://schemas.openxmlformats.org/officeDocument/2006/relationships/hyperlink" Target="https://ok.ru/profile/569082688748/album/897224050924/914461662188" TargetMode="External"/><Relationship Id="rId29" Type="http://schemas.openxmlformats.org/officeDocument/2006/relationships/hyperlink" Target="https://ok.ru/profile/569082688748/album/897192125676/914495286252" TargetMode="External"/><Relationship Id="rId24" Type="http://schemas.openxmlformats.org/officeDocument/2006/relationships/hyperlink" Target="https://ok.ru/profile/569082688748/album/896555341804/914460919020" TargetMode="External"/><Relationship Id="rId40" Type="http://schemas.openxmlformats.org/officeDocument/2006/relationships/hyperlink" Target="https://ok.ru/profile/569082688748/album/896790368236/914532865772" TargetMode="External"/><Relationship Id="rId45" Type="http://schemas.openxmlformats.org/officeDocument/2006/relationships/hyperlink" Target="https://ok.ru/profile/569082688748/album/896790368236/914532767468" TargetMode="External"/><Relationship Id="rId66" Type="http://schemas.openxmlformats.org/officeDocument/2006/relationships/hyperlink" Target="https://ok.ru/profile/569082688748/album/896555341804/914460977388" TargetMode="External"/><Relationship Id="rId87" Type="http://schemas.openxmlformats.org/officeDocument/2006/relationships/hyperlink" Target="https://ok.ru/profile/569082688748/album/897192125676/914494702572" TargetMode="External"/><Relationship Id="rId61" Type="http://schemas.openxmlformats.org/officeDocument/2006/relationships/hyperlink" Target="https://ok.ru/profile/569082688748/album/896555341804/914460970732" TargetMode="External"/><Relationship Id="rId82" Type="http://schemas.openxmlformats.org/officeDocument/2006/relationships/hyperlink" Target="https://ok.ru/profile/569082688748/album/897192125676/914494757868" TargetMode="External"/><Relationship Id="rId19" Type="http://schemas.openxmlformats.org/officeDocument/2006/relationships/hyperlink" Target="https://ok.ru/profile/569082688748/album/897516667116/914461152748" TargetMode="External"/><Relationship Id="rId14" Type="http://schemas.openxmlformats.org/officeDocument/2006/relationships/hyperlink" Target="https://ok.ru/profile/569082688748/album/897516667116/914461140716" TargetMode="External"/><Relationship Id="rId30" Type="http://schemas.openxmlformats.org/officeDocument/2006/relationships/hyperlink" Target="https://ok.ru/profile/569082688748/album/897192125676/914495228908" TargetMode="External"/><Relationship Id="rId35" Type="http://schemas.openxmlformats.org/officeDocument/2006/relationships/hyperlink" Target="https://ok.ru/profile/569082688748/album/897192125676/914495286252" TargetMode="External"/><Relationship Id="rId56" Type="http://schemas.openxmlformats.org/officeDocument/2006/relationships/hyperlink" Target="https://ok.ru/profile/569082688748/album/896763457260/914532364268" TargetMode="External"/><Relationship Id="rId77" Type="http://schemas.openxmlformats.org/officeDocument/2006/relationships/hyperlink" Target="https://ok.ru/profile/569082688748/album/896706982892/914531555052" TargetMode="External"/><Relationship Id="rId100" Type="http://schemas.openxmlformats.org/officeDocument/2006/relationships/hyperlink" Target="https://ok.ru/profile/569082688748/album/896839811564/914573182188" TargetMode="External"/><Relationship Id="rId8" Type="http://schemas.openxmlformats.org/officeDocument/2006/relationships/hyperlink" Target="https://ok.ru/profile/569082688748/album/896555341804/914460848108" TargetMode="External"/><Relationship Id="rId51" Type="http://schemas.openxmlformats.org/officeDocument/2006/relationships/hyperlink" Target="https://ok.ru/profile/569082688748/album/896706982892/913549351660" TargetMode="External"/><Relationship Id="rId72" Type="http://schemas.openxmlformats.org/officeDocument/2006/relationships/hyperlink" Target="https://ok.ru/profile/569082688748/album/896706982892/914531675372" TargetMode="External"/><Relationship Id="rId93" Type="http://schemas.openxmlformats.org/officeDocument/2006/relationships/hyperlink" Target="https://ok.ru/profile/569082688748/album/897192125676/914494875372" TargetMode="External"/><Relationship Id="rId98" Type="http://schemas.openxmlformats.org/officeDocument/2006/relationships/hyperlink" Target="https://ok.ru/profile/569082688748/album/896762943468/914530760684" TargetMode="External"/><Relationship Id="rId3" Type="http://schemas.openxmlformats.org/officeDocument/2006/relationships/hyperlink" Target="https://ok.ru/profile/569082688748/album/897224050924/914461361900" TargetMode="External"/></Relationships>
</file>

<file path=xl/worksheets/_rels/sheet49.xml.rels><?xml version="1.0" encoding="UTF-8" standalone="yes"?>
<Relationships xmlns="http://schemas.openxmlformats.org/package/2006/relationships"><Relationship Id="rId26" Type="http://schemas.openxmlformats.org/officeDocument/2006/relationships/hyperlink" Target="https://ok.ru/profile/569082688748/album/896839811564/914495379948" TargetMode="External"/><Relationship Id="rId21" Type="http://schemas.openxmlformats.org/officeDocument/2006/relationships/hyperlink" Target="https://ok.ru/profile/569082688748/album/897516667116/914461159916" TargetMode="External"/><Relationship Id="rId42" Type="http://schemas.openxmlformats.org/officeDocument/2006/relationships/hyperlink" Target="https://ok.ru/profile/569082688748/album/896790368236/914532865516" TargetMode="External"/><Relationship Id="rId47" Type="http://schemas.openxmlformats.org/officeDocument/2006/relationships/hyperlink" Target="https://ok.ru/profile/569082688748/album/896839811564/914494920684" TargetMode="External"/><Relationship Id="rId63" Type="http://schemas.openxmlformats.org/officeDocument/2006/relationships/hyperlink" Target="https://ok.ru/profile/569082688748/album/896706982892/914531674860" TargetMode="External"/><Relationship Id="rId68" Type="http://schemas.openxmlformats.org/officeDocument/2006/relationships/hyperlink" Target="https://ok.ru/profile/569082688748/album/897192125676/914494535404" TargetMode="External"/><Relationship Id="rId84" Type="http://schemas.openxmlformats.org/officeDocument/2006/relationships/hyperlink" Target="https://ok.ru/profile/569082688748/album/896553834476/914531415020" TargetMode="External"/><Relationship Id="rId89" Type="http://schemas.openxmlformats.org/officeDocument/2006/relationships/hyperlink" Target="https://ok.ru/profile/569082688748/album/896839811564/914573182188" TargetMode="External"/><Relationship Id="rId16" Type="http://schemas.openxmlformats.org/officeDocument/2006/relationships/hyperlink" Target="https://ok.ru/profile/569082688748/album/897516667116/914461148396" TargetMode="External"/><Relationship Id="rId11" Type="http://schemas.openxmlformats.org/officeDocument/2006/relationships/hyperlink" Target="https://ok.ru/profile/569082688748/album/897516667116/914461135596" TargetMode="External"/><Relationship Id="rId32" Type="http://schemas.openxmlformats.org/officeDocument/2006/relationships/hyperlink" Target="https://ok.ru/profile/569082688748/album/897192125676/914495228908" TargetMode="External"/><Relationship Id="rId37" Type="http://schemas.openxmlformats.org/officeDocument/2006/relationships/hyperlink" Target="https://ok.ru/profile/569082688748/album/896790368236/914532841964" TargetMode="External"/><Relationship Id="rId53" Type="http://schemas.openxmlformats.org/officeDocument/2006/relationships/hyperlink" Target="https://ok.ru/profile/569082688748/album/896763457260/914532390892" TargetMode="External"/><Relationship Id="rId58" Type="http://schemas.openxmlformats.org/officeDocument/2006/relationships/hyperlink" Target="https://ok.ru/profile/569082688748/album/896790368236/914532724972" TargetMode="External"/><Relationship Id="rId74" Type="http://schemas.openxmlformats.org/officeDocument/2006/relationships/hyperlink" Target="https://ok.ru/profile/569082688748/album/896839811564/914494984172" TargetMode="External"/><Relationship Id="rId79" Type="http://schemas.openxmlformats.org/officeDocument/2006/relationships/hyperlink" Target="https://ok.ru/profile/569082688748/album/896763457260/914532225772" TargetMode="External"/><Relationship Id="rId5" Type="http://schemas.openxmlformats.org/officeDocument/2006/relationships/hyperlink" Target="https://ok.ru/profile/569082688748/album/897224050924/914461359852" TargetMode="External"/><Relationship Id="rId90" Type="http://schemas.openxmlformats.org/officeDocument/2006/relationships/printerSettings" Target="../printerSettings/printerSettings49.bin"/><Relationship Id="rId14" Type="http://schemas.openxmlformats.org/officeDocument/2006/relationships/hyperlink" Target="https://ok.ru/profile/569082688748/album/897516667116/914461140716" TargetMode="External"/><Relationship Id="rId22" Type="http://schemas.openxmlformats.org/officeDocument/2006/relationships/hyperlink" Target="https://ok.ru/profile/569082688748/album/896600141548/914458671084" TargetMode="External"/><Relationship Id="rId27" Type="http://schemas.openxmlformats.org/officeDocument/2006/relationships/hyperlink" Target="https://ok.ru/profile/569082688748/album/896839811564/914495378412" TargetMode="External"/><Relationship Id="rId30" Type="http://schemas.openxmlformats.org/officeDocument/2006/relationships/hyperlink" Target="https://ok.ru/profile/569082688748/album/897192125676/914495228908" TargetMode="External"/><Relationship Id="rId35" Type="http://schemas.openxmlformats.org/officeDocument/2006/relationships/hyperlink" Target="https://ok.ru/profile/569082688748/album/897192125676/914495286252" TargetMode="External"/><Relationship Id="rId43" Type="http://schemas.openxmlformats.org/officeDocument/2006/relationships/hyperlink" Target="https://ok.ru/profile/569082688748/album/896790368236/914532753132" TargetMode="External"/><Relationship Id="rId48" Type="http://schemas.openxmlformats.org/officeDocument/2006/relationships/hyperlink" Target="https://ok.ru/profile/569082688748/album/896592900076/914532066540" TargetMode="External"/><Relationship Id="rId56" Type="http://schemas.openxmlformats.org/officeDocument/2006/relationships/hyperlink" Target="https://ok.ru/profile/569082688748/album/896763457260/914532528876" TargetMode="External"/><Relationship Id="rId64" Type="http://schemas.openxmlformats.org/officeDocument/2006/relationships/hyperlink" Target="https://ok.ru/profile/569082688748/album/896706982892/914531630316" TargetMode="External"/><Relationship Id="rId69" Type="http://schemas.openxmlformats.org/officeDocument/2006/relationships/hyperlink" Target="https://ok.ru/profile/569082688748/album/897192125676/914494833132" TargetMode="External"/><Relationship Id="rId77" Type="http://schemas.openxmlformats.org/officeDocument/2006/relationships/hyperlink" Target="https://ok.ru/profile/569082688748/album/897192125676/914494702572" TargetMode="External"/><Relationship Id="rId8" Type="http://schemas.openxmlformats.org/officeDocument/2006/relationships/hyperlink" Target="https://ok.ru/profile/569082688748/album/896555341804/914460848108" TargetMode="External"/><Relationship Id="rId51" Type="http://schemas.openxmlformats.org/officeDocument/2006/relationships/hyperlink" Target="https://ok.ru/profile/569082688748/album/896763457260/914532364268" TargetMode="External"/><Relationship Id="rId72" Type="http://schemas.openxmlformats.org/officeDocument/2006/relationships/hyperlink" Target="https://ok.ru/profile/569082688748/album/897192125676/914494757868" TargetMode="External"/><Relationship Id="rId80" Type="http://schemas.openxmlformats.org/officeDocument/2006/relationships/hyperlink" Target="https://ok.ru/profile/569082688748/album/896763457260/914532409324" TargetMode="External"/><Relationship Id="rId85" Type="http://schemas.openxmlformats.org/officeDocument/2006/relationships/hyperlink" Target="https://ok.ru/profile/569082688748/album/896553834476/914531329772" TargetMode="External"/><Relationship Id="rId3" Type="http://schemas.openxmlformats.org/officeDocument/2006/relationships/hyperlink" Target="https://ok.ru/profile/569082688748/album/897224050924/914461361900" TargetMode="External"/><Relationship Id="rId12" Type="http://schemas.openxmlformats.org/officeDocument/2006/relationships/hyperlink" Target="https://ok.ru/profile/569082688748/album/897516667116/914461138924" TargetMode="External"/><Relationship Id="rId17" Type="http://schemas.openxmlformats.org/officeDocument/2006/relationships/hyperlink" Target="https://ok.ru/profile/569082688748/album/897516667116/914461150956" TargetMode="External"/><Relationship Id="rId25" Type="http://schemas.openxmlformats.org/officeDocument/2006/relationships/hyperlink" Target="https://ok.ru/profile/569082688748/album/899890861292/914458954220" TargetMode="External"/><Relationship Id="rId33" Type="http://schemas.openxmlformats.org/officeDocument/2006/relationships/hyperlink" Target="https://ok.ru/profile/569082688748/album/897192125676/914495286252" TargetMode="External"/><Relationship Id="rId38" Type="http://schemas.openxmlformats.org/officeDocument/2006/relationships/hyperlink" Target="https://ok.ru/profile/569082688748/album/896790368236/914532865516" TargetMode="External"/><Relationship Id="rId46" Type="http://schemas.openxmlformats.org/officeDocument/2006/relationships/hyperlink" Target="https://ok.ru/profile/569082688748/album/896553834476/914531415788" TargetMode="External"/><Relationship Id="rId59" Type="http://schemas.openxmlformats.org/officeDocument/2006/relationships/hyperlink" Target="https://ok.ru/profile/569082688748/album/896790368236/914532771564" TargetMode="External"/><Relationship Id="rId67" Type="http://schemas.openxmlformats.org/officeDocument/2006/relationships/hyperlink" Target="https://ok.ru/profile/569082688748/album/896706982892/914531555052" TargetMode="External"/><Relationship Id="rId20" Type="http://schemas.openxmlformats.org/officeDocument/2006/relationships/hyperlink" Target="https://ok.ru/profile/569082688748/album/897516667116/914461154028" TargetMode="External"/><Relationship Id="rId41" Type="http://schemas.openxmlformats.org/officeDocument/2006/relationships/hyperlink" Target="https://ok.ru/profile/569082688748/album/897224050924/914461325036" TargetMode="External"/><Relationship Id="rId54" Type="http://schemas.openxmlformats.org/officeDocument/2006/relationships/hyperlink" Target="https://ok.ru/profile/569082688748/album/896763457260/914532404460" TargetMode="External"/><Relationship Id="rId62" Type="http://schemas.openxmlformats.org/officeDocument/2006/relationships/hyperlink" Target="https://ok.ru/profile/569082688748/album/896706982892/914531675372" TargetMode="External"/><Relationship Id="rId70" Type="http://schemas.openxmlformats.org/officeDocument/2006/relationships/hyperlink" Target="https://ok.ru/profile/569082688748/album/897192125676/914494735340" TargetMode="External"/><Relationship Id="rId75" Type="http://schemas.openxmlformats.org/officeDocument/2006/relationships/hyperlink" Target="https://ok.ru/profile/569082688748/album/897192125676/914495214828" TargetMode="External"/><Relationship Id="rId83" Type="http://schemas.openxmlformats.org/officeDocument/2006/relationships/hyperlink" Target="https://ok.ru/profile/569082688748/album/897224050924/914461588460" TargetMode="External"/><Relationship Id="rId88" Type="http://schemas.openxmlformats.org/officeDocument/2006/relationships/hyperlink" Target="https://ok.ru/profile/569082688748/album/896839811564/914495408620" TargetMode="External"/><Relationship Id="rId1" Type="http://schemas.openxmlformats.org/officeDocument/2006/relationships/hyperlink" Target="https://ok.ru/profile/569082688748/album/897192125676/913548997356" TargetMode="External"/><Relationship Id="rId6" Type="http://schemas.openxmlformats.org/officeDocument/2006/relationships/hyperlink" Target="https://ok.ru/profile/569082688748/album/896555341804/914460908012" TargetMode="External"/><Relationship Id="rId15" Type="http://schemas.openxmlformats.org/officeDocument/2006/relationships/hyperlink" Target="https://ok.ru/profile/569082688748/album/897516667116/914461146092" TargetMode="External"/><Relationship Id="rId23" Type="http://schemas.openxmlformats.org/officeDocument/2006/relationships/hyperlink" Target="https://ok.ru/profile/569082688748/album/896555341804/914460974828" TargetMode="External"/><Relationship Id="rId28" Type="http://schemas.openxmlformats.org/officeDocument/2006/relationships/hyperlink" Target="https://ok.ru/profile/569082688748/album/896555341804/914460919020" TargetMode="External"/><Relationship Id="rId36" Type="http://schemas.openxmlformats.org/officeDocument/2006/relationships/hyperlink" Target="https://ok.ru/profile/569082688748/album/897224050924/914461458668" TargetMode="External"/><Relationship Id="rId49" Type="http://schemas.openxmlformats.org/officeDocument/2006/relationships/hyperlink" Target="https://ok.ru/profile/569082688748/album/896763457260/914532344044" TargetMode="External"/><Relationship Id="rId57" Type="http://schemas.openxmlformats.org/officeDocument/2006/relationships/hyperlink" Target="https://ok.ru/profile/569082688748/album/896763457260/914532504812" TargetMode="External"/><Relationship Id="rId10" Type="http://schemas.openxmlformats.org/officeDocument/2006/relationships/hyperlink" Target="https://ok.ru/profile/569082688748/album/897516667116/914461128940" TargetMode="External"/><Relationship Id="rId31" Type="http://schemas.openxmlformats.org/officeDocument/2006/relationships/hyperlink" Target="https://ok.ru/profile/569082688748/album/897192125676/914495228908" TargetMode="External"/><Relationship Id="rId44" Type="http://schemas.openxmlformats.org/officeDocument/2006/relationships/hyperlink" Target="https://ok.ru/profile/569082688748/album/896790368236/914532767468" TargetMode="External"/><Relationship Id="rId52" Type="http://schemas.openxmlformats.org/officeDocument/2006/relationships/hyperlink" Target="https://ok.ru/profile/569082688748/album/896763457260/914532390892" TargetMode="External"/><Relationship Id="rId60" Type="http://schemas.openxmlformats.org/officeDocument/2006/relationships/hyperlink" Target="https://ok.ru/profile/569082688748/album/896790368236/914532818412" TargetMode="External"/><Relationship Id="rId65" Type="http://schemas.openxmlformats.org/officeDocument/2006/relationships/hyperlink" Target="https://ok.ru/profile/569082688748/album/896706982892/914531629548" TargetMode="External"/><Relationship Id="rId73" Type="http://schemas.openxmlformats.org/officeDocument/2006/relationships/hyperlink" Target="https://ok.ru/profile/569082688748/album/897192125676/914494757868" TargetMode="External"/><Relationship Id="rId78" Type="http://schemas.openxmlformats.org/officeDocument/2006/relationships/hyperlink" Target="https://ok.ru/profile/569082688748/album/897192125676/914494702572" TargetMode="External"/><Relationship Id="rId81" Type="http://schemas.openxmlformats.org/officeDocument/2006/relationships/hyperlink" Target="https://ok.ru/profile/569082688748/album/897192125676/914494875372" TargetMode="External"/><Relationship Id="rId86" Type="http://schemas.openxmlformats.org/officeDocument/2006/relationships/hyperlink" Target="https://ok.ru/profile/569082688748/album/896553834476/914531313388" TargetMode="External"/><Relationship Id="rId4" Type="http://schemas.openxmlformats.org/officeDocument/2006/relationships/hyperlink" Target="https://ok.ru/profile/569082688748/album/897224050924/914461399020" TargetMode="External"/><Relationship Id="rId9" Type="http://schemas.openxmlformats.org/officeDocument/2006/relationships/hyperlink" Target="https://ok.ru/profile/569082688748/album/896555341804/914460848364" TargetMode="External"/><Relationship Id="rId13" Type="http://schemas.openxmlformats.org/officeDocument/2006/relationships/hyperlink" Target="https://ok.ru/profile/569082688748/album/897516667116/914461140460" TargetMode="External"/><Relationship Id="rId18" Type="http://schemas.openxmlformats.org/officeDocument/2006/relationships/hyperlink" Target="https://ok.ru/profile/569082688748/album/897516667116/914461151468" TargetMode="External"/><Relationship Id="rId39" Type="http://schemas.openxmlformats.org/officeDocument/2006/relationships/hyperlink" Target="https://ok.ru/profile/569082688748/album/896790368236/914532865772" TargetMode="External"/><Relationship Id="rId34" Type="http://schemas.openxmlformats.org/officeDocument/2006/relationships/hyperlink" Target="https://ok.ru/profile/569082688748/album/896839811564/914494920684" TargetMode="External"/><Relationship Id="rId50" Type="http://schemas.openxmlformats.org/officeDocument/2006/relationships/hyperlink" Target="https://ok.ru/profile/569082688748/album/896657733612/914531145708" TargetMode="External"/><Relationship Id="rId55" Type="http://schemas.openxmlformats.org/officeDocument/2006/relationships/hyperlink" Target="https://ok.ru/profile/569082688748/album/896763457260/914532404460" TargetMode="External"/><Relationship Id="rId76" Type="http://schemas.openxmlformats.org/officeDocument/2006/relationships/hyperlink" Target="https://ok.ru/profile/569082688748/album/897192125676/914495214828" TargetMode="External"/><Relationship Id="rId7" Type="http://schemas.openxmlformats.org/officeDocument/2006/relationships/hyperlink" Target="https://ok.ru/profile/569082688748/album/896555341804/914460903660" TargetMode="External"/><Relationship Id="rId71" Type="http://schemas.openxmlformats.org/officeDocument/2006/relationships/hyperlink" Target="https://ok.ru/profile/569082688748/album/897192125676/914494801644" TargetMode="External"/><Relationship Id="rId2" Type="http://schemas.openxmlformats.org/officeDocument/2006/relationships/hyperlink" Target="https://ok.ru/profile/569082688748/album/897224050924/914461662188" TargetMode="External"/><Relationship Id="rId29" Type="http://schemas.openxmlformats.org/officeDocument/2006/relationships/hyperlink" Target="https://ok.ru/profile/569082688748/album/897192125676/914495286252" TargetMode="External"/><Relationship Id="rId24" Type="http://schemas.openxmlformats.org/officeDocument/2006/relationships/hyperlink" Target="https://ok.ru/profile/569082688748/album/896555341804/914460919020" TargetMode="External"/><Relationship Id="rId40" Type="http://schemas.openxmlformats.org/officeDocument/2006/relationships/hyperlink" Target="https://ok.ru/profile/569082688748/album/896839811564/914494920684" TargetMode="External"/><Relationship Id="rId45" Type="http://schemas.openxmlformats.org/officeDocument/2006/relationships/hyperlink" Target="https://ok.ru/profile/569082688748/album/896763457260/914532537324" TargetMode="External"/><Relationship Id="rId66" Type="http://schemas.openxmlformats.org/officeDocument/2006/relationships/hyperlink" Target="https://ok.ru/profile/569082688748/album/896706982892/914531582956" TargetMode="External"/><Relationship Id="rId87" Type="http://schemas.openxmlformats.org/officeDocument/2006/relationships/hyperlink" Target="https://ok.ru/profile/569082688748/album/896762943468/914530760684" TargetMode="External"/><Relationship Id="rId61" Type="http://schemas.openxmlformats.org/officeDocument/2006/relationships/hyperlink" Target="https://ok.ru/profile/569082688748/album/896706982892/914531674092" TargetMode="External"/><Relationship Id="rId82" Type="http://schemas.openxmlformats.org/officeDocument/2006/relationships/hyperlink" Target="https://ok.ru/profile/569082688748/album/896839811564/914494984172" TargetMode="External"/><Relationship Id="rId19" Type="http://schemas.openxmlformats.org/officeDocument/2006/relationships/hyperlink" Target="https://ok.ru/profile/569082688748/album/897516667116/91446115274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6024505836/925753469164" TargetMode="External"/><Relationship Id="rId13" Type="http://schemas.openxmlformats.org/officeDocument/2006/relationships/hyperlink" Target="https://ok.ru/profile/569082688748/album/916025641196/928566152684" TargetMode="External"/><Relationship Id="rId18" Type="http://schemas.openxmlformats.org/officeDocument/2006/relationships/hyperlink" Target="https://ok.ru/profile/569082688748/album/915797674476/928531414764" TargetMode="External"/><Relationship Id="rId3" Type="http://schemas.openxmlformats.org/officeDocument/2006/relationships/hyperlink" Target="https://ok.ru/profile/569082688748/album/915851970796/927496125676" TargetMode="External"/><Relationship Id="rId21" Type="http://schemas.openxmlformats.org/officeDocument/2006/relationships/hyperlink" Target="https://ok.ru/profile/569082688748/album/916086176236/926148285932" TargetMode="External"/><Relationship Id="rId7" Type="http://schemas.openxmlformats.org/officeDocument/2006/relationships/hyperlink" Target="https://ok.ru/profile/569082688748/album/915851970796/927217475308" TargetMode="External"/><Relationship Id="rId12" Type="http://schemas.openxmlformats.org/officeDocument/2006/relationships/hyperlink" Target="https://ok.ru/profile/569082688748/album/916024505836/928823290092" TargetMode="External"/><Relationship Id="rId17" Type="http://schemas.openxmlformats.org/officeDocument/2006/relationships/hyperlink" Target="https://ok.ru/profile/569082688748/album/915797674476/928531384044" TargetMode="External"/><Relationship Id="rId2" Type="http://schemas.openxmlformats.org/officeDocument/2006/relationships/hyperlink" Target="https://ok.ru/profile/569082688748/album/904099232748/921858551020" TargetMode="External"/><Relationship Id="rId16" Type="http://schemas.openxmlformats.org/officeDocument/2006/relationships/hyperlink" Target="https://ok.ru/profile/569082688748/album/915797674476/925288766444" TargetMode="External"/><Relationship Id="rId20" Type="http://schemas.openxmlformats.org/officeDocument/2006/relationships/hyperlink" Target="https://ok.ru/profile/569082688748/album/916086176236/927478074860" TargetMode="External"/><Relationship Id="rId1" Type="http://schemas.openxmlformats.org/officeDocument/2006/relationships/hyperlink" Target="https://ok.ru/profile/569082688748/album/904099232748/927243063788" TargetMode="External"/><Relationship Id="rId6" Type="http://schemas.openxmlformats.org/officeDocument/2006/relationships/hyperlink" Target="https://ok.ru/profile/569082688748/album/915851970796/927217615340" TargetMode="External"/><Relationship Id="rId11" Type="http://schemas.openxmlformats.org/officeDocument/2006/relationships/hyperlink" Target="https://ok.ru/profile/569082688748/album/915968223980/928827142380" TargetMode="External"/><Relationship Id="rId5" Type="http://schemas.openxmlformats.org/officeDocument/2006/relationships/hyperlink" Target="https://ok.ru/profile/569082688748/album/915851970796/929403702764" TargetMode="External"/><Relationship Id="rId15" Type="http://schemas.openxmlformats.org/officeDocument/2006/relationships/hyperlink" Target="https://ok.ru/profile/569082688748/album/915851970796/927038088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ok.ru/profile/569082688748/album/915754972140/929406471404" TargetMode="External"/><Relationship Id="rId19" Type="http://schemas.openxmlformats.org/officeDocument/2006/relationships/hyperlink" Target="https://ok.ru/profile/569082688748/album/916086176236/916086816492" TargetMode="External"/><Relationship Id="rId4" Type="http://schemas.openxmlformats.org/officeDocument/2006/relationships/hyperlink" Target="https://ok.ru/profile/569082688748/album/915851578604/928839969516" TargetMode="External"/><Relationship Id="rId9" Type="http://schemas.openxmlformats.org/officeDocument/2006/relationships/hyperlink" Target="https://ok.ru/profile/569082688748/album/915797674476/929402842604" TargetMode="External"/><Relationship Id="rId14" Type="http://schemas.openxmlformats.org/officeDocument/2006/relationships/hyperlink" Target="https://ok.ru/profile/569082688748/album/915851970796/928058658796" TargetMode="External"/><Relationship Id="rId22" Type="http://schemas.openxmlformats.org/officeDocument/2006/relationships/hyperlink" Target="https://happywear.ru/kanctovari/hobbi-i-tvorchestvo/nabori-dlya-tvorchestva/665668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24286844652/926398009068" TargetMode="External"/><Relationship Id="rId18" Type="http://schemas.openxmlformats.org/officeDocument/2006/relationships/hyperlink" Target="https://ok.ru/profile/569082688748/album/915755379692/928531821292" TargetMode="External"/><Relationship Id="rId26" Type="http://schemas.openxmlformats.org/officeDocument/2006/relationships/hyperlink" Target="https://ok.ru/profile/569082688748/album/915755379692/928531821292" TargetMode="External"/><Relationship Id="rId21" Type="http://schemas.openxmlformats.org/officeDocument/2006/relationships/hyperlink" Target="https://ok.ru/profile/569082688748/album/915755379692/928531739884" TargetMode="External"/><Relationship Id="rId34" Type="http://schemas.openxmlformats.org/officeDocument/2006/relationships/hyperlink" Target="https://ok.ru/profile/569082688748/album/915713547756/925757998828" TargetMode="External"/><Relationship Id="rId7" Type="http://schemas.openxmlformats.org/officeDocument/2006/relationships/hyperlink" Target="https://ok.ru/profile/569082688748/album/916169808108/928557719532" TargetMode="External"/><Relationship Id="rId12" Type="http://schemas.openxmlformats.org/officeDocument/2006/relationships/hyperlink" Target="https://ok.ru/profile/569082688748/album/924286844652/927242551788" TargetMode="External"/><Relationship Id="rId17" Type="http://schemas.openxmlformats.org/officeDocument/2006/relationships/hyperlink" Target="https://ok.ru/profile/569082688748/album/915755379692/928531821292" TargetMode="External"/><Relationship Id="rId25" Type="http://schemas.openxmlformats.org/officeDocument/2006/relationships/hyperlink" Target="https://ok.ru/profile/569082688748/album/916025641196/928822968300" TargetMode="External"/><Relationship Id="rId33" Type="http://schemas.openxmlformats.org/officeDocument/2006/relationships/hyperlink" Target="https://ok.ru/profile/569082688748/album/916639493356/928926945516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https://ok.ru/profile/569082688748/album/916169808108/928557658348" TargetMode="External"/><Relationship Id="rId16" Type="http://schemas.openxmlformats.org/officeDocument/2006/relationships/hyperlink" Target="https://ok.ru/profile/569082688748/album/928311645420/928312014060" TargetMode="External"/><Relationship Id="rId20" Type="http://schemas.openxmlformats.org/officeDocument/2006/relationships/hyperlink" Target="https://ok.ru/profile/569082688748/album/916024505836/928563941612" TargetMode="External"/><Relationship Id="rId29" Type="http://schemas.openxmlformats.org/officeDocument/2006/relationships/hyperlink" Target="https://ok.ru/profile/569082688748/album/916639493356/928869771756" TargetMode="External"/><Relationship Id="rId1" Type="http://schemas.openxmlformats.org/officeDocument/2006/relationships/hyperlink" Target="https://ok.ru/profile/569082688748/album/916169808108/928557656812" TargetMode="External"/><Relationship Id="rId6" Type="http://schemas.openxmlformats.org/officeDocument/2006/relationships/hyperlink" Target="https://ok.ru/profile/569082688748/album/916169808108/928557727468" TargetMode="External"/><Relationship Id="rId11" Type="http://schemas.openxmlformats.org/officeDocument/2006/relationships/hyperlink" Target="https://ok.ru/profile/569082688748/album/916639493356/928529149164" TargetMode="External"/><Relationship Id="rId24" Type="http://schemas.openxmlformats.org/officeDocument/2006/relationships/hyperlink" Target="https://ok.ru/profile/569082688748/album/915798054636/928842482668" TargetMode="External"/><Relationship Id="rId32" Type="http://schemas.openxmlformats.org/officeDocument/2006/relationships/hyperlink" Target="https://ok.ru/profile/569082688748/album/916639493356/928869794796" TargetMode="External"/><Relationship Id="rId37" Type="http://schemas.openxmlformats.org/officeDocument/2006/relationships/hyperlink" Target="https://ok.ru/profile/569082688748/album/916639493356/928869761516" TargetMode="External"/><Relationship Id="rId5" Type="http://schemas.openxmlformats.org/officeDocument/2006/relationships/hyperlink" Target="https://ok.ru/profile/569082688748/album/916169808108/927724868844" TargetMode="External"/><Relationship Id="rId15" Type="http://schemas.openxmlformats.org/officeDocument/2006/relationships/hyperlink" Target="https://ok.ru/profile/569082688748/album/928311645420/928312025836" TargetMode="External"/><Relationship Id="rId23" Type="http://schemas.openxmlformats.org/officeDocument/2006/relationships/hyperlink" Target="https://ok.ru/profile/569082688748/album/916024505836/928823285484" TargetMode="External"/><Relationship Id="rId28" Type="http://schemas.openxmlformats.org/officeDocument/2006/relationships/hyperlink" Target="https://ok.ru/profile/569082688748/album/916639493356/928869794796" TargetMode="External"/><Relationship Id="rId36" Type="http://schemas.openxmlformats.org/officeDocument/2006/relationships/hyperlink" Target="https://ok.ru/profile/569082688748/album/916639493356/928869761516" TargetMode="External"/><Relationship Id="rId10" Type="http://schemas.openxmlformats.org/officeDocument/2006/relationships/hyperlink" Target="https://ok.ru/profile/569082688748/album/924286844652/924286908908" TargetMode="External"/><Relationship Id="rId19" Type="http://schemas.openxmlformats.org/officeDocument/2006/relationships/hyperlink" Target="https://ok.ru/profile/569082688748/album/915755379692/928531821292" TargetMode="External"/><Relationship Id="rId31" Type="http://schemas.openxmlformats.org/officeDocument/2006/relationships/hyperlink" Target="https://ok.ru/profile/569082688748/album/916639493356/928869788140" TargetMode="External"/><Relationship Id="rId4" Type="http://schemas.openxmlformats.org/officeDocument/2006/relationships/hyperlink" Target="https://ok.ru/profile/569082688748/album/916169808108/927023875308" TargetMode="External"/><Relationship Id="rId9" Type="http://schemas.openxmlformats.org/officeDocument/2006/relationships/hyperlink" Target="https://ok.ru/profile/569082688748/album/915714189292/924920737004" TargetMode="External"/><Relationship Id="rId14" Type="http://schemas.openxmlformats.org/officeDocument/2006/relationships/hyperlink" Target="https://ok.ru/profile/569082688748/album/928311645420/928312025836" TargetMode="External"/><Relationship Id="rId22" Type="http://schemas.openxmlformats.org/officeDocument/2006/relationships/hyperlink" Target="https://ok.ru/profile/569082688748/album/915755379692/928058506732" TargetMode="External"/><Relationship Id="rId27" Type="http://schemas.openxmlformats.org/officeDocument/2006/relationships/hyperlink" Target="https://ok.ru/profile/569082688748/album/918346409196/927496848108" TargetMode="External"/><Relationship Id="rId30" Type="http://schemas.openxmlformats.org/officeDocument/2006/relationships/hyperlink" Target="https://ok.ru/profile/569082688748/album/916639493356/928529154796" TargetMode="External"/><Relationship Id="rId35" Type="http://schemas.openxmlformats.org/officeDocument/2006/relationships/hyperlink" Target="https://ok.ru/profile/569082688748/album/915714189292/926375562732" TargetMode="External"/><Relationship Id="rId8" Type="http://schemas.openxmlformats.org/officeDocument/2006/relationships/hyperlink" Target="https://ok.ru/profile/569082688748/album/915713887212/923549099244" TargetMode="External"/><Relationship Id="rId3" Type="http://schemas.openxmlformats.org/officeDocument/2006/relationships/hyperlink" Target="https://ok.ru/profile/569082688748/album/915713887212/92703424100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ok.ru/profile/569082688748/album/915754972140/927235430124" TargetMode="External"/><Relationship Id="rId13" Type="http://schemas.openxmlformats.org/officeDocument/2006/relationships/hyperlink" Target="https://ok.ru/profile/569082688748/album/896890353644/928058406892" TargetMode="External"/><Relationship Id="rId18" Type="http://schemas.openxmlformats.org/officeDocument/2006/relationships/hyperlink" Target="https://ok.ru/profile/569082688748/album/928311645420/928312000492" TargetMode="External"/><Relationship Id="rId3" Type="http://schemas.openxmlformats.org/officeDocument/2006/relationships/hyperlink" Target="https://ok.ru/profile/569082688748/album/916145727980/923258654444" TargetMode="External"/><Relationship Id="rId21" Type="http://schemas.openxmlformats.org/officeDocument/2006/relationships/hyperlink" Target="https://ok.ru/profile/569082688748/album/915755379692/928531801836" TargetMode="External"/><Relationship Id="rId7" Type="http://schemas.openxmlformats.org/officeDocument/2006/relationships/hyperlink" Target="https://ok.ru/profile/569082688748/album/915797674476/927224861420" TargetMode="External"/><Relationship Id="rId12" Type="http://schemas.openxmlformats.org/officeDocument/2006/relationships/hyperlink" Target="https://ok.ru/profile/569082688748/album/896890353644/928058406636" TargetMode="External"/><Relationship Id="rId17" Type="http://schemas.openxmlformats.org/officeDocument/2006/relationships/hyperlink" Target="https://ok.ru/profile/569082688748/album/915798054636/927037993196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hyperlink" Target="https://ok.ru/profile/569082688748/album/915851578604/927037644268" TargetMode="External"/><Relationship Id="rId16" Type="http://schemas.openxmlformats.org/officeDocument/2006/relationships/hyperlink" Target="https://ok.ru/profile/569082688748/album/928311645420/928311878380" TargetMode="External"/><Relationship Id="rId20" Type="http://schemas.openxmlformats.org/officeDocument/2006/relationships/hyperlink" Target="https://ok.ru/profile/569082688748/album/928311645420/928311823852" TargetMode="External"/><Relationship Id="rId1" Type="http://schemas.openxmlformats.org/officeDocument/2006/relationships/hyperlink" Target="https://ok.ru/profile/569082688748/album/915851578604/923841830892" TargetMode="External"/><Relationship Id="rId6" Type="http://schemas.openxmlformats.org/officeDocument/2006/relationships/hyperlink" Target="https://ok.ru/profile/569082688748/album/915754972140/927479460332" TargetMode="External"/><Relationship Id="rId11" Type="http://schemas.openxmlformats.org/officeDocument/2006/relationships/hyperlink" Target="https://ok.ru/profile/569082688748/album/896890353644/927229288940" TargetMode="External"/><Relationship Id="rId24" Type="http://schemas.openxmlformats.org/officeDocument/2006/relationships/hyperlink" Target="https://ok.ru/profile/569082688748/album/915851578604/928530563052" TargetMode="External"/><Relationship Id="rId5" Type="http://schemas.openxmlformats.org/officeDocument/2006/relationships/hyperlink" Target="https://ok.ru/profile/569082688748/album/915798054636/920926379756" TargetMode="External"/><Relationship Id="rId15" Type="http://schemas.openxmlformats.org/officeDocument/2006/relationships/hyperlink" Target="https://ok.ru/profile/569082688748/album/915798054636/928058671596" TargetMode="External"/><Relationship Id="rId23" Type="http://schemas.openxmlformats.org/officeDocument/2006/relationships/hyperlink" Target="https://ok.ru/profile/569082688748/album/915851578604/928530588908" TargetMode="External"/><Relationship Id="rId10" Type="http://schemas.openxmlformats.org/officeDocument/2006/relationships/hyperlink" Target="https://ok.ru/profile/569082688748/album/916085135596/928042400748" TargetMode="External"/><Relationship Id="rId19" Type="http://schemas.openxmlformats.org/officeDocument/2006/relationships/hyperlink" Target="https://ok.ru/profile/569082688748/album/928311645420/928311852268" TargetMode="External"/><Relationship Id="rId4" Type="http://schemas.openxmlformats.org/officeDocument/2006/relationships/hyperlink" Target="https://ok.ru/profile/569082688748/album/915713547756/927480274668" TargetMode="External"/><Relationship Id="rId9" Type="http://schemas.openxmlformats.org/officeDocument/2006/relationships/hyperlink" Target="https://ok.ru/profile/569082688748/album/915754972140/927235451884" TargetMode="External"/><Relationship Id="rId14" Type="http://schemas.openxmlformats.org/officeDocument/2006/relationships/hyperlink" Target="https://ok.ru/profile/569082688748/album/915851970796/927038214636" TargetMode="External"/><Relationship Id="rId22" Type="http://schemas.openxmlformats.org/officeDocument/2006/relationships/hyperlink" Target="https://ok.ru/profile/569082688748/album/915755379692/92853180183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ok.ru/profile/569082688748/album/915714189292/915714279916" TargetMode="External"/><Relationship Id="rId18" Type="http://schemas.openxmlformats.org/officeDocument/2006/relationships/hyperlink" Target="https://ok.ru/profile/569082688748/album/915713547756/927480225260" TargetMode="External"/><Relationship Id="rId26" Type="http://schemas.openxmlformats.org/officeDocument/2006/relationships/hyperlink" Target="https://ok.ru/profile/569082688748/album/916171721708/927086283500" TargetMode="External"/><Relationship Id="rId39" Type="http://schemas.openxmlformats.org/officeDocument/2006/relationships/hyperlink" Target="https://ok.ru/profile/569082688748/album/916024628716/927478634220" TargetMode="External"/><Relationship Id="rId21" Type="http://schemas.openxmlformats.org/officeDocument/2006/relationships/hyperlink" Target="https://ok.ru/profile/569082688748/album/924821587180/924887267820" TargetMode="External"/><Relationship Id="rId34" Type="http://schemas.openxmlformats.org/officeDocument/2006/relationships/hyperlink" Target="https://ok.ru/profile/569082688748/album/915713547756/927034393068" TargetMode="External"/><Relationship Id="rId42" Type="http://schemas.openxmlformats.org/officeDocument/2006/relationships/hyperlink" Target="https://ok.ru/profile/569082688748/album/915798054636/926136705260" TargetMode="External"/><Relationship Id="rId47" Type="http://schemas.openxmlformats.org/officeDocument/2006/relationships/hyperlink" Target="https://ok.ru/profile/569082688748/album/915754972140/927235554028" TargetMode="External"/><Relationship Id="rId50" Type="http://schemas.openxmlformats.org/officeDocument/2006/relationships/printerSettings" Target="../printerSettings/printerSettings9.bin"/><Relationship Id="rId7" Type="http://schemas.openxmlformats.org/officeDocument/2006/relationships/hyperlink" Target="https://ok.ru/profile/569082688748/album/918346409196/926136294380" TargetMode="External"/><Relationship Id="rId2" Type="http://schemas.openxmlformats.org/officeDocument/2006/relationships/hyperlink" Target="https://ok.ru/profile/569082688748/album/916171721708/927086276588" TargetMode="External"/><Relationship Id="rId16" Type="http://schemas.openxmlformats.org/officeDocument/2006/relationships/hyperlink" Target="https://ok.ru/profile/569082688748/album/916169808108/927479220972" TargetMode="External"/><Relationship Id="rId29" Type="http://schemas.openxmlformats.org/officeDocument/2006/relationships/hyperlink" Target="https://ok.ru/profile/569082688748/album/916171721708/927215685868" TargetMode="External"/><Relationship Id="rId11" Type="http://schemas.openxmlformats.org/officeDocument/2006/relationships/hyperlink" Target="https://ok.ru/profile/569082688748/album/915754972140/926688103916" TargetMode="External"/><Relationship Id="rId24" Type="http://schemas.openxmlformats.org/officeDocument/2006/relationships/hyperlink" Target="https://ok.ru/profile/569082688748/album/915797674476/927224815340" TargetMode="External"/><Relationship Id="rId32" Type="http://schemas.openxmlformats.org/officeDocument/2006/relationships/hyperlink" Target="https://ok.ru/profile/569082688748/album/915713547756/927480234988" TargetMode="External"/><Relationship Id="rId37" Type="http://schemas.openxmlformats.org/officeDocument/2006/relationships/hyperlink" Target="https://ok.ru/profile/569082688748/album/915851578604/924478892524" TargetMode="External"/><Relationship Id="rId40" Type="http://schemas.openxmlformats.org/officeDocument/2006/relationships/hyperlink" Target="https://ok.ru/profile/569082688748/album/915798054636/925759011564" TargetMode="External"/><Relationship Id="rId45" Type="http://schemas.openxmlformats.org/officeDocument/2006/relationships/hyperlink" Target="https://ok.ru/profile/569082688748/album/916024628716/927478630380" TargetMode="External"/><Relationship Id="rId5" Type="http://schemas.openxmlformats.org/officeDocument/2006/relationships/hyperlink" Target="https://ok.ru/profile/569082688748/album/918346409196/927215703532" TargetMode="External"/><Relationship Id="rId15" Type="http://schemas.openxmlformats.org/officeDocument/2006/relationships/hyperlink" Target="https://ok.ru/profile/569082688748/album/915714189292/927235466988" TargetMode="External"/><Relationship Id="rId23" Type="http://schemas.openxmlformats.org/officeDocument/2006/relationships/hyperlink" Target="https://ok.ru/profile/569082688748/album/915797674476/927224810220" TargetMode="External"/><Relationship Id="rId28" Type="http://schemas.openxmlformats.org/officeDocument/2006/relationships/hyperlink" Target="https://ok.ru/profile/569082688748/album/916171721708/927086760940" TargetMode="External"/><Relationship Id="rId36" Type="http://schemas.openxmlformats.org/officeDocument/2006/relationships/hyperlink" Target="https://ok.ru/profile/569082688748/album/915713547756/926687811052" TargetMode="External"/><Relationship Id="rId49" Type="http://schemas.openxmlformats.org/officeDocument/2006/relationships/hyperlink" Target="https://ok.ru/profile/569082688748/album/915754972140/925287483884" TargetMode="External"/><Relationship Id="rId10" Type="http://schemas.openxmlformats.org/officeDocument/2006/relationships/hyperlink" Target="https://ok.ru/profile/569082688748/album/915968223980/927023778284" TargetMode="External"/><Relationship Id="rId19" Type="http://schemas.openxmlformats.org/officeDocument/2006/relationships/hyperlink" Target="https://ok.ru/profile/569082688748/album/915713547756/927480205292" TargetMode="External"/><Relationship Id="rId31" Type="http://schemas.openxmlformats.org/officeDocument/2006/relationships/hyperlink" Target="https://ok.ru/profile/569082688748/album/915713547756/927234482668" TargetMode="External"/><Relationship Id="rId44" Type="http://schemas.openxmlformats.org/officeDocument/2006/relationships/hyperlink" Target="https://ok.ru/profile/569082688748/album/915968223980/927478942700" TargetMode="External"/><Relationship Id="rId4" Type="http://schemas.openxmlformats.org/officeDocument/2006/relationships/hyperlink" Target="https://ok.ru/profile/569082688748/album/918346409196/927215703532" TargetMode="External"/><Relationship Id="rId9" Type="http://schemas.openxmlformats.org/officeDocument/2006/relationships/hyperlink" Target="https://ok.ru/profile/569082688748/album/915968223980/927023767532" TargetMode="External"/><Relationship Id="rId14" Type="http://schemas.openxmlformats.org/officeDocument/2006/relationships/hyperlink" Target="https://ok.ru/profile/569082688748/album/915714189292/927024502252" TargetMode="External"/><Relationship Id="rId22" Type="http://schemas.openxmlformats.org/officeDocument/2006/relationships/hyperlink" Target="https://ok.ru/profile/569082688748/album/915797674476/927224794092" TargetMode="External"/><Relationship Id="rId27" Type="http://schemas.openxmlformats.org/officeDocument/2006/relationships/hyperlink" Target="https://ok.ru/profile/569082688748/album/915797674476/927224815340" TargetMode="External"/><Relationship Id="rId30" Type="http://schemas.openxmlformats.org/officeDocument/2006/relationships/hyperlink" Target="https://ok.ru/profile/569082688748/album/915755379692/927495499500" TargetMode="External"/><Relationship Id="rId35" Type="http://schemas.openxmlformats.org/officeDocument/2006/relationships/hyperlink" Target="https://ok.ru/profile/569082688748/album/915713547756/926687813868" TargetMode="External"/><Relationship Id="rId43" Type="http://schemas.openxmlformats.org/officeDocument/2006/relationships/hyperlink" Target="https://ok.ru/profile/569082688748/album/915798054636/925759011564" TargetMode="External"/><Relationship Id="rId48" Type="http://schemas.openxmlformats.org/officeDocument/2006/relationships/hyperlink" Target="https://ok.ru/profile/569082688748/album/915968223980/927237382892" TargetMode="External"/><Relationship Id="rId8" Type="http://schemas.openxmlformats.org/officeDocument/2006/relationships/hyperlink" Target="https://ok.ru/profile/569082688748/album/915968223980/925754032108" TargetMode="External"/><Relationship Id="rId3" Type="http://schemas.openxmlformats.org/officeDocument/2006/relationships/hyperlink" Target="https://ok.ru/profile/569082688748/album/918346409196/926683237868" TargetMode="External"/><Relationship Id="rId12" Type="http://schemas.openxmlformats.org/officeDocument/2006/relationships/hyperlink" Target="https://ok.ru/profile/569082688748/album/915754972140/926688108268" TargetMode="External"/><Relationship Id="rId17" Type="http://schemas.openxmlformats.org/officeDocument/2006/relationships/hyperlink" Target="https://ok.ru/profile/569082688748/album/916639493356/927497407212" TargetMode="External"/><Relationship Id="rId25" Type="http://schemas.openxmlformats.org/officeDocument/2006/relationships/hyperlink" Target="https://ok.ru/profile/569082688748/album/916171721708/927086283500" TargetMode="External"/><Relationship Id="rId33" Type="http://schemas.openxmlformats.org/officeDocument/2006/relationships/hyperlink" Target="https://ok.ru/profile/569082688748/album/915713547756/927034393324" TargetMode="External"/><Relationship Id="rId38" Type="http://schemas.openxmlformats.org/officeDocument/2006/relationships/hyperlink" Target="https://ok.ru/profile/569082688748/album/915713547756/926687792108" TargetMode="External"/><Relationship Id="rId46" Type="http://schemas.openxmlformats.org/officeDocument/2006/relationships/hyperlink" Target="https://ok.ru/profile/569082688748/album/915755379692/927495501804" TargetMode="External"/><Relationship Id="rId20" Type="http://schemas.openxmlformats.org/officeDocument/2006/relationships/hyperlink" Target="https://ok.ru/profile/569082688748/album/924821587180/924887251692" TargetMode="External"/><Relationship Id="rId41" Type="http://schemas.openxmlformats.org/officeDocument/2006/relationships/hyperlink" Target="https://ok.ru/profile/569082688748/album/915851578604/927495673836" TargetMode="External"/><Relationship Id="rId1" Type="http://schemas.openxmlformats.org/officeDocument/2006/relationships/hyperlink" Target="https://ok.ru/profile/569082688748/album/918346409196/925289654764" TargetMode="External"/><Relationship Id="rId6" Type="http://schemas.openxmlformats.org/officeDocument/2006/relationships/hyperlink" Target="https://ok.ru/profile/569082688748/album/916171721708/927086490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9" workbookViewId="0">
      <selection activeCell="A26" sqref="A26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27" t="s">
        <v>664</v>
      </c>
      <c r="B2" s="45" t="s">
        <v>3993</v>
      </c>
      <c r="C2" s="16" t="s">
        <v>3994</v>
      </c>
      <c r="D2" s="12">
        <v>86</v>
      </c>
      <c r="E2" s="13" t="s">
        <v>3622</v>
      </c>
      <c r="F2" s="13">
        <v>618</v>
      </c>
      <c r="G2" s="13">
        <v>486</v>
      </c>
      <c r="H2" s="12">
        <f>F2+F3</f>
        <v>1236</v>
      </c>
      <c r="J2" s="13">
        <f t="shared" ref="J2:J15" si="0">H2-I2</f>
        <v>1236</v>
      </c>
      <c r="L2" s="13">
        <f t="shared" ref="L2:L15" si="1">F2*20%</f>
        <v>123.60000000000001</v>
      </c>
    </row>
    <row r="3" spans="1:14" s="8" customFormat="1" ht="30" customHeight="1" x14ac:dyDescent="0.3">
      <c r="A3" s="25" t="s">
        <v>664</v>
      </c>
      <c r="B3" s="44" t="s">
        <v>3993</v>
      </c>
      <c r="C3" s="14" t="s">
        <v>3994</v>
      </c>
      <c r="D3" s="8">
        <v>110</v>
      </c>
      <c r="E3" s="9" t="s">
        <v>3622</v>
      </c>
      <c r="F3" s="9">
        <v>618</v>
      </c>
      <c r="G3" s="9">
        <v>486</v>
      </c>
      <c r="J3" s="9">
        <f t="shared" si="0"/>
        <v>0</v>
      </c>
      <c r="L3" s="9">
        <f t="shared" si="1"/>
        <v>123.60000000000001</v>
      </c>
      <c r="N3" s="9"/>
    </row>
    <row r="4" spans="1:14" s="3" customFormat="1" ht="30" customHeight="1" x14ac:dyDescent="0.3">
      <c r="A4" s="3" t="s">
        <v>143</v>
      </c>
      <c r="B4" s="49" t="s">
        <v>3970</v>
      </c>
      <c r="C4" s="15" t="s">
        <v>3971</v>
      </c>
      <c r="E4" s="4" t="s">
        <v>3972</v>
      </c>
      <c r="F4" s="4">
        <v>317</v>
      </c>
      <c r="G4" s="4">
        <v>249</v>
      </c>
      <c r="H4" s="3">
        <f>F4+F5+F6+F7+F8+F9+F10+F11+F12</f>
        <v>3321</v>
      </c>
      <c r="I4" s="3">
        <v>1650</v>
      </c>
      <c r="J4" s="4">
        <f t="shared" si="0"/>
        <v>1671</v>
      </c>
      <c r="L4" s="4">
        <f t="shared" si="1"/>
        <v>63.400000000000006</v>
      </c>
    </row>
    <row r="5" spans="1:14" s="3" customFormat="1" ht="30" customHeight="1" x14ac:dyDescent="0.3">
      <c r="A5" s="3" t="s">
        <v>143</v>
      </c>
      <c r="B5" s="49" t="s">
        <v>3973</v>
      </c>
      <c r="C5" s="15" t="s">
        <v>3974</v>
      </c>
      <c r="D5" s="4">
        <v>5</v>
      </c>
      <c r="E5" s="4"/>
      <c r="F5" s="4">
        <v>883</v>
      </c>
      <c r="G5" s="4">
        <v>695</v>
      </c>
      <c r="J5" s="4">
        <f t="shared" si="0"/>
        <v>0</v>
      </c>
      <c r="L5" s="4">
        <f t="shared" si="1"/>
        <v>176.60000000000002</v>
      </c>
    </row>
    <row r="6" spans="1:14" s="3" customFormat="1" ht="30" customHeight="1" x14ac:dyDescent="0.3">
      <c r="A6" s="3" t="s">
        <v>143</v>
      </c>
      <c r="B6" s="4" t="s">
        <v>3975</v>
      </c>
      <c r="C6" s="15" t="s">
        <v>3976</v>
      </c>
      <c r="D6" s="4">
        <v>5</v>
      </c>
      <c r="E6" s="4" t="s">
        <v>7</v>
      </c>
      <c r="F6" s="4">
        <v>515</v>
      </c>
      <c r="G6" s="4">
        <v>405</v>
      </c>
      <c r="J6" s="4">
        <f t="shared" si="0"/>
        <v>0</v>
      </c>
      <c r="L6" s="4">
        <f t="shared" si="1"/>
        <v>103</v>
      </c>
    </row>
    <row r="7" spans="1:14" s="3" customFormat="1" ht="30" customHeight="1" x14ac:dyDescent="0.3">
      <c r="A7" s="3" t="s">
        <v>143</v>
      </c>
      <c r="B7" s="49" t="s">
        <v>2361</v>
      </c>
      <c r="C7" s="15" t="s">
        <v>3977</v>
      </c>
      <c r="D7" s="21">
        <v>5</v>
      </c>
      <c r="E7" s="3" t="s">
        <v>3978</v>
      </c>
      <c r="F7" s="4">
        <v>291</v>
      </c>
      <c r="G7" s="4">
        <v>172</v>
      </c>
      <c r="J7" s="4">
        <f t="shared" si="0"/>
        <v>0</v>
      </c>
      <c r="L7" s="4">
        <f t="shared" si="1"/>
        <v>58.2</v>
      </c>
    </row>
    <row r="8" spans="1:14" s="3" customFormat="1" ht="30" customHeight="1" x14ac:dyDescent="0.3">
      <c r="A8" s="3" t="s">
        <v>143</v>
      </c>
      <c r="B8" s="49" t="s">
        <v>3930</v>
      </c>
      <c r="C8" s="15" t="s">
        <v>3979</v>
      </c>
      <c r="D8" s="21" t="s">
        <v>92</v>
      </c>
      <c r="E8" s="3" t="s">
        <v>274</v>
      </c>
      <c r="F8" s="4">
        <v>101</v>
      </c>
      <c r="G8" s="4">
        <v>79</v>
      </c>
      <c r="J8" s="4">
        <f t="shared" si="0"/>
        <v>0</v>
      </c>
      <c r="L8" s="4">
        <f t="shared" si="1"/>
        <v>20.200000000000003</v>
      </c>
    </row>
    <row r="9" spans="1:14" s="3" customFormat="1" ht="30" customHeight="1" x14ac:dyDescent="0.3">
      <c r="A9" s="3" t="s">
        <v>143</v>
      </c>
      <c r="B9" s="49" t="s">
        <v>3980</v>
      </c>
      <c r="C9" s="15" t="s">
        <v>3981</v>
      </c>
      <c r="D9" s="21">
        <v>5</v>
      </c>
      <c r="E9" s="21" t="s">
        <v>3982</v>
      </c>
      <c r="F9" s="4">
        <v>489</v>
      </c>
      <c r="G9" s="4">
        <v>385</v>
      </c>
      <c r="J9" s="4">
        <f t="shared" si="0"/>
        <v>0</v>
      </c>
      <c r="L9" s="4">
        <f t="shared" si="1"/>
        <v>97.800000000000011</v>
      </c>
    </row>
    <row r="10" spans="1:14" s="3" customFormat="1" ht="30" customHeight="1" x14ac:dyDescent="0.3">
      <c r="A10" s="3" t="s">
        <v>143</v>
      </c>
      <c r="B10" s="49" t="s">
        <v>3983</v>
      </c>
      <c r="C10" s="15" t="s">
        <v>3985</v>
      </c>
      <c r="D10" s="3" t="s">
        <v>3984</v>
      </c>
      <c r="E10" s="21" t="s">
        <v>3986</v>
      </c>
      <c r="F10" s="4">
        <v>117</v>
      </c>
      <c r="G10" s="4">
        <v>92</v>
      </c>
      <c r="J10" s="4">
        <f t="shared" si="0"/>
        <v>0</v>
      </c>
      <c r="L10" s="4">
        <f t="shared" si="1"/>
        <v>23.400000000000002</v>
      </c>
    </row>
    <row r="11" spans="1:14" s="3" customFormat="1" ht="30" customHeight="1" x14ac:dyDescent="0.3">
      <c r="A11" s="3" t="s">
        <v>143</v>
      </c>
      <c r="B11" s="43" t="s">
        <v>3987</v>
      </c>
      <c r="C11" s="15" t="s">
        <v>3988</v>
      </c>
      <c r="D11" s="3" t="s">
        <v>2779</v>
      </c>
      <c r="E11" s="3" t="s">
        <v>3989</v>
      </c>
      <c r="F11" s="4">
        <v>228</v>
      </c>
      <c r="G11" s="4">
        <v>179</v>
      </c>
      <c r="J11" s="4">
        <f t="shared" si="0"/>
        <v>0</v>
      </c>
      <c r="L11" s="4">
        <f t="shared" si="1"/>
        <v>45.6</v>
      </c>
    </row>
    <row r="12" spans="1:14" s="3" customFormat="1" ht="30" customHeight="1" x14ac:dyDescent="0.3">
      <c r="A12" s="3" t="s">
        <v>143</v>
      </c>
      <c r="B12" s="49" t="s">
        <v>3990</v>
      </c>
      <c r="C12" s="15" t="s">
        <v>3992</v>
      </c>
      <c r="D12" s="4" t="s">
        <v>3991</v>
      </c>
      <c r="E12" s="4" t="s">
        <v>470</v>
      </c>
      <c r="F12" s="4">
        <v>380</v>
      </c>
      <c r="G12" s="4">
        <v>299</v>
      </c>
      <c r="J12" s="4">
        <f t="shared" si="0"/>
        <v>0</v>
      </c>
      <c r="L12" s="4">
        <f t="shared" si="1"/>
        <v>76</v>
      </c>
    </row>
    <row r="13" spans="1:14" s="5" customFormat="1" ht="30" customHeight="1" x14ac:dyDescent="0.3">
      <c r="A13" s="5" t="s">
        <v>124</v>
      </c>
      <c r="B13" s="46" t="s">
        <v>3966</v>
      </c>
      <c r="C13" s="7" t="s">
        <v>3965</v>
      </c>
      <c r="D13" s="24">
        <v>140</v>
      </c>
      <c r="E13" s="5" t="s">
        <v>3967</v>
      </c>
      <c r="F13" s="6">
        <v>228</v>
      </c>
      <c r="G13" s="6">
        <v>179</v>
      </c>
      <c r="H13" s="5">
        <f t="shared" ref="H13:H18" si="2">F13</f>
        <v>228</v>
      </c>
      <c r="I13" s="5">
        <v>100</v>
      </c>
      <c r="J13" s="6">
        <f t="shared" si="0"/>
        <v>128</v>
      </c>
      <c r="L13" s="6">
        <f t="shared" si="1"/>
        <v>45.6</v>
      </c>
    </row>
    <row r="14" spans="1:14" s="3" customFormat="1" ht="30" customHeight="1" x14ac:dyDescent="0.3">
      <c r="A14" s="3" t="s">
        <v>3206</v>
      </c>
      <c r="B14" s="43" t="s">
        <v>3968</v>
      </c>
      <c r="C14" s="15" t="s">
        <v>3969</v>
      </c>
      <c r="D14" s="21" t="s">
        <v>244</v>
      </c>
      <c r="F14" s="4">
        <v>338</v>
      </c>
      <c r="G14" s="4">
        <v>266</v>
      </c>
      <c r="H14" s="3">
        <f t="shared" si="2"/>
        <v>338</v>
      </c>
      <c r="I14" s="3">
        <v>150</v>
      </c>
      <c r="J14" s="4">
        <f t="shared" si="0"/>
        <v>188</v>
      </c>
      <c r="L14" s="4">
        <f t="shared" si="1"/>
        <v>67.600000000000009</v>
      </c>
      <c r="M14" s="4"/>
    </row>
    <row r="15" spans="1:14" s="5" customFormat="1" ht="30" customHeight="1" x14ac:dyDescent="0.3">
      <c r="A15" s="5" t="s">
        <v>334</v>
      </c>
      <c r="B15" s="46" t="s">
        <v>3966</v>
      </c>
      <c r="C15" s="7" t="s">
        <v>3965</v>
      </c>
      <c r="D15" s="24">
        <v>134</v>
      </c>
      <c r="E15" s="5" t="s">
        <v>3967</v>
      </c>
      <c r="F15" s="6">
        <v>228</v>
      </c>
      <c r="G15" s="6">
        <v>179</v>
      </c>
      <c r="H15" s="5">
        <f t="shared" si="2"/>
        <v>228</v>
      </c>
      <c r="I15" s="5">
        <v>100</v>
      </c>
      <c r="J15" s="6">
        <f t="shared" si="0"/>
        <v>128</v>
      </c>
      <c r="L15" s="6">
        <f t="shared" si="1"/>
        <v>45.6</v>
      </c>
    </row>
    <row r="16" spans="1:14" s="4" customFormat="1" ht="30" customHeight="1" x14ac:dyDescent="0.3">
      <c r="A16" s="37" t="s">
        <v>3996</v>
      </c>
      <c r="B16" s="49" t="s">
        <v>3995</v>
      </c>
      <c r="C16" s="15"/>
      <c r="D16" s="3">
        <v>52</v>
      </c>
      <c r="E16" s="3"/>
      <c r="F16" s="4">
        <v>1396</v>
      </c>
      <c r="G16" s="4">
        <v>1099</v>
      </c>
      <c r="H16" s="3">
        <f t="shared" si="2"/>
        <v>1396</v>
      </c>
      <c r="I16" s="3">
        <v>1396</v>
      </c>
      <c r="J16" s="4">
        <f t="shared" ref="J16:J22" si="3">H16-I16</f>
        <v>0</v>
      </c>
      <c r="K16" s="3"/>
      <c r="L16" s="4">
        <f t="shared" ref="L16:L22" si="4">F16*20%</f>
        <v>279.2</v>
      </c>
    </row>
    <row r="17" spans="1:12" s="6" customFormat="1" ht="30" customHeight="1" x14ac:dyDescent="0.3">
      <c r="A17" s="65" t="s">
        <v>751</v>
      </c>
      <c r="B17" s="56" t="s">
        <v>3997</v>
      </c>
      <c r="C17" s="7" t="s">
        <v>3998</v>
      </c>
      <c r="D17" s="5" t="s">
        <v>690</v>
      </c>
      <c r="E17" s="5"/>
      <c r="F17" s="6">
        <v>582</v>
      </c>
      <c r="G17" s="6">
        <v>458</v>
      </c>
      <c r="H17" s="5">
        <f t="shared" si="2"/>
        <v>582</v>
      </c>
      <c r="I17" s="5">
        <v>582</v>
      </c>
      <c r="J17" s="6">
        <f t="shared" si="3"/>
        <v>0</v>
      </c>
      <c r="K17" s="5"/>
      <c r="L17" s="6">
        <f t="shared" si="4"/>
        <v>116.4</v>
      </c>
    </row>
    <row r="18" spans="1:12" s="3" customFormat="1" ht="30" customHeight="1" x14ac:dyDescent="0.3">
      <c r="A18" s="3" t="s">
        <v>1522</v>
      </c>
      <c r="B18" s="43" t="s">
        <v>3999</v>
      </c>
      <c r="C18" s="15" t="s">
        <v>4000</v>
      </c>
      <c r="E18" s="3" t="s">
        <v>4001</v>
      </c>
      <c r="F18" s="3">
        <v>1358</v>
      </c>
      <c r="G18" s="4">
        <v>1069</v>
      </c>
      <c r="H18" s="3">
        <f t="shared" si="2"/>
        <v>1358</v>
      </c>
      <c r="I18" s="3">
        <v>700</v>
      </c>
      <c r="J18" s="4">
        <f t="shared" si="3"/>
        <v>658</v>
      </c>
      <c r="L18" s="4">
        <f t="shared" si="4"/>
        <v>271.60000000000002</v>
      </c>
    </row>
    <row r="19" spans="1:12" s="12" customFormat="1" ht="30" customHeight="1" x14ac:dyDescent="0.3">
      <c r="A19" s="12" t="s">
        <v>471</v>
      </c>
      <c r="B19" s="47" t="s">
        <v>4002</v>
      </c>
      <c r="C19" s="16"/>
      <c r="D19" s="22" t="s">
        <v>516</v>
      </c>
      <c r="F19" s="13">
        <v>761</v>
      </c>
      <c r="G19" s="13">
        <v>599</v>
      </c>
      <c r="H19" s="12">
        <f>F19+F20+F21</f>
        <v>1095</v>
      </c>
      <c r="I19" s="12">
        <v>500</v>
      </c>
      <c r="J19" s="13">
        <f t="shared" si="3"/>
        <v>595</v>
      </c>
      <c r="L19" s="13">
        <f t="shared" si="4"/>
        <v>152.20000000000002</v>
      </c>
    </row>
    <row r="20" spans="1:12" s="10" customFormat="1" ht="30" customHeight="1" x14ac:dyDescent="0.3">
      <c r="A20" s="10" t="s">
        <v>471</v>
      </c>
      <c r="B20" s="10" t="s">
        <v>4003</v>
      </c>
      <c r="C20" s="15"/>
      <c r="D20" s="21" t="s">
        <v>351</v>
      </c>
      <c r="F20" s="11">
        <v>167</v>
      </c>
      <c r="G20" s="11">
        <v>139</v>
      </c>
      <c r="J20" s="11">
        <f t="shared" si="3"/>
        <v>0</v>
      </c>
      <c r="L20" s="11">
        <f t="shared" si="4"/>
        <v>33.4</v>
      </c>
    </row>
    <row r="21" spans="1:12" s="8" customFormat="1" ht="30" customHeight="1" x14ac:dyDescent="0.3">
      <c r="A21" s="8" t="s">
        <v>471</v>
      </c>
      <c r="B21" s="8" t="s">
        <v>4003</v>
      </c>
      <c r="C21" s="14"/>
      <c r="D21" s="20" t="s">
        <v>351</v>
      </c>
      <c r="F21" s="9">
        <v>167</v>
      </c>
      <c r="G21" s="9">
        <v>139</v>
      </c>
      <c r="J21" s="9">
        <f t="shared" ref="J21" si="5">H21-I21</f>
        <v>0</v>
      </c>
      <c r="L21" s="9">
        <f t="shared" ref="L21" si="6">F21*20%</f>
        <v>33.4</v>
      </c>
    </row>
    <row r="22" spans="1:12" ht="30" customHeight="1" x14ac:dyDescent="0.3">
      <c r="A22" s="2" t="s">
        <v>4005</v>
      </c>
      <c r="B22" s="49" t="s">
        <v>4004</v>
      </c>
      <c r="C22" s="28"/>
      <c r="E22" s="29"/>
      <c r="F22" s="2"/>
      <c r="G22" s="2">
        <v>238</v>
      </c>
      <c r="J22" s="2">
        <f t="shared" si="3"/>
        <v>0</v>
      </c>
      <c r="L22" s="2">
        <f t="shared" si="4"/>
        <v>0</v>
      </c>
    </row>
    <row r="23" spans="1:12" ht="30" customHeight="1" x14ac:dyDescent="0.3">
      <c r="A23" s="1" t="s">
        <v>4006</v>
      </c>
      <c r="C23" s="28"/>
      <c r="F23" s="2">
        <f>SUM(F2:F22)</f>
        <v>9782</v>
      </c>
      <c r="G23" s="2">
        <f>F23-L23</f>
        <v>7825.6</v>
      </c>
      <c r="H23" s="1">
        <f>SUM(H2:H22)</f>
        <v>9782</v>
      </c>
      <c r="J23" s="2">
        <f>SUM(J2:J22)</f>
        <v>4604</v>
      </c>
      <c r="L23" s="2">
        <f>F23*20%</f>
        <v>1956.4</v>
      </c>
    </row>
    <row r="24" spans="1:12" ht="30" customHeight="1" x14ac:dyDescent="0.3">
      <c r="A24" s="1" t="s">
        <v>515</v>
      </c>
      <c r="C24" s="28"/>
      <c r="G24" s="2">
        <f>F24-L24</f>
        <v>0</v>
      </c>
      <c r="J24" s="2">
        <f>H24-I24</f>
        <v>0</v>
      </c>
      <c r="L24" s="2">
        <f>F24*20%</f>
        <v>0</v>
      </c>
    </row>
    <row r="25" spans="1:12" ht="30" customHeight="1" x14ac:dyDescent="0.3">
      <c r="A25" s="1" t="s">
        <v>515</v>
      </c>
      <c r="G25" s="1">
        <f>SUM(G2:G24)</f>
        <v>15717.6</v>
      </c>
    </row>
    <row r="26" spans="1:12" ht="30" customHeight="1" x14ac:dyDescent="0.3">
      <c r="A26" s="1" t="s">
        <v>515</v>
      </c>
      <c r="G26" s="1">
        <v>8056</v>
      </c>
    </row>
  </sheetData>
  <sortState ref="A2:M15">
    <sortCondition ref="A2"/>
  </sortState>
  <hyperlinks>
    <hyperlink ref="C13" r:id="rId1" xr:uid="{00000000-0004-0000-0000-000000000000}"/>
    <hyperlink ref="C14" r:id="rId2" xr:uid="{00000000-0004-0000-0000-000001000000}"/>
    <hyperlink ref="C15" r:id="rId3" xr:uid="{00000000-0004-0000-0000-000002000000}"/>
    <hyperlink ref="C4" r:id="rId4" xr:uid="{00000000-0004-0000-0000-000003000000}"/>
    <hyperlink ref="C5" r:id="rId5" xr:uid="{00000000-0004-0000-0000-000004000000}"/>
    <hyperlink ref="C6" r:id="rId6" xr:uid="{00000000-0004-0000-0000-000005000000}"/>
    <hyperlink ref="C7" r:id="rId7" xr:uid="{00000000-0004-0000-0000-000006000000}"/>
    <hyperlink ref="C8" r:id="rId8" xr:uid="{00000000-0004-0000-0000-000007000000}"/>
    <hyperlink ref="C9" r:id="rId9" xr:uid="{00000000-0004-0000-0000-000008000000}"/>
    <hyperlink ref="C10" r:id="rId10" xr:uid="{00000000-0004-0000-0000-000009000000}"/>
    <hyperlink ref="C11" r:id="rId11" xr:uid="{00000000-0004-0000-0000-00000A000000}"/>
    <hyperlink ref="C12" r:id="rId12" xr:uid="{00000000-0004-0000-0000-00000B000000}"/>
    <hyperlink ref="C2" r:id="rId13" xr:uid="{00000000-0004-0000-0000-00000C000000}"/>
    <hyperlink ref="C3" r:id="rId14" xr:uid="{00000000-0004-0000-0000-00000D000000}"/>
    <hyperlink ref="C17" r:id="rId15" xr:uid="{00000000-0004-0000-0000-00000E000000}"/>
    <hyperlink ref="C18" r:id="rId16" xr:uid="{00000000-0004-0000-0000-00000F000000}"/>
  </hyperlinks>
  <pageMargins left="0.7" right="0.7" top="0.75" bottom="0.75" header="0.3" footer="0.3"/>
  <pageSetup paperSize="9" orientation="portrait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8"/>
  <sheetViews>
    <sheetView topLeftCell="A4" workbookViewId="0">
      <selection activeCell="B18" sqref="B1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2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2" s="12" customFormat="1" ht="30" customHeight="1" x14ac:dyDescent="0.3">
      <c r="A2" s="12" t="s">
        <v>283</v>
      </c>
      <c r="B2" s="47" t="s">
        <v>3351</v>
      </c>
      <c r="C2" s="16" t="s">
        <v>3352</v>
      </c>
      <c r="D2" s="12">
        <v>7</v>
      </c>
      <c r="E2" s="12" t="s">
        <v>3353</v>
      </c>
      <c r="F2" s="12">
        <v>161</v>
      </c>
      <c r="G2" s="13">
        <v>126</v>
      </c>
      <c r="H2" s="12">
        <f>F2+F3+F4+F5+F6+F7+F8</f>
        <v>1255</v>
      </c>
      <c r="I2" s="12">
        <v>1255</v>
      </c>
      <c r="J2" s="13">
        <f t="shared" ref="J2:J26" si="0">H2-I2</f>
        <v>0</v>
      </c>
      <c r="L2" s="13">
        <f t="shared" ref="L2:L62" si="1">F2*20%</f>
        <v>32.200000000000003</v>
      </c>
    </row>
    <row r="3" spans="1:12" s="10" customFormat="1" ht="30" customHeight="1" x14ac:dyDescent="0.3">
      <c r="A3" s="10" t="s">
        <v>283</v>
      </c>
      <c r="B3" s="42" t="s">
        <v>3354</v>
      </c>
      <c r="C3" s="15" t="s">
        <v>3355</v>
      </c>
      <c r="D3" s="10" t="s">
        <v>1821</v>
      </c>
      <c r="E3" s="11" t="s">
        <v>83</v>
      </c>
      <c r="F3" s="11">
        <v>94</v>
      </c>
      <c r="G3" s="11">
        <v>93</v>
      </c>
      <c r="J3" s="11">
        <f t="shared" si="0"/>
        <v>0</v>
      </c>
      <c r="L3" s="11">
        <f t="shared" si="1"/>
        <v>18.8</v>
      </c>
    </row>
    <row r="4" spans="1:12" s="10" customFormat="1" ht="30" customHeight="1" x14ac:dyDescent="0.3">
      <c r="A4" s="10" t="s">
        <v>283</v>
      </c>
      <c r="B4" s="41" t="s">
        <v>3351</v>
      </c>
      <c r="C4" s="15" t="s">
        <v>3352</v>
      </c>
      <c r="D4" s="10">
        <v>7</v>
      </c>
      <c r="E4" s="10" t="s">
        <v>3353</v>
      </c>
      <c r="F4" s="10">
        <v>161</v>
      </c>
      <c r="G4" s="11">
        <v>126</v>
      </c>
      <c r="J4" s="11">
        <f t="shared" si="0"/>
        <v>0</v>
      </c>
      <c r="L4" s="11">
        <f t="shared" si="1"/>
        <v>32.200000000000003</v>
      </c>
    </row>
    <row r="5" spans="1:12" s="10" customFormat="1" ht="30" customHeight="1" x14ac:dyDescent="0.3">
      <c r="A5" s="10" t="s">
        <v>283</v>
      </c>
      <c r="B5" s="42" t="s">
        <v>3354</v>
      </c>
      <c r="C5" s="15" t="s">
        <v>3355</v>
      </c>
      <c r="D5" s="10" t="s">
        <v>1821</v>
      </c>
      <c r="E5" s="11" t="s">
        <v>83</v>
      </c>
      <c r="F5" s="11">
        <v>94</v>
      </c>
      <c r="G5" s="11">
        <v>93</v>
      </c>
      <c r="J5" s="11">
        <f t="shared" si="0"/>
        <v>0</v>
      </c>
      <c r="L5" s="11">
        <f t="shared" si="1"/>
        <v>18.8</v>
      </c>
    </row>
    <row r="6" spans="1:12" s="10" customFormat="1" ht="30" customHeight="1" x14ac:dyDescent="0.3">
      <c r="A6" s="10" t="s">
        <v>283</v>
      </c>
      <c r="B6" s="42" t="s">
        <v>3356</v>
      </c>
      <c r="C6" s="15" t="s">
        <v>3357</v>
      </c>
      <c r="D6" s="11" t="s">
        <v>1821</v>
      </c>
      <c r="E6" s="11"/>
      <c r="F6" s="11">
        <v>507</v>
      </c>
      <c r="G6" s="11">
        <v>399</v>
      </c>
      <c r="J6" s="11">
        <f t="shared" si="0"/>
        <v>0</v>
      </c>
      <c r="L6" s="11">
        <f t="shared" si="1"/>
        <v>101.4</v>
      </c>
    </row>
    <row r="7" spans="1:12" s="10" customFormat="1" ht="30" customHeight="1" x14ac:dyDescent="0.3">
      <c r="A7" s="10" t="s">
        <v>283</v>
      </c>
      <c r="B7" s="41" t="s">
        <v>3358</v>
      </c>
      <c r="C7" s="15" t="s">
        <v>3359</v>
      </c>
      <c r="D7" s="10">
        <v>7</v>
      </c>
      <c r="E7" s="10" t="s">
        <v>83</v>
      </c>
      <c r="F7" s="10">
        <v>119</v>
      </c>
      <c r="G7" s="11">
        <v>93</v>
      </c>
      <c r="J7" s="11">
        <f t="shared" si="0"/>
        <v>0</v>
      </c>
      <c r="L7" s="11">
        <f t="shared" si="1"/>
        <v>23.8</v>
      </c>
    </row>
    <row r="8" spans="1:12" s="8" customFormat="1" ht="30" customHeight="1" x14ac:dyDescent="0.3">
      <c r="A8" s="8" t="s">
        <v>283</v>
      </c>
      <c r="B8" s="48" t="s">
        <v>3358</v>
      </c>
      <c r="C8" s="14" t="s">
        <v>3359</v>
      </c>
      <c r="D8" s="8">
        <v>7</v>
      </c>
      <c r="E8" s="8" t="s">
        <v>83</v>
      </c>
      <c r="F8" s="8">
        <v>119</v>
      </c>
      <c r="G8" s="9">
        <v>93</v>
      </c>
      <c r="J8" s="9">
        <f t="shared" si="0"/>
        <v>0</v>
      </c>
      <c r="L8" s="9">
        <f t="shared" si="1"/>
        <v>23.8</v>
      </c>
    </row>
    <row r="9" spans="1:12" s="3" customFormat="1" ht="30" customHeight="1" x14ac:dyDescent="0.3">
      <c r="A9" s="3" t="s">
        <v>2207</v>
      </c>
      <c r="B9" s="43" t="s">
        <v>3447</v>
      </c>
      <c r="C9" s="15" t="s">
        <v>3396</v>
      </c>
      <c r="E9" s="3" t="s">
        <v>3448</v>
      </c>
      <c r="F9" s="3">
        <v>355</v>
      </c>
      <c r="G9" s="4">
        <v>251</v>
      </c>
      <c r="H9" s="3">
        <f>F9</f>
        <v>355</v>
      </c>
      <c r="I9" s="3">
        <v>200</v>
      </c>
      <c r="J9" s="4">
        <f t="shared" si="0"/>
        <v>155</v>
      </c>
      <c r="L9" s="4">
        <f t="shared" si="1"/>
        <v>71</v>
      </c>
    </row>
    <row r="10" spans="1:12" s="12" customFormat="1" ht="30" customHeight="1" x14ac:dyDescent="0.3">
      <c r="A10" s="12" t="s">
        <v>260</v>
      </c>
      <c r="B10" s="47" t="s">
        <v>3388</v>
      </c>
      <c r="C10" s="16" t="s">
        <v>3389</v>
      </c>
      <c r="D10" s="12" t="s">
        <v>1401</v>
      </c>
      <c r="E10" s="12" t="s">
        <v>83</v>
      </c>
      <c r="F10" s="12">
        <v>194</v>
      </c>
      <c r="G10" s="13">
        <v>160</v>
      </c>
      <c r="H10" s="12">
        <f>F10+F11</f>
        <v>338</v>
      </c>
      <c r="I10" s="12">
        <v>338</v>
      </c>
      <c r="J10" s="13">
        <f t="shared" si="0"/>
        <v>0</v>
      </c>
      <c r="L10" s="13">
        <f t="shared" si="1"/>
        <v>38.800000000000004</v>
      </c>
    </row>
    <row r="11" spans="1:12" s="8" customFormat="1" ht="30" customHeight="1" x14ac:dyDescent="0.3">
      <c r="A11" s="8" t="s">
        <v>260</v>
      </c>
      <c r="B11" s="48" t="s">
        <v>3390</v>
      </c>
      <c r="C11" s="14" t="s">
        <v>3391</v>
      </c>
      <c r="D11" s="8" t="s">
        <v>261</v>
      </c>
      <c r="E11" s="8" t="s">
        <v>83</v>
      </c>
      <c r="F11" s="8">
        <v>144</v>
      </c>
      <c r="G11" s="9">
        <v>147</v>
      </c>
      <c r="J11" s="9">
        <f t="shared" si="0"/>
        <v>0</v>
      </c>
      <c r="L11" s="9">
        <f>F11*20%</f>
        <v>28.8</v>
      </c>
    </row>
    <row r="12" spans="1:12" s="3" customFormat="1" ht="30" customHeight="1" x14ac:dyDescent="0.3">
      <c r="A12" s="3" t="s">
        <v>247</v>
      </c>
      <c r="B12" s="49" t="s">
        <v>3322</v>
      </c>
      <c r="C12" s="15" t="s">
        <v>3323</v>
      </c>
      <c r="D12" s="4" t="s">
        <v>244</v>
      </c>
      <c r="E12" s="4" t="s">
        <v>3324</v>
      </c>
      <c r="F12" s="4">
        <v>199</v>
      </c>
      <c r="G12" s="4">
        <v>199</v>
      </c>
      <c r="H12" s="3">
        <f>F12</f>
        <v>199</v>
      </c>
      <c r="J12" s="4">
        <f t="shared" si="0"/>
        <v>199</v>
      </c>
      <c r="L12" s="4">
        <f t="shared" si="1"/>
        <v>39.800000000000004</v>
      </c>
    </row>
    <row r="13" spans="1:12" s="12" customFormat="1" ht="30" customHeight="1" x14ac:dyDescent="0.3">
      <c r="A13" s="13" t="s">
        <v>664</v>
      </c>
      <c r="B13" s="45" t="s">
        <v>3360</v>
      </c>
      <c r="C13" s="16" t="s">
        <v>3361</v>
      </c>
      <c r="D13" s="13">
        <v>50</v>
      </c>
      <c r="E13" s="13" t="s">
        <v>1152</v>
      </c>
      <c r="F13" s="13">
        <v>502</v>
      </c>
      <c r="G13" s="13">
        <v>395</v>
      </c>
      <c r="H13" s="12">
        <f>F13+F14+F15+F16+F17+F18</f>
        <v>4916</v>
      </c>
      <c r="J13" s="13">
        <f t="shared" si="0"/>
        <v>4916</v>
      </c>
      <c r="L13" s="13">
        <f t="shared" si="1"/>
        <v>100.4</v>
      </c>
    </row>
    <row r="14" spans="1:12" s="11" customFormat="1" ht="30" customHeight="1" x14ac:dyDescent="0.3">
      <c r="A14" s="10" t="s">
        <v>664</v>
      </c>
      <c r="B14" s="41" t="s">
        <v>3364</v>
      </c>
      <c r="C14" s="15" t="s">
        <v>3365</v>
      </c>
      <c r="D14" s="10">
        <v>50</v>
      </c>
      <c r="E14" s="10" t="s">
        <v>3</v>
      </c>
      <c r="F14" s="10">
        <v>1048</v>
      </c>
      <c r="G14" s="11">
        <v>825</v>
      </c>
      <c r="H14" s="10"/>
      <c r="I14" s="10"/>
      <c r="J14" s="11">
        <f t="shared" si="0"/>
        <v>0</v>
      </c>
      <c r="K14" s="10"/>
      <c r="L14" s="11">
        <f t="shared" si="1"/>
        <v>209.60000000000002</v>
      </c>
    </row>
    <row r="15" spans="1:12" s="11" customFormat="1" ht="30" customHeight="1" x14ac:dyDescent="0.3">
      <c r="A15" s="10" t="s">
        <v>664</v>
      </c>
      <c r="B15" s="41" t="s">
        <v>3366</v>
      </c>
      <c r="C15" s="15" t="s">
        <v>3367</v>
      </c>
      <c r="D15" s="10">
        <v>54</v>
      </c>
      <c r="E15" s="10"/>
      <c r="F15" s="10">
        <v>658</v>
      </c>
      <c r="G15" s="11">
        <v>518</v>
      </c>
      <c r="H15" s="10"/>
      <c r="I15" s="10"/>
      <c r="J15" s="11">
        <f t="shared" si="0"/>
        <v>0</v>
      </c>
      <c r="K15" s="10"/>
      <c r="L15" s="11">
        <f t="shared" si="1"/>
        <v>131.6</v>
      </c>
    </row>
    <row r="16" spans="1:12" s="11" customFormat="1" ht="30" customHeight="1" x14ac:dyDescent="0.3">
      <c r="A16" s="10" t="s">
        <v>664</v>
      </c>
      <c r="B16" s="41" t="s">
        <v>3368</v>
      </c>
      <c r="C16" s="15" t="s">
        <v>3369</v>
      </c>
      <c r="D16" s="10">
        <v>52</v>
      </c>
      <c r="E16" s="10" t="s">
        <v>738</v>
      </c>
      <c r="F16" s="10">
        <v>823</v>
      </c>
      <c r="G16" s="11">
        <v>648</v>
      </c>
      <c r="H16" s="10"/>
      <c r="I16" s="10"/>
      <c r="J16" s="11">
        <f t="shared" si="0"/>
        <v>0</v>
      </c>
      <c r="K16" s="10"/>
      <c r="L16" s="11">
        <f t="shared" si="1"/>
        <v>164.60000000000002</v>
      </c>
    </row>
    <row r="17" spans="1:12" s="11" customFormat="1" ht="30" customHeight="1" x14ac:dyDescent="0.3">
      <c r="A17" s="10" t="s">
        <v>664</v>
      </c>
      <c r="B17" s="41" t="s">
        <v>3370</v>
      </c>
      <c r="C17" s="15" t="s">
        <v>3371</v>
      </c>
      <c r="D17" s="21">
        <v>48</v>
      </c>
      <c r="E17" s="21"/>
      <c r="F17" s="11">
        <v>794</v>
      </c>
      <c r="G17" s="11">
        <v>625</v>
      </c>
      <c r="H17" s="10"/>
      <c r="I17" s="10"/>
      <c r="J17" s="11">
        <f t="shared" si="0"/>
        <v>0</v>
      </c>
      <c r="K17" s="10"/>
      <c r="L17" s="11">
        <f t="shared" si="1"/>
        <v>158.80000000000001</v>
      </c>
    </row>
    <row r="18" spans="1:12" s="8" customFormat="1" ht="30" customHeight="1" x14ac:dyDescent="0.3">
      <c r="A18" s="8" t="s">
        <v>664</v>
      </c>
      <c r="B18" s="44" t="s">
        <v>3372</v>
      </c>
      <c r="C18" s="14" t="s">
        <v>3373</v>
      </c>
      <c r="D18" s="8">
        <v>48</v>
      </c>
      <c r="E18" s="9" t="s">
        <v>1816</v>
      </c>
      <c r="F18" s="9">
        <v>1091</v>
      </c>
      <c r="G18" s="9">
        <v>959</v>
      </c>
      <c r="J18" s="9">
        <f t="shared" si="0"/>
        <v>0</v>
      </c>
      <c r="L18" s="9">
        <f t="shared" si="1"/>
        <v>218.20000000000002</v>
      </c>
    </row>
    <row r="19" spans="1:12" s="3" customFormat="1" ht="30" customHeight="1" x14ac:dyDescent="0.3">
      <c r="A19" s="4" t="s">
        <v>2546</v>
      </c>
      <c r="B19" s="49" t="s">
        <v>3376</v>
      </c>
      <c r="C19" s="15" t="s">
        <v>3377</v>
      </c>
      <c r="D19" s="4"/>
      <c r="E19" s="4" t="s">
        <v>3422</v>
      </c>
      <c r="F19" s="4">
        <v>1061</v>
      </c>
      <c r="G19" s="4">
        <v>835</v>
      </c>
      <c r="H19" s="3">
        <f>F19+F20+F21+F22+F23+F24</f>
        <v>4276</v>
      </c>
      <c r="I19" s="3">
        <v>2805</v>
      </c>
      <c r="J19" s="4">
        <f t="shared" si="0"/>
        <v>1471</v>
      </c>
      <c r="L19" s="4">
        <f t="shared" si="1"/>
        <v>212.20000000000002</v>
      </c>
    </row>
    <row r="20" spans="1:12" s="3" customFormat="1" ht="30" customHeight="1" x14ac:dyDescent="0.3">
      <c r="A20" s="4" t="s">
        <v>2546</v>
      </c>
      <c r="B20" s="49" t="s">
        <v>3378</v>
      </c>
      <c r="C20" s="15" t="s">
        <v>3379</v>
      </c>
      <c r="D20" s="21"/>
      <c r="E20" s="3" t="s">
        <v>3332</v>
      </c>
      <c r="F20" s="4">
        <v>507</v>
      </c>
      <c r="G20" s="4">
        <v>399</v>
      </c>
      <c r="J20" s="4">
        <f t="shared" si="0"/>
        <v>0</v>
      </c>
      <c r="L20" s="4">
        <f t="shared" si="1"/>
        <v>101.4</v>
      </c>
    </row>
    <row r="21" spans="1:12" s="3" customFormat="1" ht="30" customHeight="1" x14ac:dyDescent="0.3">
      <c r="A21" s="4" t="s">
        <v>2546</v>
      </c>
      <c r="B21" s="49" t="s">
        <v>3380</v>
      </c>
      <c r="C21" s="15" t="s">
        <v>3381</v>
      </c>
      <c r="D21" s="21"/>
      <c r="E21" s="3" t="s">
        <v>443</v>
      </c>
      <c r="F21" s="4">
        <v>733</v>
      </c>
      <c r="G21" s="4">
        <v>577</v>
      </c>
      <c r="J21" s="4">
        <f t="shared" si="0"/>
        <v>0</v>
      </c>
      <c r="L21" s="4">
        <f>F21*20%</f>
        <v>146.6</v>
      </c>
    </row>
    <row r="22" spans="1:12" s="3" customFormat="1" ht="30" customHeight="1" x14ac:dyDescent="0.3">
      <c r="A22" s="4" t="s">
        <v>2546</v>
      </c>
      <c r="B22" s="49" t="s">
        <v>3382</v>
      </c>
      <c r="C22" s="21" t="s">
        <v>3383</v>
      </c>
      <c r="D22" s="21"/>
      <c r="E22" s="3" t="s">
        <v>3384</v>
      </c>
      <c r="F22" s="4">
        <v>900</v>
      </c>
      <c r="G22" s="4">
        <v>708</v>
      </c>
      <c r="J22" s="4">
        <f t="shared" si="0"/>
        <v>0</v>
      </c>
      <c r="L22" s="4">
        <f>F22*20%</f>
        <v>180</v>
      </c>
    </row>
    <row r="23" spans="1:12" s="3" customFormat="1" ht="30" customHeight="1" x14ac:dyDescent="0.3">
      <c r="A23" s="4" t="s">
        <v>2546</v>
      </c>
      <c r="B23" s="43" t="s">
        <v>3380</v>
      </c>
      <c r="C23" s="15" t="s">
        <v>3386</v>
      </c>
      <c r="E23" s="3" t="s">
        <v>3385</v>
      </c>
      <c r="F23" s="3">
        <v>733</v>
      </c>
      <c r="G23" s="4">
        <v>577</v>
      </c>
      <c r="J23" s="4">
        <f t="shared" si="0"/>
        <v>0</v>
      </c>
      <c r="L23" s="4">
        <f t="shared" si="1"/>
        <v>146.6</v>
      </c>
    </row>
    <row r="24" spans="1:12" s="3" customFormat="1" ht="30" customHeight="1" x14ac:dyDescent="0.3">
      <c r="A24" s="4" t="s">
        <v>2546</v>
      </c>
      <c r="B24" s="43" t="s">
        <v>3394</v>
      </c>
      <c r="C24" s="15" t="s">
        <v>3395</v>
      </c>
      <c r="D24" s="3" t="s">
        <v>360</v>
      </c>
      <c r="F24" s="3">
        <v>342</v>
      </c>
      <c r="G24" s="4">
        <v>299</v>
      </c>
      <c r="J24" s="4">
        <f t="shared" si="0"/>
        <v>0</v>
      </c>
      <c r="L24" s="4">
        <f t="shared" si="1"/>
        <v>68.400000000000006</v>
      </c>
    </row>
    <row r="25" spans="1:12" s="5" customFormat="1" ht="30" customHeight="1" x14ac:dyDescent="0.3">
      <c r="A25" s="5" t="s">
        <v>1531</v>
      </c>
      <c r="B25" s="56" t="s">
        <v>3378</v>
      </c>
      <c r="C25" s="7" t="s">
        <v>3379</v>
      </c>
      <c r="D25" s="24"/>
      <c r="E25" s="5" t="s">
        <v>3332</v>
      </c>
      <c r="F25" s="6">
        <v>507</v>
      </c>
      <c r="G25" s="6">
        <v>399</v>
      </c>
      <c r="H25" s="5">
        <f>F25</f>
        <v>507</v>
      </c>
      <c r="I25" s="5">
        <v>250</v>
      </c>
      <c r="J25" s="6">
        <f t="shared" si="0"/>
        <v>257</v>
      </c>
      <c r="L25" s="6">
        <f>F25*20%</f>
        <v>101.4</v>
      </c>
    </row>
    <row r="26" spans="1:12" s="3" customFormat="1" ht="30" customHeight="1" x14ac:dyDescent="0.3">
      <c r="A26" s="3" t="s">
        <v>515</v>
      </c>
      <c r="B26" s="43" t="s">
        <v>3387</v>
      </c>
      <c r="C26" s="15" t="s">
        <v>3371</v>
      </c>
      <c r="D26" s="3">
        <v>50</v>
      </c>
      <c r="E26" s="3" t="s">
        <v>616</v>
      </c>
      <c r="F26" s="3">
        <v>794</v>
      </c>
      <c r="G26" s="4">
        <v>625</v>
      </c>
      <c r="H26" s="3">
        <f>F26+F27</f>
        <v>1074</v>
      </c>
      <c r="I26" s="3">
        <v>500</v>
      </c>
      <c r="J26" s="4">
        <f t="shared" si="0"/>
        <v>574</v>
      </c>
      <c r="L26" s="4">
        <f t="shared" si="1"/>
        <v>158.80000000000001</v>
      </c>
    </row>
    <row r="27" spans="1:12" s="3" customFormat="1" ht="30" customHeight="1" x14ac:dyDescent="0.3">
      <c r="A27" s="3" t="s">
        <v>515</v>
      </c>
      <c r="B27" s="43" t="s">
        <v>3423</v>
      </c>
      <c r="C27" s="15" t="s">
        <v>3424</v>
      </c>
      <c r="E27" s="3" t="s">
        <v>2166</v>
      </c>
      <c r="F27" s="3">
        <v>280</v>
      </c>
      <c r="G27" s="4">
        <v>220</v>
      </c>
      <c r="J27" s="4">
        <f>H27-I27</f>
        <v>0</v>
      </c>
      <c r="L27" s="4">
        <f>F27*20%</f>
        <v>56</v>
      </c>
    </row>
    <row r="28" spans="1:12" s="12" customFormat="1" ht="30" customHeight="1" x14ac:dyDescent="0.3">
      <c r="A28" s="12" t="s">
        <v>467</v>
      </c>
      <c r="B28" s="47" t="s">
        <v>3362</v>
      </c>
      <c r="C28" s="16" t="s">
        <v>3363</v>
      </c>
      <c r="D28" s="12" t="s">
        <v>2704</v>
      </c>
      <c r="F28" s="12">
        <v>1227</v>
      </c>
      <c r="G28" s="13">
        <v>966</v>
      </c>
      <c r="H28" s="12">
        <f>F28+F29</f>
        <v>3004</v>
      </c>
      <c r="I28" s="12">
        <v>1500</v>
      </c>
      <c r="J28" s="13">
        <f t="shared" ref="J28:J48" si="2">H28-I28</f>
        <v>1504</v>
      </c>
      <c r="L28" s="13">
        <f t="shared" si="1"/>
        <v>245.4</v>
      </c>
    </row>
    <row r="29" spans="1:12" s="8" customFormat="1" ht="30" customHeight="1" x14ac:dyDescent="0.3">
      <c r="A29" s="8" t="s">
        <v>467</v>
      </c>
      <c r="B29" s="48" t="s">
        <v>3392</v>
      </c>
      <c r="C29" s="14" t="s">
        <v>3393</v>
      </c>
      <c r="F29" s="8">
        <v>1777</v>
      </c>
      <c r="G29" s="9">
        <v>1399</v>
      </c>
      <c r="J29" s="9">
        <f t="shared" si="2"/>
        <v>0</v>
      </c>
      <c r="L29" s="9">
        <f t="shared" si="1"/>
        <v>355.40000000000003</v>
      </c>
    </row>
    <row r="30" spans="1:12" s="3" customFormat="1" ht="30" customHeight="1" x14ac:dyDescent="0.3">
      <c r="A30" s="3" t="s">
        <v>702</v>
      </c>
      <c r="B30" s="49" t="s">
        <v>3325</v>
      </c>
      <c r="C30" s="15" t="s">
        <v>3326</v>
      </c>
      <c r="D30" s="21"/>
      <c r="E30" s="3" t="s">
        <v>1262</v>
      </c>
      <c r="F30" s="4">
        <v>469</v>
      </c>
      <c r="G30" s="4">
        <v>369</v>
      </c>
      <c r="H30" s="3">
        <f>F30+F31+F32</f>
        <v>2405</v>
      </c>
      <c r="I30" s="3">
        <v>1200</v>
      </c>
      <c r="J30" s="4">
        <f t="shared" si="2"/>
        <v>1205</v>
      </c>
      <c r="L30" s="4">
        <f t="shared" si="1"/>
        <v>93.800000000000011</v>
      </c>
    </row>
    <row r="31" spans="1:12" s="3" customFormat="1" ht="30" customHeight="1" x14ac:dyDescent="0.3">
      <c r="A31" s="3" t="s">
        <v>702</v>
      </c>
      <c r="B31" s="49" t="s">
        <v>3325</v>
      </c>
      <c r="C31" s="15" t="s">
        <v>3327</v>
      </c>
      <c r="D31" s="21"/>
      <c r="E31" s="21" t="s">
        <v>446</v>
      </c>
      <c r="F31" s="4">
        <v>469</v>
      </c>
      <c r="G31" s="4">
        <v>369</v>
      </c>
      <c r="J31" s="4">
        <f t="shared" si="2"/>
        <v>0</v>
      </c>
      <c r="L31" s="4">
        <f t="shared" si="1"/>
        <v>93.800000000000011</v>
      </c>
    </row>
    <row r="32" spans="1:12" s="3" customFormat="1" ht="30" customHeight="1" x14ac:dyDescent="0.3">
      <c r="A32" s="4" t="s">
        <v>702</v>
      </c>
      <c r="B32" s="49" t="s">
        <v>3374</v>
      </c>
      <c r="C32" s="15" t="s">
        <v>3375</v>
      </c>
      <c r="E32" s="4"/>
      <c r="F32" s="4">
        <v>1467</v>
      </c>
      <c r="G32" s="4">
        <v>1155</v>
      </c>
      <c r="J32" s="4">
        <f t="shared" si="2"/>
        <v>0</v>
      </c>
      <c r="L32" s="4">
        <f t="shared" si="1"/>
        <v>293.40000000000003</v>
      </c>
    </row>
    <row r="33" spans="1:12" s="5" customFormat="1" ht="30" customHeight="1" x14ac:dyDescent="0.3">
      <c r="A33" s="5" t="s">
        <v>3402</v>
      </c>
      <c r="B33" s="54" t="s">
        <v>3400</v>
      </c>
      <c r="C33" s="7" t="s">
        <v>3401</v>
      </c>
      <c r="D33" s="5">
        <v>50</v>
      </c>
      <c r="G33" s="6"/>
      <c r="H33" s="5">
        <f>F33</f>
        <v>0</v>
      </c>
      <c r="J33" s="6">
        <f t="shared" si="2"/>
        <v>0</v>
      </c>
      <c r="L33" s="6">
        <f t="shared" si="1"/>
        <v>0</v>
      </c>
    </row>
    <row r="34" spans="1:12" s="3" customFormat="1" ht="30" customHeight="1" x14ac:dyDescent="0.3">
      <c r="A34" s="3" t="s">
        <v>143</v>
      </c>
      <c r="B34" s="43" t="s">
        <v>3316</v>
      </c>
      <c r="C34" s="15" t="s">
        <v>3317</v>
      </c>
      <c r="D34" s="21"/>
      <c r="F34" s="4">
        <v>144</v>
      </c>
      <c r="G34" s="4">
        <v>119</v>
      </c>
      <c r="H34" s="3">
        <f>F34+F35+F36+F38+F37+F39+F40</f>
        <v>1738</v>
      </c>
      <c r="I34" s="3">
        <v>850</v>
      </c>
      <c r="J34" s="4">
        <f t="shared" si="2"/>
        <v>888</v>
      </c>
      <c r="L34" s="4">
        <f t="shared" si="1"/>
        <v>28.8</v>
      </c>
    </row>
    <row r="35" spans="1:12" s="3" customFormat="1" ht="30" customHeight="1" x14ac:dyDescent="0.3">
      <c r="A35" s="3" t="s">
        <v>143</v>
      </c>
      <c r="B35" s="49" t="s">
        <v>3318</v>
      </c>
      <c r="C35" s="15" t="s">
        <v>3319</v>
      </c>
      <c r="D35" s="21" t="s">
        <v>111</v>
      </c>
      <c r="E35" s="21" t="s">
        <v>3421</v>
      </c>
      <c r="F35" s="4">
        <v>164</v>
      </c>
      <c r="G35" s="4">
        <v>129</v>
      </c>
      <c r="J35" s="4">
        <f t="shared" si="2"/>
        <v>0</v>
      </c>
      <c r="L35" s="4">
        <f t="shared" si="1"/>
        <v>32.800000000000004</v>
      </c>
    </row>
    <row r="36" spans="1:12" s="3" customFormat="1" ht="30" customHeight="1" x14ac:dyDescent="0.3">
      <c r="A36" s="3" t="s">
        <v>143</v>
      </c>
      <c r="B36" s="49" t="s">
        <v>3320</v>
      </c>
      <c r="C36" s="15" t="s">
        <v>3321</v>
      </c>
      <c r="D36" s="21" t="s">
        <v>111</v>
      </c>
      <c r="E36" s="4"/>
      <c r="F36" s="4">
        <v>181</v>
      </c>
      <c r="G36" s="4">
        <v>142</v>
      </c>
      <c r="J36" s="4">
        <f t="shared" si="2"/>
        <v>0</v>
      </c>
      <c r="L36" s="4">
        <f t="shared" si="1"/>
        <v>36.200000000000003</v>
      </c>
    </row>
    <row r="37" spans="1:12" s="3" customFormat="1" ht="30" customHeight="1" x14ac:dyDescent="0.3">
      <c r="A37" s="4" t="s">
        <v>143</v>
      </c>
      <c r="B37" s="49" t="s">
        <v>3423</v>
      </c>
      <c r="C37" s="15" t="s">
        <v>3424</v>
      </c>
      <c r="D37" s="4"/>
      <c r="E37" s="4" t="s">
        <v>2166</v>
      </c>
      <c r="F37" s="4">
        <v>280</v>
      </c>
      <c r="G37" s="4">
        <v>220</v>
      </c>
      <c r="J37" s="4">
        <f t="shared" si="2"/>
        <v>0</v>
      </c>
      <c r="L37" s="4">
        <f t="shared" si="1"/>
        <v>56</v>
      </c>
    </row>
    <row r="38" spans="1:12" s="3" customFormat="1" ht="30" customHeight="1" x14ac:dyDescent="0.3">
      <c r="A38" s="4" t="s">
        <v>143</v>
      </c>
      <c r="B38" s="49" t="s">
        <v>1838</v>
      </c>
      <c r="C38" s="15" t="s">
        <v>3425</v>
      </c>
      <c r="D38" s="4"/>
      <c r="E38" s="4" t="s">
        <v>20</v>
      </c>
      <c r="F38" s="4">
        <v>507</v>
      </c>
      <c r="G38" s="4">
        <v>399</v>
      </c>
      <c r="J38" s="4">
        <f t="shared" si="2"/>
        <v>0</v>
      </c>
      <c r="L38" s="4">
        <f t="shared" si="1"/>
        <v>101.4</v>
      </c>
    </row>
    <row r="39" spans="1:12" s="3" customFormat="1" ht="30" customHeight="1" x14ac:dyDescent="0.3">
      <c r="A39" s="4" t="s">
        <v>143</v>
      </c>
      <c r="B39" s="43" t="s">
        <v>3427</v>
      </c>
      <c r="C39" s="15" t="s">
        <v>3426</v>
      </c>
      <c r="E39" s="3" t="s">
        <v>3428</v>
      </c>
      <c r="F39" s="3">
        <v>324</v>
      </c>
      <c r="G39" s="4">
        <v>255</v>
      </c>
      <c r="J39" s="4">
        <f t="shared" si="2"/>
        <v>0</v>
      </c>
      <c r="L39" s="4">
        <f t="shared" si="1"/>
        <v>64.8</v>
      </c>
    </row>
    <row r="40" spans="1:12" s="3" customFormat="1" ht="30" customHeight="1" x14ac:dyDescent="0.3">
      <c r="A40" s="4" t="s">
        <v>143</v>
      </c>
      <c r="B40" s="43" t="s">
        <v>3429</v>
      </c>
      <c r="C40" s="15" t="s">
        <v>3430</v>
      </c>
      <c r="E40" s="3" t="s">
        <v>363</v>
      </c>
      <c r="F40" s="4">
        <v>138</v>
      </c>
      <c r="G40" s="4">
        <v>108</v>
      </c>
      <c r="J40" s="4">
        <f t="shared" si="2"/>
        <v>0</v>
      </c>
      <c r="L40" s="4">
        <f t="shared" si="1"/>
        <v>27.6</v>
      </c>
    </row>
    <row r="41" spans="1:12" s="12" customFormat="1" ht="30" customHeight="1" x14ac:dyDescent="0.3">
      <c r="A41" s="12" t="s">
        <v>857</v>
      </c>
      <c r="B41" s="45" t="s">
        <v>3328</v>
      </c>
      <c r="C41" s="16"/>
      <c r="D41" s="12">
        <v>50</v>
      </c>
      <c r="E41" s="22" t="s">
        <v>7</v>
      </c>
      <c r="F41" s="13">
        <v>1569</v>
      </c>
      <c r="G41" s="13">
        <v>1112</v>
      </c>
      <c r="H41" s="12">
        <f>F41+F42</f>
        <v>2103</v>
      </c>
      <c r="I41" s="12">
        <v>1100</v>
      </c>
      <c r="J41" s="13">
        <f t="shared" si="2"/>
        <v>1003</v>
      </c>
      <c r="L41" s="13">
        <f t="shared" si="1"/>
        <v>313.8</v>
      </c>
    </row>
    <row r="42" spans="1:12" s="8" customFormat="1" ht="30" customHeight="1" x14ac:dyDescent="0.3">
      <c r="A42" s="8" t="s">
        <v>857</v>
      </c>
      <c r="B42" s="48" t="s">
        <v>3329</v>
      </c>
      <c r="C42" s="14"/>
      <c r="D42" s="8">
        <v>50</v>
      </c>
      <c r="F42" s="9">
        <v>534</v>
      </c>
      <c r="G42" s="9">
        <v>420</v>
      </c>
      <c r="J42" s="9">
        <f t="shared" si="2"/>
        <v>0</v>
      </c>
      <c r="L42" s="9">
        <f t="shared" si="1"/>
        <v>106.80000000000001</v>
      </c>
    </row>
    <row r="43" spans="1:12" s="3" customFormat="1" ht="30" customHeight="1" x14ac:dyDescent="0.3">
      <c r="A43" s="3" t="s">
        <v>3408</v>
      </c>
      <c r="B43" s="43" t="s">
        <v>3403</v>
      </c>
      <c r="C43" s="15" t="s">
        <v>3404</v>
      </c>
      <c r="D43" s="3">
        <v>122</v>
      </c>
      <c r="E43" s="3" t="s">
        <v>20</v>
      </c>
      <c r="F43" s="3">
        <v>680</v>
      </c>
      <c r="G43" s="4">
        <v>535</v>
      </c>
      <c r="H43" s="3">
        <f>F43+F44+F45+F46+F47+F48+F49+F50</f>
        <v>2917</v>
      </c>
      <c r="I43" s="3">
        <v>1500</v>
      </c>
      <c r="J43" s="4">
        <f t="shared" si="2"/>
        <v>1417</v>
      </c>
      <c r="L43" s="4">
        <f t="shared" si="1"/>
        <v>136</v>
      </c>
    </row>
    <row r="44" spans="1:12" s="3" customFormat="1" ht="30" customHeight="1" x14ac:dyDescent="0.3">
      <c r="A44" s="3" t="s">
        <v>3408</v>
      </c>
      <c r="B44" s="43" t="s">
        <v>3405</v>
      </c>
      <c r="C44" s="15" t="s">
        <v>3406</v>
      </c>
      <c r="D44" s="21">
        <v>122</v>
      </c>
      <c r="E44" s="3" t="s">
        <v>3407</v>
      </c>
      <c r="F44" s="4">
        <v>274</v>
      </c>
      <c r="G44" s="4">
        <v>215</v>
      </c>
      <c r="J44" s="4">
        <f t="shared" si="2"/>
        <v>0</v>
      </c>
      <c r="L44" s="4">
        <f t="shared" si="1"/>
        <v>54.800000000000004</v>
      </c>
    </row>
    <row r="45" spans="1:12" s="3" customFormat="1" ht="30" customHeight="1" x14ac:dyDescent="0.3">
      <c r="A45" s="3" t="s">
        <v>3408</v>
      </c>
      <c r="B45" s="43" t="s">
        <v>3409</v>
      </c>
      <c r="C45" s="15" t="s">
        <v>3410</v>
      </c>
      <c r="D45" s="21">
        <v>7</v>
      </c>
      <c r="E45" s="3" t="s">
        <v>22</v>
      </c>
      <c r="F45" s="4">
        <v>237</v>
      </c>
      <c r="G45" s="4">
        <v>186</v>
      </c>
      <c r="J45" s="4">
        <f t="shared" si="2"/>
        <v>0</v>
      </c>
      <c r="L45" s="4">
        <f t="shared" si="1"/>
        <v>47.400000000000006</v>
      </c>
    </row>
    <row r="46" spans="1:12" s="3" customFormat="1" ht="30" customHeight="1" x14ac:dyDescent="0.3">
      <c r="A46" s="3" t="s">
        <v>3408</v>
      </c>
      <c r="B46" s="49" t="s">
        <v>3411</v>
      </c>
      <c r="C46" s="15" t="s">
        <v>3413</v>
      </c>
      <c r="D46" s="3">
        <v>122</v>
      </c>
      <c r="E46" s="21" t="s">
        <v>3412</v>
      </c>
      <c r="F46" s="4">
        <v>274</v>
      </c>
      <c r="G46" s="4">
        <v>215</v>
      </c>
      <c r="J46" s="4">
        <f t="shared" si="2"/>
        <v>0</v>
      </c>
      <c r="L46" s="4">
        <f t="shared" si="1"/>
        <v>54.800000000000004</v>
      </c>
    </row>
    <row r="47" spans="1:12" s="3" customFormat="1" ht="30" customHeight="1" x14ac:dyDescent="0.3">
      <c r="A47" s="3" t="s">
        <v>3408</v>
      </c>
      <c r="B47" s="49" t="s">
        <v>3411</v>
      </c>
      <c r="C47" s="15" t="s">
        <v>3415</v>
      </c>
      <c r="D47" s="3">
        <v>122</v>
      </c>
      <c r="E47" s="21" t="s">
        <v>3414</v>
      </c>
      <c r="F47" s="4">
        <v>271</v>
      </c>
      <c r="G47" s="4">
        <v>213</v>
      </c>
      <c r="J47" s="4">
        <f t="shared" si="2"/>
        <v>0</v>
      </c>
      <c r="L47" s="4">
        <f t="shared" si="1"/>
        <v>54.2</v>
      </c>
    </row>
    <row r="48" spans="1:12" s="3" customFormat="1" ht="30" customHeight="1" x14ac:dyDescent="0.3">
      <c r="A48" s="3" t="s">
        <v>3408</v>
      </c>
      <c r="B48" s="49" t="s">
        <v>3416</v>
      </c>
      <c r="C48" s="15" t="s">
        <v>3417</v>
      </c>
      <c r="D48" s="21">
        <v>122</v>
      </c>
      <c r="E48" s="21" t="s">
        <v>3418</v>
      </c>
      <c r="F48" s="4">
        <v>362</v>
      </c>
      <c r="G48" s="4">
        <v>285</v>
      </c>
      <c r="J48" s="4">
        <f t="shared" si="2"/>
        <v>0</v>
      </c>
      <c r="L48" s="4">
        <f t="shared" si="1"/>
        <v>72.400000000000006</v>
      </c>
    </row>
    <row r="49" spans="1:12" s="3" customFormat="1" ht="30" customHeight="1" x14ac:dyDescent="0.3">
      <c r="A49" s="3" t="s">
        <v>3408</v>
      </c>
      <c r="B49" s="49" t="s">
        <v>3431</v>
      </c>
      <c r="C49" s="15" t="s">
        <v>3432</v>
      </c>
      <c r="D49" s="21">
        <v>7</v>
      </c>
      <c r="E49" s="21" t="s">
        <v>224</v>
      </c>
      <c r="F49" s="4">
        <v>553</v>
      </c>
      <c r="G49" s="4">
        <v>305</v>
      </c>
      <c r="J49" s="4"/>
      <c r="L49" s="4">
        <f t="shared" si="1"/>
        <v>110.60000000000001</v>
      </c>
    </row>
    <row r="50" spans="1:12" s="3" customFormat="1" ht="30" customHeight="1" x14ac:dyDescent="0.3">
      <c r="A50" s="3" t="s">
        <v>3408</v>
      </c>
      <c r="B50" s="43" t="s">
        <v>3419</v>
      </c>
      <c r="C50" s="15" t="s">
        <v>3420</v>
      </c>
      <c r="D50" s="21">
        <v>122</v>
      </c>
      <c r="E50" s="3" t="s">
        <v>20</v>
      </c>
      <c r="F50" s="4">
        <v>266</v>
      </c>
      <c r="G50" s="4">
        <v>188</v>
      </c>
      <c r="J50" s="4">
        <f t="shared" ref="J50:J71" si="3">H50-I50</f>
        <v>0</v>
      </c>
      <c r="L50" s="4">
        <f t="shared" si="1"/>
        <v>53.2</v>
      </c>
    </row>
    <row r="51" spans="1:12" s="5" customFormat="1" ht="30" customHeight="1" x14ac:dyDescent="0.3">
      <c r="A51" s="5" t="s">
        <v>319</v>
      </c>
      <c r="B51" s="46" t="s">
        <v>3397</v>
      </c>
      <c r="C51" s="7" t="s">
        <v>3399</v>
      </c>
      <c r="D51" s="5" t="s">
        <v>3398</v>
      </c>
      <c r="F51" s="5">
        <v>248</v>
      </c>
      <c r="G51" s="6">
        <v>199</v>
      </c>
      <c r="H51" s="5">
        <f>F51</f>
        <v>248</v>
      </c>
      <c r="I51" s="5">
        <v>100</v>
      </c>
      <c r="J51" s="6">
        <f t="shared" si="3"/>
        <v>148</v>
      </c>
      <c r="L51" s="6">
        <f t="shared" si="1"/>
        <v>49.6</v>
      </c>
    </row>
    <row r="52" spans="1:12" s="3" customFormat="1" ht="30" customHeight="1" x14ac:dyDescent="0.3">
      <c r="A52" s="3" t="s">
        <v>1993</v>
      </c>
      <c r="B52" s="49" t="s">
        <v>3330</v>
      </c>
      <c r="C52" s="15" t="s">
        <v>3331</v>
      </c>
      <c r="D52" s="4"/>
      <c r="E52" s="4" t="s">
        <v>3332</v>
      </c>
      <c r="F52" s="4">
        <v>138</v>
      </c>
      <c r="G52" s="4">
        <v>108</v>
      </c>
      <c r="H52" s="3">
        <f>F52+F53+F54+F55+F56+F57+F58+F59+F60</f>
        <v>2150</v>
      </c>
      <c r="I52" s="3">
        <v>1100</v>
      </c>
      <c r="J52" s="4">
        <f t="shared" si="3"/>
        <v>1050</v>
      </c>
      <c r="L52" s="4">
        <f t="shared" si="1"/>
        <v>27.6</v>
      </c>
    </row>
    <row r="53" spans="1:12" s="3" customFormat="1" ht="30" customHeight="1" x14ac:dyDescent="0.3">
      <c r="A53" s="3" t="s">
        <v>1993</v>
      </c>
      <c r="B53" s="49" t="s">
        <v>3330</v>
      </c>
      <c r="C53" s="15" t="s">
        <v>3331</v>
      </c>
      <c r="D53" s="4"/>
      <c r="E53" s="4" t="s">
        <v>3332</v>
      </c>
      <c r="F53" s="4">
        <v>138</v>
      </c>
      <c r="G53" s="4">
        <v>108</v>
      </c>
      <c r="J53" s="4">
        <f t="shared" si="3"/>
        <v>0</v>
      </c>
      <c r="L53" s="4">
        <f t="shared" si="1"/>
        <v>27.6</v>
      </c>
    </row>
    <row r="54" spans="1:12" s="3" customFormat="1" ht="30" customHeight="1" x14ac:dyDescent="0.3">
      <c r="A54" s="3" t="s">
        <v>1993</v>
      </c>
      <c r="B54" s="49" t="s">
        <v>3333</v>
      </c>
      <c r="C54" s="15" t="s">
        <v>3334</v>
      </c>
      <c r="D54" s="4">
        <v>20</v>
      </c>
      <c r="E54" s="4"/>
      <c r="F54" s="4">
        <v>202</v>
      </c>
      <c r="G54" s="4">
        <v>159</v>
      </c>
      <c r="J54" s="4">
        <f t="shared" si="3"/>
        <v>0</v>
      </c>
      <c r="L54" s="4">
        <f t="shared" si="1"/>
        <v>40.400000000000006</v>
      </c>
    </row>
    <row r="55" spans="1:12" s="3" customFormat="1" ht="30" customHeight="1" x14ac:dyDescent="0.3">
      <c r="A55" s="3" t="s">
        <v>1993</v>
      </c>
      <c r="B55" s="49" t="s">
        <v>3335</v>
      </c>
      <c r="C55" s="15" t="s">
        <v>3337</v>
      </c>
      <c r="D55" s="4" t="s">
        <v>92</v>
      </c>
      <c r="E55" s="4" t="s">
        <v>3336</v>
      </c>
      <c r="F55" s="4">
        <v>268</v>
      </c>
      <c r="G55" s="4">
        <v>208</v>
      </c>
      <c r="J55" s="4">
        <f t="shared" si="3"/>
        <v>0</v>
      </c>
      <c r="L55" s="4">
        <f t="shared" si="1"/>
        <v>53.6</v>
      </c>
    </row>
    <row r="56" spans="1:12" s="3" customFormat="1" ht="30" customHeight="1" x14ac:dyDescent="0.3">
      <c r="A56" s="3" t="s">
        <v>1993</v>
      </c>
      <c r="B56" s="49" t="s">
        <v>3338</v>
      </c>
      <c r="C56" s="15" t="s">
        <v>3339</v>
      </c>
      <c r="D56" s="3">
        <v>134</v>
      </c>
      <c r="E56" s="3" t="s">
        <v>120</v>
      </c>
      <c r="F56" s="4">
        <v>223</v>
      </c>
      <c r="G56" s="4">
        <v>123</v>
      </c>
      <c r="J56" s="4">
        <f t="shared" si="3"/>
        <v>0</v>
      </c>
      <c r="L56" s="4">
        <f t="shared" si="1"/>
        <v>44.6</v>
      </c>
    </row>
    <row r="57" spans="1:12" s="3" customFormat="1" ht="30" customHeight="1" x14ac:dyDescent="0.3">
      <c r="A57" s="3" t="s">
        <v>1993</v>
      </c>
      <c r="B57" s="49" t="s">
        <v>3340</v>
      </c>
      <c r="C57" s="15" t="s">
        <v>3342</v>
      </c>
      <c r="D57" s="3">
        <v>134</v>
      </c>
      <c r="E57" s="3" t="s">
        <v>3341</v>
      </c>
      <c r="F57" s="4">
        <v>362</v>
      </c>
      <c r="G57" s="4">
        <v>228</v>
      </c>
      <c r="J57" s="4">
        <f t="shared" si="3"/>
        <v>0</v>
      </c>
      <c r="L57" s="4">
        <f t="shared" si="1"/>
        <v>72.400000000000006</v>
      </c>
    </row>
    <row r="58" spans="1:12" s="3" customFormat="1" ht="30" customHeight="1" x14ac:dyDescent="0.3">
      <c r="A58" s="3" t="s">
        <v>1993</v>
      </c>
      <c r="B58" s="49" t="s">
        <v>3343</v>
      </c>
      <c r="C58" s="15" t="s">
        <v>3344</v>
      </c>
      <c r="D58" s="3">
        <v>134</v>
      </c>
      <c r="E58" s="3" t="s">
        <v>83</v>
      </c>
      <c r="F58" s="4">
        <v>364</v>
      </c>
      <c r="G58" s="4">
        <v>286</v>
      </c>
      <c r="J58" s="4">
        <f t="shared" si="3"/>
        <v>0</v>
      </c>
      <c r="L58" s="4">
        <f t="shared" si="1"/>
        <v>72.8</v>
      </c>
    </row>
    <row r="59" spans="1:12" s="3" customFormat="1" ht="30" customHeight="1" x14ac:dyDescent="0.3">
      <c r="A59" s="3" t="s">
        <v>1993</v>
      </c>
      <c r="B59" s="49" t="s">
        <v>3345</v>
      </c>
      <c r="C59" s="15" t="s">
        <v>3346</v>
      </c>
      <c r="D59" s="3">
        <v>134</v>
      </c>
      <c r="E59" s="4" t="s">
        <v>3347</v>
      </c>
      <c r="F59" s="4">
        <v>253</v>
      </c>
      <c r="G59" s="4">
        <v>199</v>
      </c>
      <c r="J59" s="4">
        <f t="shared" si="3"/>
        <v>0</v>
      </c>
      <c r="L59" s="4">
        <f t="shared" si="1"/>
        <v>50.6</v>
      </c>
    </row>
    <row r="60" spans="1:12" s="3" customFormat="1" ht="30" customHeight="1" x14ac:dyDescent="0.3">
      <c r="A60" s="3" t="s">
        <v>1993</v>
      </c>
      <c r="B60" s="43" t="s">
        <v>3348</v>
      </c>
      <c r="C60" s="15" t="s">
        <v>3350</v>
      </c>
      <c r="D60" s="3">
        <v>134</v>
      </c>
      <c r="E60" s="3" t="s">
        <v>3349</v>
      </c>
      <c r="F60" s="3">
        <v>202</v>
      </c>
      <c r="G60" s="4">
        <v>159</v>
      </c>
      <c r="J60" s="4">
        <f t="shared" si="3"/>
        <v>0</v>
      </c>
      <c r="L60" s="4">
        <f t="shared" si="1"/>
        <v>40.400000000000006</v>
      </c>
    </row>
    <row r="61" spans="1:12" s="5" customFormat="1" ht="30" customHeight="1" x14ac:dyDescent="0.3">
      <c r="A61" s="5" t="s">
        <v>2540</v>
      </c>
      <c r="B61" s="46" t="s">
        <v>3433</v>
      </c>
      <c r="C61" s="7"/>
      <c r="E61" s="5" t="s">
        <v>2539</v>
      </c>
      <c r="F61" s="6">
        <v>2400</v>
      </c>
      <c r="G61" s="6">
        <v>1889</v>
      </c>
      <c r="H61" s="5">
        <f>F61</f>
        <v>2400</v>
      </c>
      <c r="I61" s="5">
        <v>1200</v>
      </c>
      <c r="J61" s="6">
        <f t="shared" si="3"/>
        <v>1200</v>
      </c>
      <c r="L61" s="6">
        <f t="shared" si="1"/>
        <v>480</v>
      </c>
    </row>
    <row r="62" spans="1:12" s="12" customFormat="1" ht="30" customHeight="1" x14ac:dyDescent="0.3">
      <c r="A62" s="12" t="s">
        <v>1330</v>
      </c>
      <c r="B62" s="47" t="s">
        <v>3434</v>
      </c>
      <c r="C62" s="16"/>
      <c r="D62" s="12">
        <v>48</v>
      </c>
      <c r="E62" s="12" t="s">
        <v>274</v>
      </c>
      <c r="F62" s="13">
        <v>886</v>
      </c>
      <c r="G62" s="13">
        <v>697</v>
      </c>
      <c r="H62" s="12">
        <f>F62+F63+F64+F65+F66</f>
        <v>2932</v>
      </c>
      <c r="I62" s="12">
        <v>1500</v>
      </c>
      <c r="J62" s="13">
        <f t="shared" si="3"/>
        <v>1432</v>
      </c>
      <c r="L62" s="13">
        <f t="shared" si="1"/>
        <v>177.20000000000002</v>
      </c>
    </row>
    <row r="63" spans="1:12" s="10" customFormat="1" ht="30" customHeight="1" x14ac:dyDescent="0.3">
      <c r="A63" s="10" t="s">
        <v>1330</v>
      </c>
      <c r="B63" s="41" t="s">
        <v>3435</v>
      </c>
      <c r="C63" s="15"/>
      <c r="D63" s="10">
        <v>50</v>
      </c>
      <c r="E63" s="10" t="s">
        <v>56</v>
      </c>
      <c r="F63" s="11">
        <v>749</v>
      </c>
      <c r="G63" s="11">
        <v>589</v>
      </c>
      <c r="J63" s="11">
        <f t="shared" si="3"/>
        <v>0</v>
      </c>
      <c r="L63" s="11">
        <f t="shared" ref="L63:L71" si="4">F63*20%</f>
        <v>149.80000000000001</v>
      </c>
    </row>
    <row r="64" spans="1:12" s="10" customFormat="1" ht="30" customHeight="1" x14ac:dyDescent="0.3">
      <c r="A64" s="10" t="s">
        <v>1330</v>
      </c>
      <c r="B64" s="41" t="s">
        <v>3435</v>
      </c>
      <c r="C64" s="15"/>
      <c r="D64" s="10">
        <v>42</v>
      </c>
      <c r="E64" s="10" t="s">
        <v>56</v>
      </c>
      <c r="F64" s="11">
        <v>749</v>
      </c>
      <c r="G64" s="11">
        <v>589</v>
      </c>
      <c r="J64" s="11">
        <f t="shared" ref="J64:J69" si="5">H64-I64</f>
        <v>0</v>
      </c>
      <c r="L64" s="11">
        <f t="shared" si="4"/>
        <v>149.80000000000001</v>
      </c>
    </row>
    <row r="65" spans="1:12" s="10" customFormat="1" ht="30" customHeight="1" x14ac:dyDescent="0.3">
      <c r="A65" s="10" t="s">
        <v>1330</v>
      </c>
      <c r="B65" s="41" t="s">
        <v>3436</v>
      </c>
      <c r="C65" s="15"/>
      <c r="D65" s="10">
        <v>48</v>
      </c>
      <c r="E65" s="10" t="s">
        <v>120</v>
      </c>
      <c r="F65" s="11">
        <v>274</v>
      </c>
      <c r="G65" s="11">
        <v>215</v>
      </c>
      <c r="J65" s="11">
        <f t="shared" si="5"/>
        <v>0</v>
      </c>
      <c r="L65" s="11">
        <f t="shared" si="4"/>
        <v>54.800000000000004</v>
      </c>
    </row>
    <row r="66" spans="1:12" s="8" customFormat="1" ht="30" customHeight="1" x14ac:dyDescent="0.3">
      <c r="A66" s="8" t="s">
        <v>1330</v>
      </c>
      <c r="B66" s="48" t="s">
        <v>3436</v>
      </c>
      <c r="C66" s="14"/>
      <c r="D66" s="8">
        <v>48</v>
      </c>
      <c r="E66" s="8" t="s">
        <v>363</v>
      </c>
      <c r="F66" s="9">
        <v>274</v>
      </c>
      <c r="G66" s="9">
        <v>215</v>
      </c>
      <c r="J66" s="9">
        <f t="shared" si="5"/>
        <v>0</v>
      </c>
      <c r="L66" s="9">
        <f t="shared" si="4"/>
        <v>54.800000000000004</v>
      </c>
    </row>
    <row r="67" spans="1:12" s="3" customFormat="1" ht="30" customHeight="1" x14ac:dyDescent="0.3">
      <c r="A67" s="3" t="s">
        <v>751</v>
      </c>
      <c r="B67" s="43" t="s">
        <v>3437</v>
      </c>
      <c r="C67" s="15" t="s">
        <v>3438</v>
      </c>
      <c r="D67" s="3">
        <v>152</v>
      </c>
      <c r="F67" s="4">
        <v>1328</v>
      </c>
      <c r="G67" s="4">
        <v>1045</v>
      </c>
      <c r="H67" s="3">
        <f>F67</f>
        <v>1328</v>
      </c>
      <c r="I67" s="3">
        <v>650</v>
      </c>
      <c r="J67" s="4">
        <f t="shared" si="5"/>
        <v>678</v>
      </c>
      <c r="L67" s="4">
        <f t="shared" si="4"/>
        <v>265.60000000000002</v>
      </c>
    </row>
    <row r="68" spans="1:12" s="5" customFormat="1" ht="30" customHeight="1" x14ac:dyDescent="0.3">
      <c r="A68" s="5" t="s">
        <v>334</v>
      </c>
      <c r="B68" s="46" t="s">
        <v>3439</v>
      </c>
      <c r="C68" s="7" t="s">
        <v>3440</v>
      </c>
      <c r="D68" s="5" t="s">
        <v>525</v>
      </c>
      <c r="F68" s="6">
        <v>243</v>
      </c>
      <c r="G68" s="6">
        <v>191</v>
      </c>
      <c r="H68" s="5">
        <f>F68</f>
        <v>243</v>
      </c>
      <c r="J68" s="6">
        <f t="shared" si="5"/>
        <v>243</v>
      </c>
      <c r="L68" s="6">
        <f t="shared" si="4"/>
        <v>48.6</v>
      </c>
    </row>
    <row r="69" spans="1:12" s="5" customFormat="1" ht="30" customHeight="1" x14ac:dyDescent="0.3">
      <c r="A69" s="5" t="s">
        <v>3182</v>
      </c>
      <c r="B69" s="46" t="s">
        <v>3441</v>
      </c>
      <c r="C69" s="7"/>
      <c r="D69" s="5" t="s">
        <v>351</v>
      </c>
      <c r="E69" s="5" t="s">
        <v>3442</v>
      </c>
      <c r="F69" s="6">
        <v>417</v>
      </c>
      <c r="G69" s="6">
        <v>328</v>
      </c>
      <c r="H69" s="5">
        <f>F69</f>
        <v>417</v>
      </c>
      <c r="I69" s="5">
        <v>200</v>
      </c>
      <c r="J69" s="6">
        <f t="shared" si="5"/>
        <v>217</v>
      </c>
      <c r="L69" s="6">
        <f t="shared" si="4"/>
        <v>83.4</v>
      </c>
    </row>
    <row r="70" spans="1:12" s="3" customFormat="1" ht="30" customHeight="1" x14ac:dyDescent="0.3">
      <c r="A70" s="3" t="s">
        <v>765</v>
      </c>
      <c r="B70" s="43" t="s">
        <v>3443</v>
      </c>
      <c r="C70" s="15" t="s">
        <v>3444</v>
      </c>
      <c r="D70" s="3">
        <v>48</v>
      </c>
      <c r="E70" s="3" t="s">
        <v>83</v>
      </c>
      <c r="F70" s="4">
        <v>670</v>
      </c>
      <c r="G70" s="4">
        <v>527</v>
      </c>
      <c r="H70" s="3">
        <f>F70</f>
        <v>670</v>
      </c>
      <c r="I70" s="3">
        <v>300</v>
      </c>
      <c r="J70" s="4">
        <f t="shared" si="3"/>
        <v>370</v>
      </c>
      <c r="L70" s="4">
        <f t="shared" si="4"/>
        <v>134</v>
      </c>
    </row>
    <row r="71" spans="1:12" ht="30" customHeight="1" x14ac:dyDescent="0.3">
      <c r="B71" s="12" t="s">
        <v>3388</v>
      </c>
      <c r="C71" s="28"/>
      <c r="D71" s="1">
        <v>140</v>
      </c>
      <c r="G71" s="2">
        <v>160</v>
      </c>
      <c r="J71" s="2">
        <f t="shared" si="3"/>
        <v>0</v>
      </c>
      <c r="L71" s="2">
        <f t="shared" si="4"/>
        <v>0</v>
      </c>
    </row>
    <row r="72" spans="1:12" ht="30" customHeight="1" x14ac:dyDescent="0.3">
      <c r="B72" s="10" t="s">
        <v>3445</v>
      </c>
      <c r="C72" s="28"/>
      <c r="G72" s="2">
        <v>255</v>
      </c>
      <c r="J72" s="2"/>
      <c r="L72" s="2"/>
    </row>
    <row r="73" spans="1:12" ht="30" customHeight="1" x14ac:dyDescent="0.3">
      <c r="B73" s="10" t="s">
        <v>3446</v>
      </c>
      <c r="C73" s="28"/>
      <c r="D73" s="1">
        <v>92</v>
      </c>
      <c r="E73" s="1" t="s">
        <v>147</v>
      </c>
      <c r="G73" s="2">
        <v>369</v>
      </c>
      <c r="J73" s="2"/>
      <c r="L73" s="2"/>
    </row>
    <row r="74" spans="1:12" ht="30" customHeight="1" x14ac:dyDescent="0.3">
      <c r="B74" s="10" t="s">
        <v>3449</v>
      </c>
      <c r="C74" s="28"/>
      <c r="D74" s="1">
        <v>146</v>
      </c>
      <c r="G74" s="2">
        <v>1255</v>
      </c>
      <c r="J74" s="2"/>
      <c r="L74" s="2"/>
    </row>
    <row r="75" spans="1:12" ht="30" customHeight="1" x14ac:dyDescent="0.3">
      <c r="B75" s="1" t="s">
        <v>3450</v>
      </c>
      <c r="D75" s="1">
        <v>146</v>
      </c>
      <c r="G75" s="1">
        <v>235</v>
      </c>
    </row>
    <row r="77" spans="1:12" ht="30" customHeight="1" x14ac:dyDescent="0.3">
      <c r="F77" s="1">
        <f>SUM(F2:F76)</f>
        <v>35475</v>
      </c>
      <c r="G77" s="1">
        <f>SUM(G2:G76)</f>
        <v>30029</v>
      </c>
      <c r="H77" s="1">
        <f>SUM(H2:H76)</f>
        <v>35475</v>
      </c>
      <c r="J77" s="1">
        <f>SUM(J2:J76)</f>
        <v>18927</v>
      </c>
      <c r="L77" s="1">
        <f>SUM(L2:L76)</f>
        <v>7095.0000000000036</v>
      </c>
    </row>
    <row r="78" spans="1:12" ht="30" customHeight="1" x14ac:dyDescent="0.3">
      <c r="G78" s="1">
        <v>29161</v>
      </c>
    </row>
  </sheetData>
  <sortState ref="A2:K62">
    <sortCondition ref="A2"/>
  </sortState>
  <hyperlinks>
    <hyperlink ref="C34" r:id="rId1" xr:uid="{00000000-0004-0000-0900-000000000000}"/>
    <hyperlink ref="C35" r:id="rId2" xr:uid="{00000000-0004-0000-0900-000001000000}"/>
    <hyperlink ref="C36" r:id="rId3" xr:uid="{00000000-0004-0000-0900-000002000000}"/>
    <hyperlink ref="C12" r:id="rId4" xr:uid="{00000000-0004-0000-0900-000003000000}"/>
    <hyperlink ref="C30" r:id="rId5" xr:uid="{00000000-0004-0000-0900-000004000000}"/>
    <hyperlink ref="C31" r:id="rId6" xr:uid="{00000000-0004-0000-0900-000005000000}"/>
    <hyperlink ref="C52" r:id="rId7" xr:uid="{00000000-0004-0000-0900-000006000000}"/>
    <hyperlink ref="C53" r:id="rId8" xr:uid="{00000000-0004-0000-0900-000007000000}"/>
    <hyperlink ref="C54" r:id="rId9" xr:uid="{00000000-0004-0000-0900-000008000000}"/>
    <hyperlink ref="C55" r:id="rId10" xr:uid="{00000000-0004-0000-0900-000009000000}"/>
    <hyperlink ref="C56" r:id="rId11" xr:uid="{00000000-0004-0000-0900-00000A000000}"/>
    <hyperlink ref="C57" r:id="rId12" xr:uid="{00000000-0004-0000-0900-00000B000000}"/>
    <hyperlink ref="C58" r:id="rId13" xr:uid="{00000000-0004-0000-0900-00000C000000}"/>
    <hyperlink ref="C59" r:id="rId14" xr:uid="{00000000-0004-0000-0900-00000D000000}"/>
    <hyperlink ref="C60" r:id="rId15" xr:uid="{00000000-0004-0000-0900-00000E000000}"/>
    <hyperlink ref="C2" r:id="rId16" xr:uid="{00000000-0004-0000-0900-00000F000000}"/>
    <hyperlink ref="C3" r:id="rId17" xr:uid="{00000000-0004-0000-0900-000010000000}"/>
    <hyperlink ref="C4" r:id="rId18" xr:uid="{00000000-0004-0000-0900-000011000000}"/>
    <hyperlink ref="C5" r:id="rId19" xr:uid="{00000000-0004-0000-0900-000012000000}"/>
    <hyperlink ref="C6" r:id="rId20" xr:uid="{00000000-0004-0000-0900-000013000000}"/>
    <hyperlink ref="C7" r:id="rId21" xr:uid="{00000000-0004-0000-0900-000014000000}"/>
    <hyperlink ref="C8" r:id="rId22" xr:uid="{00000000-0004-0000-0900-000015000000}"/>
    <hyperlink ref="C13" r:id="rId23" xr:uid="{00000000-0004-0000-0900-000016000000}"/>
    <hyperlink ref="C28" r:id="rId24" xr:uid="{00000000-0004-0000-0900-000017000000}"/>
    <hyperlink ref="C14" r:id="rId25" xr:uid="{00000000-0004-0000-0900-000018000000}"/>
    <hyperlink ref="C15" r:id="rId26" xr:uid="{00000000-0004-0000-0900-000019000000}"/>
    <hyperlink ref="C16" r:id="rId27" xr:uid="{00000000-0004-0000-0900-00001A000000}"/>
    <hyperlink ref="C17" r:id="rId28" xr:uid="{00000000-0004-0000-0900-00001B000000}"/>
    <hyperlink ref="C18" r:id="rId29" xr:uid="{00000000-0004-0000-0900-00001C000000}"/>
    <hyperlink ref="C32" r:id="rId30" xr:uid="{00000000-0004-0000-0900-00001D000000}"/>
    <hyperlink ref="C19" r:id="rId31" xr:uid="{00000000-0004-0000-0900-00001E000000}"/>
    <hyperlink ref="C20" r:id="rId32" xr:uid="{00000000-0004-0000-0900-00001F000000}"/>
    <hyperlink ref="C21" r:id="rId33" xr:uid="{00000000-0004-0000-0900-000020000000}"/>
    <hyperlink ref="C23" r:id="rId34" xr:uid="{00000000-0004-0000-0900-000021000000}"/>
    <hyperlink ref="C26" r:id="rId35" xr:uid="{00000000-0004-0000-0900-000022000000}"/>
    <hyperlink ref="C10" r:id="rId36" xr:uid="{00000000-0004-0000-0900-000023000000}"/>
    <hyperlink ref="C11" r:id="rId37" xr:uid="{00000000-0004-0000-0900-000024000000}"/>
    <hyperlink ref="C29" r:id="rId38" xr:uid="{00000000-0004-0000-0900-000025000000}"/>
    <hyperlink ref="C24" r:id="rId39" xr:uid="{00000000-0004-0000-0900-000026000000}"/>
    <hyperlink ref="C25" r:id="rId40" xr:uid="{00000000-0004-0000-0900-000027000000}"/>
    <hyperlink ref="C9" r:id="rId41" xr:uid="{00000000-0004-0000-0900-000028000000}"/>
    <hyperlink ref="C51" r:id="rId42" xr:uid="{00000000-0004-0000-0900-000029000000}"/>
    <hyperlink ref="C33" r:id="rId43" xr:uid="{00000000-0004-0000-0900-00002A000000}"/>
    <hyperlink ref="C43" r:id="rId44" xr:uid="{00000000-0004-0000-0900-00002B000000}"/>
    <hyperlink ref="C44" r:id="rId45" xr:uid="{00000000-0004-0000-0900-00002C000000}"/>
    <hyperlink ref="C45" r:id="rId46" xr:uid="{00000000-0004-0000-0900-00002D000000}"/>
    <hyperlink ref="C46" r:id="rId47" xr:uid="{00000000-0004-0000-0900-00002E000000}"/>
    <hyperlink ref="C47" r:id="rId48" xr:uid="{00000000-0004-0000-0900-00002F000000}"/>
    <hyperlink ref="C48" r:id="rId49" xr:uid="{00000000-0004-0000-0900-000030000000}"/>
    <hyperlink ref="C50" r:id="rId50" xr:uid="{00000000-0004-0000-0900-000031000000}"/>
    <hyperlink ref="C37" r:id="rId51" xr:uid="{00000000-0004-0000-0900-000032000000}"/>
    <hyperlink ref="C38" r:id="rId52" xr:uid="{00000000-0004-0000-0900-000033000000}"/>
    <hyperlink ref="C39" r:id="rId53" xr:uid="{00000000-0004-0000-0900-000034000000}"/>
    <hyperlink ref="C40" r:id="rId54" xr:uid="{00000000-0004-0000-0900-000035000000}"/>
    <hyperlink ref="C49" r:id="rId55" xr:uid="{00000000-0004-0000-0900-000036000000}"/>
    <hyperlink ref="C27" r:id="rId56" xr:uid="{00000000-0004-0000-0900-000037000000}"/>
    <hyperlink ref="C67" r:id="rId57" xr:uid="{00000000-0004-0000-0900-000038000000}"/>
    <hyperlink ref="C68" r:id="rId58" xr:uid="{00000000-0004-0000-0900-000039000000}"/>
    <hyperlink ref="C70" r:id="rId59" xr:uid="{00000000-0004-0000-0900-00003A000000}"/>
  </hyperlinks>
  <pageMargins left="0.7" right="0.7" top="0.75" bottom="0.75" header="0.3" footer="0.3"/>
  <pageSetup paperSize="9" orientation="portrait" verticalDpi="0" r:id="rId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2"/>
  <sheetViews>
    <sheetView topLeftCell="A43" workbookViewId="0">
      <selection activeCell="E45" sqref="E45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5" customFormat="1" ht="30" customHeight="1" x14ac:dyDescent="0.3">
      <c r="A2" s="5" t="s">
        <v>353</v>
      </c>
      <c r="B2" s="56" t="s">
        <v>3199</v>
      </c>
      <c r="C2" s="7" t="s">
        <v>3191</v>
      </c>
      <c r="D2" s="24">
        <v>25</v>
      </c>
      <c r="E2" s="24"/>
      <c r="F2" s="6">
        <v>190</v>
      </c>
      <c r="G2" s="6">
        <v>149</v>
      </c>
      <c r="H2" s="5">
        <f>F2</f>
        <v>190</v>
      </c>
      <c r="I2" s="5">
        <v>190</v>
      </c>
      <c r="J2" s="6">
        <f t="shared" ref="J2:J26" si="0">H2-I2</f>
        <v>0</v>
      </c>
      <c r="L2" s="6">
        <f t="shared" ref="L2:L35" si="1">F2*20%</f>
        <v>38</v>
      </c>
    </row>
    <row r="3" spans="1:14" s="3" customFormat="1" ht="30" customHeight="1" x14ac:dyDescent="0.3">
      <c r="A3" s="3" t="s">
        <v>2800</v>
      </c>
      <c r="B3" s="36" t="s">
        <v>3226</v>
      </c>
      <c r="C3" s="15" t="s">
        <v>3227</v>
      </c>
      <c r="G3" s="4"/>
      <c r="H3" s="3">
        <f>F3</f>
        <v>0</v>
      </c>
      <c r="J3" s="4">
        <f t="shared" si="0"/>
        <v>0</v>
      </c>
      <c r="L3" s="4">
        <f t="shared" si="1"/>
        <v>0</v>
      </c>
      <c r="N3" s="4"/>
    </row>
    <row r="4" spans="1:14" s="5" customFormat="1" ht="30" customHeight="1" x14ac:dyDescent="0.3">
      <c r="A4" s="5" t="s">
        <v>778</v>
      </c>
      <c r="B4" s="46" t="s">
        <v>3197</v>
      </c>
      <c r="C4" s="7" t="s">
        <v>3198</v>
      </c>
      <c r="D4" s="24">
        <v>48</v>
      </c>
      <c r="E4" s="5" t="s">
        <v>650</v>
      </c>
      <c r="F4" s="6">
        <v>444</v>
      </c>
      <c r="G4" s="6">
        <v>349</v>
      </c>
      <c r="H4" s="5">
        <f>F4</f>
        <v>444</v>
      </c>
      <c r="I4" s="5">
        <v>200</v>
      </c>
      <c r="J4" s="6">
        <f t="shared" si="0"/>
        <v>244</v>
      </c>
      <c r="L4" s="6">
        <f t="shared" si="1"/>
        <v>88.800000000000011</v>
      </c>
      <c r="M4" s="6"/>
    </row>
    <row r="5" spans="1:14" s="3" customFormat="1" ht="30" customHeight="1" x14ac:dyDescent="0.3">
      <c r="A5" s="3" t="s">
        <v>242</v>
      </c>
      <c r="B5" s="49" t="s">
        <v>3211</v>
      </c>
      <c r="C5" s="15" t="s">
        <v>2620</v>
      </c>
      <c r="D5" s="21"/>
      <c r="E5" s="21"/>
      <c r="F5" s="4">
        <v>121</v>
      </c>
      <c r="G5" s="4">
        <v>95</v>
      </c>
      <c r="H5" s="3">
        <f>F5+F6+F7+F8+F9+F10</f>
        <v>674</v>
      </c>
      <c r="I5" s="3">
        <v>350</v>
      </c>
      <c r="J5" s="4">
        <f t="shared" si="0"/>
        <v>324</v>
      </c>
      <c r="L5" s="4">
        <f t="shared" si="1"/>
        <v>24.200000000000003</v>
      </c>
    </row>
    <row r="6" spans="1:14" s="3" customFormat="1" ht="30" customHeight="1" x14ac:dyDescent="0.3">
      <c r="A6" s="3" t="s">
        <v>242</v>
      </c>
      <c r="B6" s="49" t="s">
        <v>3212</v>
      </c>
      <c r="C6" s="15" t="s">
        <v>3213</v>
      </c>
      <c r="E6" s="21"/>
      <c r="F6" s="4">
        <v>111</v>
      </c>
      <c r="G6" s="4">
        <v>87</v>
      </c>
      <c r="J6" s="4">
        <f t="shared" si="0"/>
        <v>0</v>
      </c>
      <c r="L6" s="4">
        <f t="shared" si="1"/>
        <v>22.200000000000003</v>
      </c>
    </row>
    <row r="7" spans="1:14" s="3" customFormat="1" ht="30" customHeight="1" x14ac:dyDescent="0.3">
      <c r="A7" s="3" t="s">
        <v>242</v>
      </c>
      <c r="B7" s="43" t="s">
        <v>3214</v>
      </c>
      <c r="C7" s="15" t="s">
        <v>3215</v>
      </c>
      <c r="F7" s="4">
        <v>83</v>
      </c>
      <c r="G7" s="4">
        <v>65</v>
      </c>
      <c r="J7" s="4">
        <f t="shared" si="0"/>
        <v>0</v>
      </c>
      <c r="L7" s="4">
        <f t="shared" si="1"/>
        <v>16.600000000000001</v>
      </c>
    </row>
    <row r="8" spans="1:14" s="3" customFormat="1" ht="30" customHeight="1" x14ac:dyDescent="0.3">
      <c r="A8" s="3" t="s">
        <v>242</v>
      </c>
      <c r="B8" s="49" t="s">
        <v>3216</v>
      </c>
      <c r="C8" s="15" t="s">
        <v>3217</v>
      </c>
      <c r="D8" s="4"/>
      <c r="E8" s="4"/>
      <c r="F8" s="4">
        <v>101</v>
      </c>
      <c r="G8" s="4">
        <v>79</v>
      </c>
      <c r="J8" s="4">
        <f t="shared" si="0"/>
        <v>0</v>
      </c>
      <c r="L8" s="4">
        <f t="shared" si="1"/>
        <v>20.200000000000003</v>
      </c>
    </row>
    <row r="9" spans="1:14" s="3" customFormat="1" ht="30" customHeight="1" x14ac:dyDescent="0.3">
      <c r="A9" s="3" t="s">
        <v>242</v>
      </c>
      <c r="B9" s="49" t="s">
        <v>3218</v>
      </c>
      <c r="C9" s="15" t="s">
        <v>3219</v>
      </c>
      <c r="E9" s="4"/>
      <c r="F9" s="4">
        <v>111</v>
      </c>
      <c r="G9" s="4">
        <v>87</v>
      </c>
      <c r="J9" s="4">
        <f t="shared" si="0"/>
        <v>0</v>
      </c>
      <c r="L9" s="4">
        <f t="shared" si="1"/>
        <v>22.200000000000003</v>
      </c>
    </row>
    <row r="10" spans="1:14" s="3" customFormat="1" ht="30" customHeight="1" x14ac:dyDescent="0.3">
      <c r="A10" s="3" t="s">
        <v>1145</v>
      </c>
      <c r="B10" s="49" t="s">
        <v>3210</v>
      </c>
      <c r="C10" s="15" t="s">
        <v>2644</v>
      </c>
      <c r="D10" s="21"/>
      <c r="F10" s="4">
        <v>147</v>
      </c>
      <c r="G10" s="4">
        <v>115</v>
      </c>
      <c r="J10" s="4">
        <f t="shared" si="0"/>
        <v>0</v>
      </c>
      <c r="L10" s="4">
        <f t="shared" si="1"/>
        <v>29.400000000000002</v>
      </c>
    </row>
    <row r="11" spans="1:14" s="12" customFormat="1" ht="30" customHeight="1" x14ac:dyDescent="0.3">
      <c r="A11" s="12" t="s">
        <v>602</v>
      </c>
      <c r="B11" s="47" t="s">
        <v>3263</v>
      </c>
      <c r="C11" s="16" t="s">
        <v>3264</v>
      </c>
      <c r="D11" s="22" t="s">
        <v>938</v>
      </c>
      <c r="E11" s="12" t="s">
        <v>70</v>
      </c>
      <c r="F11" s="13">
        <v>173</v>
      </c>
      <c r="G11" s="13">
        <v>136</v>
      </c>
      <c r="H11" s="12">
        <f>F11+F12+F13+F14+F15+F16+F17+F18+F19</f>
        <v>2645</v>
      </c>
      <c r="I11" s="12">
        <v>1300</v>
      </c>
      <c r="J11" s="13">
        <f t="shared" si="0"/>
        <v>1345</v>
      </c>
      <c r="L11" s="13">
        <f t="shared" si="1"/>
        <v>34.6</v>
      </c>
    </row>
    <row r="12" spans="1:14" s="10" customFormat="1" ht="30" customHeight="1" x14ac:dyDescent="0.3">
      <c r="A12" s="10" t="s">
        <v>602</v>
      </c>
      <c r="B12" s="42" t="s">
        <v>3265</v>
      </c>
      <c r="C12" s="15" t="s">
        <v>3266</v>
      </c>
      <c r="D12" s="10">
        <v>5</v>
      </c>
      <c r="E12" s="21"/>
      <c r="F12" s="11">
        <v>223</v>
      </c>
      <c r="G12" s="11">
        <v>175</v>
      </c>
      <c r="J12" s="11">
        <f t="shared" si="0"/>
        <v>0</v>
      </c>
      <c r="L12" s="11">
        <f t="shared" si="1"/>
        <v>44.6</v>
      </c>
    </row>
    <row r="13" spans="1:14" s="10" customFormat="1" ht="30" customHeight="1" x14ac:dyDescent="0.3">
      <c r="A13" s="10" t="s">
        <v>602</v>
      </c>
      <c r="B13" s="42" t="s">
        <v>3267</v>
      </c>
      <c r="C13" s="15" t="s">
        <v>3268</v>
      </c>
      <c r="D13" s="21" t="s">
        <v>938</v>
      </c>
      <c r="E13" s="10" t="s">
        <v>70</v>
      </c>
      <c r="F13" s="11">
        <v>173</v>
      </c>
      <c r="G13" s="11">
        <v>136</v>
      </c>
      <c r="J13" s="11">
        <f t="shared" si="0"/>
        <v>0</v>
      </c>
      <c r="L13" s="11">
        <f t="shared" si="1"/>
        <v>34.6</v>
      </c>
    </row>
    <row r="14" spans="1:14" s="10" customFormat="1" ht="30" customHeight="1" x14ac:dyDescent="0.3">
      <c r="A14" s="10" t="s">
        <v>602</v>
      </c>
      <c r="B14" s="42" t="s">
        <v>3269</v>
      </c>
      <c r="C14" s="15" t="s">
        <v>3270</v>
      </c>
      <c r="D14" s="21" t="s">
        <v>938</v>
      </c>
      <c r="E14" s="21" t="s">
        <v>70</v>
      </c>
      <c r="F14" s="11">
        <v>182</v>
      </c>
      <c r="G14" s="11">
        <v>143</v>
      </c>
      <c r="J14" s="11">
        <f t="shared" si="0"/>
        <v>0</v>
      </c>
      <c r="L14" s="11">
        <f t="shared" si="1"/>
        <v>36.4</v>
      </c>
    </row>
    <row r="15" spans="1:14" s="10" customFormat="1" ht="30" customHeight="1" x14ac:dyDescent="0.3">
      <c r="A15" s="10" t="s">
        <v>602</v>
      </c>
      <c r="B15" s="41" t="s">
        <v>3271</v>
      </c>
      <c r="C15" s="15" t="s">
        <v>3272</v>
      </c>
      <c r="D15" s="21">
        <v>110</v>
      </c>
      <c r="F15" s="11">
        <v>572</v>
      </c>
      <c r="G15" s="11">
        <v>450</v>
      </c>
      <c r="J15" s="11">
        <f t="shared" si="0"/>
        <v>0</v>
      </c>
      <c r="L15" s="11">
        <f t="shared" si="1"/>
        <v>114.4</v>
      </c>
    </row>
    <row r="16" spans="1:14" s="11" customFormat="1" ht="30" customHeight="1" x14ac:dyDescent="0.3">
      <c r="A16" s="10" t="s">
        <v>602</v>
      </c>
      <c r="B16" s="42" t="s">
        <v>3273</v>
      </c>
      <c r="C16" s="15" t="s">
        <v>3274</v>
      </c>
      <c r="D16" s="11">
        <v>110</v>
      </c>
      <c r="E16" s="11" t="s">
        <v>20</v>
      </c>
      <c r="F16" s="11">
        <v>304</v>
      </c>
      <c r="G16" s="11">
        <v>239</v>
      </c>
      <c r="H16" s="10"/>
      <c r="I16" s="10"/>
      <c r="J16" s="11">
        <f t="shared" si="0"/>
        <v>0</v>
      </c>
      <c r="K16" s="10"/>
      <c r="L16" s="11">
        <f t="shared" si="1"/>
        <v>60.800000000000004</v>
      </c>
      <c r="M16" s="10"/>
    </row>
    <row r="17" spans="1:13" s="11" customFormat="1" ht="30" customHeight="1" x14ac:dyDescent="0.3">
      <c r="A17" s="10" t="s">
        <v>602</v>
      </c>
      <c r="B17" s="42" t="s">
        <v>3275</v>
      </c>
      <c r="C17" s="15" t="s">
        <v>3276</v>
      </c>
      <c r="D17" s="11">
        <v>5</v>
      </c>
      <c r="E17" s="11" t="s">
        <v>289</v>
      </c>
      <c r="F17" s="11">
        <v>315</v>
      </c>
      <c r="G17" s="11">
        <v>248</v>
      </c>
      <c r="H17" s="10"/>
      <c r="I17" s="10"/>
      <c r="J17" s="11">
        <f t="shared" si="0"/>
        <v>0</v>
      </c>
      <c r="K17" s="10"/>
      <c r="L17" s="11">
        <f t="shared" si="1"/>
        <v>63</v>
      </c>
      <c r="M17" s="10"/>
    </row>
    <row r="18" spans="1:13" s="11" customFormat="1" ht="30" customHeight="1" x14ac:dyDescent="0.3">
      <c r="A18" s="10" t="s">
        <v>602</v>
      </c>
      <c r="B18" s="42" t="s">
        <v>3275</v>
      </c>
      <c r="C18" s="15" t="s">
        <v>3277</v>
      </c>
      <c r="D18" s="10">
        <v>5</v>
      </c>
      <c r="E18" s="10" t="s">
        <v>224</v>
      </c>
      <c r="F18" s="10">
        <v>315</v>
      </c>
      <c r="G18" s="11">
        <v>223</v>
      </c>
      <c r="H18" s="10"/>
      <c r="I18" s="10"/>
      <c r="J18" s="11">
        <f t="shared" si="0"/>
        <v>0</v>
      </c>
      <c r="K18" s="10"/>
      <c r="L18" s="11">
        <f t="shared" si="1"/>
        <v>63</v>
      </c>
      <c r="M18" s="10"/>
    </row>
    <row r="19" spans="1:13" s="9" customFormat="1" ht="30" customHeight="1" x14ac:dyDescent="0.3">
      <c r="A19" s="8" t="s">
        <v>602</v>
      </c>
      <c r="B19" s="48" t="s">
        <v>3278</v>
      </c>
      <c r="C19" s="14" t="s">
        <v>3279</v>
      </c>
      <c r="D19" s="8">
        <v>5</v>
      </c>
      <c r="E19" s="8" t="s">
        <v>59</v>
      </c>
      <c r="F19" s="9">
        <v>388</v>
      </c>
      <c r="G19" s="9">
        <v>305</v>
      </c>
      <c r="H19" s="8"/>
      <c r="I19" s="8"/>
      <c r="J19" s="9">
        <f t="shared" si="0"/>
        <v>0</v>
      </c>
      <c r="K19" s="8"/>
      <c r="L19" s="9">
        <f t="shared" si="1"/>
        <v>77.600000000000009</v>
      </c>
      <c r="M19" s="8"/>
    </row>
    <row r="20" spans="1:13" s="3" customFormat="1" ht="30" customHeight="1" x14ac:dyDescent="0.3">
      <c r="A20" s="3" t="s">
        <v>339</v>
      </c>
      <c r="B20" s="43" t="s">
        <v>3197</v>
      </c>
      <c r="C20" s="15" t="s">
        <v>3198</v>
      </c>
      <c r="D20" s="21">
        <v>46</v>
      </c>
      <c r="E20" s="3" t="s">
        <v>650</v>
      </c>
      <c r="F20" s="4">
        <v>444</v>
      </c>
      <c r="G20" s="4">
        <v>349</v>
      </c>
      <c r="H20" s="3">
        <f>F20</f>
        <v>444</v>
      </c>
      <c r="I20" s="3">
        <v>400</v>
      </c>
      <c r="J20" s="4">
        <f t="shared" si="0"/>
        <v>44</v>
      </c>
      <c r="L20" s="4">
        <f t="shared" si="1"/>
        <v>88.800000000000011</v>
      </c>
    </row>
    <row r="21" spans="1:13" s="5" customFormat="1" ht="30" customHeight="1" x14ac:dyDescent="0.3">
      <c r="A21" s="5" t="s">
        <v>1125</v>
      </c>
      <c r="B21" s="46" t="s">
        <v>3249</v>
      </c>
      <c r="C21" s="7" t="s">
        <v>3250</v>
      </c>
      <c r="D21" s="5" t="s">
        <v>244</v>
      </c>
      <c r="F21" s="5">
        <v>539</v>
      </c>
      <c r="G21" s="6">
        <v>424</v>
      </c>
      <c r="H21" s="5">
        <f>F21</f>
        <v>539</v>
      </c>
      <c r="I21" s="5">
        <v>539</v>
      </c>
      <c r="J21" s="6">
        <f t="shared" si="0"/>
        <v>0</v>
      </c>
      <c r="L21" s="6">
        <f t="shared" si="1"/>
        <v>107.80000000000001</v>
      </c>
    </row>
    <row r="22" spans="1:13" ht="30" customHeight="1" x14ac:dyDescent="0.3">
      <c r="A22" s="1" t="s">
        <v>3282</v>
      </c>
      <c r="B22" s="43" t="s">
        <v>3281</v>
      </c>
      <c r="C22" s="28"/>
      <c r="D22" s="1" t="s">
        <v>164</v>
      </c>
      <c r="F22" s="2">
        <v>444</v>
      </c>
      <c r="G22" s="2">
        <v>349</v>
      </c>
      <c r="H22" s="1">
        <f>F22</f>
        <v>444</v>
      </c>
      <c r="J22" s="2">
        <f t="shared" si="0"/>
        <v>444</v>
      </c>
      <c r="L22" s="2">
        <f t="shared" si="1"/>
        <v>88.800000000000011</v>
      </c>
    </row>
    <row r="23" spans="1:13" s="5" customFormat="1" ht="30" customHeight="1" x14ac:dyDescent="0.3">
      <c r="A23" s="5" t="s">
        <v>1072</v>
      </c>
      <c r="B23" s="46" t="s">
        <v>3280</v>
      </c>
      <c r="C23" s="7"/>
      <c r="F23" s="6"/>
      <c r="G23" s="6">
        <v>198</v>
      </c>
      <c r="J23" s="6">
        <f t="shared" si="0"/>
        <v>0</v>
      </c>
      <c r="L23" s="6">
        <f t="shared" si="1"/>
        <v>0</v>
      </c>
    </row>
    <row r="24" spans="1:13" s="3" customFormat="1" ht="30" customHeight="1" x14ac:dyDescent="0.3">
      <c r="A24" s="3" t="s">
        <v>2419</v>
      </c>
      <c r="B24" s="43" t="s">
        <v>3249</v>
      </c>
      <c r="C24" s="15" t="s">
        <v>3250</v>
      </c>
      <c r="D24" s="3" t="s">
        <v>516</v>
      </c>
      <c r="F24" s="3">
        <v>539</v>
      </c>
      <c r="G24" s="4">
        <v>424</v>
      </c>
      <c r="H24" s="3">
        <f>F24</f>
        <v>539</v>
      </c>
      <c r="I24" s="3">
        <v>250</v>
      </c>
      <c r="J24" s="4">
        <f t="shared" si="0"/>
        <v>289</v>
      </c>
      <c r="L24" s="4">
        <f t="shared" si="1"/>
        <v>107.80000000000001</v>
      </c>
    </row>
    <row r="25" spans="1:13" s="12" customFormat="1" ht="30" customHeight="1" x14ac:dyDescent="0.3">
      <c r="A25" s="12" t="s">
        <v>467</v>
      </c>
      <c r="B25" s="47" t="s">
        <v>3228</v>
      </c>
      <c r="C25" s="16" t="s">
        <v>3229</v>
      </c>
      <c r="D25" s="12">
        <v>58</v>
      </c>
      <c r="E25" s="12" t="s">
        <v>89</v>
      </c>
      <c r="F25" s="12">
        <v>558</v>
      </c>
      <c r="G25" s="13">
        <v>439</v>
      </c>
      <c r="H25" s="12">
        <f>F25+F26+F27+F28</f>
        <v>2929</v>
      </c>
      <c r="I25" s="12">
        <v>1500</v>
      </c>
      <c r="J25" s="13">
        <f t="shared" si="0"/>
        <v>1429</v>
      </c>
      <c r="L25" s="13">
        <f t="shared" si="1"/>
        <v>111.60000000000001</v>
      </c>
    </row>
    <row r="26" spans="1:13" s="3" customFormat="1" ht="30" customHeight="1" x14ac:dyDescent="0.3">
      <c r="A26" s="3" t="s">
        <v>467</v>
      </c>
      <c r="B26" s="43" t="s">
        <v>3300</v>
      </c>
      <c r="C26" s="23" t="s">
        <v>3301</v>
      </c>
      <c r="D26" s="3">
        <v>146</v>
      </c>
      <c r="E26" s="3" t="s">
        <v>3302</v>
      </c>
      <c r="F26" s="3">
        <v>277</v>
      </c>
      <c r="G26" s="4">
        <v>218</v>
      </c>
      <c r="J26" s="4">
        <f t="shared" si="0"/>
        <v>0</v>
      </c>
      <c r="L26" s="4">
        <f t="shared" si="1"/>
        <v>55.400000000000006</v>
      </c>
    </row>
    <row r="27" spans="1:13" s="3" customFormat="1" ht="30" customHeight="1" x14ac:dyDescent="0.3">
      <c r="A27" s="3" t="s">
        <v>467</v>
      </c>
      <c r="B27" s="43" t="s">
        <v>3313</v>
      </c>
      <c r="C27" s="23" t="s">
        <v>3314</v>
      </c>
      <c r="D27" s="3">
        <v>146</v>
      </c>
      <c r="E27" s="3" t="s">
        <v>443</v>
      </c>
      <c r="F27" s="3">
        <v>609</v>
      </c>
      <c r="G27" s="4">
        <v>479</v>
      </c>
      <c r="J27" s="4"/>
      <c r="L27" s="4">
        <f t="shared" si="1"/>
        <v>121.80000000000001</v>
      </c>
    </row>
    <row r="28" spans="1:13" s="8" customFormat="1" ht="30" customHeight="1" x14ac:dyDescent="0.3">
      <c r="A28" s="8" t="s">
        <v>467</v>
      </c>
      <c r="B28" s="48" t="s">
        <v>2286</v>
      </c>
      <c r="C28" s="14" t="s">
        <v>3290</v>
      </c>
      <c r="D28" s="8" t="s">
        <v>3132</v>
      </c>
      <c r="E28" s="8" t="s">
        <v>289</v>
      </c>
      <c r="F28" s="8">
        <v>1485</v>
      </c>
      <c r="G28" s="9">
        <v>1169</v>
      </c>
      <c r="J28" s="9"/>
      <c r="L28" s="9">
        <f t="shared" si="1"/>
        <v>297</v>
      </c>
    </row>
    <row r="29" spans="1:13" s="10" customFormat="1" ht="30" customHeight="1" x14ac:dyDescent="0.3">
      <c r="A29" s="10" t="s">
        <v>3251</v>
      </c>
      <c r="B29" s="41" t="s">
        <v>3249</v>
      </c>
      <c r="C29" s="15" t="s">
        <v>3250</v>
      </c>
      <c r="D29" s="10" t="s">
        <v>516</v>
      </c>
      <c r="F29" s="10">
        <v>539</v>
      </c>
      <c r="G29" s="11">
        <v>424</v>
      </c>
      <c r="H29" s="10">
        <f>F29+F30+F31+F32</f>
        <v>1882</v>
      </c>
      <c r="I29" s="10">
        <v>1000</v>
      </c>
      <c r="J29" s="11">
        <f t="shared" ref="J29:J66" si="2">H29-I29</f>
        <v>882</v>
      </c>
      <c r="L29" s="11">
        <f t="shared" si="1"/>
        <v>107.80000000000001</v>
      </c>
    </row>
    <row r="30" spans="1:13" s="10" customFormat="1" ht="30" customHeight="1" x14ac:dyDescent="0.3">
      <c r="A30" s="10" t="s">
        <v>3251</v>
      </c>
      <c r="B30" s="41" t="s">
        <v>3252</v>
      </c>
      <c r="C30" s="15" t="s">
        <v>3253</v>
      </c>
      <c r="E30" s="10" t="s">
        <v>3254</v>
      </c>
      <c r="F30" s="10">
        <v>164</v>
      </c>
      <c r="G30" s="11">
        <v>129</v>
      </c>
      <c r="J30" s="11">
        <f t="shared" si="2"/>
        <v>0</v>
      </c>
      <c r="L30" s="11">
        <f t="shared" si="1"/>
        <v>32.800000000000004</v>
      </c>
    </row>
    <row r="31" spans="1:13" s="10" customFormat="1" ht="30" customHeight="1" x14ac:dyDescent="0.3">
      <c r="A31" s="10" t="s">
        <v>3251</v>
      </c>
      <c r="B31" s="41" t="s">
        <v>3252</v>
      </c>
      <c r="C31" s="15" t="s">
        <v>3255</v>
      </c>
      <c r="E31" s="10" t="s">
        <v>363</v>
      </c>
      <c r="F31" s="10">
        <v>164</v>
      </c>
      <c r="G31" s="11">
        <v>129</v>
      </c>
      <c r="J31" s="11">
        <f t="shared" si="2"/>
        <v>0</v>
      </c>
      <c r="L31" s="11">
        <f t="shared" si="1"/>
        <v>32.800000000000004</v>
      </c>
    </row>
    <row r="32" spans="1:13" s="8" customFormat="1" ht="30" customHeight="1" x14ac:dyDescent="0.3">
      <c r="A32" s="8" t="s">
        <v>3251</v>
      </c>
      <c r="B32" s="48" t="s">
        <v>3256</v>
      </c>
      <c r="C32" s="14" t="s">
        <v>3257</v>
      </c>
      <c r="D32" s="8" t="s">
        <v>2816</v>
      </c>
      <c r="F32" s="8">
        <v>1015</v>
      </c>
      <c r="G32" s="9">
        <v>799</v>
      </c>
      <c r="J32" s="9">
        <f t="shared" si="2"/>
        <v>0</v>
      </c>
      <c r="L32" s="9">
        <f t="shared" si="1"/>
        <v>203</v>
      </c>
    </row>
    <row r="33" spans="1:12" s="3" customFormat="1" ht="30" customHeight="1" x14ac:dyDescent="0.3">
      <c r="A33" s="4" t="s">
        <v>1448</v>
      </c>
      <c r="B33" s="49" t="s">
        <v>3230</v>
      </c>
      <c r="C33" s="15"/>
      <c r="D33" s="3">
        <v>116</v>
      </c>
      <c r="E33" s="4"/>
      <c r="F33" s="4">
        <v>558</v>
      </c>
      <c r="G33" s="4">
        <v>439</v>
      </c>
      <c r="H33" s="3">
        <f>F33+F34+F35+F36+F37+F38+F39+F41+F40+F42+F43+F44+F45+F46+F47+F48+F49+F50+F51</f>
        <v>3763</v>
      </c>
      <c r="I33" s="3">
        <v>2100</v>
      </c>
      <c r="J33" s="4">
        <f t="shared" si="2"/>
        <v>1663</v>
      </c>
      <c r="L33" s="4">
        <f t="shared" si="1"/>
        <v>111.60000000000001</v>
      </c>
    </row>
    <row r="34" spans="1:12" s="3" customFormat="1" ht="30" customHeight="1" x14ac:dyDescent="0.3">
      <c r="A34" s="4" t="s">
        <v>1448</v>
      </c>
      <c r="B34" s="49" t="s">
        <v>3231</v>
      </c>
      <c r="C34" s="15"/>
      <c r="D34" s="3">
        <v>116</v>
      </c>
      <c r="E34" s="4"/>
      <c r="F34" s="4">
        <v>446</v>
      </c>
      <c r="G34" s="4">
        <v>351</v>
      </c>
      <c r="J34" s="4">
        <f t="shared" si="2"/>
        <v>0</v>
      </c>
      <c r="L34" s="4">
        <f t="shared" si="1"/>
        <v>89.2</v>
      </c>
    </row>
    <row r="35" spans="1:12" s="3" customFormat="1" ht="30" customHeight="1" x14ac:dyDescent="0.3">
      <c r="A35" s="4" t="s">
        <v>1448</v>
      </c>
      <c r="B35" s="49" t="s">
        <v>3232</v>
      </c>
      <c r="C35" s="15"/>
      <c r="D35" s="4"/>
      <c r="E35" s="4"/>
      <c r="F35" s="4">
        <v>134</v>
      </c>
      <c r="G35" s="4">
        <v>105</v>
      </c>
      <c r="J35" s="4">
        <f t="shared" si="2"/>
        <v>0</v>
      </c>
      <c r="L35" s="4">
        <f t="shared" si="1"/>
        <v>26.8</v>
      </c>
    </row>
    <row r="36" spans="1:12" s="3" customFormat="1" ht="30" customHeight="1" x14ac:dyDescent="0.3">
      <c r="A36" s="4" t="s">
        <v>1448</v>
      </c>
      <c r="B36" s="43" t="s">
        <v>3233</v>
      </c>
      <c r="C36" s="15"/>
      <c r="D36" s="3">
        <v>116</v>
      </c>
      <c r="E36" s="3" t="s">
        <v>3234</v>
      </c>
      <c r="F36" s="3">
        <v>469</v>
      </c>
      <c r="G36" s="4">
        <v>369</v>
      </c>
      <c r="J36" s="4">
        <f t="shared" si="2"/>
        <v>0</v>
      </c>
      <c r="L36" s="4">
        <f t="shared" ref="L36:L67" si="3">F36*20%</f>
        <v>93.800000000000011</v>
      </c>
    </row>
    <row r="37" spans="1:12" s="3" customFormat="1" ht="30" customHeight="1" x14ac:dyDescent="0.3">
      <c r="A37" s="4" t="s">
        <v>1448</v>
      </c>
      <c r="B37" s="49" t="s">
        <v>3235</v>
      </c>
      <c r="C37" s="15"/>
      <c r="D37" s="4">
        <v>116</v>
      </c>
      <c r="E37" s="4" t="s">
        <v>3236</v>
      </c>
      <c r="F37" s="4">
        <v>338</v>
      </c>
      <c r="G37" s="4">
        <v>266</v>
      </c>
      <c r="J37" s="4">
        <f t="shared" si="2"/>
        <v>0</v>
      </c>
      <c r="L37" s="4">
        <f t="shared" si="3"/>
        <v>67.600000000000009</v>
      </c>
    </row>
    <row r="38" spans="1:12" s="3" customFormat="1" ht="30" customHeight="1" x14ac:dyDescent="0.3">
      <c r="A38" s="4" t="s">
        <v>1448</v>
      </c>
      <c r="B38" s="43" t="s">
        <v>3238</v>
      </c>
      <c r="C38" s="15"/>
      <c r="D38" s="3">
        <v>25</v>
      </c>
      <c r="E38" s="3" t="s">
        <v>3239</v>
      </c>
      <c r="F38" s="3">
        <v>126</v>
      </c>
      <c r="G38" s="4">
        <v>99</v>
      </c>
      <c r="J38" s="4">
        <f t="shared" si="2"/>
        <v>0</v>
      </c>
      <c r="L38" s="4">
        <f t="shared" si="3"/>
        <v>25.200000000000003</v>
      </c>
    </row>
    <row r="39" spans="1:12" s="3" customFormat="1" ht="30" customHeight="1" x14ac:dyDescent="0.3">
      <c r="A39" s="4" t="s">
        <v>1448</v>
      </c>
      <c r="B39" s="43" t="s">
        <v>3238</v>
      </c>
      <c r="C39" s="15"/>
      <c r="D39" s="3">
        <v>25</v>
      </c>
      <c r="E39" s="3" t="s">
        <v>10</v>
      </c>
      <c r="F39" s="3">
        <v>126</v>
      </c>
      <c r="G39" s="4">
        <v>99</v>
      </c>
      <c r="J39" s="4">
        <f t="shared" si="2"/>
        <v>0</v>
      </c>
      <c r="L39" s="4">
        <f t="shared" si="3"/>
        <v>25.200000000000003</v>
      </c>
    </row>
    <row r="40" spans="1:12" s="3" customFormat="1" ht="30" customHeight="1" x14ac:dyDescent="0.3">
      <c r="A40" s="4" t="s">
        <v>1448</v>
      </c>
      <c r="B40" s="43" t="s">
        <v>3240</v>
      </c>
      <c r="C40" s="15"/>
      <c r="E40" s="3" t="s">
        <v>3241</v>
      </c>
      <c r="F40" s="3">
        <v>134</v>
      </c>
      <c r="G40" s="4">
        <v>105</v>
      </c>
      <c r="J40" s="4">
        <f t="shared" si="2"/>
        <v>0</v>
      </c>
      <c r="L40" s="4">
        <f t="shared" si="3"/>
        <v>26.8</v>
      </c>
    </row>
    <row r="41" spans="1:12" s="3" customFormat="1" ht="30" customHeight="1" x14ac:dyDescent="0.3">
      <c r="A41" s="4" t="s">
        <v>1448</v>
      </c>
      <c r="B41" s="43" t="s">
        <v>3242</v>
      </c>
      <c r="C41" s="15"/>
      <c r="D41" s="3">
        <v>116</v>
      </c>
      <c r="F41" s="3">
        <v>248</v>
      </c>
      <c r="G41" s="4">
        <v>195</v>
      </c>
      <c r="J41" s="4">
        <f t="shared" si="2"/>
        <v>0</v>
      </c>
      <c r="L41" s="4">
        <f t="shared" si="3"/>
        <v>49.6</v>
      </c>
    </row>
    <row r="42" spans="1:12" s="3" customFormat="1" ht="30" customHeight="1" x14ac:dyDescent="0.3">
      <c r="A42" s="4" t="s">
        <v>1448</v>
      </c>
      <c r="B42" s="60" t="s">
        <v>3237</v>
      </c>
      <c r="C42" s="15"/>
      <c r="D42" s="4">
        <v>116</v>
      </c>
      <c r="E42" s="4" t="s">
        <v>7</v>
      </c>
      <c r="F42" s="4"/>
      <c r="G42" s="4"/>
      <c r="J42" s="4">
        <f t="shared" si="2"/>
        <v>0</v>
      </c>
      <c r="L42" s="4">
        <f t="shared" si="3"/>
        <v>0</v>
      </c>
    </row>
    <row r="43" spans="1:12" s="3" customFormat="1" ht="30" customHeight="1" x14ac:dyDescent="0.3">
      <c r="A43" s="4" t="s">
        <v>1448</v>
      </c>
      <c r="B43" s="60" t="s">
        <v>3243</v>
      </c>
      <c r="C43" s="21"/>
      <c r="D43" s="3">
        <v>5</v>
      </c>
      <c r="E43" s="4"/>
      <c r="F43" s="4"/>
      <c r="G43" s="4"/>
      <c r="J43" s="4">
        <f t="shared" si="2"/>
        <v>0</v>
      </c>
      <c r="L43" s="4">
        <f t="shared" si="3"/>
        <v>0</v>
      </c>
    </row>
    <row r="44" spans="1:12" s="3" customFormat="1" ht="30" customHeight="1" x14ac:dyDescent="0.3">
      <c r="A44" s="4" t="s">
        <v>1448</v>
      </c>
      <c r="B44" s="49" t="s">
        <v>3243</v>
      </c>
      <c r="C44" s="21"/>
      <c r="D44" s="3">
        <v>6</v>
      </c>
      <c r="E44" s="4"/>
      <c r="F44" s="4">
        <v>224</v>
      </c>
      <c r="G44" s="4">
        <v>195</v>
      </c>
      <c r="J44" s="4">
        <f t="shared" si="2"/>
        <v>0</v>
      </c>
      <c r="L44" s="4">
        <f t="shared" si="3"/>
        <v>44.800000000000004</v>
      </c>
    </row>
    <row r="45" spans="1:12" s="3" customFormat="1" ht="30" customHeight="1" x14ac:dyDescent="0.3">
      <c r="A45" s="4" t="s">
        <v>1448</v>
      </c>
      <c r="B45" s="49" t="s">
        <v>3244</v>
      </c>
      <c r="C45" s="21"/>
      <c r="D45" s="4" t="s">
        <v>1302</v>
      </c>
      <c r="E45" s="4"/>
      <c r="F45" s="4">
        <v>148</v>
      </c>
      <c r="G45" s="4">
        <v>110</v>
      </c>
      <c r="J45" s="4">
        <f t="shared" si="2"/>
        <v>0</v>
      </c>
      <c r="L45" s="4">
        <f t="shared" si="3"/>
        <v>29.6</v>
      </c>
    </row>
    <row r="46" spans="1:12" s="3" customFormat="1" ht="30" customHeight="1" x14ac:dyDescent="0.3">
      <c r="A46" s="4" t="s">
        <v>1448</v>
      </c>
      <c r="B46" s="49" t="s">
        <v>3245</v>
      </c>
      <c r="C46" s="21"/>
      <c r="D46" s="21">
        <v>34</v>
      </c>
      <c r="E46" s="3" t="s">
        <v>470</v>
      </c>
      <c r="F46" s="4">
        <v>134</v>
      </c>
      <c r="G46" s="4">
        <v>105</v>
      </c>
      <c r="J46" s="4">
        <f t="shared" si="2"/>
        <v>0</v>
      </c>
      <c r="L46" s="4">
        <f t="shared" si="3"/>
        <v>26.8</v>
      </c>
    </row>
    <row r="47" spans="1:12" s="3" customFormat="1" ht="30" customHeight="1" x14ac:dyDescent="0.3">
      <c r="A47" s="4" t="s">
        <v>1448</v>
      </c>
      <c r="B47" s="49" t="s">
        <v>3246</v>
      </c>
      <c r="C47" s="21"/>
      <c r="D47" s="21" t="s">
        <v>938</v>
      </c>
      <c r="F47" s="4">
        <v>126</v>
      </c>
      <c r="G47" s="4">
        <v>99</v>
      </c>
      <c r="J47" s="4">
        <f t="shared" si="2"/>
        <v>0</v>
      </c>
      <c r="L47" s="4">
        <f t="shared" si="3"/>
        <v>25.200000000000003</v>
      </c>
    </row>
    <row r="48" spans="1:12" s="3" customFormat="1" ht="30" customHeight="1" x14ac:dyDescent="0.3">
      <c r="A48" s="4" t="s">
        <v>1448</v>
      </c>
      <c r="B48" s="49" t="s">
        <v>3247</v>
      </c>
      <c r="C48" s="21"/>
      <c r="D48" s="21" t="s">
        <v>938</v>
      </c>
      <c r="F48" s="4">
        <v>126</v>
      </c>
      <c r="G48" s="4">
        <v>99</v>
      </c>
      <c r="J48" s="4">
        <f t="shared" si="2"/>
        <v>0</v>
      </c>
      <c r="L48" s="4">
        <f t="shared" si="3"/>
        <v>25.200000000000003</v>
      </c>
    </row>
    <row r="49" spans="1:13" s="3" customFormat="1" ht="30" customHeight="1" x14ac:dyDescent="0.3">
      <c r="A49" s="4" t="s">
        <v>1448</v>
      </c>
      <c r="B49" s="49" t="s">
        <v>3247</v>
      </c>
      <c r="C49" s="21"/>
      <c r="D49" s="21" t="s">
        <v>938</v>
      </c>
      <c r="F49" s="4">
        <v>126</v>
      </c>
      <c r="G49" s="4">
        <v>99</v>
      </c>
      <c r="J49" s="4">
        <f t="shared" si="2"/>
        <v>0</v>
      </c>
      <c r="L49" s="4">
        <f t="shared" si="3"/>
        <v>25.200000000000003</v>
      </c>
    </row>
    <row r="50" spans="1:13" s="3" customFormat="1" ht="30" customHeight="1" x14ac:dyDescent="0.3">
      <c r="A50" s="4" t="s">
        <v>1448</v>
      </c>
      <c r="B50" s="43" t="s">
        <v>3248</v>
      </c>
      <c r="C50" s="15"/>
      <c r="D50" s="3">
        <v>30</v>
      </c>
      <c r="E50" s="3" t="s">
        <v>104</v>
      </c>
      <c r="F50" s="3">
        <v>150</v>
      </c>
      <c r="G50" s="4">
        <v>118</v>
      </c>
      <c r="J50" s="4">
        <f t="shared" si="2"/>
        <v>0</v>
      </c>
      <c r="L50" s="4">
        <f t="shared" si="3"/>
        <v>30</v>
      </c>
    </row>
    <row r="51" spans="1:13" s="3" customFormat="1" ht="30" customHeight="1" x14ac:dyDescent="0.3">
      <c r="A51" s="4" t="s">
        <v>1448</v>
      </c>
      <c r="B51" s="43" t="s">
        <v>3248</v>
      </c>
      <c r="C51" s="15"/>
      <c r="D51" s="3">
        <v>34</v>
      </c>
      <c r="E51" s="3" t="s">
        <v>104</v>
      </c>
      <c r="F51" s="3">
        <v>150</v>
      </c>
      <c r="G51" s="4">
        <v>138</v>
      </c>
      <c r="J51" s="4">
        <f t="shared" si="2"/>
        <v>0</v>
      </c>
      <c r="L51" s="4">
        <f t="shared" si="3"/>
        <v>30</v>
      </c>
    </row>
    <row r="52" spans="1:13" s="12" customFormat="1" ht="30" customHeight="1" x14ac:dyDescent="0.3">
      <c r="A52" s="12" t="s">
        <v>135</v>
      </c>
      <c r="B52" s="45" t="s">
        <v>3200</v>
      </c>
      <c r="C52" s="16" t="s">
        <v>3201</v>
      </c>
      <c r="D52" s="12" t="s">
        <v>1328</v>
      </c>
      <c r="E52" s="13"/>
      <c r="F52" s="13">
        <v>362</v>
      </c>
      <c r="G52" s="13">
        <v>285</v>
      </c>
      <c r="H52" s="12">
        <f>F52+F53</f>
        <v>458</v>
      </c>
      <c r="I52" s="12">
        <v>250</v>
      </c>
      <c r="J52" s="13">
        <f t="shared" si="2"/>
        <v>208</v>
      </c>
      <c r="L52" s="13">
        <f t="shared" si="3"/>
        <v>72.400000000000006</v>
      </c>
    </row>
    <row r="53" spans="1:13" s="8" customFormat="1" ht="30" customHeight="1" x14ac:dyDescent="0.3">
      <c r="A53" s="8" t="s">
        <v>135</v>
      </c>
      <c r="B53" s="44" t="s">
        <v>3202</v>
      </c>
      <c r="C53" s="14" t="s">
        <v>3203</v>
      </c>
      <c r="D53" s="9"/>
      <c r="E53" s="9"/>
      <c r="F53" s="9">
        <v>96</v>
      </c>
      <c r="G53" s="9">
        <v>75</v>
      </c>
      <c r="J53" s="9">
        <f t="shared" si="2"/>
        <v>0</v>
      </c>
      <c r="L53" s="9">
        <f t="shared" si="3"/>
        <v>19.200000000000003</v>
      </c>
    </row>
    <row r="54" spans="1:13" s="3" customFormat="1" ht="30" customHeight="1" x14ac:dyDescent="0.3">
      <c r="A54" s="3" t="s">
        <v>129</v>
      </c>
      <c r="B54" s="43" t="s">
        <v>3258</v>
      </c>
      <c r="C54" s="15"/>
      <c r="D54" s="3">
        <v>50</v>
      </c>
      <c r="F54" s="3">
        <v>431</v>
      </c>
      <c r="G54" s="4">
        <v>339</v>
      </c>
      <c r="H54" s="3">
        <f>F54+F55+F56+F57+F58</f>
        <v>2447</v>
      </c>
      <c r="I54" s="3">
        <v>1500</v>
      </c>
      <c r="J54" s="4">
        <f t="shared" si="2"/>
        <v>947</v>
      </c>
      <c r="L54" s="4">
        <f t="shared" si="3"/>
        <v>86.2</v>
      </c>
    </row>
    <row r="55" spans="1:13" s="3" customFormat="1" ht="30" customHeight="1" x14ac:dyDescent="0.3">
      <c r="A55" s="3" t="s">
        <v>129</v>
      </c>
      <c r="B55" s="43" t="s">
        <v>3259</v>
      </c>
      <c r="C55" s="15"/>
      <c r="E55" s="3" t="s">
        <v>120</v>
      </c>
      <c r="F55" s="3">
        <v>279</v>
      </c>
      <c r="G55" s="4">
        <v>219</v>
      </c>
      <c r="J55" s="4">
        <f t="shared" si="2"/>
        <v>0</v>
      </c>
      <c r="L55" s="4">
        <f t="shared" si="3"/>
        <v>55.800000000000004</v>
      </c>
    </row>
    <row r="56" spans="1:13" s="3" customFormat="1" ht="30" customHeight="1" x14ac:dyDescent="0.3">
      <c r="A56" s="3" t="s">
        <v>129</v>
      </c>
      <c r="B56" s="43" t="s">
        <v>3260</v>
      </c>
      <c r="C56" s="21"/>
      <c r="D56" s="3">
        <v>100</v>
      </c>
      <c r="E56" s="3" t="s">
        <v>3209</v>
      </c>
      <c r="F56" s="3">
        <v>723</v>
      </c>
      <c r="G56" s="4">
        <v>569</v>
      </c>
      <c r="J56" s="4">
        <f t="shared" si="2"/>
        <v>0</v>
      </c>
      <c r="L56" s="4">
        <f t="shared" si="3"/>
        <v>144.6</v>
      </c>
    </row>
    <row r="57" spans="1:13" s="3" customFormat="1" ht="30" customHeight="1" x14ac:dyDescent="0.3">
      <c r="A57" s="3" t="s">
        <v>129</v>
      </c>
      <c r="B57" s="43" t="s">
        <v>3261</v>
      </c>
      <c r="C57" s="21"/>
      <c r="D57" s="3">
        <v>50</v>
      </c>
      <c r="E57" s="3" t="s">
        <v>573</v>
      </c>
      <c r="F57" s="3">
        <v>507</v>
      </c>
      <c r="G57" s="4">
        <v>399</v>
      </c>
      <c r="J57" s="4">
        <f t="shared" si="2"/>
        <v>0</v>
      </c>
      <c r="L57" s="4">
        <f t="shared" si="3"/>
        <v>101.4</v>
      </c>
    </row>
    <row r="58" spans="1:13" s="3" customFormat="1" ht="30" customHeight="1" x14ac:dyDescent="0.3">
      <c r="A58" s="3" t="s">
        <v>129</v>
      </c>
      <c r="B58" s="43" t="s">
        <v>3262</v>
      </c>
      <c r="C58" s="15"/>
      <c r="D58" s="21"/>
      <c r="E58" s="3" t="s">
        <v>120</v>
      </c>
      <c r="F58" s="4">
        <v>507</v>
      </c>
      <c r="G58" s="4">
        <v>399</v>
      </c>
      <c r="J58" s="4">
        <f t="shared" si="2"/>
        <v>0</v>
      </c>
      <c r="L58" s="4">
        <f t="shared" si="3"/>
        <v>101.4</v>
      </c>
    </row>
    <row r="59" spans="1:13" s="12" customFormat="1" ht="30" customHeight="1" x14ac:dyDescent="0.3">
      <c r="A59" s="27" t="s">
        <v>115</v>
      </c>
      <c r="B59" s="45" t="s">
        <v>3222</v>
      </c>
      <c r="C59" s="16" t="s">
        <v>3223</v>
      </c>
      <c r="D59" s="12" t="s">
        <v>1985</v>
      </c>
      <c r="F59" s="13">
        <v>312</v>
      </c>
      <c r="G59" s="13">
        <v>245</v>
      </c>
      <c r="H59" s="12">
        <f>F59+F60</f>
        <v>537</v>
      </c>
      <c r="I59" s="12">
        <v>250</v>
      </c>
      <c r="J59" s="13">
        <f t="shared" si="2"/>
        <v>287</v>
      </c>
      <c r="L59" s="13">
        <f t="shared" si="3"/>
        <v>62.400000000000006</v>
      </c>
      <c r="M59" s="13"/>
    </row>
    <row r="60" spans="1:13" s="8" customFormat="1" ht="30" customHeight="1" x14ac:dyDescent="0.3">
      <c r="A60" s="9" t="s">
        <v>115</v>
      </c>
      <c r="B60" s="44" t="s">
        <v>3224</v>
      </c>
      <c r="C60" s="14" t="s">
        <v>3225</v>
      </c>
      <c r="D60" s="8">
        <v>9</v>
      </c>
      <c r="E60" s="9"/>
      <c r="F60" s="9">
        <v>225</v>
      </c>
      <c r="G60" s="9">
        <v>177</v>
      </c>
      <c r="J60" s="9">
        <f t="shared" si="2"/>
        <v>0</v>
      </c>
      <c r="L60" s="9">
        <f t="shared" si="3"/>
        <v>45</v>
      </c>
      <c r="M60" s="9"/>
    </row>
    <row r="61" spans="1:13" s="12" customFormat="1" ht="30" customHeight="1" x14ac:dyDescent="0.3">
      <c r="A61" s="12" t="s">
        <v>3206</v>
      </c>
      <c r="B61" s="45" t="s">
        <v>3205</v>
      </c>
      <c r="C61" s="16" t="s">
        <v>3204</v>
      </c>
      <c r="D61" s="13" t="s">
        <v>244</v>
      </c>
      <c r="E61" s="13" t="s">
        <v>274</v>
      </c>
      <c r="F61" s="13">
        <v>338</v>
      </c>
      <c r="G61" s="13">
        <v>266</v>
      </c>
      <c r="H61" s="12">
        <f>F61+F62</f>
        <v>338</v>
      </c>
      <c r="I61" s="12">
        <v>338</v>
      </c>
      <c r="J61" s="13">
        <f t="shared" si="2"/>
        <v>0</v>
      </c>
      <c r="L61" s="13">
        <f t="shared" si="3"/>
        <v>67.600000000000009</v>
      </c>
    </row>
    <row r="62" spans="1:13" s="8" customFormat="1" ht="30" customHeight="1" x14ac:dyDescent="0.3">
      <c r="A62" s="8" t="s">
        <v>3206</v>
      </c>
      <c r="B62" s="55" t="s">
        <v>3207</v>
      </c>
      <c r="C62" s="14" t="s">
        <v>3208</v>
      </c>
      <c r="D62" s="20">
        <v>52</v>
      </c>
      <c r="E62" s="8" t="s">
        <v>3209</v>
      </c>
      <c r="F62" s="9"/>
      <c r="G62" s="9"/>
      <c r="J62" s="9">
        <f t="shared" si="2"/>
        <v>0</v>
      </c>
      <c r="L62" s="9">
        <f t="shared" si="3"/>
        <v>0</v>
      </c>
    </row>
    <row r="63" spans="1:13" s="3" customFormat="1" ht="30" customHeight="1" x14ac:dyDescent="0.3">
      <c r="A63" s="37" t="s">
        <v>334</v>
      </c>
      <c r="B63" s="49" t="s">
        <v>3125</v>
      </c>
      <c r="C63" s="15" t="s">
        <v>3126</v>
      </c>
      <c r="D63" s="3" t="s">
        <v>351</v>
      </c>
      <c r="F63" s="4">
        <v>188</v>
      </c>
      <c r="G63" s="4">
        <v>148</v>
      </c>
      <c r="H63" s="3">
        <f>F63+F64+F65+F67+F66</f>
        <v>1100</v>
      </c>
      <c r="I63" s="3">
        <v>550</v>
      </c>
      <c r="J63" s="4">
        <f t="shared" si="2"/>
        <v>550</v>
      </c>
      <c r="L63" s="4">
        <f t="shared" si="3"/>
        <v>37.6</v>
      </c>
      <c r="M63" s="4"/>
    </row>
    <row r="64" spans="1:13" s="3" customFormat="1" ht="30" customHeight="1" x14ac:dyDescent="0.3">
      <c r="A64" s="37" t="s">
        <v>334</v>
      </c>
      <c r="B64" s="49" t="s">
        <v>3125</v>
      </c>
      <c r="C64" s="15" t="s">
        <v>3126</v>
      </c>
      <c r="D64" s="3" t="s">
        <v>244</v>
      </c>
      <c r="F64" s="4">
        <v>188</v>
      </c>
      <c r="G64" s="4">
        <v>148</v>
      </c>
      <c r="J64" s="4">
        <f t="shared" si="2"/>
        <v>0</v>
      </c>
      <c r="L64" s="4">
        <f t="shared" si="3"/>
        <v>37.6</v>
      </c>
      <c r="M64" s="4"/>
    </row>
    <row r="65" spans="1:12" s="3" customFormat="1" ht="30" customHeight="1" x14ac:dyDescent="0.3">
      <c r="A65" s="37" t="s">
        <v>334</v>
      </c>
      <c r="B65" s="43" t="s">
        <v>3283</v>
      </c>
      <c r="C65" s="15" t="s">
        <v>3284</v>
      </c>
      <c r="D65" s="3">
        <v>20</v>
      </c>
      <c r="E65" s="3" t="s">
        <v>3285</v>
      </c>
      <c r="F65" s="4">
        <v>202</v>
      </c>
      <c r="G65" s="4">
        <v>159</v>
      </c>
      <c r="J65" s="4">
        <f t="shared" si="2"/>
        <v>0</v>
      </c>
      <c r="L65" s="4">
        <f t="shared" si="3"/>
        <v>40.400000000000006</v>
      </c>
    </row>
    <row r="66" spans="1:12" s="3" customFormat="1" ht="30" customHeight="1" x14ac:dyDescent="0.3">
      <c r="A66" s="37" t="s">
        <v>334</v>
      </c>
      <c r="B66" s="43" t="s">
        <v>3286</v>
      </c>
      <c r="C66" s="15" t="s">
        <v>3287</v>
      </c>
      <c r="D66" s="3">
        <v>128</v>
      </c>
      <c r="E66" s="3" t="s">
        <v>3288</v>
      </c>
      <c r="F66" s="4">
        <v>248</v>
      </c>
      <c r="G66" s="4">
        <v>195</v>
      </c>
      <c r="J66" s="4">
        <f t="shared" si="2"/>
        <v>0</v>
      </c>
      <c r="L66" s="4">
        <f t="shared" si="3"/>
        <v>49.6</v>
      </c>
    </row>
    <row r="67" spans="1:12" s="3" customFormat="1" ht="30" customHeight="1" x14ac:dyDescent="0.3">
      <c r="A67" s="37" t="s">
        <v>334</v>
      </c>
      <c r="B67" s="43" t="s">
        <v>3298</v>
      </c>
      <c r="C67" s="15" t="s">
        <v>3299</v>
      </c>
      <c r="D67" s="3">
        <v>134</v>
      </c>
      <c r="F67" s="4">
        <v>274</v>
      </c>
      <c r="G67" s="4">
        <v>215</v>
      </c>
      <c r="J67" s="4"/>
      <c r="L67" s="4">
        <f t="shared" si="3"/>
        <v>54.800000000000004</v>
      </c>
    </row>
    <row r="68" spans="1:12" s="12" customFormat="1" ht="30" customHeight="1" x14ac:dyDescent="0.3">
      <c r="A68" s="12" t="s">
        <v>1330</v>
      </c>
      <c r="B68" s="47" t="s">
        <v>3291</v>
      </c>
      <c r="D68" s="12" t="s">
        <v>351</v>
      </c>
      <c r="E68" s="12" t="s">
        <v>83</v>
      </c>
      <c r="F68" s="12">
        <v>134</v>
      </c>
      <c r="G68" s="13">
        <v>269</v>
      </c>
      <c r="H68" s="12">
        <f>F68+F69+F70+F71</f>
        <v>1153</v>
      </c>
      <c r="I68" s="12">
        <v>1153</v>
      </c>
      <c r="J68" s="13">
        <f t="shared" ref="J68:J78" si="4">H68-I68</f>
        <v>0</v>
      </c>
      <c r="L68" s="13">
        <f t="shared" ref="L68:L79" si="5">F68*20%</f>
        <v>26.8</v>
      </c>
    </row>
    <row r="69" spans="1:12" s="10" customFormat="1" ht="30" customHeight="1" x14ac:dyDescent="0.3">
      <c r="A69" s="10" t="s">
        <v>1330</v>
      </c>
      <c r="B69" s="41" t="s">
        <v>3292</v>
      </c>
      <c r="D69" s="10">
        <v>25</v>
      </c>
      <c r="E69" s="10" t="s">
        <v>83</v>
      </c>
      <c r="F69" s="10">
        <v>134</v>
      </c>
      <c r="G69" s="11">
        <v>105</v>
      </c>
      <c r="J69" s="11">
        <f t="shared" si="4"/>
        <v>0</v>
      </c>
      <c r="L69" s="11">
        <f t="shared" si="5"/>
        <v>26.8</v>
      </c>
    </row>
    <row r="70" spans="1:12" s="10" customFormat="1" ht="30" customHeight="1" x14ac:dyDescent="0.3">
      <c r="A70" s="10" t="s">
        <v>1330</v>
      </c>
      <c r="B70" s="41" t="s">
        <v>3252</v>
      </c>
      <c r="E70" s="10" t="s">
        <v>363</v>
      </c>
      <c r="F70" s="10">
        <v>164</v>
      </c>
      <c r="G70" s="11">
        <v>129</v>
      </c>
      <c r="J70" s="11">
        <f t="shared" si="4"/>
        <v>0</v>
      </c>
      <c r="L70" s="11">
        <f t="shared" si="5"/>
        <v>32.800000000000004</v>
      </c>
    </row>
    <row r="71" spans="1:12" s="8" customFormat="1" ht="30" customHeight="1" x14ac:dyDescent="0.3">
      <c r="A71" s="8" t="s">
        <v>1330</v>
      </c>
      <c r="B71" s="48" t="s">
        <v>3297</v>
      </c>
      <c r="C71" s="8" t="s">
        <v>1330</v>
      </c>
      <c r="D71" s="8">
        <v>50</v>
      </c>
      <c r="E71" s="8" t="s">
        <v>83</v>
      </c>
      <c r="F71" s="8">
        <v>721</v>
      </c>
      <c r="G71" s="9">
        <v>567</v>
      </c>
      <c r="J71" s="9">
        <f t="shared" si="4"/>
        <v>0</v>
      </c>
      <c r="L71" s="9">
        <f t="shared" si="5"/>
        <v>144.20000000000002</v>
      </c>
    </row>
    <row r="72" spans="1:12" s="12" customFormat="1" ht="30" customHeight="1" x14ac:dyDescent="0.3">
      <c r="A72" s="12" t="s">
        <v>874</v>
      </c>
      <c r="B72" s="47" t="s">
        <v>3289</v>
      </c>
      <c r="C72" s="16"/>
      <c r="D72" s="12">
        <v>134</v>
      </c>
      <c r="E72" s="12" t="s">
        <v>3</v>
      </c>
      <c r="F72" s="12">
        <v>260</v>
      </c>
      <c r="G72" s="13">
        <v>204</v>
      </c>
      <c r="H72" s="12">
        <f>F72+F73</f>
        <v>520</v>
      </c>
      <c r="J72" s="13">
        <f t="shared" si="4"/>
        <v>520</v>
      </c>
      <c r="L72" s="13">
        <f t="shared" si="5"/>
        <v>52</v>
      </c>
    </row>
    <row r="73" spans="1:12" s="8" customFormat="1" ht="30" customHeight="1" x14ac:dyDescent="0.3">
      <c r="A73" s="8" t="s">
        <v>874</v>
      </c>
      <c r="B73" s="48" t="s">
        <v>3289</v>
      </c>
      <c r="C73" s="14"/>
      <c r="D73" s="8">
        <v>134</v>
      </c>
      <c r="E73" s="8" t="s">
        <v>7</v>
      </c>
      <c r="F73" s="8">
        <v>260</v>
      </c>
      <c r="G73" s="9">
        <v>204</v>
      </c>
      <c r="J73" s="9">
        <f t="shared" si="4"/>
        <v>0</v>
      </c>
      <c r="L73" s="9">
        <f t="shared" si="5"/>
        <v>52</v>
      </c>
    </row>
    <row r="74" spans="1:12" s="3" customFormat="1" ht="30" customHeight="1" x14ac:dyDescent="0.3">
      <c r="A74" s="3" t="s">
        <v>143</v>
      </c>
      <c r="B74" s="43" t="s">
        <v>3293</v>
      </c>
      <c r="C74" s="23" t="s">
        <v>3294</v>
      </c>
      <c r="D74" s="3">
        <v>5</v>
      </c>
      <c r="E74" s="3" t="s">
        <v>363</v>
      </c>
      <c r="F74" s="3">
        <v>540</v>
      </c>
      <c r="G74" s="4">
        <v>425</v>
      </c>
      <c r="H74" s="3">
        <f>F74+F75+F76+F77</f>
        <v>1392</v>
      </c>
      <c r="I74" s="3">
        <v>650</v>
      </c>
      <c r="J74" s="4">
        <f t="shared" si="4"/>
        <v>742</v>
      </c>
      <c r="L74" s="4">
        <f t="shared" si="5"/>
        <v>108</v>
      </c>
    </row>
    <row r="75" spans="1:12" s="3" customFormat="1" ht="30" customHeight="1" x14ac:dyDescent="0.3">
      <c r="A75" s="3" t="s">
        <v>143</v>
      </c>
      <c r="B75" s="43" t="s">
        <v>3305</v>
      </c>
      <c r="C75" s="23" t="s">
        <v>3306</v>
      </c>
      <c r="D75" s="3">
        <v>5</v>
      </c>
      <c r="E75" s="3" t="s">
        <v>558</v>
      </c>
      <c r="F75" s="3">
        <v>477</v>
      </c>
      <c r="G75" s="4">
        <v>375</v>
      </c>
      <c r="J75" s="4"/>
      <c r="L75" s="4">
        <f t="shared" si="5"/>
        <v>95.4</v>
      </c>
    </row>
    <row r="76" spans="1:12" s="3" customFormat="1" ht="30" customHeight="1" x14ac:dyDescent="0.3">
      <c r="A76" s="3" t="s">
        <v>143</v>
      </c>
      <c r="B76" s="43" t="s">
        <v>3311</v>
      </c>
      <c r="C76" s="23" t="s">
        <v>3312</v>
      </c>
      <c r="D76" s="3">
        <v>5</v>
      </c>
      <c r="E76" s="3" t="s">
        <v>399</v>
      </c>
      <c r="F76" s="3">
        <v>375</v>
      </c>
      <c r="G76" s="4">
        <v>295</v>
      </c>
      <c r="J76" s="4"/>
      <c r="L76" s="4">
        <f t="shared" si="5"/>
        <v>75</v>
      </c>
    </row>
    <row r="77" spans="1:12" s="3" customFormat="1" ht="30" customHeight="1" x14ac:dyDescent="0.3">
      <c r="A77" s="3" t="s">
        <v>143</v>
      </c>
      <c r="B77" s="36" t="s">
        <v>3295</v>
      </c>
      <c r="C77" s="23" t="s">
        <v>3296</v>
      </c>
      <c r="D77" s="3">
        <v>116</v>
      </c>
      <c r="E77" s="3" t="s">
        <v>7</v>
      </c>
      <c r="G77" s="4"/>
      <c r="J77" s="4">
        <f t="shared" si="4"/>
        <v>0</v>
      </c>
      <c r="L77" s="4">
        <f t="shared" si="5"/>
        <v>0</v>
      </c>
    </row>
    <row r="78" spans="1:12" s="12" customFormat="1" ht="30" customHeight="1" x14ac:dyDescent="0.3">
      <c r="A78" s="12" t="s">
        <v>6</v>
      </c>
      <c r="B78" s="47" t="s">
        <v>3303</v>
      </c>
      <c r="C78" s="16" t="s">
        <v>3304</v>
      </c>
      <c r="D78" s="12" t="s">
        <v>351</v>
      </c>
      <c r="F78" s="12">
        <v>592</v>
      </c>
      <c r="G78" s="13">
        <v>499</v>
      </c>
      <c r="H78" s="12">
        <f>F78+F79</f>
        <v>1315</v>
      </c>
      <c r="I78" s="12">
        <v>650</v>
      </c>
      <c r="J78" s="13">
        <f t="shared" si="4"/>
        <v>665</v>
      </c>
      <c r="L78" s="13">
        <f t="shared" si="5"/>
        <v>118.4</v>
      </c>
    </row>
    <row r="79" spans="1:12" s="8" customFormat="1" ht="30" customHeight="1" x14ac:dyDescent="0.3">
      <c r="A79" s="8" t="s">
        <v>6</v>
      </c>
      <c r="B79" s="48" t="s">
        <v>1533</v>
      </c>
      <c r="C79" s="14"/>
      <c r="D79" s="8">
        <v>42</v>
      </c>
      <c r="F79" s="8">
        <v>723</v>
      </c>
      <c r="G79" s="9">
        <v>569</v>
      </c>
      <c r="J79" s="9"/>
      <c r="L79" s="9">
        <f t="shared" si="5"/>
        <v>144.6</v>
      </c>
    </row>
    <row r="80" spans="1:12" s="8" customFormat="1" ht="31.5" customHeight="1" x14ac:dyDescent="0.3">
      <c r="A80" s="8" t="s">
        <v>507</v>
      </c>
      <c r="B80" s="48" t="s">
        <v>3141</v>
      </c>
      <c r="D80" s="8" t="s">
        <v>351</v>
      </c>
      <c r="F80" s="8">
        <v>719</v>
      </c>
      <c r="G80" s="9">
        <v>566</v>
      </c>
      <c r="H80" s="8">
        <f>F80</f>
        <v>719</v>
      </c>
      <c r="I80" s="8">
        <v>500</v>
      </c>
      <c r="J80" s="9">
        <f t="shared" ref="J80:J89" si="6">H80-I80</f>
        <v>219</v>
      </c>
      <c r="L80" s="9">
        <f t="shared" ref="L80:L89" si="7">F80*20%</f>
        <v>143.80000000000001</v>
      </c>
    </row>
    <row r="81" spans="1:13" s="3" customFormat="1" ht="30" customHeight="1" x14ac:dyDescent="0.3">
      <c r="A81" s="3" t="s">
        <v>371</v>
      </c>
      <c r="B81" s="43" t="s">
        <v>3307</v>
      </c>
      <c r="C81" s="23" t="s">
        <v>3308</v>
      </c>
      <c r="E81" s="3" t="s">
        <v>120</v>
      </c>
      <c r="F81" s="3">
        <v>540</v>
      </c>
      <c r="G81" s="4">
        <v>425</v>
      </c>
      <c r="H81" s="3">
        <f>F81</f>
        <v>540</v>
      </c>
      <c r="I81" s="3">
        <v>540</v>
      </c>
      <c r="J81" s="4">
        <f t="shared" si="6"/>
        <v>0</v>
      </c>
      <c r="L81" s="4">
        <f t="shared" si="7"/>
        <v>108</v>
      </c>
    </row>
    <row r="82" spans="1:13" s="12" customFormat="1" ht="30" customHeight="1" x14ac:dyDescent="0.3">
      <c r="A82" s="12" t="s">
        <v>82</v>
      </c>
      <c r="B82" s="47" t="s">
        <v>3309</v>
      </c>
      <c r="C82" s="16" t="s">
        <v>3310</v>
      </c>
      <c r="D82" s="12">
        <v>134</v>
      </c>
      <c r="F82" s="12">
        <v>1137</v>
      </c>
      <c r="G82" s="13">
        <v>895</v>
      </c>
      <c r="H82" s="12">
        <f>F82</f>
        <v>1137</v>
      </c>
      <c r="I82" s="12">
        <v>600</v>
      </c>
      <c r="J82" s="13">
        <f t="shared" si="6"/>
        <v>537</v>
      </c>
      <c r="L82" s="13">
        <f t="shared" si="7"/>
        <v>227.4</v>
      </c>
    </row>
    <row r="83" spans="1:13" s="70" customFormat="1" ht="30" customHeight="1" x14ac:dyDescent="0.3">
      <c r="A83" s="9" t="s">
        <v>82</v>
      </c>
      <c r="B83" s="55" t="s">
        <v>3220</v>
      </c>
      <c r="C83" s="14" t="s">
        <v>3221</v>
      </c>
      <c r="D83" s="9">
        <v>128</v>
      </c>
      <c r="E83" s="9"/>
      <c r="F83" s="9"/>
      <c r="G83" s="9"/>
      <c r="H83" s="8">
        <f>F83</f>
        <v>0</v>
      </c>
      <c r="I83" s="8"/>
      <c r="J83" s="9">
        <f t="shared" si="6"/>
        <v>0</v>
      </c>
      <c r="K83" s="8"/>
      <c r="L83" s="9">
        <f t="shared" si="7"/>
        <v>0</v>
      </c>
      <c r="M83" s="8"/>
    </row>
    <row r="84" spans="1:13" s="8" customFormat="1" ht="30" customHeight="1" x14ac:dyDescent="0.3">
      <c r="A84" s="8" t="s">
        <v>156</v>
      </c>
      <c r="B84" s="48" t="s">
        <v>3309</v>
      </c>
      <c r="C84" s="14" t="s">
        <v>3310</v>
      </c>
      <c r="D84" s="8">
        <v>134</v>
      </c>
      <c r="F84" s="8">
        <v>1137</v>
      </c>
      <c r="G84" s="9">
        <v>895</v>
      </c>
      <c r="H84" s="8">
        <f>F84</f>
        <v>1137</v>
      </c>
      <c r="J84" s="9">
        <f t="shared" si="6"/>
        <v>1137</v>
      </c>
      <c r="L84" s="9">
        <f t="shared" si="7"/>
        <v>227.4</v>
      </c>
    </row>
    <row r="85" spans="1:13" ht="30" customHeight="1" x14ac:dyDescent="0.3">
      <c r="B85" s="43" t="s">
        <v>3315</v>
      </c>
      <c r="G85" s="2">
        <v>347</v>
      </c>
      <c r="J85" s="2">
        <f t="shared" si="6"/>
        <v>0</v>
      </c>
      <c r="L85" s="2">
        <f t="shared" si="7"/>
        <v>0</v>
      </c>
    </row>
    <row r="86" spans="1:13" ht="30" customHeight="1" x14ac:dyDescent="0.3">
      <c r="F86" s="1">
        <f>SUM(F2:F85)</f>
        <v>27286</v>
      </c>
      <c r="G86" s="2"/>
      <c r="H86" s="1">
        <f>SUM(H2:H85)</f>
        <v>27286</v>
      </c>
      <c r="J86" s="2">
        <f>SUM(J2:J85)</f>
        <v>12476</v>
      </c>
      <c r="L86" s="2">
        <f t="shared" si="7"/>
        <v>5457.2000000000007</v>
      </c>
    </row>
    <row r="87" spans="1:13" ht="30" customHeight="1" x14ac:dyDescent="0.3">
      <c r="G87" s="2"/>
      <c r="J87" s="2">
        <f t="shared" si="6"/>
        <v>0</v>
      </c>
      <c r="L87" s="2">
        <f t="shared" si="7"/>
        <v>0</v>
      </c>
    </row>
    <row r="88" spans="1:13" ht="30" customHeight="1" x14ac:dyDescent="0.3">
      <c r="G88" s="2"/>
      <c r="J88" s="2">
        <f t="shared" si="6"/>
        <v>0</v>
      </c>
      <c r="L88" s="2">
        <f t="shared" si="7"/>
        <v>0</v>
      </c>
    </row>
    <row r="89" spans="1:13" ht="30" customHeight="1" x14ac:dyDescent="0.3">
      <c r="G89" s="2"/>
      <c r="J89" s="2">
        <f t="shared" si="6"/>
        <v>0</v>
      </c>
      <c r="L89" s="2">
        <f t="shared" si="7"/>
        <v>0</v>
      </c>
    </row>
    <row r="91" spans="1:13" ht="30" customHeight="1" x14ac:dyDescent="0.3">
      <c r="G91" s="1">
        <f>SUM(G2:G90)</f>
        <v>22209</v>
      </c>
    </row>
    <row r="92" spans="1:13" ht="30" customHeight="1" x14ac:dyDescent="0.3">
      <c r="G92" s="1">
        <v>22656</v>
      </c>
    </row>
  </sheetData>
  <sortState ref="A69:N77">
    <sortCondition ref="A69"/>
  </sortState>
  <hyperlinks>
    <hyperlink ref="C20" r:id="rId1" xr:uid="{00000000-0004-0000-0A00-000000000000}"/>
    <hyperlink ref="C4" r:id="rId2" xr:uid="{00000000-0004-0000-0A00-000001000000}"/>
    <hyperlink ref="C2" r:id="rId3" xr:uid="{00000000-0004-0000-0A00-000002000000}"/>
    <hyperlink ref="C52" r:id="rId4" xr:uid="{00000000-0004-0000-0A00-000003000000}"/>
    <hyperlink ref="C53" r:id="rId5" xr:uid="{00000000-0004-0000-0A00-000004000000}"/>
    <hyperlink ref="C61" r:id="rId6" xr:uid="{00000000-0004-0000-0A00-000005000000}"/>
    <hyperlink ref="C62" r:id="rId7" xr:uid="{00000000-0004-0000-0A00-000006000000}"/>
    <hyperlink ref="C10" r:id="rId8" xr:uid="{00000000-0004-0000-0A00-000007000000}"/>
    <hyperlink ref="C5" r:id="rId9" xr:uid="{00000000-0004-0000-0A00-000008000000}"/>
    <hyperlink ref="C6" r:id="rId10" xr:uid="{00000000-0004-0000-0A00-000009000000}"/>
    <hyperlink ref="C7" r:id="rId11" xr:uid="{00000000-0004-0000-0A00-00000A000000}"/>
    <hyperlink ref="C8" r:id="rId12" xr:uid="{00000000-0004-0000-0A00-00000B000000}"/>
    <hyperlink ref="C9" r:id="rId13" xr:uid="{00000000-0004-0000-0A00-00000C000000}"/>
    <hyperlink ref="C63" r:id="rId14" xr:uid="{00000000-0004-0000-0A00-00000D000000}"/>
    <hyperlink ref="C64" r:id="rId15" xr:uid="{00000000-0004-0000-0A00-00000E000000}"/>
    <hyperlink ref="C59" r:id="rId16" xr:uid="{00000000-0004-0000-0A00-00000F000000}"/>
    <hyperlink ref="C60" r:id="rId17" xr:uid="{00000000-0004-0000-0A00-000010000000}"/>
    <hyperlink ref="C3" r:id="rId18" xr:uid="{00000000-0004-0000-0A00-000011000000}"/>
    <hyperlink ref="C25" r:id="rId19" xr:uid="{00000000-0004-0000-0A00-000012000000}"/>
    <hyperlink ref="C21" r:id="rId20" xr:uid="{00000000-0004-0000-0A00-000013000000}"/>
    <hyperlink ref="C24" r:id="rId21" xr:uid="{00000000-0004-0000-0A00-000014000000}"/>
    <hyperlink ref="C29" r:id="rId22" xr:uid="{00000000-0004-0000-0A00-000015000000}"/>
    <hyperlink ref="C30" r:id="rId23" xr:uid="{00000000-0004-0000-0A00-000016000000}"/>
    <hyperlink ref="C31" r:id="rId24" xr:uid="{00000000-0004-0000-0A00-000017000000}"/>
    <hyperlink ref="C32" r:id="rId25" xr:uid="{00000000-0004-0000-0A00-000018000000}"/>
    <hyperlink ref="C11" r:id="rId26" xr:uid="{00000000-0004-0000-0A00-000019000000}"/>
    <hyperlink ref="C12" r:id="rId27" xr:uid="{00000000-0004-0000-0A00-00001A000000}"/>
    <hyperlink ref="C13" r:id="rId28" xr:uid="{00000000-0004-0000-0A00-00001B000000}"/>
    <hyperlink ref="C14" r:id="rId29" xr:uid="{00000000-0004-0000-0A00-00001C000000}"/>
    <hyperlink ref="C15" r:id="rId30" xr:uid="{00000000-0004-0000-0A00-00001D000000}"/>
    <hyperlink ref="C16" r:id="rId31" xr:uid="{00000000-0004-0000-0A00-00001E000000}"/>
    <hyperlink ref="C17" r:id="rId32" xr:uid="{00000000-0004-0000-0A00-00001F000000}"/>
    <hyperlink ref="C18" r:id="rId33" xr:uid="{00000000-0004-0000-0A00-000020000000}"/>
    <hyperlink ref="C19" r:id="rId34" xr:uid="{00000000-0004-0000-0A00-000021000000}"/>
    <hyperlink ref="C65" r:id="rId35" xr:uid="{00000000-0004-0000-0A00-000022000000}"/>
    <hyperlink ref="C66" r:id="rId36" xr:uid="{00000000-0004-0000-0A00-000023000000}"/>
    <hyperlink ref="C28" r:id="rId37" xr:uid="{00000000-0004-0000-0A00-000024000000}"/>
    <hyperlink ref="C74" r:id="rId38" xr:uid="{00000000-0004-0000-0A00-000025000000}"/>
    <hyperlink ref="C77" r:id="rId39" xr:uid="{00000000-0004-0000-0A00-000026000000}"/>
    <hyperlink ref="C67" r:id="rId40" xr:uid="{00000000-0004-0000-0A00-000027000000}"/>
    <hyperlink ref="C78" r:id="rId41" xr:uid="{00000000-0004-0000-0A00-000028000000}"/>
    <hyperlink ref="C26" r:id="rId42" xr:uid="{00000000-0004-0000-0A00-000029000000}"/>
    <hyperlink ref="C75" r:id="rId43" xr:uid="{00000000-0004-0000-0A00-00002A000000}"/>
    <hyperlink ref="C81" r:id="rId44" xr:uid="{00000000-0004-0000-0A00-00002B000000}"/>
    <hyperlink ref="C82" r:id="rId45" xr:uid="{00000000-0004-0000-0A00-00002C000000}"/>
    <hyperlink ref="C76" r:id="rId46" xr:uid="{00000000-0004-0000-0A00-00002D000000}"/>
    <hyperlink ref="C83" r:id="rId47" xr:uid="{00000000-0004-0000-0A00-00002E000000}"/>
    <hyperlink ref="C84" r:id="rId48" xr:uid="{00000000-0004-0000-0A00-00002F000000}"/>
    <hyperlink ref="C27" r:id="rId49" xr:uid="{00000000-0004-0000-0A00-000030000000}"/>
  </hyperlinks>
  <pageMargins left="0.7" right="0.7" top="0.75" bottom="0.75" header="0.3" footer="0.3"/>
  <pageSetup paperSize="9" orientation="portrait" verticalDpi="0" r:id="rId5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topLeftCell="A11" workbookViewId="0">
      <selection activeCell="B20" sqref="B20:F20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5" customFormat="1" ht="30" customHeight="1" x14ac:dyDescent="0.3">
      <c r="A2" s="6" t="s">
        <v>3145</v>
      </c>
      <c r="B2" s="56" t="s">
        <v>3143</v>
      </c>
      <c r="C2" s="7" t="s">
        <v>3144</v>
      </c>
      <c r="D2" s="5">
        <v>46</v>
      </c>
      <c r="E2" s="6" t="s">
        <v>3146</v>
      </c>
      <c r="F2" s="6">
        <v>750</v>
      </c>
      <c r="G2" s="6">
        <v>590</v>
      </c>
      <c r="H2" s="5">
        <f>F2</f>
        <v>750</v>
      </c>
      <c r="I2" s="5">
        <v>500</v>
      </c>
      <c r="J2" s="6">
        <f t="shared" ref="J2:J20" si="0">H2-I2</f>
        <v>250</v>
      </c>
      <c r="L2" s="6">
        <f t="shared" ref="L2:L20" si="1">F2*20%</f>
        <v>150</v>
      </c>
      <c r="M2" s="6"/>
      <c r="N2" s="6"/>
    </row>
    <row r="3" spans="1:14" s="3" customFormat="1" ht="30" customHeight="1" x14ac:dyDescent="0.3">
      <c r="A3" s="3" t="s">
        <v>353</v>
      </c>
      <c r="B3" s="49" t="s">
        <v>3133</v>
      </c>
      <c r="C3" s="15" t="s">
        <v>3134</v>
      </c>
      <c r="D3" s="4">
        <v>2</v>
      </c>
      <c r="E3" s="4" t="s">
        <v>83</v>
      </c>
      <c r="F3" s="4">
        <v>235</v>
      </c>
      <c r="G3" s="4">
        <v>185</v>
      </c>
      <c r="H3" s="3">
        <f>F3+F4</f>
        <v>470</v>
      </c>
      <c r="I3" s="3">
        <v>470</v>
      </c>
      <c r="J3" s="4">
        <f t="shared" si="0"/>
        <v>0</v>
      </c>
      <c r="L3" s="4">
        <f t="shared" si="1"/>
        <v>47</v>
      </c>
    </row>
    <row r="4" spans="1:14" s="3" customFormat="1" ht="30" customHeight="1" x14ac:dyDescent="0.3">
      <c r="A4" s="3" t="s">
        <v>353</v>
      </c>
      <c r="B4" s="49" t="s">
        <v>3133</v>
      </c>
      <c r="C4" s="15" t="s">
        <v>3134</v>
      </c>
      <c r="D4" s="4">
        <v>2</v>
      </c>
      <c r="E4" s="4" t="s">
        <v>83</v>
      </c>
      <c r="F4" s="4">
        <v>235</v>
      </c>
      <c r="G4" s="4">
        <v>185</v>
      </c>
      <c r="J4" s="4">
        <f t="shared" si="0"/>
        <v>0</v>
      </c>
      <c r="L4" s="4">
        <f t="shared" si="1"/>
        <v>47</v>
      </c>
    </row>
    <row r="5" spans="1:14" s="12" customFormat="1" ht="30" customHeight="1" x14ac:dyDescent="0.3">
      <c r="A5" s="12" t="s">
        <v>778</v>
      </c>
      <c r="B5" s="47" t="s">
        <v>3116</v>
      </c>
      <c r="C5" s="16" t="s">
        <v>3117</v>
      </c>
      <c r="D5" s="22">
        <v>48</v>
      </c>
      <c r="E5" s="12" t="s">
        <v>120</v>
      </c>
      <c r="F5" s="13">
        <v>507</v>
      </c>
      <c r="G5" s="13">
        <v>399</v>
      </c>
      <c r="H5" s="12">
        <f>F5+F6+F7+F8</f>
        <v>3942</v>
      </c>
      <c r="I5" s="12">
        <v>2000</v>
      </c>
      <c r="J5" s="13">
        <f t="shared" si="0"/>
        <v>1942</v>
      </c>
      <c r="L5" s="13">
        <f t="shared" si="1"/>
        <v>101.4</v>
      </c>
    </row>
    <row r="6" spans="1:14" s="10" customFormat="1" ht="30" customHeight="1" x14ac:dyDescent="0.3">
      <c r="A6" s="10" t="s">
        <v>778</v>
      </c>
      <c r="B6" s="41" t="s">
        <v>3118</v>
      </c>
      <c r="C6" s="15" t="s">
        <v>3119</v>
      </c>
      <c r="D6" s="21">
        <v>48</v>
      </c>
      <c r="E6" s="10" t="s">
        <v>274</v>
      </c>
      <c r="F6" s="11">
        <v>914</v>
      </c>
      <c r="G6" s="11">
        <v>719</v>
      </c>
      <c r="J6" s="11">
        <f t="shared" si="0"/>
        <v>0</v>
      </c>
      <c r="L6" s="11">
        <f t="shared" si="1"/>
        <v>182.8</v>
      </c>
      <c r="M6" s="11"/>
      <c r="N6" s="11"/>
    </row>
    <row r="7" spans="1:14" s="10" customFormat="1" ht="30" customHeight="1" x14ac:dyDescent="0.3">
      <c r="A7" s="10" t="s">
        <v>778</v>
      </c>
      <c r="B7" s="42" t="s">
        <v>3120</v>
      </c>
      <c r="C7" s="15" t="s">
        <v>3121</v>
      </c>
      <c r="D7" s="21">
        <v>48</v>
      </c>
      <c r="E7" s="21" t="s">
        <v>3</v>
      </c>
      <c r="F7" s="11">
        <v>1163</v>
      </c>
      <c r="G7" s="11">
        <v>915</v>
      </c>
      <c r="J7" s="11">
        <f t="shared" si="0"/>
        <v>0</v>
      </c>
      <c r="L7" s="11">
        <f t="shared" si="1"/>
        <v>232.60000000000002</v>
      </c>
    </row>
    <row r="8" spans="1:14" s="8" customFormat="1" ht="30" customHeight="1" x14ac:dyDescent="0.3">
      <c r="A8" s="8" t="s">
        <v>778</v>
      </c>
      <c r="B8" s="44" t="s">
        <v>2286</v>
      </c>
      <c r="C8" s="14" t="s">
        <v>3122</v>
      </c>
      <c r="D8" s="8" t="s">
        <v>2521</v>
      </c>
      <c r="E8" s="9" t="s">
        <v>363</v>
      </c>
      <c r="F8" s="9">
        <v>1358</v>
      </c>
      <c r="G8" s="9">
        <v>1069</v>
      </c>
      <c r="J8" s="9">
        <f t="shared" si="0"/>
        <v>0</v>
      </c>
      <c r="L8" s="9">
        <f t="shared" si="1"/>
        <v>271.60000000000002</v>
      </c>
    </row>
    <row r="9" spans="1:14" s="3" customFormat="1" ht="30" customHeight="1" x14ac:dyDescent="0.3">
      <c r="A9" s="4" t="s">
        <v>247</v>
      </c>
      <c r="B9" s="49" t="s">
        <v>3137</v>
      </c>
      <c r="C9" s="15" t="s">
        <v>3138</v>
      </c>
      <c r="D9" s="4"/>
      <c r="E9" s="4"/>
      <c r="F9" s="4">
        <v>39</v>
      </c>
      <c r="G9" s="4">
        <v>39</v>
      </c>
      <c r="H9" s="3">
        <f t="shared" ref="H9:H17" si="2">F9</f>
        <v>39</v>
      </c>
      <c r="J9" s="4">
        <f t="shared" si="0"/>
        <v>39</v>
      </c>
      <c r="L9" s="4">
        <f t="shared" si="1"/>
        <v>7.8000000000000007</v>
      </c>
    </row>
    <row r="10" spans="1:14" s="5" customFormat="1" ht="30" customHeight="1" x14ac:dyDescent="0.3">
      <c r="A10" s="5" t="s">
        <v>242</v>
      </c>
      <c r="B10" s="56" t="s">
        <v>3131</v>
      </c>
      <c r="C10" s="7" t="s">
        <v>3122</v>
      </c>
      <c r="D10" s="24" t="s">
        <v>3132</v>
      </c>
      <c r="E10" s="24" t="s">
        <v>363</v>
      </c>
      <c r="F10" s="6">
        <v>1485</v>
      </c>
      <c r="G10" s="6">
        <v>1169</v>
      </c>
      <c r="H10" s="5">
        <f t="shared" si="2"/>
        <v>1485</v>
      </c>
      <c r="I10" s="5">
        <v>1485</v>
      </c>
      <c r="J10" s="6">
        <f t="shared" si="0"/>
        <v>0</v>
      </c>
      <c r="L10" s="6">
        <f t="shared" si="1"/>
        <v>297</v>
      </c>
    </row>
    <row r="11" spans="1:14" s="17" customFormat="1" ht="30" customHeight="1" x14ac:dyDescent="0.3">
      <c r="A11" s="65" t="s">
        <v>874</v>
      </c>
      <c r="B11" s="56" t="s">
        <v>3141</v>
      </c>
      <c r="C11" s="7"/>
      <c r="D11" s="5" t="s">
        <v>351</v>
      </c>
      <c r="E11" s="5" t="s">
        <v>3142</v>
      </c>
      <c r="F11" s="6">
        <v>723</v>
      </c>
      <c r="G11" s="6">
        <v>569</v>
      </c>
      <c r="H11" s="5">
        <f t="shared" si="2"/>
        <v>723</v>
      </c>
      <c r="I11" s="5">
        <v>750</v>
      </c>
      <c r="J11" s="6">
        <f t="shared" si="0"/>
        <v>-27</v>
      </c>
      <c r="K11" s="5"/>
      <c r="L11" s="6">
        <f t="shared" si="1"/>
        <v>144.6</v>
      </c>
      <c r="M11" s="6"/>
      <c r="N11" s="6"/>
    </row>
    <row r="12" spans="1:14" s="3" customFormat="1" ht="30" customHeight="1" x14ac:dyDescent="0.3">
      <c r="A12" s="3" t="s">
        <v>2907</v>
      </c>
      <c r="B12" s="60" t="s">
        <v>3123</v>
      </c>
      <c r="C12" s="15" t="s">
        <v>3124</v>
      </c>
      <c r="D12" s="4">
        <v>9</v>
      </c>
      <c r="E12" s="4" t="s">
        <v>511</v>
      </c>
      <c r="F12" s="4"/>
      <c r="G12" s="4"/>
      <c r="H12" s="3">
        <f t="shared" si="2"/>
        <v>0</v>
      </c>
      <c r="J12" s="4">
        <f t="shared" si="0"/>
        <v>0</v>
      </c>
      <c r="L12" s="4">
        <f t="shared" si="1"/>
        <v>0</v>
      </c>
    </row>
    <row r="13" spans="1:14" s="5" customFormat="1" ht="30" customHeight="1" x14ac:dyDescent="0.3">
      <c r="A13" s="6" t="s">
        <v>135</v>
      </c>
      <c r="B13" s="56" t="s">
        <v>3135</v>
      </c>
      <c r="C13" s="7" t="s">
        <v>3136</v>
      </c>
      <c r="D13" s="6" t="s">
        <v>1946</v>
      </c>
      <c r="E13" s="6" t="s">
        <v>511</v>
      </c>
      <c r="F13" s="6">
        <v>375</v>
      </c>
      <c r="G13" s="6">
        <v>295</v>
      </c>
      <c r="H13" s="5">
        <f t="shared" si="2"/>
        <v>375</v>
      </c>
      <c r="I13" s="5">
        <v>200</v>
      </c>
      <c r="J13" s="6">
        <f t="shared" si="0"/>
        <v>175</v>
      </c>
      <c r="L13" s="6">
        <f t="shared" si="1"/>
        <v>75</v>
      </c>
    </row>
    <row r="14" spans="1:14" s="3" customFormat="1" ht="30" customHeight="1" x14ac:dyDescent="0.3">
      <c r="A14" s="3" t="s">
        <v>595</v>
      </c>
      <c r="B14" s="49" t="s">
        <v>3131</v>
      </c>
      <c r="C14" s="15" t="s">
        <v>3122</v>
      </c>
      <c r="D14" s="21" t="s">
        <v>628</v>
      </c>
      <c r="E14" s="21" t="s">
        <v>363</v>
      </c>
      <c r="F14" s="4">
        <v>1358</v>
      </c>
      <c r="G14" s="4">
        <v>1069</v>
      </c>
      <c r="H14" s="3">
        <f t="shared" si="2"/>
        <v>1358</v>
      </c>
      <c r="I14" s="3">
        <v>700</v>
      </c>
      <c r="J14" s="4">
        <f t="shared" si="0"/>
        <v>658</v>
      </c>
      <c r="L14" s="4">
        <f t="shared" si="1"/>
        <v>271.60000000000002</v>
      </c>
    </row>
    <row r="15" spans="1:14" s="5" customFormat="1" ht="30" customHeight="1" x14ac:dyDescent="0.3">
      <c r="A15" s="65" t="s">
        <v>1501</v>
      </c>
      <c r="B15" s="56" t="s">
        <v>3135</v>
      </c>
      <c r="C15" s="7" t="s">
        <v>3136</v>
      </c>
      <c r="D15" s="6" t="s">
        <v>1946</v>
      </c>
      <c r="E15" s="6" t="s">
        <v>511</v>
      </c>
      <c r="F15" s="6">
        <v>375</v>
      </c>
      <c r="G15" s="6">
        <v>295</v>
      </c>
      <c r="H15" s="5">
        <f t="shared" si="2"/>
        <v>375</v>
      </c>
      <c r="I15" s="5">
        <v>200</v>
      </c>
      <c r="J15" s="6">
        <f t="shared" si="0"/>
        <v>175</v>
      </c>
      <c r="L15" s="6">
        <f t="shared" si="1"/>
        <v>75</v>
      </c>
      <c r="M15" s="6"/>
      <c r="N15" s="6"/>
    </row>
    <row r="16" spans="1:14" s="2" customFormat="1" ht="30" customHeight="1" x14ac:dyDescent="0.3">
      <c r="A16" s="32" t="s">
        <v>1993</v>
      </c>
      <c r="B16" s="32" t="s">
        <v>3129</v>
      </c>
      <c r="C16" s="28" t="s">
        <v>3130</v>
      </c>
      <c r="D16" s="29"/>
      <c r="E16" s="1"/>
      <c r="H16" s="1">
        <f t="shared" si="2"/>
        <v>0</v>
      </c>
      <c r="I16" s="1"/>
      <c r="J16" s="2">
        <f t="shared" si="0"/>
        <v>0</v>
      </c>
      <c r="K16" s="1"/>
      <c r="L16" s="2">
        <f t="shared" si="1"/>
        <v>0</v>
      </c>
      <c r="M16" s="1"/>
      <c r="N16" s="1"/>
    </row>
    <row r="17" spans="1:14" s="6" customFormat="1" ht="30" customHeight="1" x14ac:dyDescent="0.3">
      <c r="A17" s="65" t="s">
        <v>82</v>
      </c>
      <c r="B17" s="56" t="s">
        <v>3139</v>
      </c>
      <c r="C17" s="7" t="s">
        <v>3140</v>
      </c>
      <c r="D17" s="5" t="s">
        <v>1056</v>
      </c>
      <c r="E17" s="5"/>
      <c r="F17" s="6">
        <v>101</v>
      </c>
      <c r="G17" s="6">
        <v>79</v>
      </c>
      <c r="H17" s="5">
        <f t="shared" si="2"/>
        <v>101</v>
      </c>
      <c r="I17" s="5">
        <v>50</v>
      </c>
      <c r="J17" s="6">
        <f t="shared" si="0"/>
        <v>51</v>
      </c>
      <c r="K17" s="5"/>
      <c r="L17" s="6">
        <f t="shared" si="1"/>
        <v>20.200000000000003</v>
      </c>
    </row>
    <row r="18" spans="1:14" s="2" customFormat="1" ht="30" customHeight="1" x14ac:dyDescent="0.3">
      <c r="A18" s="1" t="s">
        <v>334</v>
      </c>
      <c r="B18" s="2" t="s">
        <v>3125</v>
      </c>
      <c r="C18" s="28" t="s">
        <v>3126</v>
      </c>
      <c r="H18" s="1"/>
      <c r="I18" s="1"/>
      <c r="J18" s="2">
        <f t="shared" si="0"/>
        <v>0</v>
      </c>
      <c r="K18" s="1"/>
      <c r="L18" s="2">
        <f t="shared" si="1"/>
        <v>0</v>
      </c>
      <c r="M18" s="1"/>
      <c r="N18" s="1"/>
    </row>
    <row r="19" spans="1:14" s="2" customFormat="1" ht="30" customHeight="1" x14ac:dyDescent="0.3">
      <c r="A19" s="1" t="s">
        <v>334</v>
      </c>
      <c r="B19" s="2" t="s">
        <v>3127</v>
      </c>
      <c r="C19" s="28" t="s">
        <v>3128</v>
      </c>
      <c r="D19" s="29"/>
      <c r="E19" s="1"/>
      <c r="H19" s="1"/>
      <c r="I19" s="1"/>
      <c r="J19" s="2">
        <f t="shared" si="0"/>
        <v>0</v>
      </c>
      <c r="K19" s="1"/>
      <c r="L19" s="2">
        <f t="shared" si="1"/>
        <v>0</v>
      </c>
      <c r="M19" s="1"/>
      <c r="N19" s="1"/>
    </row>
    <row r="20" spans="1:14" s="5" customFormat="1" ht="30" customHeight="1" x14ac:dyDescent="0.3">
      <c r="A20" s="5" t="s">
        <v>1787</v>
      </c>
      <c r="B20" s="46" t="s">
        <v>3147</v>
      </c>
      <c r="C20" s="7" t="s">
        <v>3148</v>
      </c>
      <c r="D20" s="5" t="s">
        <v>344</v>
      </c>
      <c r="E20" s="5" t="s">
        <v>3149</v>
      </c>
      <c r="F20" s="5">
        <v>2993</v>
      </c>
      <c r="G20" s="6">
        <v>2356</v>
      </c>
      <c r="H20" s="5">
        <f>F20</f>
        <v>2993</v>
      </c>
      <c r="I20" s="5">
        <v>1500</v>
      </c>
      <c r="J20" s="6">
        <f t="shared" si="0"/>
        <v>1493</v>
      </c>
      <c r="L20" s="6">
        <f t="shared" si="1"/>
        <v>598.6</v>
      </c>
    </row>
    <row r="21" spans="1:14" s="3" customFormat="1" ht="30" customHeight="1" x14ac:dyDescent="0.3">
      <c r="A21" s="3" t="s">
        <v>948</v>
      </c>
      <c r="B21" s="43" t="s">
        <v>3173</v>
      </c>
      <c r="C21" s="15" t="s">
        <v>3174</v>
      </c>
      <c r="D21" s="3">
        <v>12</v>
      </c>
      <c r="E21" s="3" t="s">
        <v>274</v>
      </c>
      <c r="G21" s="4">
        <v>495</v>
      </c>
      <c r="H21" s="3">
        <f>F21</f>
        <v>0</v>
      </c>
      <c r="J21" s="4">
        <f t="shared" ref="J21:J35" si="3">H21-I21</f>
        <v>0</v>
      </c>
      <c r="L21" s="4">
        <f t="shared" ref="L21:L35" si="4">F21*20%</f>
        <v>0</v>
      </c>
    </row>
    <row r="22" spans="1:14" s="12" customFormat="1" ht="30" customHeight="1" x14ac:dyDescent="0.3">
      <c r="A22" s="12" t="s">
        <v>3153</v>
      </c>
      <c r="B22" s="47" t="s">
        <v>3150</v>
      </c>
      <c r="C22" s="16" t="s">
        <v>3151</v>
      </c>
      <c r="D22" s="12">
        <v>152</v>
      </c>
      <c r="E22" s="12" t="s">
        <v>3152</v>
      </c>
      <c r="F22" s="12">
        <v>401</v>
      </c>
      <c r="G22" s="13">
        <v>315</v>
      </c>
      <c r="H22" s="12">
        <f>F22++F23+F24+F25+F26+F27+F28+F29+F30+F31+F32+F33+F34</f>
        <v>4836</v>
      </c>
      <c r="I22" s="12">
        <v>2300</v>
      </c>
      <c r="J22" s="13">
        <f t="shared" si="3"/>
        <v>2536</v>
      </c>
      <c r="L22" s="13">
        <f t="shared" si="4"/>
        <v>80.2</v>
      </c>
    </row>
    <row r="23" spans="1:14" s="10" customFormat="1" ht="30" customHeight="1" x14ac:dyDescent="0.3">
      <c r="A23" s="10" t="s">
        <v>3153</v>
      </c>
      <c r="B23" s="42" t="s">
        <v>3154</v>
      </c>
      <c r="C23" s="15" t="s">
        <v>3155</v>
      </c>
      <c r="D23" s="10">
        <v>116</v>
      </c>
      <c r="E23" s="11" t="s">
        <v>20</v>
      </c>
      <c r="F23" s="11">
        <v>464</v>
      </c>
      <c r="G23" s="11">
        <v>365</v>
      </c>
      <c r="J23" s="11">
        <f t="shared" si="3"/>
        <v>0</v>
      </c>
      <c r="L23" s="11">
        <f t="shared" si="4"/>
        <v>92.800000000000011</v>
      </c>
    </row>
    <row r="24" spans="1:14" s="10" customFormat="1" ht="30" customHeight="1" x14ac:dyDescent="0.3">
      <c r="A24" s="10" t="s">
        <v>3153</v>
      </c>
      <c r="B24" s="42" t="s">
        <v>3156</v>
      </c>
      <c r="C24" s="15" t="s">
        <v>3157</v>
      </c>
      <c r="E24" s="11" t="s">
        <v>3158</v>
      </c>
      <c r="F24" s="11">
        <v>413</v>
      </c>
      <c r="G24" s="11">
        <v>325</v>
      </c>
      <c r="J24" s="11">
        <f t="shared" si="3"/>
        <v>0</v>
      </c>
      <c r="L24" s="11">
        <f t="shared" si="4"/>
        <v>82.600000000000009</v>
      </c>
    </row>
    <row r="25" spans="1:14" s="10" customFormat="1" ht="30" customHeight="1" x14ac:dyDescent="0.3">
      <c r="A25" s="10" t="s">
        <v>3153</v>
      </c>
      <c r="B25" s="42" t="s">
        <v>3159</v>
      </c>
      <c r="C25" s="15" t="s">
        <v>3160</v>
      </c>
      <c r="D25" s="10" t="s">
        <v>357</v>
      </c>
      <c r="E25" s="11" t="s">
        <v>3</v>
      </c>
      <c r="F25" s="11">
        <v>354</v>
      </c>
      <c r="G25" s="11">
        <v>278</v>
      </c>
      <c r="J25" s="11">
        <f t="shared" si="3"/>
        <v>0</v>
      </c>
      <c r="L25" s="11">
        <f t="shared" si="4"/>
        <v>70.8</v>
      </c>
    </row>
    <row r="26" spans="1:14" s="10" customFormat="1" ht="30" customHeight="1" x14ac:dyDescent="0.3">
      <c r="A26" s="10" t="s">
        <v>3153</v>
      </c>
      <c r="B26" s="42" t="s">
        <v>3161</v>
      </c>
      <c r="C26" s="15" t="s">
        <v>3162</v>
      </c>
      <c r="D26" s="11"/>
      <c r="E26" s="11" t="s">
        <v>1083</v>
      </c>
      <c r="F26" s="11">
        <v>279</v>
      </c>
      <c r="G26" s="11">
        <v>219</v>
      </c>
      <c r="J26" s="11">
        <f t="shared" si="3"/>
        <v>0</v>
      </c>
      <c r="L26" s="11">
        <f t="shared" si="4"/>
        <v>55.800000000000004</v>
      </c>
    </row>
    <row r="27" spans="1:14" s="10" customFormat="1" ht="30" customHeight="1" x14ac:dyDescent="0.3">
      <c r="A27" s="10" t="s">
        <v>3153</v>
      </c>
      <c r="B27" s="41" t="s">
        <v>3163</v>
      </c>
      <c r="C27" s="15" t="s">
        <v>3164</v>
      </c>
      <c r="D27" s="10" t="s">
        <v>357</v>
      </c>
      <c r="E27" s="10" t="s">
        <v>70</v>
      </c>
      <c r="F27" s="10">
        <v>337</v>
      </c>
      <c r="G27" s="11">
        <v>265</v>
      </c>
      <c r="J27" s="11">
        <f t="shared" si="3"/>
        <v>0</v>
      </c>
      <c r="L27" s="11">
        <f t="shared" si="4"/>
        <v>67.400000000000006</v>
      </c>
    </row>
    <row r="28" spans="1:14" s="10" customFormat="1" ht="30" customHeight="1" x14ac:dyDescent="0.3">
      <c r="A28" s="10" t="s">
        <v>3153</v>
      </c>
      <c r="B28" s="42" t="s">
        <v>3165</v>
      </c>
      <c r="C28" s="15" t="s">
        <v>3166</v>
      </c>
      <c r="D28" s="10" t="s">
        <v>111</v>
      </c>
      <c r="E28" s="11" t="s">
        <v>3</v>
      </c>
      <c r="F28" s="11">
        <v>314</v>
      </c>
      <c r="G28" s="11">
        <v>247</v>
      </c>
      <c r="J28" s="11">
        <f t="shared" si="3"/>
        <v>0</v>
      </c>
      <c r="L28" s="11">
        <f t="shared" si="4"/>
        <v>62.800000000000004</v>
      </c>
    </row>
    <row r="29" spans="1:14" s="10" customFormat="1" ht="30" customHeight="1" x14ac:dyDescent="0.3">
      <c r="A29" s="10" t="s">
        <v>3153</v>
      </c>
      <c r="B29" s="42" t="s">
        <v>3167</v>
      </c>
      <c r="C29" s="15" t="s">
        <v>3168</v>
      </c>
      <c r="D29" s="11">
        <v>6</v>
      </c>
      <c r="E29" s="11" t="s">
        <v>374</v>
      </c>
      <c r="F29" s="11">
        <v>235</v>
      </c>
      <c r="G29" s="11">
        <v>185</v>
      </c>
      <c r="J29" s="11">
        <f t="shared" si="3"/>
        <v>0</v>
      </c>
      <c r="L29" s="11">
        <f t="shared" si="4"/>
        <v>47</v>
      </c>
    </row>
    <row r="30" spans="1:14" s="10" customFormat="1" ht="30" customHeight="1" x14ac:dyDescent="0.3">
      <c r="A30" s="10" t="s">
        <v>3153</v>
      </c>
      <c r="B30" s="41" t="s">
        <v>3169</v>
      </c>
      <c r="C30" s="15" t="s">
        <v>3170</v>
      </c>
      <c r="D30" s="10" t="s">
        <v>261</v>
      </c>
      <c r="E30" s="10" t="s">
        <v>7</v>
      </c>
      <c r="F30" s="10">
        <v>190</v>
      </c>
      <c r="G30" s="11">
        <v>149</v>
      </c>
      <c r="J30" s="11">
        <f t="shared" si="3"/>
        <v>0</v>
      </c>
      <c r="L30" s="11">
        <f t="shared" si="4"/>
        <v>38</v>
      </c>
    </row>
    <row r="31" spans="1:14" s="10" customFormat="1" ht="30" customHeight="1" x14ac:dyDescent="0.3">
      <c r="A31" s="10" t="s">
        <v>3153</v>
      </c>
      <c r="B31" s="41" t="s">
        <v>3171</v>
      </c>
      <c r="C31" s="15" t="s">
        <v>3172</v>
      </c>
      <c r="D31" s="10">
        <v>116</v>
      </c>
      <c r="E31" s="10" t="s">
        <v>50</v>
      </c>
      <c r="F31" s="10">
        <v>228</v>
      </c>
      <c r="G31" s="11">
        <v>178</v>
      </c>
      <c r="J31" s="11">
        <f t="shared" si="3"/>
        <v>0</v>
      </c>
      <c r="L31" s="11">
        <f t="shared" si="4"/>
        <v>45.6</v>
      </c>
    </row>
    <row r="32" spans="1:14" s="10" customFormat="1" ht="30" customHeight="1" x14ac:dyDescent="0.3">
      <c r="A32" s="10" t="s">
        <v>3153</v>
      </c>
      <c r="B32" s="41" t="s">
        <v>3173</v>
      </c>
      <c r="C32" s="15" t="s">
        <v>3174</v>
      </c>
      <c r="D32" s="10">
        <v>12</v>
      </c>
      <c r="E32" s="10" t="s">
        <v>274</v>
      </c>
      <c r="F32" s="10">
        <v>629</v>
      </c>
      <c r="G32" s="11">
        <v>495</v>
      </c>
      <c r="J32" s="11">
        <f t="shared" si="3"/>
        <v>0</v>
      </c>
      <c r="L32" s="11">
        <f t="shared" si="4"/>
        <v>125.80000000000001</v>
      </c>
    </row>
    <row r="33" spans="1:12" s="10" customFormat="1" ht="30" customHeight="1" x14ac:dyDescent="0.3">
      <c r="A33" s="10" t="s">
        <v>3153</v>
      </c>
      <c r="B33" s="41" t="s">
        <v>3179</v>
      </c>
      <c r="C33" s="15" t="s">
        <v>3180</v>
      </c>
      <c r="D33" s="10">
        <v>6</v>
      </c>
      <c r="E33" s="10" t="s">
        <v>2110</v>
      </c>
      <c r="F33" s="10">
        <v>439</v>
      </c>
      <c r="G33" s="11">
        <v>345</v>
      </c>
      <c r="J33" s="11"/>
      <c r="L33" s="11">
        <f t="shared" si="4"/>
        <v>87.800000000000011</v>
      </c>
    </row>
    <row r="34" spans="1:12" s="8" customFormat="1" ht="30" customHeight="1" x14ac:dyDescent="0.3">
      <c r="A34" s="9" t="s">
        <v>3153</v>
      </c>
      <c r="B34" s="48" t="s">
        <v>3175</v>
      </c>
      <c r="C34" s="14" t="s">
        <v>3176</v>
      </c>
      <c r="D34" s="20" t="s">
        <v>1056</v>
      </c>
      <c r="E34" s="20"/>
      <c r="F34" s="9">
        <v>553</v>
      </c>
      <c r="G34" s="9">
        <v>435</v>
      </c>
      <c r="J34" s="9">
        <f t="shared" si="3"/>
        <v>0</v>
      </c>
      <c r="L34" s="9">
        <f t="shared" si="4"/>
        <v>110.60000000000001</v>
      </c>
    </row>
    <row r="35" spans="1:12" s="3" customFormat="1" ht="30" customHeight="1" x14ac:dyDescent="0.3">
      <c r="A35" s="4" t="s">
        <v>1689</v>
      </c>
      <c r="B35" s="49" t="s">
        <v>3178</v>
      </c>
      <c r="C35" s="15" t="s">
        <v>3177</v>
      </c>
      <c r="D35" s="3" t="s">
        <v>155</v>
      </c>
      <c r="E35" s="4" t="s">
        <v>890</v>
      </c>
      <c r="F35" s="4">
        <v>114</v>
      </c>
      <c r="G35" s="4">
        <v>89</v>
      </c>
      <c r="H35" s="3">
        <f>F35</f>
        <v>114</v>
      </c>
      <c r="J35" s="4">
        <f t="shared" si="3"/>
        <v>114</v>
      </c>
      <c r="L35" s="4">
        <f t="shared" si="4"/>
        <v>22.8</v>
      </c>
    </row>
    <row r="36" spans="1:12" s="12" customFormat="1" ht="30" customHeight="1" x14ac:dyDescent="0.3">
      <c r="A36" s="13" t="s">
        <v>3182</v>
      </c>
      <c r="B36" s="82" t="s">
        <v>3181</v>
      </c>
      <c r="C36" s="16"/>
      <c r="D36" s="12">
        <v>152</v>
      </c>
      <c r="E36" s="13" t="s">
        <v>3183</v>
      </c>
      <c r="F36" s="13">
        <v>253</v>
      </c>
      <c r="G36" s="13">
        <v>199</v>
      </c>
      <c r="H36" s="12">
        <f>F36+F37</f>
        <v>628</v>
      </c>
      <c r="I36" s="12">
        <v>300</v>
      </c>
      <c r="J36" s="13">
        <f t="shared" ref="J36:J65" si="5">H36-I36</f>
        <v>328</v>
      </c>
      <c r="L36" s="13">
        <f t="shared" ref="L36:L65" si="6">F36*20%</f>
        <v>50.6</v>
      </c>
    </row>
    <row r="37" spans="1:12" s="8" customFormat="1" ht="30" customHeight="1" x14ac:dyDescent="0.3">
      <c r="A37" s="9" t="s">
        <v>3182</v>
      </c>
      <c r="B37" s="44" t="s">
        <v>3184</v>
      </c>
      <c r="C37" s="20"/>
      <c r="D37" s="9">
        <v>152</v>
      </c>
      <c r="E37" s="9" t="s">
        <v>274</v>
      </c>
      <c r="F37" s="9">
        <v>375</v>
      </c>
      <c r="G37" s="9">
        <v>295</v>
      </c>
      <c r="J37" s="9">
        <f t="shared" si="5"/>
        <v>0</v>
      </c>
      <c r="L37" s="9">
        <f t="shared" si="6"/>
        <v>75</v>
      </c>
    </row>
    <row r="38" spans="1:12" s="3" customFormat="1" ht="30" customHeight="1" x14ac:dyDescent="0.3">
      <c r="A38" s="4" t="s">
        <v>3185</v>
      </c>
      <c r="B38" s="49" t="s">
        <v>3161</v>
      </c>
      <c r="C38" s="15" t="s">
        <v>3162</v>
      </c>
      <c r="D38" s="21"/>
      <c r="F38" s="4">
        <v>279</v>
      </c>
      <c r="G38" s="4">
        <v>219</v>
      </c>
      <c r="H38" s="3">
        <f>F38</f>
        <v>279</v>
      </c>
      <c r="I38" s="3">
        <v>279</v>
      </c>
      <c r="J38" s="4">
        <f t="shared" si="5"/>
        <v>0</v>
      </c>
      <c r="L38" s="4">
        <f t="shared" si="6"/>
        <v>55.800000000000004</v>
      </c>
    </row>
    <row r="39" spans="1:12" s="12" customFormat="1" ht="30" customHeight="1" x14ac:dyDescent="0.3">
      <c r="A39" s="13" t="s">
        <v>517</v>
      </c>
      <c r="B39" s="45" t="s">
        <v>3186</v>
      </c>
      <c r="C39" s="16" t="s">
        <v>3187</v>
      </c>
      <c r="D39" s="22" t="s">
        <v>516</v>
      </c>
      <c r="E39" s="12" t="s">
        <v>83</v>
      </c>
      <c r="F39" s="13">
        <v>282</v>
      </c>
      <c r="G39" s="13">
        <v>222</v>
      </c>
      <c r="H39" s="12">
        <f>F39+F40+F41+F42+F43+F44</f>
        <v>1028</v>
      </c>
      <c r="I39" s="12">
        <v>700</v>
      </c>
      <c r="J39" s="13">
        <f t="shared" si="5"/>
        <v>328</v>
      </c>
      <c r="L39" s="13">
        <f t="shared" si="6"/>
        <v>56.400000000000006</v>
      </c>
    </row>
    <row r="40" spans="1:12" s="10" customFormat="1" ht="30" customHeight="1" x14ac:dyDescent="0.3">
      <c r="A40" s="11" t="s">
        <v>517</v>
      </c>
      <c r="B40" s="42" t="s">
        <v>3188</v>
      </c>
      <c r="C40" s="15" t="s">
        <v>3189</v>
      </c>
      <c r="D40" s="21">
        <v>42</v>
      </c>
      <c r="E40" s="10" t="s">
        <v>120</v>
      </c>
      <c r="F40" s="11">
        <v>114</v>
      </c>
      <c r="G40" s="11">
        <v>89</v>
      </c>
      <c r="J40" s="11">
        <f t="shared" si="5"/>
        <v>0</v>
      </c>
      <c r="L40" s="11">
        <f t="shared" si="6"/>
        <v>22.8</v>
      </c>
    </row>
    <row r="41" spans="1:12" s="10" customFormat="1" ht="30" customHeight="1" x14ac:dyDescent="0.3">
      <c r="A41" s="11" t="s">
        <v>517</v>
      </c>
      <c r="B41" s="42" t="s">
        <v>3188</v>
      </c>
      <c r="C41" s="15" t="s">
        <v>3189</v>
      </c>
      <c r="D41" s="21">
        <v>44</v>
      </c>
      <c r="E41" s="10" t="s">
        <v>120</v>
      </c>
      <c r="F41" s="11">
        <v>114</v>
      </c>
      <c r="G41" s="11">
        <v>89</v>
      </c>
      <c r="J41" s="11">
        <f>H41-I41</f>
        <v>0</v>
      </c>
      <c r="L41" s="11">
        <f>F41*20%</f>
        <v>22.8</v>
      </c>
    </row>
    <row r="42" spans="1:12" s="10" customFormat="1" ht="30" customHeight="1" x14ac:dyDescent="0.3">
      <c r="A42" s="11" t="s">
        <v>517</v>
      </c>
      <c r="B42" s="41" t="s">
        <v>3190</v>
      </c>
      <c r="C42" s="15" t="s">
        <v>3191</v>
      </c>
      <c r="F42" s="10">
        <v>190</v>
      </c>
      <c r="G42" s="11">
        <v>149</v>
      </c>
      <c r="J42" s="11">
        <f t="shared" si="5"/>
        <v>0</v>
      </c>
      <c r="L42" s="11">
        <f t="shared" si="6"/>
        <v>38</v>
      </c>
    </row>
    <row r="43" spans="1:12" s="10" customFormat="1" ht="30" customHeight="1" x14ac:dyDescent="0.3">
      <c r="A43" s="11" t="s">
        <v>517</v>
      </c>
      <c r="B43" s="41" t="s">
        <v>3192</v>
      </c>
      <c r="C43" s="15" t="s">
        <v>3193</v>
      </c>
      <c r="E43" s="10" t="s">
        <v>7</v>
      </c>
      <c r="F43" s="10">
        <v>164</v>
      </c>
      <c r="G43" s="11">
        <v>129</v>
      </c>
      <c r="J43" s="11">
        <f t="shared" si="5"/>
        <v>0</v>
      </c>
      <c r="L43" s="11">
        <f t="shared" si="6"/>
        <v>32.800000000000004</v>
      </c>
    </row>
    <row r="44" spans="1:12" s="8" customFormat="1" ht="30" customHeight="1" x14ac:dyDescent="0.3">
      <c r="A44" s="9" t="s">
        <v>517</v>
      </c>
      <c r="B44" s="48" t="s">
        <v>3194</v>
      </c>
      <c r="C44" s="14" t="s">
        <v>3195</v>
      </c>
      <c r="E44" s="8" t="s">
        <v>3</v>
      </c>
      <c r="F44" s="8">
        <v>164</v>
      </c>
      <c r="G44" s="9">
        <v>129</v>
      </c>
      <c r="J44" s="9">
        <f t="shared" si="5"/>
        <v>0</v>
      </c>
      <c r="L44" s="9">
        <f t="shared" si="6"/>
        <v>32.800000000000004</v>
      </c>
    </row>
    <row r="45" spans="1:12" ht="30" customHeight="1" x14ac:dyDescent="0.3">
      <c r="B45" s="1" t="s">
        <v>3196</v>
      </c>
      <c r="C45" s="29"/>
      <c r="G45" s="2">
        <v>198</v>
      </c>
      <c r="J45" s="2">
        <f t="shared" si="5"/>
        <v>0</v>
      </c>
      <c r="L45" s="2">
        <f t="shared" si="6"/>
        <v>0</v>
      </c>
    </row>
    <row r="46" spans="1:12" ht="30" customHeight="1" x14ac:dyDescent="0.3">
      <c r="C46" s="29"/>
      <c r="G46" s="2"/>
      <c r="J46" s="2">
        <f t="shared" si="5"/>
        <v>0</v>
      </c>
      <c r="L46" s="2">
        <f t="shared" si="6"/>
        <v>0</v>
      </c>
    </row>
    <row r="47" spans="1:12" ht="30" customHeight="1" x14ac:dyDescent="0.3">
      <c r="C47" s="29"/>
      <c r="G47" s="2"/>
      <c r="J47" s="2">
        <f t="shared" si="5"/>
        <v>0</v>
      </c>
      <c r="L47" s="2">
        <f t="shared" si="6"/>
        <v>0</v>
      </c>
    </row>
    <row r="48" spans="1:12" ht="30" customHeight="1" x14ac:dyDescent="0.3">
      <c r="C48" s="29"/>
      <c r="F48" s="1">
        <f>SUM(F2:F47)</f>
        <v>19496</v>
      </c>
      <c r="G48" s="2"/>
      <c r="H48" s="1">
        <f>SUM(H2:H47)</f>
        <v>19496</v>
      </c>
      <c r="J48" s="2">
        <f>SUM(J2:J47)</f>
        <v>8062</v>
      </c>
      <c r="L48" s="2">
        <f t="shared" si="6"/>
        <v>3899.2000000000003</v>
      </c>
    </row>
    <row r="49" spans="1:12" ht="30" customHeight="1" x14ac:dyDescent="0.3">
      <c r="C49" s="29"/>
      <c r="G49" s="2"/>
      <c r="J49" s="2">
        <f t="shared" si="5"/>
        <v>0</v>
      </c>
      <c r="L49" s="2">
        <f t="shared" si="6"/>
        <v>0</v>
      </c>
    </row>
    <row r="50" spans="1:12" ht="30" customHeight="1" x14ac:dyDescent="0.3">
      <c r="C50" s="29"/>
      <c r="G50" s="2"/>
      <c r="J50" s="2">
        <f t="shared" si="5"/>
        <v>0</v>
      </c>
      <c r="L50" s="2">
        <f t="shared" si="6"/>
        <v>0</v>
      </c>
    </row>
    <row r="51" spans="1:12" ht="30" customHeight="1" x14ac:dyDescent="0.3">
      <c r="C51" s="29"/>
      <c r="G51" s="2"/>
      <c r="J51" s="2">
        <f t="shared" si="5"/>
        <v>0</v>
      </c>
      <c r="L51" s="2">
        <f t="shared" si="6"/>
        <v>0</v>
      </c>
    </row>
    <row r="52" spans="1:12" ht="30" customHeight="1" x14ac:dyDescent="0.3">
      <c r="C52" s="29"/>
      <c r="G52" s="2">
        <f>SUM(G2:G51)</f>
        <v>16036</v>
      </c>
      <c r="J52" s="2">
        <f t="shared" si="5"/>
        <v>0</v>
      </c>
      <c r="L52" s="2">
        <f t="shared" si="6"/>
        <v>0</v>
      </c>
    </row>
    <row r="53" spans="1:12" ht="30" customHeight="1" x14ac:dyDescent="0.3">
      <c r="C53" s="29"/>
      <c r="G53" s="2">
        <v>16499</v>
      </c>
      <c r="J53" s="2">
        <f t="shared" si="5"/>
        <v>0</v>
      </c>
      <c r="L53" s="2">
        <f t="shared" si="6"/>
        <v>0</v>
      </c>
    </row>
    <row r="54" spans="1:12" ht="30" customHeight="1" x14ac:dyDescent="0.3">
      <c r="C54" s="28"/>
      <c r="D54" s="29"/>
      <c r="F54" s="2"/>
      <c r="G54" s="2"/>
      <c r="J54" s="2">
        <f t="shared" si="5"/>
        <v>0</v>
      </c>
      <c r="L54" s="2">
        <f t="shared" si="6"/>
        <v>0</v>
      </c>
    </row>
    <row r="55" spans="1:12" ht="30" customHeight="1" x14ac:dyDescent="0.3">
      <c r="C55" s="28"/>
      <c r="D55" s="29"/>
      <c r="F55" s="2"/>
      <c r="G55" s="2">
        <f t="shared" ref="G55:G65" si="7">F55-L55</f>
        <v>0</v>
      </c>
      <c r="J55" s="2">
        <f t="shared" si="5"/>
        <v>0</v>
      </c>
      <c r="L55" s="2">
        <f t="shared" si="6"/>
        <v>0</v>
      </c>
    </row>
    <row r="56" spans="1:12" ht="30" customHeight="1" x14ac:dyDescent="0.3">
      <c r="A56" s="2"/>
      <c r="B56" s="2"/>
      <c r="C56" s="28"/>
      <c r="E56" s="29"/>
      <c r="F56" s="2"/>
      <c r="G56" s="2">
        <f t="shared" si="7"/>
        <v>0</v>
      </c>
      <c r="J56" s="2">
        <f t="shared" si="5"/>
        <v>0</v>
      </c>
      <c r="L56" s="2">
        <f t="shared" si="6"/>
        <v>0</v>
      </c>
    </row>
    <row r="57" spans="1:12" ht="30" customHeight="1" x14ac:dyDescent="0.3">
      <c r="A57" s="2"/>
      <c r="B57" s="2"/>
      <c r="C57" s="28"/>
      <c r="E57" s="29"/>
      <c r="F57" s="2"/>
      <c r="G57" s="2">
        <f t="shared" si="7"/>
        <v>0</v>
      </c>
      <c r="J57" s="2">
        <f t="shared" si="5"/>
        <v>0</v>
      </c>
      <c r="L57" s="2">
        <f t="shared" si="6"/>
        <v>0</v>
      </c>
    </row>
    <row r="58" spans="1:12" ht="30" customHeight="1" x14ac:dyDescent="0.3">
      <c r="A58" s="2"/>
      <c r="B58" s="2"/>
      <c r="C58" s="28"/>
      <c r="D58" s="29"/>
      <c r="E58" s="29"/>
      <c r="F58" s="2"/>
      <c r="G58" s="2">
        <f t="shared" si="7"/>
        <v>0</v>
      </c>
      <c r="J58" s="2">
        <f t="shared" si="5"/>
        <v>0</v>
      </c>
      <c r="L58" s="2">
        <f t="shared" si="6"/>
        <v>0</v>
      </c>
    </row>
    <row r="59" spans="1:12" ht="30" customHeight="1" x14ac:dyDescent="0.3">
      <c r="C59" s="28"/>
      <c r="D59" s="29"/>
      <c r="F59" s="2"/>
      <c r="G59" s="2">
        <f t="shared" si="7"/>
        <v>0</v>
      </c>
      <c r="J59" s="2">
        <f t="shared" si="5"/>
        <v>0</v>
      </c>
      <c r="L59" s="2">
        <f t="shared" si="6"/>
        <v>0</v>
      </c>
    </row>
    <row r="60" spans="1:12" ht="30" customHeight="1" x14ac:dyDescent="0.3">
      <c r="A60" s="2"/>
      <c r="B60" s="2"/>
      <c r="C60" s="28"/>
      <c r="D60" s="2"/>
      <c r="E60" s="2"/>
      <c r="F60" s="2"/>
      <c r="G60" s="2">
        <f t="shared" si="7"/>
        <v>0</v>
      </c>
      <c r="J60" s="2">
        <f t="shared" si="5"/>
        <v>0</v>
      </c>
      <c r="L60" s="2">
        <f t="shared" si="6"/>
        <v>0</v>
      </c>
    </row>
    <row r="61" spans="1:12" ht="30" customHeight="1" x14ac:dyDescent="0.3">
      <c r="A61" s="2"/>
      <c r="B61" s="2"/>
      <c r="C61" s="28"/>
      <c r="D61" s="2"/>
      <c r="E61" s="2"/>
      <c r="F61" s="2"/>
      <c r="G61" s="2">
        <f t="shared" si="7"/>
        <v>0</v>
      </c>
      <c r="J61" s="2">
        <f t="shared" si="5"/>
        <v>0</v>
      </c>
      <c r="L61" s="2">
        <f t="shared" si="6"/>
        <v>0</v>
      </c>
    </row>
    <row r="62" spans="1:12" ht="30" customHeight="1" x14ac:dyDescent="0.3">
      <c r="C62" s="28"/>
      <c r="G62" s="2">
        <f t="shared" si="7"/>
        <v>0</v>
      </c>
      <c r="J62" s="2">
        <f t="shared" si="5"/>
        <v>0</v>
      </c>
      <c r="L62" s="2">
        <f t="shared" si="6"/>
        <v>0</v>
      </c>
    </row>
    <row r="63" spans="1:12" ht="30" customHeight="1" x14ac:dyDescent="0.3">
      <c r="C63" s="28"/>
      <c r="F63" s="2"/>
      <c r="G63" s="2">
        <f t="shared" si="7"/>
        <v>0</v>
      </c>
      <c r="J63" s="2">
        <f t="shared" si="5"/>
        <v>0</v>
      </c>
      <c r="L63" s="2">
        <f t="shared" si="6"/>
        <v>0</v>
      </c>
    </row>
    <row r="64" spans="1:12" ht="30" customHeight="1" x14ac:dyDescent="0.3">
      <c r="C64" s="28"/>
      <c r="F64" s="2"/>
      <c r="G64" s="2">
        <f t="shared" si="7"/>
        <v>0</v>
      </c>
      <c r="J64" s="2">
        <f t="shared" si="5"/>
        <v>0</v>
      </c>
      <c r="L64" s="2">
        <f t="shared" si="6"/>
        <v>0</v>
      </c>
    </row>
    <row r="65" spans="3:12" ht="30" customHeight="1" x14ac:dyDescent="0.3">
      <c r="C65" s="28"/>
      <c r="F65" s="2"/>
      <c r="G65" s="2">
        <f t="shared" si="7"/>
        <v>0</v>
      </c>
      <c r="J65" s="2">
        <f t="shared" si="5"/>
        <v>0</v>
      </c>
      <c r="L65" s="2">
        <f t="shared" si="6"/>
        <v>0</v>
      </c>
    </row>
    <row r="66" spans="3:12" ht="30" customHeight="1" x14ac:dyDescent="0.3">
      <c r="C66" s="28"/>
      <c r="F66" s="2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C67" s="28"/>
      <c r="F67" s="2"/>
      <c r="G67" s="2">
        <f>F67-L67</f>
        <v>0</v>
      </c>
      <c r="J67" s="2">
        <f>H67-I67</f>
        <v>0</v>
      </c>
      <c r="L67" s="2">
        <f>F67*20%</f>
        <v>0</v>
      </c>
    </row>
    <row r="68" spans="3:12" ht="30" customHeight="1" x14ac:dyDescent="0.3">
      <c r="C68" s="28"/>
      <c r="G68" s="2">
        <f>F68-L68</f>
        <v>0</v>
      </c>
      <c r="J68" s="2">
        <f>H68-I68</f>
        <v>0</v>
      </c>
      <c r="L68" s="2">
        <f>F68*20%</f>
        <v>0</v>
      </c>
    </row>
    <row r="69" spans="3:12" ht="30" customHeight="1" x14ac:dyDescent="0.3">
      <c r="G69" s="1">
        <f>SUM(G2:G68)</f>
        <v>48571</v>
      </c>
    </row>
  </sheetData>
  <sortState ref="A21:L34">
    <sortCondition ref="A21"/>
  </sortState>
  <hyperlinks>
    <hyperlink ref="C5" r:id="rId1" xr:uid="{00000000-0004-0000-0B00-000000000000}"/>
    <hyperlink ref="C6" r:id="rId2" xr:uid="{00000000-0004-0000-0B00-000001000000}"/>
    <hyperlink ref="C7" r:id="rId3" xr:uid="{00000000-0004-0000-0B00-000002000000}"/>
    <hyperlink ref="C8" r:id="rId4" xr:uid="{00000000-0004-0000-0B00-000003000000}"/>
    <hyperlink ref="C12" r:id="rId5" xr:uid="{00000000-0004-0000-0B00-000004000000}"/>
    <hyperlink ref="C18" r:id="rId6" xr:uid="{00000000-0004-0000-0B00-000005000000}"/>
    <hyperlink ref="C19" r:id="rId7" xr:uid="{00000000-0004-0000-0B00-000006000000}"/>
    <hyperlink ref="C16" r:id="rId8" xr:uid="{00000000-0004-0000-0B00-000007000000}"/>
    <hyperlink ref="C10" r:id="rId9" xr:uid="{00000000-0004-0000-0B00-000008000000}"/>
    <hyperlink ref="C14" r:id="rId10" xr:uid="{00000000-0004-0000-0B00-000009000000}"/>
    <hyperlink ref="C3" r:id="rId11" xr:uid="{00000000-0004-0000-0B00-00000A000000}"/>
    <hyperlink ref="C4" r:id="rId12" xr:uid="{00000000-0004-0000-0B00-00000B000000}"/>
    <hyperlink ref="C13" r:id="rId13" xr:uid="{00000000-0004-0000-0B00-00000C000000}"/>
    <hyperlink ref="C9" r:id="rId14" xr:uid="{00000000-0004-0000-0B00-00000D000000}"/>
    <hyperlink ref="C17" r:id="rId15" xr:uid="{00000000-0004-0000-0B00-00000E000000}"/>
    <hyperlink ref="C15" r:id="rId16" xr:uid="{00000000-0004-0000-0B00-00000F000000}"/>
    <hyperlink ref="C2" r:id="rId17" xr:uid="{00000000-0004-0000-0B00-000010000000}"/>
    <hyperlink ref="C20" r:id="rId18" xr:uid="{00000000-0004-0000-0B00-000011000000}"/>
    <hyperlink ref="C22" r:id="rId19" xr:uid="{00000000-0004-0000-0B00-000012000000}"/>
    <hyperlink ref="C23" r:id="rId20" xr:uid="{00000000-0004-0000-0B00-000013000000}"/>
    <hyperlink ref="C24" r:id="rId21" xr:uid="{00000000-0004-0000-0B00-000014000000}"/>
    <hyperlink ref="C25" r:id="rId22" xr:uid="{00000000-0004-0000-0B00-000015000000}"/>
    <hyperlink ref="C26" r:id="rId23" xr:uid="{00000000-0004-0000-0B00-000016000000}"/>
    <hyperlink ref="C27" r:id="rId24" xr:uid="{00000000-0004-0000-0B00-000017000000}"/>
    <hyperlink ref="C28" r:id="rId25" xr:uid="{00000000-0004-0000-0B00-000018000000}"/>
    <hyperlink ref="C29" r:id="rId26" xr:uid="{00000000-0004-0000-0B00-000019000000}"/>
    <hyperlink ref="C30" r:id="rId27" xr:uid="{00000000-0004-0000-0B00-00001A000000}"/>
    <hyperlink ref="C31" r:id="rId28" xr:uid="{00000000-0004-0000-0B00-00001B000000}"/>
    <hyperlink ref="C32" r:id="rId29" xr:uid="{00000000-0004-0000-0B00-00001C000000}"/>
    <hyperlink ref="C21" r:id="rId30" xr:uid="{00000000-0004-0000-0B00-00001D000000}"/>
    <hyperlink ref="C34" r:id="rId31" xr:uid="{00000000-0004-0000-0B00-00001E000000}"/>
    <hyperlink ref="C35" r:id="rId32" xr:uid="{00000000-0004-0000-0B00-00001F000000}"/>
    <hyperlink ref="C33" r:id="rId33" xr:uid="{00000000-0004-0000-0B00-000020000000}"/>
    <hyperlink ref="C38" r:id="rId34" xr:uid="{00000000-0004-0000-0B00-000021000000}"/>
    <hyperlink ref="C39" r:id="rId35" xr:uid="{00000000-0004-0000-0B00-000022000000}"/>
    <hyperlink ref="C40" r:id="rId36" xr:uid="{00000000-0004-0000-0B00-000023000000}"/>
    <hyperlink ref="C41" r:id="rId37" xr:uid="{00000000-0004-0000-0B00-000024000000}"/>
    <hyperlink ref="C42" r:id="rId38" xr:uid="{00000000-0004-0000-0B00-000025000000}"/>
    <hyperlink ref="C43" r:id="rId39" xr:uid="{00000000-0004-0000-0B00-000026000000}"/>
    <hyperlink ref="C44" r:id="rId40" xr:uid="{00000000-0004-0000-0B00-000027000000}"/>
  </hyperlinks>
  <pageMargins left="0.7" right="0.7" top="0.75" bottom="0.75" header="0.3" footer="0.3"/>
  <pageSetup paperSize="9" orientation="portrait" verticalDpi="0" r:id="rId4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70"/>
  <sheetViews>
    <sheetView workbookViewId="0">
      <selection activeCell="B61" sqref="B61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3" t="s">
        <v>283</v>
      </c>
      <c r="B2" s="45" t="s">
        <v>3027</v>
      </c>
      <c r="C2" s="16" t="s">
        <v>3028</v>
      </c>
      <c r="D2" s="12">
        <v>14</v>
      </c>
      <c r="E2" s="13"/>
      <c r="F2" s="13">
        <v>710</v>
      </c>
      <c r="G2" s="13">
        <v>559</v>
      </c>
      <c r="H2" s="12">
        <f>F2+F3+F4</f>
        <v>1410</v>
      </c>
      <c r="I2" s="12">
        <v>1410</v>
      </c>
      <c r="J2" s="13">
        <f t="shared" ref="J2:J27" si="0">H2-I2</f>
        <v>0</v>
      </c>
      <c r="L2" s="13">
        <f t="shared" ref="L2:L67" si="1">F2*20%</f>
        <v>142</v>
      </c>
    </row>
    <row r="3" spans="1:14" s="10" customFormat="1" ht="30" customHeight="1" x14ac:dyDescent="0.3">
      <c r="A3" s="11" t="s">
        <v>283</v>
      </c>
      <c r="B3" s="42" t="s">
        <v>3114</v>
      </c>
      <c r="C3" s="15" t="s">
        <v>3029</v>
      </c>
      <c r="D3" s="10">
        <v>14</v>
      </c>
      <c r="E3" s="11"/>
      <c r="F3" s="11">
        <v>700</v>
      </c>
      <c r="G3" s="11">
        <v>599</v>
      </c>
      <c r="J3" s="11">
        <f t="shared" si="0"/>
        <v>0</v>
      </c>
      <c r="L3" s="11">
        <f t="shared" si="1"/>
        <v>140</v>
      </c>
      <c r="M3" s="11"/>
      <c r="N3" s="11"/>
    </row>
    <row r="4" spans="1:14" s="8" customFormat="1" ht="30" customHeight="1" x14ac:dyDescent="0.3">
      <c r="A4" s="9" t="s">
        <v>283</v>
      </c>
      <c r="B4" s="55" t="s">
        <v>3030</v>
      </c>
      <c r="C4" s="14" t="s">
        <v>3031</v>
      </c>
      <c r="D4" s="8">
        <v>164</v>
      </c>
      <c r="E4" s="9"/>
      <c r="F4" s="9"/>
      <c r="G4" s="9"/>
      <c r="J4" s="9">
        <f t="shared" si="0"/>
        <v>0</v>
      </c>
      <c r="L4" s="9">
        <f t="shared" si="1"/>
        <v>0</v>
      </c>
    </row>
    <row r="5" spans="1:14" s="12" customFormat="1" ht="30" customHeight="1" x14ac:dyDescent="0.3">
      <c r="A5" s="13" t="s">
        <v>3012</v>
      </c>
      <c r="B5" s="45" t="s">
        <v>3016</v>
      </c>
      <c r="C5" s="16" t="s">
        <v>3011</v>
      </c>
      <c r="D5" s="13">
        <v>52</v>
      </c>
      <c r="E5" s="13"/>
      <c r="F5" s="13">
        <v>723</v>
      </c>
      <c r="G5" s="13">
        <v>569</v>
      </c>
      <c r="H5" s="12">
        <f>F5+F6+F7+F8+F9</f>
        <v>1692</v>
      </c>
      <c r="I5" s="12">
        <v>1200</v>
      </c>
      <c r="J5" s="13">
        <f t="shared" si="0"/>
        <v>492</v>
      </c>
      <c r="L5" s="13">
        <f t="shared" si="1"/>
        <v>144.6</v>
      </c>
    </row>
    <row r="6" spans="1:14" s="10" customFormat="1" ht="30" customHeight="1" x14ac:dyDescent="0.3">
      <c r="A6" s="11" t="s">
        <v>3012</v>
      </c>
      <c r="B6" s="40" t="s">
        <v>3013</v>
      </c>
      <c r="C6" s="15" t="s">
        <v>3014</v>
      </c>
      <c r="D6" s="11">
        <v>48</v>
      </c>
      <c r="E6" s="11"/>
      <c r="F6" s="11"/>
      <c r="G6" s="11"/>
      <c r="J6" s="11">
        <f t="shared" si="0"/>
        <v>0</v>
      </c>
      <c r="L6" s="11">
        <f t="shared" si="1"/>
        <v>0</v>
      </c>
    </row>
    <row r="7" spans="1:14" s="10" customFormat="1" ht="30" customHeight="1" x14ac:dyDescent="0.3">
      <c r="A7" s="11" t="s">
        <v>3012</v>
      </c>
      <c r="B7" s="42" t="s">
        <v>257</v>
      </c>
      <c r="C7" s="15" t="s">
        <v>3015</v>
      </c>
      <c r="D7" s="10" t="s">
        <v>351</v>
      </c>
      <c r="F7" s="11">
        <v>261</v>
      </c>
      <c r="G7" s="11">
        <v>205</v>
      </c>
      <c r="J7" s="11">
        <f t="shared" si="0"/>
        <v>0</v>
      </c>
      <c r="L7" s="11">
        <f t="shared" si="1"/>
        <v>52.2</v>
      </c>
    </row>
    <row r="8" spans="1:14" s="10" customFormat="1" ht="30" customHeight="1" x14ac:dyDescent="0.3">
      <c r="A8" s="11" t="s">
        <v>3012</v>
      </c>
      <c r="B8" s="42" t="s">
        <v>3017</v>
      </c>
      <c r="C8" s="15" t="s">
        <v>3018</v>
      </c>
      <c r="D8" s="10" t="s">
        <v>351</v>
      </c>
      <c r="F8" s="11">
        <v>354</v>
      </c>
      <c r="G8" s="11">
        <v>278</v>
      </c>
      <c r="J8" s="11">
        <f t="shared" si="0"/>
        <v>0</v>
      </c>
      <c r="L8" s="11">
        <f t="shared" si="1"/>
        <v>70.8</v>
      </c>
    </row>
    <row r="9" spans="1:14" s="8" customFormat="1" ht="30" customHeight="1" x14ac:dyDescent="0.3">
      <c r="A9" s="9" t="s">
        <v>3012</v>
      </c>
      <c r="B9" s="44" t="s">
        <v>3019</v>
      </c>
      <c r="C9" s="14" t="s">
        <v>3020</v>
      </c>
      <c r="D9" s="8" t="s">
        <v>351</v>
      </c>
      <c r="F9" s="9">
        <v>354</v>
      </c>
      <c r="G9" s="9">
        <v>278</v>
      </c>
      <c r="J9" s="9">
        <f t="shared" si="0"/>
        <v>0</v>
      </c>
      <c r="L9" s="9">
        <f t="shared" si="1"/>
        <v>70.8</v>
      </c>
    </row>
    <row r="10" spans="1:14" s="3" customFormat="1" ht="30" customHeight="1" x14ac:dyDescent="0.3">
      <c r="A10" s="4" t="s">
        <v>2546</v>
      </c>
      <c r="B10" s="49" t="s">
        <v>3021</v>
      </c>
      <c r="C10" s="15" t="s">
        <v>3022</v>
      </c>
      <c r="D10" s="3">
        <v>48</v>
      </c>
      <c r="E10" s="4" t="s">
        <v>83</v>
      </c>
      <c r="F10" s="4">
        <v>451</v>
      </c>
      <c r="G10" s="4">
        <v>355</v>
      </c>
      <c r="H10" s="3">
        <f>F10+F11+F12+F13</f>
        <v>1656</v>
      </c>
      <c r="I10" s="3">
        <v>1656</v>
      </c>
      <c r="J10" s="4">
        <f t="shared" si="0"/>
        <v>0</v>
      </c>
      <c r="L10" s="4">
        <f t="shared" si="1"/>
        <v>90.2</v>
      </c>
    </row>
    <row r="11" spans="1:14" s="3" customFormat="1" ht="30" customHeight="1" x14ac:dyDescent="0.3">
      <c r="A11" s="3" t="s">
        <v>2546</v>
      </c>
      <c r="B11" s="36" t="s">
        <v>3023</v>
      </c>
      <c r="C11" s="15" t="s">
        <v>3024</v>
      </c>
      <c r="D11" s="3" t="s">
        <v>360</v>
      </c>
      <c r="G11" s="4"/>
      <c r="J11" s="4">
        <f t="shared" si="0"/>
        <v>0</v>
      </c>
      <c r="L11" s="4">
        <f t="shared" si="1"/>
        <v>0</v>
      </c>
    </row>
    <row r="12" spans="1:14" s="3" customFormat="1" ht="30" customHeight="1" x14ac:dyDescent="0.3">
      <c r="A12" s="3" t="s">
        <v>2546</v>
      </c>
      <c r="B12" s="43" t="s">
        <v>3092</v>
      </c>
      <c r="C12" s="15" t="s">
        <v>3101</v>
      </c>
      <c r="D12" s="3">
        <v>152</v>
      </c>
      <c r="F12" s="3">
        <v>177</v>
      </c>
      <c r="G12" s="4">
        <v>139</v>
      </c>
      <c r="J12" s="4"/>
      <c r="L12" s="4">
        <f t="shared" si="1"/>
        <v>35.4</v>
      </c>
    </row>
    <row r="13" spans="1:14" s="3" customFormat="1" ht="30" customHeight="1" x14ac:dyDescent="0.3">
      <c r="A13" s="3" t="s">
        <v>2546</v>
      </c>
      <c r="B13" s="43" t="s">
        <v>3025</v>
      </c>
      <c r="C13" s="15" t="s">
        <v>3026</v>
      </c>
      <c r="D13" s="3">
        <v>152</v>
      </c>
      <c r="E13" s="3" t="s">
        <v>470</v>
      </c>
      <c r="F13" s="3">
        <v>1028</v>
      </c>
      <c r="G13" s="4">
        <v>809</v>
      </c>
      <c r="J13" s="4">
        <f t="shared" si="0"/>
        <v>0</v>
      </c>
      <c r="L13" s="4">
        <f t="shared" si="1"/>
        <v>205.60000000000002</v>
      </c>
    </row>
    <row r="14" spans="1:14" s="12" customFormat="1" ht="30" customHeight="1" x14ac:dyDescent="0.3">
      <c r="A14" s="12" t="s">
        <v>199</v>
      </c>
      <c r="B14" s="47" t="s">
        <v>2991</v>
      </c>
      <c r="C14" s="16" t="s">
        <v>2992</v>
      </c>
      <c r="D14" s="22"/>
      <c r="E14" s="12" t="s">
        <v>1485</v>
      </c>
      <c r="F14" s="13">
        <v>194</v>
      </c>
      <c r="G14" s="13">
        <v>153</v>
      </c>
      <c r="H14" s="12">
        <f>F14+F15+F16+F17</f>
        <v>809</v>
      </c>
      <c r="I14" s="12">
        <v>809</v>
      </c>
      <c r="J14" s="13">
        <f t="shared" si="0"/>
        <v>0</v>
      </c>
      <c r="L14" s="13">
        <f t="shared" si="1"/>
        <v>38.800000000000004</v>
      </c>
    </row>
    <row r="15" spans="1:14" s="10" customFormat="1" ht="30" customHeight="1" x14ac:dyDescent="0.3">
      <c r="A15" s="10" t="s">
        <v>199</v>
      </c>
      <c r="B15" s="42" t="s">
        <v>228</v>
      </c>
      <c r="C15" s="15" t="s">
        <v>2993</v>
      </c>
      <c r="D15" s="21"/>
      <c r="E15" s="21" t="s">
        <v>2994</v>
      </c>
      <c r="F15" s="11">
        <v>185</v>
      </c>
      <c r="G15" s="11">
        <v>135</v>
      </c>
      <c r="J15" s="11">
        <f t="shared" si="0"/>
        <v>0</v>
      </c>
      <c r="L15" s="11">
        <f t="shared" si="1"/>
        <v>37</v>
      </c>
    </row>
    <row r="16" spans="1:14" s="10" customFormat="1" ht="30" customHeight="1" x14ac:dyDescent="0.3">
      <c r="A16" s="10" t="s">
        <v>199</v>
      </c>
      <c r="B16" s="42" t="s">
        <v>2995</v>
      </c>
      <c r="C16" s="15" t="s">
        <v>2996</v>
      </c>
      <c r="E16" s="11"/>
      <c r="F16" s="11">
        <v>94</v>
      </c>
      <c r="G16" s="11">
        <v>74</v>
      </c>
      <c r="J16" s="11">
        <f t="shared" si="0"/>
        <v>0</v>
      </c>
      <c r="L16" s="11">
        <f t="shared" si="1"/>
        <v>18.8</v>
      </c>
    </row>
    <row r="17" spans="1:12" s="9" customFormat="1" ht="30" customHeight="1" x14ac:dyDescent="0.3">
      <c r="A17" s="8" t="s">
        <v>199</v>
      </c>
      <c r="B17" s="48" t="s">
        <v>3009</v>
      </c>
      <c r="C17" s="14" t="s">
        <v>3010</v>
      </c>
      <c r="D17" s="8">
        <v>25</v>
      </c>
      <c r="E17" s="8" t="s">
        <v>777</v>
      </c>
      <c r="F17" s="8">
        <v>336</v>
      </c>
      <c r="G17" s="9">
        <v>264</v>
      </c>
      <c r="H17" s="8"/>
      <c r="I17" s="8"/>
      <c r="J17" s="9">
        <f t="shared" si="0"/>
        <v>0</v>
      </c>
      <c r="K17" s="8"/>
      <c r="L17" s="9">
        <f t="shared" si="1"/>
        <v>67.2</v>
      </c>
    </row>
    <row r="18" spans="1:12" s="4" customFormat="1" ht="30" customHeight="1" x14ac:dyDescent="0.3">
      <c r="A18" s="3" t="s">
        <v>1439</v>
      </c>
      <c r="B18" s="49" t="s">
        <v>2997</v>
      </c>
      <c r="C18" s="15" t="s">
        <v>2998</v>
      </c>
      <c r="D18" s="4" t="s">
        <v>1294</v>
      </c>
      <c r="E18" s="4" t="s">
        <v>470</v>
      </c>
      <c r="F18" s="4">
        <v>557</v>
      </c>
      <c r="G18" s="4">
        <v>438</v>
      </c>
      <c r="H18" s="3">
        <f>F18+F19+F20+F21</f>
        <v>1140</v>
      </c>
      <c r="I18" s="3">
        <v>550</v>
      </c>
      <c r="J18" s="4">
        <f t="shared" si="0"/>
        <v>590</v>
      </c>
      <c r="K18" s="3"/>
      <c r="L18" s="4">
        <f t="shared" si="1"/>
        <v>111.4</v>
      </c>
    </row>
    <row r="19" spans="1:12" s="4" customFormat="1" ht="30" customHeight="1" x14ac:dyDescent="0.3">
      <c r="A19" s="3" t="s">
        <v>1439</v>
      </c>
      <c r="B19" s="49" t="s">
        <v>2999</v>
      </c>
      <c r="C19" s="15" t="s">
        <v>3000</v>
      </c>
      <c r="D19" s="21" t="s">
        <v>1192</v>
      </c>
      <c r="E19" s="3"/>
      <c r="F19" s="4">
        <v>149</v>
      </c>
      <c r="G19" s="4">
        <v>117</v>
      </c>
      <c r="H19" s="3"/>
      <c r="I19" s="3"/>
      <c r="J19" s="4">
        <f t="shared" si="0"/>
        <v>0</v>
      </c>
      <c r="K19" s="3"/>
      <c r="L19" s="4">
        <f t="shared" si="1"/>
        <v>29.8</v>
      </c>
    </row>
    <row r="20" spans="1:12" s="4" customFormat="1" ht="30" customHeight="1" x14ac:dyDescent="0.3">
      <c r="A20" s="3" t="s">
        <v>1439</v>
      </c>
      <c r="B20" s="49" t="s">
        <v>3001</v>
      </c>
      <c r="C20" s="15" t="s">
        <v>3002</v>
      </c>
      <c r="D20" s="21">
        <v>110</v>
      </c>
      <c r="E20" s="3" t="s">
        <v>83</v>
      </c>
      <c r="F20" s="4">
        <v>350</v>
      </c>
      <c r="G20" s="4">
        <v>275</v>
      </c>
      <c r="H20" s="3"/>
      <c r="I20" s="3"/>
      <c r="J20" s="4">
        <f t="shared" si="0"/>
        <v>0</v>
      </c>
      <c r="K20" s="3"/>
      <c r="L20" s="4">
        <f t="shared" si="1"/>
        <v>70</v>
      </c>
    </row>
    <row r="21" spans="1:12" s="3" customFormat="1" ht="30" customHeight="1" x14ac:dyDescent="0.3">
      <c r="A21" s="3" t="s">
        <v>1439</v>
      </c>
      <c r="B21" s="49" t="s">
        <v>3003</v>
      </c>
      <c r="C21" s="15" t="s">
        <v>3004</v>
      </c>
      <c r="D21" s="21" t="s">
        <v>1192</v>
      </c>
      <c r="E21" s="21"/>
      <c r="F21" s="4">
        <v>84</v>
      </c>
      <c r="G21" s="4">
        <v>66</v>
      </c>
      <c r="J21" s="4">
        <f t="shared" si="0"/>
        <v>0</v>
      </c>
      <c r="L21" s="4">
        <f t="shared" si="1"/>
        <v>16.8</v>
      </c>
    </row>
    <row r="22" spans="1:12" s="5" customFormat="1" ht="30" customHeight="1" x14ac:dyDescent="0.3">
      <c r="A22" s="5" t="s">
        <v>143</v>
      </c>
      <c r="B22" s="56" t="s">
        <v>2997</v>
      </c>
      <c r="C22" s="7" t="s">
        <v>2998</v>
      </c>
      <c r="D22" s="6" t="s">
        <v>1294</v>
      </c>
      <c r="E22" s="6" t="s">
        <v>470</v>
      </c>
      <c r="F22" s="6">
        <v>557</v>
      </c>
      <c r="G22" s="6">
        <v>438</v>
      </c>
      <c r="H22" s="5">
        <f>F22</f>
        <v>557</v>
      </c>
      <c r="I22" s="5">
        <v>300</v>
      </c>
      <c r="J22" s="6">
        <f t="shared" si="0"/>
        <v>257</v>
      </c>
      <c r="L22" s="6">
        <f t="shared" si="1"/>
        <v>111.4</v>
      </c>
    </row>
    <row r="23" spans="1:12" s="3" customFormat="1" ht="30" customHeight="1" x14ac:dyDescent="0.3">
      <c r="A23" s="3" t="s">
        <v>115</v>
      </c>
      <c r="B23" s="43" t="s">
        <v>2976</v>
      </c>
      <c r="C23" s="15" t="s">
        <v>2977</v>
      </c>
      <c r="D23" s="21">
        <v>23</v>
      </c>
      <c r="F23" s="4">
        <v>126</v>
      </c>
      <c r="G23" s="4">
        <v>99</v>
      </c>
      <c r="H23" s="3">
        <f>F23</f>
        <v>126</v>
      </c>
      <c r="J23" s="4">
        <f t="shared" si="0"/>
        <v>126</v>
      </c>
      <c r="L23" s="4">
        <f t="shared" si="1"/>
        <v>25.200000000000003</v>
      </c>
    </row>
    <row r="24" spans="1:12" s="12" customFormat="1" ht="30" customHeight="1" x14ac:dyDescent="0.3">
      <c r="A24" s="12" t="s">
        <v>1580</v>
      </c>
      <c r="B24" s="47" t="s">
        <v>3005</v>
      </c>
      <c r="C24" s="16" t="s">
        <v>3006</v>
      </c>
      <c r="D24" s="12">
        <v>104</v>
      </c>
      <c r="E24" s="12" t="s">
        <v>274</v>
      </c>
      <c r="F24" s="13">
        <v>235</v>
      </c>
      <c r="G24" s="13">
        <v>185</v>
      </c>
      <c r="H24" s="12">
        <f>F24+F25</f>
        <v>467</v>
      </c>
      <c r="I24" s="12">
        <v>467</v>
      </c>
      <c r="J24" s="13">
        <f t="shared" si="0"/>
        <v>0</v>
      </c>
      <c r="L24" s="13">
        <f t="shared" si="1"/>
        <v>47</v>
      </c>
    </row>
    <row r="25" spans="1:12" s="8" customFormat="1" ht="30" customHeight="1" x14ac:dyDescent="0.3">
      <c r="A25" s="8" t="s">
        <v>1580</v>
      </c>
      <c r="B25" s="44" t="s">
        <v>3007</v>
      </c>
      <c r="C25" s="14" t="s">
        <v>3008</v>
      </c>
      <c r="D25" s="9">
        <v>104</v>
      </c>
      <c r="E25" s="9"/>
      <c r="F25" s="9">
        <v>232</v>
      </c>
      <c r="G25" s="9">
        <v>182</v>
      </c>
      <c r="J25" s="9">
        <f t="shared" si="0"/>
        <v>0</v>
      </c>
      <c r="L25" s="9">
        <f t="shared" si="1"/>
        <v>46.400000000000006</v>
      </c>
    </row>
    <row r="26" spans="1:12" s="12" customFormat="1" ht="30" customHeight="1" x14ac:dyDescent="0.3">
      <c r="A26" s="13" t="s">
        <v>850</v>
      </c>
      <c r="B26" s="45" t="s">
        <v>3032</v>
      </c>
      <c r="C26" s="16"/>
      <c r="D26" s="13"/>
      <c r="E26" s="13" t="s">
        <v>3033</v>
      </c>
      <c r="F26" s="13">
        <v>761</v>
      </c>
      <c r="G26" s="13">
        <v>499</v>
      </c>
      <c r="H26" s="12">
        <f>F26+F27</f>
        <v>761</v>
      </c>
      <c r="I26" s="12">
        <v>757</v>
      </c>
      <c r="J26" s="13">
        <f t="shared" si="0"/>
        <v>4</v>
      </c>
      <c r="L26" s="13">
        <f t="shared" si="1"/>
        <v>152.20000000000002</v>
      </c>
    </row>
    <row r="27" spans="1:12" s="8" customFormat="1" ht="30" customHeight="1" x14ac:dyDescent="0.3">
      <c r="A27" s="9" t="s">
        <v>850</v>
      </c>
      <c r="B27" s="52" t="s">
        <v>3034</v>
      </c>
      <c r="C27" s="14"/>
      <c r="E27" s="8" t="s">
        <v>94</v>
      </c>
      <c r="G27" s="9"/>
      <c r="J27" s="9">
        <f t="shared" si="0"/>
        <v>0</v>
      </c>
      <c r="L27" s="9">
        <f t="shared" si="1"/>
        <v>0</v>
      </c>
    </row>
    <row r="28" spans="1:12" s="3" customFormat="1" ht="30" customHeight="1" x14ac:dyDescent="0.3">
      <c r="A28" s="4" t="s">
        <v>1072</v>
      </c>
      <c r="B28" s="49" t="s">
        <v>3035</v>
      </c>
      <c r="C28" s="15" t="s">
        <v>3036</v>
      </c>
      <c r="D28" s="4">
        <v>80</v>
      </c>
      <c r="E28" s="4" t="s">
        <v>747</v>
      </c>
      <c r="F28" s="4"/>
      <c r="G28" s="4">
        <v>158</v>
      </c>
      <c r="J28" s="4">
        <f t="shared" ref="J28:J67" si="2">H28-I28</f>
        <v>0</v>
      </c>
      <c r="L28" s="4">
        <f t="shared" si="1"/>
        <v>0</v>
      </c>
    </row>
    <row r="29" spans="1:12" s="3" customFormat="1" ht="30" customHeight="1" x14ac:dyDescent="0.3">
      <c r="A29" s="4" t="s">
        <v>1072</v>
      </c>
      <c r="B29" s="49" t="s">
        <v>3037</v>
      </c>
      <c r="C29" s="15" t="s">
        <v>3038</v>
      </c>
      <c r="D29" s="4">
        <v>80</v>
      </c>
      <c r="E29" s="4"/>
      <c r="F29" s="4"/>
      <c r="G29" s="4">
        <v>299</v>
      </c>
      <c r="J29" s="4">
        <f t="shared" si="2"/>
        <v>0</v>
      </c>
      <c r="L29" s="4">
        <f t="shared" si="1"/>
        <v>0</v>
      </c>
    </row>
    <row r="30" spans="1:12" s="3" customFormat="1" ht="30" customHeight="1" x14ac:dyDescent="0.3">
      <c r="A30" s="4" t="s">
        <v>1072</v>
      </c>
      <c r="B30" s="43" t="s">
        <v>3039</v>
      </c>
      <c r="C30" s="15" t="s">
        <v>3040</v>
      </c>
      <c r="D30" s="3">
        <v>80</v>
      </c>
      <c r="G30" s="4">
        <v>159</v>
      </c>
      <c r="J30" s="4">
        <f t="shared" si="2"/>
        <v>0</v>
      </c>
      <c r="L30" s="4">
        <f t="shared" si="1"/>
        <v>0</v>
      </c>
    </row>
    <row r="31" spans="1:12" s="3" customFormat="1" ht="30" customHeight="1" x14ac:dyDescent="0.3">
      <c r="A31" s="4" t="s">
        <v>1072</v>
      </c>
      <c r="B31" s="43" t="s">
        <v>3048</v>
      </c>
      <c r="C31" s="15"/>
      <c r="D31" s="3">
        <v>10</v>
      </c>
      <c r="G31" s="4">
        <v>110</v>
      </c>
      <c r="J31" s="4"/>
      <c r="L31" s="4"/>
    </row>
    <row r="32" spans="1:12" s="3" customFormat="1" ht="30" customHeight="1" x14ac:dyDescent="0.3">
      <c r="A32" s="4"/>
      <c r="B32" s="43" t="s">
        <v>3111</v>
      </c>
      <c r="C32" s="15"/>
      <c r="D32" s="3">
        <v>86</v>
      </c>
      <c r="G32" s="4">
        <v>3689</v>
      </c>
      <c r="J32" s="4"/>
      <c r="L32" s="4"/>
    </row>
    <row r="33" spans="1:12" s="3" customFormat="1" ht="30" customHeight="1" x14ac:dyDescent="0.3">
      <c r="A33" s="4" t="s">
        <v>1072</v>
      </c>
      <c r="B33" s="43" t="s">
        <v>3041</v>
      </c>
      <c r="C33" s="15" t="s">
        <v>3042</v>
      </c>
      <c r="D33" s="3">
        <v>80</v>
      </c>
      <c r="G33" s="4">
        <v>195</v>
      </c>
      <c r="J33" s="4">
        <f t="shared" si="2"/>
        <v>0</v>
      </c>
      <c r="L33" s="4">
        <f t="shared" si="1"/>
        <v>0</v>
      </c>
    </row>
    <row r="34" spans="1:12" s="5" customFormat="1" ht="30" customHeight="1" x14ac:dyDescent="0.3">
      <c r="A34" s="5" t="s">
        <v>1125</v>
      </c>
      <c r="B34" s="46" t="s">
        <v>3044</v>
      </c>
      <c r="C34" s="7" t="s">
        <v>3043</v>
      </c>
      <c r="D34" s="5" t="s">
        <v>3045</v>
      </c>
      <c r="F34" s="5">
        <v>864</v>
      </c>
      <c r="G34" s="6">
        <v>680</v>
      </c>
      <c r="H34" s="5">
        <f>F34</f>
        <v>864</v>
      </c>
      <c r="I34" s="5">
        <v>450</v>
      </c>
      <c r="J34" s="6">
        <f t="shared" si="2"/>
        <v>414</v>
      </c>
      <c r="L34" s="6">
        <f t="shared" si="1"/>
        <v>172.8</v>
      </c>
    </row>
    <row r="35" spans="1:12" s="3" customFormat="1" ht="30" customHeight="1" x14ac:dyDescent="0.3">
      <c r="A35" s="4" t="s">
        <v>425</v>
      </c>
      <c r="B35" s="43" t="s">
        <v>3046</v>
      </c>
      <c r="C35" s="15" t="s">
        <v>3047</v>
      </c>
      <c r="D35" s="21">
        <v>62</v>
      </c>
      <c r="E35" s="21"/>
      <c r="F35" s="4">
        <v>431</v>
      </c>
      <c r="G35" s="4">
        <v>339</v>
      </c>
      <c r="H35" s="3">
        <f>F35</f>
        <v>431</v>
      </c>
      <c r="I35" s="3">
        <v>200</v>
      </c>
      <c r="J35" s="4">
        <f t="shared" si="2"/>
        <v>231</v>
      </c>
      <c r="L35" s="4">
        <f t="shared" si="1"/>
        <v>86.2</v>
      </c>
    </row>
    <row r="36" spans="1:12" s="5" customFormat="1" ht="30" customHeight="1" x14ac:dyDescent="0.3">
      <c r="A36" s="6" t="s">
        <v>58</v>
      </c>
      <c r="B36" s="56" t="s">
        <v>3049</v>
      </c>
      <c r="C36" s="24"/>
      <c r="D36" s="5">
        <v>5</v>
      </c>
      <c r="E36" s="6" t="s">
        <v>120</v>
      </c>
      <c r="F36" s="6">
        <v>149</v>
      </c>
      <c r="G36" s="6">
        <v>149</v>
      </c>
      <c r="H36" s="5">
        <f>F36</f>
        <v>149</v>
      </c>
      <c r="J36" s="6">
        <f t="shared" si="2"/>
        <v>149</v>
      </c>
      <c r="L36" s="6">
        <f t="shared" si="1"/>
        <v>29.8</v>
      </c>
    </row>
    <row r="37" spans="1:12" s="3" customFormat="1" ht="30" customHeight="1" x14ac:dyDescent="0.3">
      <c r="A37" s="4" t="s">
        <v>602</v>
      </c>
      <c r="B37" s="49" t="s">
        <v>3050</v>
      </c>
      <c r="C37" s="15" t="s">
        <v>3051</v>
      </c>
      <c r="D37" s="3">
        <v>110</v>
      </c>
      <c r="E37" s="4" t="s">
        <v>3052</v>
      </c>
      <c r="F37" s="4">
        <v>261</v>
      </c>
      <c r="G37" s="4">
        <v>205</v>
      </c>
      <c r="H37" s="3">
        <f>F37+F38+F39+F40+F41+F42+F43+F44+F45+F46+F47+F48+F49+F50+F51+F52+F53+F54+F55</f>
        <v>3981</v>
      </c>
      <c r="I37" s="3">
        <v>2532</v>
      </c>
      <c r="J37" s="4">
        <f t="shared" si="2"/>
        <v>1449</v>
      </c>
      <c r="L37" s="4">
        <f t="shared" si="1"/>
        <v>52.2</v>
      </c>
    </row>
    <row r="38" spans="1:12" s="3" customFormat="1" ht="30" customHeight="1" x14ac:dyDescent="0.3">
      <c r="A38" s="4" t="s">
        <v>602</v>
      </c>
      <c r="B38" s="49" t="s">
        <v>3053</v>
      </c>
      <c r="C38" s="15" t="s">
        <v>3054</v>
      </c>
      <c r="D38" s="4">
        <v>110</v>
      </c>
      <c r="E38" s="4" t="s">
        <v>3055</v>
      </c>
      <c r="F38" s="4">
        <v>360</v>
      </c>
      <c r="G38" s="4">
        <v>283</v>
      </c>
      <c r="J38" s="4">
        <f t="shared" si="2"/>
        <v>0</v>
      </c>
      <c r="L38" s="4">
        <f t="shared" si="1"/>
        <v>72</v>
      </c>
    </row>
    <row r="39" spans="1:12" s="3" customFormat="1" ht="30" customHeight="1" x14ac:dyDescent="0.3">
      <c r="A39" s="4" t="s">
        <v>602</v>
      </c>
      <c r="B39" s="49" t="s">
        <v>3056</v>
      </c>
      <c r="C39" s="15" t="s">
        <v>3057</v>
      </c>
      <c r="D39" s="21">
        <v>5</v>
      </c>
      <c r="E39" s="3" t="s">
        <v>3058</v>
      </c>
      <c r="F39" s="4">
        <v>239</v>
      </c>
      <c r="G39" s="4">
        <v>188</v>
      </c>
      <c r="J39" s="4">
        <f t="shared" si="2"/>
        <v>0</v>
      </c>
      <c r="L39" s="4">
        <f t="shared" si="1"/>
        <v>47.800000000000004</v>
      </c>
    </row>
    <row r="40" spans="1:12" s="3" customFormat="1" ht="30" customHeight="1" x14ac:dyDescent="0.3">
      <c r="A40" s="4" t="s">
        <v>602</v>
      </c>
      <c r="B40" s="49" t="s">
        <v>3059</v>
      </c>
      <c r="C40" s="15" t="s">
        <v>3060</v>
      </c>
      <c r="D40" s="21">
        <v>18</v>
      </c>
      <c r="F40" s="4">
        <v>162</v>
      </c>
      <c r="G40" s="4">
        <v>127</v>
      </c>
      <c r="J40" s="4">
        <f t="shared" si="2"/>
        <v>0</v>
      </c>
      <c r="L40" s="4">
        <f t="shared" si="1"/>
        <v>32.4</v>
      </c>
    </row>
    <row r="41" spans="1:12" s="3" customFormat="1" ht="30" customHeight="1" x14ac:dyDescent="0.3">
      <c r="A41" s="4" t="s">
        <v>602</v>
      </c>
      <c r="B41" s="49" t="s">
        <v>3061</v>
      </c>
      <c r="C41" s="15" t="s">
        <v>3063</v>
      </c>
      <c r="D41" s="21" t="s">
        <v>1017</v>
      </c>
      <c r="E41" s="3" t="s">
        <v>3062</v>
      </c>
      <c r="F41" s="4">
        <v>152</v>
      </c>
      <c r="G41" s="4">
        <v>119</v>
      </c>
      <c r="J41" s="4">
        <f t="shared" si="2"/>
        <v>0</v>
      </c>
      <c r="L41" s="4">
        <f t="shared" si="1"/>
        <v>30.400000000000002</v>
      </c>
    </row>
    <row r="42" spans="1:12" s="3" customFormat="1" ht="30" customHeight="1" x14ac:dyDescent="0.3">
      <c r="A42" s="4" t="s">
        <v>602</v>
      </c>
      <c r="B42" s="43" t="s">
        <v>3064</v>
      </c>
      <c r="C42" s="15" t="s">
        <v>3065</v>
      </c>
      <c r="D42" s="3">
        <v>5</v>
      </c>
      <c r="E42" s="3" t="s">
        <v>3066</v>
      </c>
      <c r="F42" s="3">
        <v>210</v>
      </c>
      <c r="G42" s="4">
        <v>165</v>
      </c>
      <c r="J42" s="4">
        <f t="shared" si="2"/>
        <v>0</v>
      </c>
      <c r="L42" s="4">
        <f t="shared" si="1"/>
        <v>42</v>
      </c>
    </row>
    <row r="43" spans="1:12" s="3" customFormat="1" ht="30" customHeight="1" x14ac:dyDescent="0.3">
      <c r="A43" s="4" t="s">
        <v>602</v>
      </c>
      <c r="B43" s="36" t="s">
        <v>3067</v>
      </c>
      <c r="C43" s="15" t="s">
        <v>3068</v>
      </c>
      <c r="D43" s="3">
        <v>18</v>
      </c>
      <c r="E43" s="3" t="s">
        <v>83</v>
      </c>
      <c r="G43" s="4"/>
      <c r="J43" s="4">
        <f t="shared" si="2"/>
        <v>0</v>
      </c>
      <c r="L43" s="4">
        <f t="shared" si="1"/>
        <v>0</v>
      </c>
    </row>
    <row r="44" spans="1:12" s="3" customFormat="1" ht="30" customHeight="1" x14ac:dyDescent="0.3">
      <c r="A44" s="4" t="s">
        <v>602</v>
      </c>
      <c r="B44" s="43" t="s">
        <v>3069</v>
      </c>
      <c r="C44" s="15" t="s">
        <v>3070</v>
      </c>
      <c r="D44" s="3">
        <v>5</v>
      </c>
      <c r="E44" s="3" t="s">
        <v>3071</v>
      </c>
      <c r="F44" s="3">
        <v>252</v>
      </c>
      <c r="G44" s="4">
        <v>198</v>
      </c>
      <c r="J44" s="4">
        <f t="shared" si="2"/>
        <v>0</v>
      </c>
      <c r="L44" s="4">
        <f t="shared" si="1"/>
        <v>50.400000000000006</v>
      </c>
    </row>
    <row r="45" spans="1:12" s="3" customFormat="1" ht="30" customHeight="1" x14ac:dyDescent="0.3">
      <c r="A45" s="4" t="s">
        <v>602</v>
      </c>
      <c r="B45" s="43" t="s">
        <v>3072</v>
      </c>
      <c r="C45" s="15" t="s">
        <v>3073</v>
      </c>
      <c r="D45" s="3" t="s">
        <v>1302</v>
      </c>
      <c r="F45" s="3">
        <v>219</v>
      </c>
      <c r="G45" s="4">
        <v>172</v>
      </c>
      <c r="J45" s="4">
        <f t="shared" si="2"/>
        <v>0</v>
      </c>
      <c r="L45" s="4">
        <f t="shared" si="1"/>
        <v>43.800000000000004</v>
      </c>
    </row>
    <row r="46" spans="1:12" s="3" customFormat="1" ht="30" customHeight="1" x14ac:dyDescent="0.3">
      <c r="A46" s="4" t="s">
        <v>602</v>
      </c>
      <c r="B46" s="36" t="s">
        <v>3074</v>
      </c>
      <c r="C46" s="15" t="s">
        <v>3075</v>
      </c>
      <c r="D46" s="3">
        <v>110</v>
      </c>
      <c r="E46" s="3" t="s">
        <v>2110</v>
      </c>
      <c r="G46" s="4"/>
      <c r="J46" s="4">
        <f t="shared" si="2"/>
        <v>0</v>
      </c>
      <c r="L46" s="4">
        <f t="shared" si="1"/>
        <v>0</v>
      </c>
    </row>
    <row r="47" spans="1:12" s="3" customFormat="1" ht="30" customHeight="1" x14ac:dyDescent="0.3">
      <c r="A47" s="4" t="s">
        <v>602</v>
      </c>
      <c r="B47" s="43" t="s">
        <v>3076</v>
      </c>
      <c r="C47" s="15" t="s">
        <v>3077</v>
      </c>
      <c r="D47" s="3">
        <v>110</v>
      </c>
      <c r="E47" s="3" t="s">
        <v>2110</v>
      </c>
      <c r="F47" s="3">
        <v>301</v>
      </c>
      <c r="G47" s="4">
        <v>237</v>
      </c>
      <c r="J47" s="4">
        <f t="shared" si="2"/>
        <v>0</v>
      </c>
      <c r="L47" s="4">
        <f t="shared" si="1"/>
        <v>60.2</v>
      </c>
    </row>
    <row r="48" spans="1:12" s="3" customFormat="1" ht="30" customHeight="1" x14ac:dyDescent="0.3">
      <c r="A48" s="4" t="s">
        <v>602</v>
      </c>
      <c r="B48" s="43" t="s">
        <v>3078</v>
      </c>
      <c r="C48" s="15" t="s">
        <v>3079</v>
      </c>
      <c r="D48" s="3">
        <v>5</v>
      </c>
      <c r="E48" s="3" t="s">
        <v>200</v>
      </c>
      <c r="F48" s="3">
        <v>225</v>
      </c>
      <c r="G48" s="4">
        <v>177</v>
      </c>
      <c r="J48" s="4">
        <f t="shared" si="2"/>
        <v>0</v>
      </c>
      <c r="L48" s="4">
        <f t="shared" si="1"/>
        <v>45</v>
      </c>
    </row>
    <row r="49" spans="1:12" s="3" customFormat="1" ht="30" customHeight="1" x14ac:dyDescent="0.3">
      <c r="A49" s="4" t="s">
        <v>602</v>
      </c>
      <c r="B49" s="43" t="s">
        <v>3080</v>
      </c>
      <c r="C49" s="15" t="s">
        <v>3082</v>
      </c>
      <c r="D49" s="3" t="s">
        <v>3081</v>
      </c>
      <c r="F49" s="3">
        <v>507</v>
      </c>
      <c r="G49" s="4">
        <v>399</v>
      </c>
      <c r="J49" s="4">
        <f t="shared" si="2"/>
        <v>0</v>
      </c>
      <c r="L49" s="4">
        <f t="shared" si="1"/>
        <v>101.4</v>
      </c>
    </row>
    <row r="50" spans="1:12" s="3" customFormat="1" ht="30" customHeight="1" x14ac:dyDescent="0.3">
      <c r="A50" s="4" t="s">
        <v>602</v>
      </c>
      <c r="B50" s="43" t="s">
        <v>3083</v>
      </c>
      <c r="C50" s="15" t="s">
        <v>3084</v>
      </c>
      <c r="D50" s="3">
        <v>5</v>
      </c>
      <c r="E50" s="3" t="s">
        <v>3085</v>
      </c>
      <c r="F50" s="3">
        <v>190</v>
      </c>
      <c r="G50" s="4">
        <v>149</v>
      </c>
      <c r="J50" s="4">
        <f t="shared" si="2"/>
        <v>0</v>
      </c>
      <c r="L50" s="4">
        <f t="shared" si="1"/>
        <v>38</v>
      </c>
    </row>
    <row r="51" spans="1:12" s="3" customFormat="1" ht="30" customHeight="1" x14ac:dyDescent="0.3">
      <c r="A51" s="4" t="s">
        <v>602</v>
      </c>
      <c r="B51" s="36" t="s">
        <v>3086</v>
      </c>
      <c r="C51" s="15" t="s">
        <v>3087</v>
      </c>
      <c r="D51" s="3">
        <v>5</v>
      </c>
      <c r="E51" s="3" t="s">
        <v>7</v>
      </c>
      <c r="G51" s="4"/>
      <c r="J51" s="4">
        <f t="shared" si="2"/>
        <v>0</v>
      </c>
      <c r="L51" s="4">
        <f t="shared" si="1"/>
        <v>0</v>
      </c>
    </row>
    <row r="52" spans="1:12" s="3" customFormat="1" ht="30" customHeight="1" x14ac:dyDescent="0.3">
      <c r="A52" s="4" t="s">
        <v>602</v>
      </c>
      <c r="B52" s="36" t="s">
        <v>3088</v>
      </c>
      <c r="C52" s="15" t="s">
        <v>3089</v>
      </c>
      <c r="D52" s="3" t="s">
        <v>3081</v>
      </c>
      <c r="E52" s="3" t="s">
        <v>83</v>
      </c>
      <c r="G52" s="4"/>
      <c r="J52" s="4">
        <f t="shared" si="2"/>
        <v>0</v>
      </c>
      <c r="L52" s="4">
        <f t="shared" si="1"/>
        <v>0</v>
      </c>
    </row>
    <row r="53" spans="1:12" s="3" customFormat="1" ht="30" customHeight="1" x14ac:dyDescent="0.3">
      <c r="A53" s="4" t="s">
        <v>602</v>
      </c>
      <c r="B53" s="43" t="s">
        <v>3090</v>
      </c>
      <c r="C53" s="15" t="s">
        <v>3091</v>
      </c>
      <c r="D53" s="3" t="s">
        <v>3081</v>
      </c>
      <c r="E53" s="3" t="s">
        <v>1460</v>
      </c>
      <c r="F53" s="3">
        <v>355</v>
      </c>
      <c r="G53" s="4">
        <v>279</v>
      </c>
      <c r="J53" s="4">
        <f t="shared" si="2"/>
        <v>0</v>
      </c>
      <c r="L53" s="4">
        <f t="shared" si="1"/>
        <v>71</v>
      </c>
    </row>
    <row r="54" spans="1:12" s="3" customFormat="1" ht="30" customHeight="1" x14ac:dyDescent="0.3">
      <c r="A54" s="4" t="s">
        <v>602</v>
      </c>
      <c r="B54" s="43" t="s">
        <v>3092</v>
      </c>
      <c r="C54" s="15" t="s">
        <v>3094</v>
      </c>
      <c r="D54" s="3">
        <v>110</v>
      </c>
      <c r="E54" s="3" t="s">
        <v>3093</v>
      </c>
      <c r="F54" s="3">
        <v>252</v>
      </c>
      <c r="G54" s="4">
        <v>198</v>
      </c>
      <c r="J54" s="4">
        <f t="shared" si="2"/>
        <v>0</v>
      </c>
      <c r="L54" s="4">
        <f t="shared" si="1"/>
        <v>50.400000000000006</v>
      </c>
    </row>
    <row r="55" spans="1:12" s="3" customFormat="1" ht="30" customHeight="1" x14ac:dyDescent="0.3">
      <c r="A55" s="4" t="s">
        <v>602</v>
      </c>
      <c r="B55" s="43" t="s">
        <v>3095</v>
      </c>
      <c r="C55" s="15" t="s">
        <v>3096</v>
      </c>
      <c r="D55" s="21">
        <v>60</v>
      </c>
      <c r="E55" s="3" t="s">
        <v>120</v>
      </c>
      <c r="F55" s="4">
        <v>296</v>
      </c>
      <c r="G55" s="4">
        <v>233</v>
      </c>
      <c r="J55" s="4">
        <f t="shared" si="2"/>
        <v>0</v>
      </c>
      <c r="L55" s="4">
        <f t="shared" si="1"/>
        <v>59.2</v>
      </c>
    </row>
    <row r="56" spans="1:12" s="5" customFormat="1" ht="30" customHeight="1" x14ac:dyDescent="0.3">
      <c r="A56" s="5" t="s">
        <v>371</v>
      </c>
      <c r="B56" s="46" t="s">
        <v>3097</v>
      </c>
      <c r="C56" s="7" t="s">
        <v>3098</v>
      </c>
      <c r="D56" s="24">
        <v>46</v>
      </c>
      <c r="E56" s="5" t="s">
        <v>573</v>
      </c>
      <c r="F56" s="6">
        <v>482</v>
      </c>
      <c r="G56" s="6">
        <v>379</v>
      </c>
      <c r="H56" s="5">
        <f>F56</f>
        <v>482</v>
      </c>
      <c r="I56" s="5">
        <v>250</v>
      </c>
      <c r="J56" s="6">
        <f t="shared" si="2"/>
        <v>232</v>
      </c>
      <c r="L56" s="6">
        <f t="shared" si="1"/>
        <v>96.4</v>
      </c>
    </row>
    <row r="57" spans="1:12" s="3" customFormat="1" ht="30" customHeight="1" x14ac:dyDescent="0.3">
      <c r="A57" s="4" t="s">
        <v>353</v>
      </c>
      <c r="B57" s="49" t="s">
        <v>3099</v>
      </c>
      <c r="C57" s="15" t="s">
        <v>3100</v>
      </c>
      <c r="D57" s="3" t="s">
        <v>1148</v>
      </c>
      <c r="E57" s="21"/>
      <c r="F57" s="4">
        <v>185</v>
      </c>
      <c r="G57" s="4">
        <v>145</v>
      </c>
      <c r="H57" s="3">
        <f>F57</f>
        <v>185</v>
      </c>
      <c r="I57" s="3">
        <v>185</v>
      </c>
      <c r="J57" s="4">
        <f t="shared" si="2"/>
        <v>0</v>
      </c>
      <c r="L57" s="4">
        <f t="shared" si="1"/>
        <v>37</v>
      </c>
    </row>
    <row r="58" spans="1:12" s="12" customFormat="1" ht="30" customHeight="1" x14ac:dyDescent="0.3">
      <c r="A58" s="13" t="s">
        <v>334</v>
      </c>
      <c r="B58" s="45" t="s">
        <v>3102</v>
      </c>
      <c r="C58" s="16" t="s">
        <v>3103</v>
      </c>
      <c r="D58" s="12" t="s">
        <v>164</v>
      </c>
      <c r="E58" s="22" t="s">
        <v>83</v>
      </c>
      <c r="F58" s="13">
        <v>280</v>
      </c>
      <c r="G58" s="13">
        <v>220</v>
      </c>
      <c r="H58" s="12">
        <f>F58+F59+F61+F60+F63</f>
        <v>1151</v>
      </c>
      <c r="I58" s="12">
        <v>1151</v>
      </c>
      <c r="J58" s="13">
        <f t="shared" si="2"/>
        <v>0</v>
      </c>
      <c r="L58" s="13">
        <f t="shared" si="1"/>
        <v>56</v>
      </c>
    </row>
    <row r="59" spans="1:12" s="10" customFormat="1" ht="30" customHeight="1" x14ac:dyDescent="0.3">
      <c r="A59" s="11" t="s">
        <v>334</v>
      </c>
      <c r="B59" s="42" t="s">
        <v>1110</v>
      </c>
      <c r="C59" s="15" t="s">
        <v>3105</v>
      </c>
      <c r="D59" s="21">
        <v>134</v>
      </c>
      <c r="E59" s="21" t="s">
        <v>3104</v>
      </c>
      <c r="F59" s="11">
        <v>253</v>
      </c>
      <c r="G59" s="11">
        <v>199</v>
      </c>
      <c r="J59" s="11">
        <f t="shared" si="2"/>
        <v>0</v>
      </c>
      <c r="L59" s="11">
        <f t="shared" si="1"/>
        <v>50.6</v>
      </c>
    </row>
    <row r="60" spans="1:12" s="10" customFormat="1" ht="30" customHeight="1" x14ac:dyDescent="0.3">
      <c r="A60" s="11" t="s">
        <v>334</v>
      </c>
      <c r="B60" s="41" t="s">
        <v>3092</v>
      </c>
      <c r="C60" s="15" t="s">
        <v>3101</v>
      </c>
      <c r="D60" s="21">
        <v>134</v>
      </c>
      <c r="E60" s="10" t="s">
        <v>59</v>
      </c>
      <c r="F60" s="11">
        <v>164</v>
      </c>
      <c r="G60" s="11">
        <v>129</v>
      </c>
      <c r="J60" s="11">
        <f t="shared" si="2"/>
        <v>0</v>
      </c>
      <c r="L60" s="11">
        <f t="shared" si="1"/>
        <v>32.800000000000004</v>
      </c>
    </row>
    <row r="61" spans="1:12" s="10" customFormat="1" ht="30" customHeight="1" x14ac:dyDescent="0.3">
      <c r="A61" s="11" t="s">
        <v>334</v>
      </c>
      <c r="B61" s="42" t="s">
        <v>3106</v>
      </c>
      <c r="C61" s="15" t="s">
        <v>3107</v>
      </c>
      <c r="D61" s="11" t="s">
        <v>121</v>
      </c>
      <c r="E61" s="11" t="s">
        <v>3108</v>
      </c>
      <c r="F61" s="11">
        <v>362</v>
      </c>
      <c r="G61" s="11">
        <v>285</v>
      </c>
      <c r="J61" s="11">
        <f t="shared" si="2"/>
        <v>0</v>
      </c>
      <c r="L61" s="11">
        <f t="shared" si="1"/>
        <v>72.400000000000006</v>
      </c>
    </row>
    <row r="62" spans="1:12" s="10" customFormat="1" ht="30" customHeight="1" x14ac:dyDescent="0.3">
      <c r="A62" s="11" t="s">
        <v>334</v>
      </c>
      <c r="B62" s="40" t="s">
        <v>3112</v>
      </c>
      <c r="C62" s="15" t="s">
        <v>3113</v>
      </c>
      <c r="D62" s="11">
        <v>10</v>
      </c>
      <c r="E62" s="11" t="s">
        <v>363</v>
      </c>
      <c r="F62" s="11"/>
      <c r="G62" s="11"/>
      <c r="J62" s="11"/>
      <c r="L62" s="11">
        <f t="shared" si="1"/>
        <v>0</v>
      </c>
    </row>
    <row r="63" spans="1:12" s="8" customFormat="1" ht="30" customHeight="1" x14ac:dyDescent="0.3">
      <c r="A63" s="9" t="s">
        <v>334</v>
      </c>
      <c r="B63" s="44" t="s">
        <v>3109</v>
      </c>
      <c r="C63" s="14" t="s">
        <v>3110</v>
      </c>
      <c r="D63" s="9">
        <v>22</v>
      </c>
      <c r="E63" s="9"/>
      <c r="F63" s="9">
        <v>92</v>
      </c>
      <c r="G63" s="9">
        <v>72</v>
      </c>
      <c r="J63" s="9">
        <f t="shared" si="2"/>
        <v>0</v>
      </c>
      <c r="L63" s="9">
        <f t="shared" si="1"/>
        <v>18.400000000000002</v>
      </c>
    </row>
    <row r="64" spans="1:12" ht="30" customHeight="1" x14ac:dyDescent="0.3">
      <c r="B64" s="43" t="s">
        <v>3115</v>
      </c>
      <c r="C64" s="28"/>
      <c r="G64" s="2">
        <v>165</v>
      </c>
      <c r="J64" s="2">
        <f t="shared" si="2"/>
        <v>0</v>
      </c>
      <c r="L64" s="2">
        <f t="shared" si="1"/>
        <v>0</v>
      </c>
    </row>
    <row r="65" spans="3:12" ht="30" customHeight="1" x14ac:dyDescent="0.3">
      <c r="C65" s="28"/>
      <c r="F65" s="2"/>
      <c r="G65" s="2">
        <f>F65-L65</f>
        <v>0</v>
      </c>
      <c r="J65" s="2">
        <f t="shared" si="2"/>
        <v>0</v>
      </c>
      <c r="L65" s="2">
        <f t="shared" si="1"/>
        <v>0</v>
      </c>
    </row>
    <row r="66" spans="3:12" ht="30" customHeight="1" x14ac:dyDescent="0.3">
      <c r="C66" s="28"/>
      <c r="F66" s="2">
        <f>SUM(F2:F65)</f>
        <v>15861</v>
      </c>
      <c r="G66" s="2">
        <f>SUM(G2:G65)</f>
        <v>17217</v>
      </c>
      <c r="H66" s="1">
        <f>SUM(H2:H65)</f>
        <v>15861</v>
      </c>
      <c r="J66" s="2">
        <f>SUM(J2:J65)</f>
        <v>3944</v>
      </c>
      <c r="L66" s="2">
        <f t="shared" si="1"/>
        <v>3172.2000000000003</v>
      </c>
    </row>
    <row r="67" spans="3:12" ht="30" customHeight="1" x14ac:dyDescent="0.3">
      <c r="C67" s="28"/>
      <c r="F67" s="2"/>
      <c r="G67" s="2">
        <v>17639</v>
      </c>
      <c r="J67" s="2">
        <f t="shared" si="2"/>
        <v>0</v>
      </c>
      <c r="L67" s="2">
        <f t="shared" si="1"/>
        <v>0</v>
      </c>
    </row>
    <row r="68" spans="3:12" ht="30" customHeight="1" x14ac:dyDescent="0.3">
      <c r="C68" s="28"/>
      <c r="F68" s="2"/>
      <c r="G68" s="2">
        <f>F68-L68</f>
        <v>0</v>
      </c>
      <c r="J68" s="2">
        <f>H68-I68</f>
        <v>0</v>
      </c>
      <c r="L68" s="2">
        <f>F68*20%</f>
        <v>0</v>
      </c>
    </row>
    <row r="69" spans="3:12" ht="30" customHeight="1" x14ac:dyDescent="0.3">
      <c r="C69" s="28"/>
      <c r="F69" s="2"/>
      <c r="G69" s="2">
        <f>F69-L69</f>
        <v>0</v>
      </c>
      <c r="J69" s="2">
        <f>H69-I69</f>
        <v>0</v>
      </c>
      <c r="L69" s="2">
        <f>F69*20%</f>
        <v>0</v>
      </c>
    </row>
    <row r="70" spans="3:12" ht="30" customHeight="1" x14ac:dyDescent="0.3">
      <c r="C70" s="28"/>
      <c r="G70" s="2">
        <f>F70-L70</f>
        <v>0</v>
      </c>
      <c r="J70" s="2">
        <f>H70-I70</f>
        <v>0</v>
      </c>
      <c r="L70" s="2">
        <f>F70*20%</f>
        <v>0</v>
      </c>
    </row>
  </sheetData>
  <sortState ref="A2:J27">
    <sortCondition ref="A2"/>
  </sortState>
  <hyperlinks>
    <hyperlink ref="C23" r:id="rId1" xr:uid="{00000000-0004-0000-0C00-000000000000}"/>
    <hyperlink ref="C14" r:id="rId2" xr:uid="{00000000-0004-0000-0C00-000001000000}"/>
    <hyperlink ref="C15" r:id="rId3" xr:uid="{00000000-0004-0000-0C00-000002000000}"/>
    <hyperlink ref="C16" r:id="rId4" xr:uid="{00000000-0004-0000-0C00-000003000000}"/>
    <hyperlink ref="C22" r:id="rId5" xr:uid="{00000000-0004-0000-0C00-000004000000}"/>
    <hyperlink ref="C18" r:id="rId6" xr:uid="{00000000-0004-0000-0C00-000005000000}"/>
    <hyperlink ref="C19" r:id="rId7" xr:uid="{00000000-0004-0000-0C00-000006000000}"/>
    <hyperlink ref="C20" r:id="rId8" xr:uid="{00000000-0004-0000-0C00-000007000000}"/>
    <hyperlink ref="C21" r:id="rId9" xr:uid="{00000000-0004-0000-0C00-000008000000}"/>
    <hyperlink ref="C24" r:id="rId10" xr:uid="{00000000-0004-0000-0C00-000009000000}"/>
    <hyperlink ref="C25" r:id="rId11" xr:uid="{00000000-0004-0000-0C00-00000A000000}"/>
    <hyperlink ref="C17" r:id="rId12" xr:uid="{00000000-0004-0000-0C00-00000B000000}"/>
    <hyperlink ref="C5" r:id="rId13" xr:uid="{00000000-0004-0000-0C00-00000C000000}"/>
    <hyperlink ref="C6" r:id="rId14" xr:uid="{00000000-0004-0000-0C00-00000D000000}"/>
    <hyperlink ref="C7" r:id="rId15" xr:uid="{00000000-0004-0000-0C00-00000E000000}"/>
    <hyperlink ref="C8" r:id="rId16" xr:uid="{00000000-0004-0000-0C00-00000F000000}"/>
    <hyperlink ref="C9" r:id="rId17" xr:uid="{00000000-0004-0000-0C00-000010000000}"/>
    <hyperlink ref="C10" r:id="rId18" xr:uid="{00000000-0004-0000-0C00-000011000000}"/>
    <hyperlink ref="C11" r:id="rId19" xr:uid="{00000000-0004-0000-0C00-000012000000}"/>
    <hyperlink ref="C13" r:id="rId20" xr:uid="{00000000-0004-0000-0C00-000013000000}"/>
    <hyperlink ref="C2" r:id="rId21" xr:uid="{00000000-0004-0000-0C00-000014000000}"/>
    <hyperlink ref="C3" r:id="rId22" xr:uid="{00000000-0004-0000-0C00-000015000000}"/>
    <hyperlink ref="C4" r:id="rId23" xr:uid="{00000000-0004-0000-0C00-000016000000}"/>
    <hyperlink ref="C28" r:id="rId24" xr:uid="{00000000-0004-0000-0C00-000017000000}"/>
    <hyperlink ref="C29" r:id="rId25" xr:uid="{00000000-0004-0000-0C00-000018000000}"/>
    <hyperlink ref="C30" r:id="rId26" xr:uid="{00000000-0004-0000-0C00-000019000000}"/>
    <hyperlink ref="C33" r:id="rId27" xr:uid="{00000000-0004-0000-0C00-00001A000000}"/>
    <hyperlink ref="C34" r:id="rId28" xr:uid="{00000000-0004-0000-0C00-00001B000000}"/>
    <hyperlink ref="C35" r:id="rId29" xr:uid="{00000000-0004-0000-0C00-00001C000000}"/>
    <hyperlink ref="C37" r:id="rId30" xr:uid="{00000000-0004-0000-0C00-00001D000000}"/>
    <hyperlink ref="C38" r:id="rId31" xr:uid="{00000000-0004-0000-0C00-00001E000000}"/>
    <hyperlink ref="C39" r:id="rId32" xr:uid="{00000000-0004-0000-0C00-00001F000000}"/>
    <hyperlink ref="C40" r:id="rId33" xr:uid="{00000000-0004-0000-0C00-000020000000}"/>
    <hyperlink ref="C41" r:id="rId34" xr:uid="{00000000-0004-0000-0C00-000021000000}"/>
    <hyperlink ref="C42" r:id="rId35" xr:uid="{00000000-0004-0000-0C00-000022000000}"/>
    <hyperlink ref="C43" r:id="rId36" xr:uid="{00000000-0004-0000-0C00-000023000000}"/>
    <hyperlink ref="C44" r:id="rId37" xr:uid="{00000000-0004-0000-0C00-000024000000}"/>
    <hyperlink ref="C45" r:id="rId38" xr:uid="{00000000-0004-0000-0C00-000025000000}"/>
    <hyperlink ref="C46" r:id="rId39" xr:uid="{00000000-0004-0000-0C00-000026000000}"/>
    <hyperlink ref="C47" r:id="rId40" xr:uid="{00000000-0004-0000-0C00-000027000000}"/>
    <hyperlink ref="C48" r:id="rId41" xr:uid="{00000000-0004-0000-0C00-000028000000}"/>
    <hyperlink ref="C49" r:id="rId42" xr:uid="{00000000-0004-0000-0C00-000029000000}"/>
    <hyperlink ref="C50" r:id="rId43" xr:uid="{00000000-0004-0000-0C00-00002A000000}"/>
    <hyperlink ref="C51" r:id="rId44" xr:uid="{00000000-0004-0000-0C00-00002B000000}"/>
    <hyperlink ref="C53" r:id="rId45" xr:uid="{00000000-0004-0000-0C00-00002C000000}"/>
    <hyperlink ref="C54" r:id="rId46" xr:uid="{00000000-0004-0000-0C00-00002D000000}"/>
    <hyperlink ref="C55" r:id="rId47" xr:uid="{00000000-0004-0000-0C00-00002E000000}"/>
    <hyperlink ref="C56" r:id="rId48" xr:uid="{00000000-0004-0000-0C00-00002F000000}"/>
    <hyperlink ref="C57" r:id="rId49" xr:uid="{00000000-0004-0000-0C00-000030000000}"/>
    <hyperlink ref="C12" r:id="rId50" xr:uid="{00000000-0004-0000-0C00-000031000000}"/>
    <hyperlink ref="C58" r:id="rId51" xr:uid="{00000000-0004-0000-0C00-000032000000}"/>
    <hyperlink ref="C59" r:id="rId52" xr:uid="{00000000-0004-0000-0C00-000033000000}"/>
    <hyperlink ref="C60" r:id="rId53" xr:uid="{00000000-0004-0000-0C00-000034000000}"/>
    <hyperlink ref="C61" r:id="rId54" xr:uid="{00000000-0004-0000-0C00-000035000000}"/>
    <hyperlink ref="C63" r:id="rId55" xr:uid="{00000000-0004-0000-0C00-000036000000}"/>
    <hyperlink ref="C62" r:id="rId56" xr:uid="{00000000-0004-0000-0C00-000037000000}"/>
    <hyperlink ref="C52" r:id="rId57" xr:uid="{00000000-0004-0000-0C00-000038000000}"/>
  </hyperlinks>
  <pageMargins left="0.7" right="0.7" top="0.75" bottom="0.75" header="0.3" footer="0.3"/>
  <pageSetup paperSize="9" orientation="portrait" verticalDpi="0" r:id="rId5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34" workbookViewId="0">
      <selection activeCell="B37" sqref="B37:B40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5" customFormat="1" ht="30" customHeight="1" x14ac:dyDescent="0.3">
      <c r="A2" s="65" t="s">
        <v>55</v>
      </c>
      <c r="B2" s="56" t="s">
        <v>2926</v>
      </c>
      <c r="C2" s="7" t="s">
        <v>2927</v>
      </c>
      <c r="D2" s="5">
        <v>44</v>
      </c>
      <c r="E2" s="6" t="s">
        <v>2928</v>
      </c>
      <c r="F2" s="6">
        <v>807</v>
      </c>
      <c r="G2" s="6">
        <v>603</v>
      </c>
      <c r="H2" s="5">
        <f>F2</f>
        <v>807</v>
      </c>
      <c r="I2" s="5">
        <v>400</v>
      </c>
      <c r="J2" s="6">
        <f t="shared" ref="J2:J53" si="0">H2-I2</f>
        <v>407</v>
      </c>
      <c r="L2" s="6">
        <f t="shared" ref="L2:L53" si="1">F2*20%</f>
        <v>161.4</v>
      </c>
    </row>
    <row r="3" spans="1:14" s="3" customFormat="1" ht="30" customHeight="1" x14ac:dyDescent="0.3">
      <c r="A3" s="3" t="s">
        <v>778</v>
      </c>
      <c r="B3" s="49" t="s">
        <v>2916</v>
      </c>
      <c r="C3" s="15" t="s">
        <v>2917</v>
      </c>
      <c r="D3" s="21">
        <v>152</v>
      </c>
      <c r="E3" s="21"/>
      <c r="F3" s="4">
        <v>921</v>
      </c>
      <c r="G3" s="4">
        <v>725</v>
      </c>
      <c r="H3" s="3">
        <f>F3+F4+F5+F6</f>
        <v>1814</v>
      </c>
      <c r="I3" s="3">
        <v>900</v>
      </c>
      <c r="J3" s="4">
        <f t="shared" si="0"/>
        <v>914</v>
      </c>
      <c r="L3" s="4">
        <f t="shared" si="1"/>
        <v>184.20000000000002</v>
      </c>
    </row>
    <row r="4" spans="1:14" s="3" customFormat="1" ht="30" customHeight="1" x14ac:dyDescent="0.3">
      <c r="A4" s="3" t="s">
        <v>778</v>
      </c>
      <c r="B4" s="49" t="s">
        <v>2918</v>
      </c>
      <c r="C4" s="15" t="s">
        <v>2919</v>
      </c>
      <c r="E4" s="21"/>
      <c r="F4" s="4">
        <v>70</v>
      </c>
      <c r="G4" s="4">
        <v>55</v>
      </c>
      <c r="J4" s="4">
        <f t="shared" si="0"/>
        <v>0</v>
      </c>
      <c r="L4" s="4">
        <f t="shared" si="1"/>
        <v>14</v>
      </c>
    </row>
    <row r="5" spans="1:14" s="3" customFormat="1" ht="30" customHeight="1" x14ac:dyDescent="0.3">
      <c r="A5" s="3" t="s">
        <v>778</v>
      </c>
      <c r="B5" s="43" t="s">
        <v>2920</v>
      </c>
      <c r="C5" s="15" t="s">
        <v>2921</v>
      </c>
      <c r="E5" s="3" t="s">
        <v>2922</v>
      </c>
      <c r="F5" s="4">
        <v>163</v>
      </c>
      <c r="G5" s="4">
        <v>128</v>
      </c>
      <c r="J5" s="4">
        <f t="shared" si="0"/>
        <v>0</v>
      </c>
      <c r="L5" s="4">
        <f t="shared" si="1"/>
        <v>32.6</v>
      </c>
    </row>
    <row r="6" spans="1:14" s="3" customFormat="1" ht="30" customHeight="1" x14ac:dyDescent="0.3">
      <c r="A6" s="3" t="s">
        <v>778</v>
      </c>
      <c r="B6" s="49" t="s">
        <v>2923</v>
      </c>
      <c r="C6" s="15" t="s">
        <v>2925</v>
      </c>
      <c r="D6" s="4"/>
      <c r="E6" s="4" t="s">
        <v>2924</v>
      </c>
      <c r="F6" s="4">
        <v>660</v>
      </c>
      <c r="G6" s="4">
        <v>577</v>
      </c>
      <c r="J6" s="4">
        <f t="shared" si="0"/>
        <v>0</v>
      </c>
      <c r="L6" s="4">
        <f t="shared" si="1"/>
        <v>132</v>
      </c>
    </row>
    <row r="7" spans="1:14" s="5" customFormat="1" ht="30" customHeight="1" x14ac:dyDescent="0.3">
      <c r="A7" s="5" t="s">
        <v>1324</v>
      </c>
      <c r="B7" s="46" t="s">
        <v>2903</v>
      </c>
      <c r="C7" s="7" t="s">
        <v>2904</v>
      </c>
      <c r="D7" s="24">
        <v>164</v>
      </c>
      <c r="F7" s="6">
        <v>507</v>
      </c>
      <c r="G7" s="6">
        <v>399</v>
      </c>
      <c r="H7" s="5">
        <f>F7</f>
        <v>507</v>
      </c>
      <c r="I7" s="5">
        <v>250</v>
      </c>
      <c r="J7" s="6">
        <f t="shared" si="0"/>
        <v>257</v>
      </c>
      <c r="L7" s="6">
        <f t="shared" si="1"/>
        <v>101.4</v>
      </c>
    </row>
    <row r="8" spans="1:14" s="3" customFormat="1" ht="30" customHeight="1" x14ac:dyDescent="0.3">
      <c r="A8" s="3" t="s">
        <v>2907</v>
      </c>
      <c r="B8" s="43" t="s">
        <v>2905</v>
      </c>
      <c r="C8" s="15" t="s">
        <v>2906</v>
      </c>
      <c r="D8" s="21">
        <v>3</v>
      </c>
      <c r="E8" s="3" t="s">
        <v>83</v>
      </c>
      <c r="F8" s="4">
        <v>177</v>
      </c>
      <c r="G8" s="4">
        <v>135</v>
      </c>
      <c r="H8" s="3">
        <f>F8+F9+F10+F11+F12</f>
        <v>2123</v>
      </c>
      <c r="I8" s="3">
        <v>1100</v>
      </c>
      <c r="J8" s="4">
        <f t="shared" si="0"/>
        <v>1023</v>
      </c>
      <c r="L8" s="4">
        <f t="shared" si="1"/>
        <v>35.4</v>
      </c>
      <c r="M8" s="4"/>
      <c r="N8" s="4"/>
    </row>
    <row r="9" spans="1:14" s="3" customFormat="1" ht="30" customHeight="1" x14ac:dyDescent="0.3">
      <c r="A9" s="3" t="s">
        <v>2907</v>
      </c>
      <c r="B9" s="43" t="s">
        <v>2905</v>
      </c>
      <c r="C9" s="15" t="s">
        <v>2906</v>
      </c>
      <c r="D9" s="21">
        <v>4</v>
      </c>
      <c r="E9" s="3" t="s">
        <v>83</v>
      </c>
      <c r="F9" s="4">
        <v>177</v>
      </c>
      <c r="G9" s="4">
        <v>135</v>
      </c>
      <c r="J9" s="4">
        <f t="shared" si="0"/>
        <v>0</v>
      </c>
      <c r="L9" s="4">
        <f t="shared" si="1"/>
        <v>35.4</v>
      </c>
      <c r="M9" s="4"/>
      <c r="N9" s="4"/>
    </row>
    <row r="10" spans="1:14" s="3" customFormat="1" ht="30" customHeight="1" x14ac:dyDescent="0.3">
      <c r="A10" s="3" t="s">
        <v>2907</v>
      </c>
      <c r="B10" s="49" t="s">
        <v>2908</v>
      </c>
      <c r="C10" s="15" t="s">
        <v>2909</v>
      </c>
      <c r="D10" s="3">
        <v>4</v>
      </c>
      <c r="E10" s="4" t="s">
        <v>616</v>
      </c>
      <c r="F10" s="4">
        <v>1302</v>
      </c>
      <c r="G10" s="4">
        <v>1025</v>
      </c>
      <c r="J10" s="4">
        <f t="shared" si="0"/>
        <v>0</v>
      </c>
      <c r="L10" s="4">
        <f t="shared" si="1"/>
        <v>260.40000000000003</v>
      </c>
    </row>
    <row r="11" spans="1:14" s="3" customFormat="1" ht="30" customHeight="1" x14ac:dyDescent="0.3">
      <c r="A11" s="3" t="s">
        <v>2907</v>
      </c>
      <c r="B11" s="49" t="s">
        <v>2910</v>
      </c>
      <c r="C11" s="15" t="s">
        <v>2911</v>
      </c>
      <c r="D11" s="4">
        <v>128</v>
      </c>
      <c r="E11" s="4"/>
      <c r="F11" s="4">
        <v>467</v>
      </c>
      <c r="G11" s="4">
        <v>367</v>
      </c>
      <c r="J11" s="4">
        <f t="shared" si="0"/>
        <v>0</v>
      </c>
      <c r="L11" s="4">
        <f t="shared" si="1"/>
        <v>93.4</v>
      </c>
    </row>
    <row r="12" spans="1:14" s="3" customFormat="1" ht="30" customHeight="1" x14ac:dyDescent="0.3">
      <c r="A12" s="3" t="s">
        <v>2907</v>
      </c>
      <c r="B12" s="60" t="s">
        <v>2912</v>
      </c>
      <c r="C12" s="15" t="s">
        <v>2913</v>
      </c>
      <c r="D12" s="4">
        <v>4</v>
      </c>
      <c r="E12" s="4"/>
      <c r="F12" s="4"/>
      <c r="G12" s="4"/>
      <c r="J12" s="4">
        <f t="shared" si="0"/>
        <v>0</v>
      </c>
      <c r="L12" s="4">
        <f t="shared" si="1"/>
        <v>0</v>
      </c>
    </row>
    <row r="13" spans="1:14" s="5" customFormat="1" ht="30" customHeight="1" x14ac:dyDescent="0.3">
      <c r="A13" s="6" t="s">
        <v>143</v>
      </c>
      <c r="B13" s="56" t="s">
        <v>2929</v>
      </c>
      <c r="C13" s="7" t="s">
        <v>2930</v>
      </c>
      <c r="D13" s="6">
        <v>110</v>
      </c>
      <c r="E13" s="6" t="s">
        <v>7</v>
      </c>
      <c r="F13" s="6">
        <v>388</v>
      </c>
      <c r="G13" s="6">
        <v>305</v>
      </c>
      <c r="H13" s="5">
        <f>F13</f>
        <v>388</v>
      </c>
      <c r="I13" s="5">
        <v>200</v>
      </c>
      <c r="J13" s="6">
        <f t="shared" si="0"/>
        <v>188</v>
      </c>
      <c r="L13" s="6">
        <f t="shared" si="1"/>
        <v>77.600000000000009</v>
      </c>
    </row>
    <row r="14" spans="1:14" s="5" customFormat="1" ht="30" customHeight="1" x14ac:dyDescent="0.3">
      <c r="A14" s="6" t="s">
        <v>2940</v>
      </c>
      <c r="B14" s="56" t="s">
        <v>2939</v>
      </c>
      <c r="C14" s="7" t="s">
        <v>2919</v>
      </c>
      <c r="E14" s="6"/>
      <c r="F14" s="6">
        <v>70</v>
      </c>
      <c r="G14" s="6">
        <v>55</v>
      </c>
      <c r="H14" s="5">
        <f>F14</f>
        <v>70</v>
      </c>
      <c r="J14" s="6">
        <f t="shared" si="0"/>
        <v>70</v>
      </c>
      <c r="L14" s="6">
        <f t="shared" si="1"/>
        <v>14</v>
      </c>
    </row>
    <row r="15" spans="1:14" s="11" customFormat="1" ht="30" customHeight="1" x14ac:dyDescent="0.3">
      <c r="A15" s="11" t="s">
        <v>371</v>
      </c>
      <c r="B15" s="42" t="s">
        <v>1649</v>
      </c>
      <c r="C15" s="15" t="s">
        <v>2941</v>
      </c>
      <c r="D15" s="10">
        <v>4</v>
      </c>
      <c r="E15" s="11" t="s">
        <v>399</v>
      </c>
      <c r="F15" s="11">
        <v>262</v>
      </c>
      <c r="G15" s="11">
        <v>175</v>
      </c>
      <c r="H15" s="10">
        <f>F15+F16+F17+F18+F19+F20+F21+F22</f>
        <v>2428</v>
      </c>
      <c r="I15" s="10">
        <v>2428</v>
      </c>
      <c r="J15" s="11">
        <f t="shared" si="0"/>
        <v>0</v>
      </c>
      <c r="K15" s="10"/>
      <c r="L15" s="11">
        <f t="shared" si="1"/>
        <v>52.400000000000006</v>
      </c>
      <c r="M15" s="10"/>
      <c r="N15" s="10"/>
    </row>
    <row r="16" spans="1:14" s="11" customFormat="1" ht="30" customHeight="1" x14ac:dyDescent="0.3">
      <c r="A16" s="11" t="s">
        <v>371</v>
      </c>
      <c r="B16" s="42" t="s">
        <v>2942</v>
      </c>
      <c r="C16" s="15" t="s">
        <v>2943</v>
      </c>
      <c r="D16" s="11" t="s">
        <v>261</v>
      </c>
      <c r="F16" s="11">
        <v>253</v>
      </c>
      <c r="G16" s="11">
        <v>159</v>
      </c>
      <c r="H16" s="10"/>
      <c r="I16" s="10"/>
      <c r="J16" s="11">
        <f t="shared" si="0"/>
        <v>0</v>
      </c>
      <c r="K16" s="10"/>
      <c r="L16" s="11">
        <f t="shared" si="1"/>
        <v>50.6</v>
      </c>
      <c r="M16" s="10"/>
      <c r="N16" s="10"/>
    </row>
    <row r="17" spans="1:14" s="10" customFormat="1" ht="30" customHeight="1" x14ac:dyDescent="0.3">
      <c r="A17" s="11" t="s">
        <v>371</v>
      </c>
      <c r="B17" s="41" t="s">
        <v>2944</v>
      </c>
      <c r="C17" s="15" t="s">
        <v>2945</v>
      </c>
      <c r="D17" s="11" t="s">
        <v>261</v>
      </c>
      <c r="F17" s="10">
        <v>270</v>
      </c>
      <c r="G17" s="11">
        <v>170</v>
      </c>
      <c r="J17" s="11">
        <f t="shared" si="0"/>
        <v>0</v>
      </c>
      <c r="L17" s="11">
        <f t="shared" si="1"/>
        <v>54</v>
      </c>
    </row>
    <row r="18" spans="1:14" s="10" customFormat="1" ht="30" customHeight="1" x14ac:dyDescent="0.3">
      <c r="A18" s="11" t="s">
        <v>371</v>
      </c>
      <c r="B18" s="42" t="s">
        <v>2946</v>
      </c>
      <c r="C18" s="15" t="s">
        <v>2947</v>
      </c>
      <c r="D18" s="11">
        <v>4</v>
      </c>
      <c r="E18" s="11" t="s">
        <v>2948</v>
      </c>
      <c r="F18" s="11">
        <v>286</v>
      </c>
      <c r="G18" s="11">
        <v>225</v>
      </c>
      <c r="J18" s="11">
        <f t="shared" si="0"/>
        <v>0</v>
      </c>
      <c r="L18" s="11">
        <f t="shared" si="1"/>
        <v>57.2</v>
      </c>
    </row>
    <row r="19" spans="1:14" s="10" customFormat="1" ht="30" customHeight="1" x14ac:dyDescent="0.3">
      <c r="A19" s="11" t="s">
        <v>371</v>
      </c>
      <c r="B19" s="42" t="s">
        <v>2946</v>
      </c>
      <c r="C19" s="15" t="s">
        <v>2949</v>
      </c>
      <c r="D19" s="11">
        <v>4</v>
      </c>
      <c r="E19" s="11" t="s">
        <v>2950</v>
      </c>
      <c r="F19" s="11">
        <v>286</v>
      </c>
      <c r="G19" s="11">
        <v>203</v>
      </c>
      <c r="J19" s="11">
        <f t="shared" si="0"/>
        <v>0</v>
      </c>
      <c r="L19" s="11">
        <f t="shared" si="1"/>
        <v>57.2</v>
      </c>
    </row>
    <row r="20" spans="1:14" s="10" customFormat="1" ht="30" customHeight="1" x14ac:dyDescent="0.3">
      <c r="A20" s="11" t="s">
        <v>371</v>
      </c>
      <c r="B20" s="41" t="s">
        <v>2951</v>
      </c>
      <c r="C20" s="15" t="s">
        <v>2952</v>
      </c>
      <c r="D20" s="10">
        <v>140</v>
      </c>
      <c r="E20" s="10" t="s">
        <v>2953</v>
      </c>
      <c r="F20" s="10">
        <v>426</v>
      </c>
      <c r="G20" s="11">
        <v>335</v>
      </c>
      <c r="J20" s="11">
        <f t="shared" si="0"/>
        <v>0</v>
      </c>
      <c r="L20" s="11">
        <f t="shared" si="1"/>
        <v>85.2</v>
      </c>
    </row>
    <row r="21" spans="1:14" s="10" customFormat="1" ht="30" customHeight="1" x14ac:dyDescent="0.3">
      <c r="A21" s="11" t="s">
        <v>371</v>
      </c>
      <c r="B21" s="41" t="s">
        <v>2243</v>
      </c>
      <c r="C21" s="15" t="s">
        <v>2954</v>
      </c>
      <c r="D21" s="10">
        <v>110</v>
      </c>
      <c r="E21" s="10" t="s">
        <v>2955</v>
      </c>
      <c r="F21" s="10">
        <v>341</v>
      </c>
      <c r="G21" s="11">
        <v>268</v>
      </c>
      <c r="J21" s="11">
        <f t="shared" si="0"/>
        <v>0</v>
      </c>
      <c r="L21" s="11">
        <f t="shared" si="1"/>
        <v>68.2</v>
      </c>
    </row>
    <row r="22" spans="1:14" s="8" customFormat="1" ht="30" customHeight="1" x14ac:dyDescent="0.3">
      <c r="A22" s="9" t="s">
        <v>371</v>
      </c>
      <c r="B22" s="48" t="s">
        <v>1733</v>
      </c>
      <c r="C22" s="14" t="s">
        <v>2956</v>
      </c>
      <c r="D22" s="8">
        <v>11</v>
      </c>
      <c r="E22" s="8" t="s">
        <v>1632</v>
      </c>
      <c r="F22" s="8">
        <v>304</v>
      </c>
      <c r="G22" s="9">
        <v>248</v>
      </c>
      <c r="J22" s="9">
        <f t="shared" si="0"/>
        <v>0</v>
      </c>
      <c r="L22" s="9">
        <f t="shared" si="1"/>
        <v>60.800000000000004</v>
      </c>
    </row>
    <row r="23" spans="1:14" s="3" customFormat="1" ht="30" customHeight="1" x14ac:dyDescent="0.3">
      <c r="A23" s="3" t="s">
        <v>2915</v>
      </c>
      <c r="B23" s="49" t="s">
        <v>2914</v>
      </c>
      <c r="C23" s="15" t="s">
        <v>2911</v>
      </c>
      <c r="D23" s="21">
        <v>122</v>
      </c>
      <c r="F23" s="4">
        <v>467</v>
      </c>
      <c r="G23" s="4">
        <v>367</v>
      </c>
      <c r="H23" s="3">
        <f>F23</f>
        <v>467</v>
      </c>
      <c r="I23" s="3">
        <v>450</v>
      </c>
      <c r="J23" s="4">
        <f t="shared" si="0"/>
        <v>17</v>
      </c>
      <c r="L23" s="4">
        <f t="shared" si="1"/>
        <v>93.4</v>
      </c>
    </row>
    <row r="24" spans="1:14" s="12" customFormat="1" ht="30" customHeight="1" x14ac:dyDescent="0.3">
      <c r="A24" s="27" t="s">
        <v>334</v>
      </c>
      <c r="B24" s="45" t="s">
        <v>2931</v>
      </c>
      <c r="C24" s="16" t="s">
        <v>2932</v>
      </c>
      <c r="D24" s="12">
        <v>8</v>
      </c>
      <c r="F24" s="13">
        <v>571</v>
      </c>
      <c r="G24" s="13">
        <v>449</v>
      </c>
      <c r="H24" s="12">
        <f>F24+F25+F26+F27+F28+F29</f>
        <v>1893</v>
      </c>
      <c r="I24" s="12">
        <v>900</v>
      </c>
      <c r="J24" s="13">
        <f t="shared" si="0"/>
        <v>993</v>
      </c>
      <c r="L24" s="13">
        <f t="shared" si="1"/>
        <v>114.2</v>
      </c>
      <c r="M24" s="13"/>
      <c r="N24" s="13"/>
    </row>
    <row r="25" spans="1:14" s="10" customFormat="1" ht="30" customHeight="1" x14ac:dyDescent="0.3">
      <c r="A25" s="26" t="s">
        <v>334</v>
      </c>
      <c r="B25" s="42" t="s">
        <v>2933</v>
      </c>
      <c r="C25" s="15" t="s">
        <v>2934</v>
      </c>
      <c r="D25" s="10" t="s">
        <v>164</v>
      </c>
      <c r="E25" s="11"/>
      <c r="F25" s="11">
        <v>298</v>
      </c>
      <c r="G25" s="11">
        <v>234</v>
      </c>
      <c r="J25" s="11">
        <f t="shared" si="0"/>
        <v>0</v>
      </c>
      <c r="L25" s="11">
        <f t="shared" si="1"/>
        <v>59.6</v>
      </c>
      <c r="M25" s="11"/>
      <c r="N25" s="11"/>
    </row>
    <row r="26" spans="1:14" s="10" customFormat="1" ht="30" customHeight="1" x14ac:dyDescent="0.3">
      <c r="A26" s="26" t="s">
        <v>334</v>
      </c>
      <c r="B26" s="41" t="s">
        <v>2156</v>
      </c>
      <c r="C26" s="15" t="s">
        <v>2935</v>
      </c>
      <c r="D26" s="10" t="s">
        <v>121</v>
      </c>
      <c r="F26" s="10">
        <v>337</v>
      </c>
      <c r="G26" s="11">
        <v>265</v>
      </c>
      <c r="J26" s="11">
        <f t="shared" si="0"/>
        <v>0</v>
      </c>
      <c r="L26" s="11">
        <f t="shared" si="1"/>
        <v>67.400000000000006</v>
      </c>
    </row>
    <row r="27" spans="1:14" s="10" customFormat="1" ht="30" customHeight="1" x14ac:dyDescent="0.3">
      <c r="A27" s="26" t="s">
        <v>334</v>
      </c>
      <c r="B27" s="41" t="s">
        <v>2936</v>
      </c>
      <c r="C27" s="15" t="s">
        <v>2937</v>
      </c>
      <c r="D27" s="10" t="s">
        <v>164</v>
      </c>
      <c r="F27" s="10">
        <v>124</v>
      </c>
      <c r="G27" s="11">
        <v>97</v>
      </c>
      <c r="J27" s="11">
        <f t="shared" si="0"/>
        <v>0</v>
      </c>
      <c r="L27" s="11">
        <f t="shared" si="1"/>
        <v>24.8</v>
      </c>
    </row>
    <row r="28" spans="1:14" s="10" customFormat="1" ht="30" customHeight="1" x14ac:dyDescent="0.3">
      <c r="A28" s="26" t="s">
        <v>334</v>
      </c>
      <c r="B28" s="42" t="s">
        <v>2958</v>
      </c>
      <c r="C28" s="15" t="s">
        <v>2938</v>
      </c>
      <c r="D28" s="10">
        <v>134</v>
      </c>
      <c r="E28" s="11" t="s">
        <v>558</v>
      </c>
      <c r="F28" s="11">
        <v>265</v>
      </c>
      <c r="G28" s="11">
        <v>208</v>
      </c>
      <c r="J28" s="11">
        <f t="shared" si="0"/>
        <v>0</v>
      </c>
      <c r="L28" s="11">
        <f t="shared" si="1"/>
        <v>53</v>
      </c>
    </row>
    <row r="29" spans="1:14" s="8" customFormat="1" ht="30" customHeight="1" x14ac:dyDescent="0.3">
      <c r="A29" s="8" t="s">
        <v>334</v>
      </c>
      <c r="B29" s="48" t="s">
        <v>2957</v>
      </c>
      <c r="C29" s="14" t="s">
        <v>2934</v>
      </c>
      <c r="D29" s="8" t="s">
        <v>164</v>
      </c>
      <c r="F29" s="8">
        <v>298</v>
      </c>
      <c r="G29" s="9">
        <v>234</v>
      </c>
      <c r="J29" s="9">
        <f t="shared" si="0"/>
        <v>0</v>
      </c>
      <c r="L29" s="9">
        <f t="shared" si="1"/>
        <v>59.6</v>
      </c>
    </row>
    <row r="30" spans="1:14" s="5" customFormat="1" ht="30" customHeight="1" x14ac:dyDescent="0.3">
      <c r="A30" s="6" t="s">
        <v>1787</v>
      </c>
      <c r="B30" s="46" t="s">
        <v>2959</v>
      </c>
      <c r="C30" s="7" t="s">
        <v>2909</v>
      </c>
      <c r="D30" s="24">
        <v>5</v>
      </c>
      <c r="E30" s="24" t="s">
        <v>616</v>
      </c>
      <c r="F30" s="6">
        <v>1302</v>
      </c>
      <c r="G30" s="6">
        <v>1025</v>
      </c>
      <c r="H30" s="5">
        <f>F30</f>
        <v>1302</v>
      </c>
      <c r="J30" s="6">
        <f t="shared" si="0"/>
        <v>1302</v>
      </c>
      <c r="L30" s="6">
        <f t="shared" si="1"/>
        <v>260.40000000000003</v>
      </c>
    </row>
    <row r="31" spans="1:14" s="3" customFormat="1" ht="30" customHeight="1" x14ac:dyDescent="0.3">
      <c r="A31" s="4" t="s">
        <v>751</v>
      </c>
      <c r="B31" s="49" t="s">
        <v>2961</v>
      </c>
      <c r="C31" s="15" t="s">
        <v>2962</v>
      </c>
      <c r="D31" s="3">
        <v>46</v>
      </c>
      <c r="E31" s="4"/>
      <c r="F31" s="4">
        <v>343</v>
      </c>
      <c r="G31" s="4">
        <v>308</v>
      </c>
      <c r="H31" s="3">
        <f>F31+F32</f>
        <v>972</v>
      </c>
      <c r="I31" s="3">
        <v>972</v>
      </c>
      <c r="J31" s="4">
        <f t="shared" si="0"/>
        <v>0</v>
      </c>
      <c r="L31" s="4">
        <f t="shared" si="1"/>
        <v>68.600000000000009</v>
      </c>
    </row>
    <row r="32" spans="1:14" s="3" customFormat="1" ht="30" customHeight="1" x14ac:dyDescent="0.3">
      <c r="A32" s="4" t="s">
        <v>751</v>
      </c>
      <c r="B32" s="49" t="s">
        <v>2963</v>
      </c>
      <c r="C32" s="15" t="s">
        <v>2964</v>
      </c>
      <c r="D32" s="3">
        <v>46</v>
      </c>
      <c r="E32" s="4"/>
      <c r="F32" s="4">
        <v>629</v>
      </c>
      <c r="G32" s="4">
        <v>495</v>
      </c>
      <c r="J32" s="4">
        <f t="shared" si="0"/>
        <v>0</v>
      </c>
      <c r="L32" s="4">
        <f t="shared" si="1"/>
        <v>125.80000000000001</v>
      </c>
    </row>
    <row r="33" spans="1:12" s="5" customFormat="1" ht="30" customHeight="1" x14ac:dyDescent="0.3">
      <c r="A33" s="6" t="s">
        <v>2967</v>
      </c>
      <c r="B33" s="61" t="s">
        <v>2966</v>
      </c>
      <c r="C33" s="7" t="s">
        <v>2965</v>
      </c>
      <c r="D33" s="6">
        <v>152</v>
      </c>
      <c r="E33" s="6" t="s">
        <v>3</v>
      </c>
      <c r="F33" s="6"/>
      <c r="G33" s="6"/>
      <c r="H33" s="5">
        <f>F33</f>
        <v>0</v>
      </c>
      <c r="J33" s="6">
        <f t="shared" si="0"/>
        <v>0</v>
      </c>
      <c r="L33" s="6">
        <f t="shared" si="1"/>
        <v>0</v>
      </c>
    </row>
    <row r="34" spans="1:12" s="3" customFormat="1" ht="30" customHeight="1" x14ac:dyDescent="0.3">
      <c r="A34" s="4" t="s">
        <v>2486</v>
      </c>
      <c r="B34" s="49" t="s">
        <v>2968</v>
      </c>
      <c r="C34" s="15" t="s">
        <v>2969</v>
      </c>
      <c r="D34" s="21"/>
      <c r="E34" s="3" t="s">
        <v>2970</v>
      </c>
      <c r="F34" s="4">
        <v>88</v>
      </c>
      <c r="G34" s="4">
        <v>69</v>
      </c>
      <c r="H34" s="3">
        <f>F34+F35+F36+F37+F38+F39</f>
        <v>662</v>
      </c>
      <c r="I34" s="3">
        <v>350</v>
      </c>
      <c r="J34" s="4">
        <f t="shared" si="0"/>
        <v>312</v>
      </c>
      <c r="L34" s="4">
        <f t="shared" si="1"/>
        <v>17.600000000000001</v>
      </c>
    </row>
    <row r="35" spans="1:12" s="3" customFormat="1" ht="30" customHeight="1" x14ac:dyDescent="0.3">
      <c r="A35" s="4" t="s">
        <v>2486</v>
      </c>
      <c r="B35" s="49" t="s">
        <v>2971</v>
      </c>
      <c r="C35" s="15" t="s">
        <v>2972</v>
      </c>
      <c r="D35" s="21">
        <v>23</v>
      </c>
      <c r="F35" s="4">
        <v>126</v>
      </c>
      <c r="G35" s="4">
        <v>99</v>
      </c>
      <c r="J35" s="4">
        <f t="shared" si="0"/>
        <v>0</v>
      </c>
      <c r="L35" s="4">
        <f t="shared" si="1"/>
        <v>25.200000000000003</v>
      </c>
    </row>
    <row r="36" spans="1:12" s="3" customFormat="1" ht="30" customHeight="1" x14ac:dyDescent="0.3">
      <c r="A36" s="4" t="s">
        <v>2486</v>
      </c>
      <c r="B36" s="49" t="s">
        <v>2484</v>
      </c>
      <c r="C36" s="15" t="s">
        <v>2485</v>
      </c>
      <c r="D36" s="21">
        <v>23</v>
      </c>
      <c r="F36" s="4">
        <v>126</v>
      </c>
      <c r="G36" s="4">
        <v>99</v>
      </c>
      <c r="J36" s="4">
        <f t="shared" si="0"/>
        <v>0</v>
      </c>
      <c r="L36" s="4">
        <f t="shared" si="1"/>
        <v>25.200000000000003</v>
      </c>
    </row>
    <row r="37" spans="1:12" s="3" customFormat="1" ht="30" customHeight="1" x14ac:dyDescent="0.3">
      <c r="A37" s="4" t="s">
        <v>2486</v>
      </c>
      <c r="B37" s="43" t="s">
        <v>2973</v>
      </c>
      <c r="C37" s="15" t="s">
        <v>2974</v>
      </c>
      <c r="E37" s="3" t="s">
        <v>2975</v>
      </c>
      <c r="F37" s="3">
        <v>70</v>
      </c>
      <c r="G37" s="4">
        <v>207</v>
      </c>
      <c r="J37" s="4">
        <f t="shared" si="0"/>
        <v>0</v>
      </c>
      <c r="L37" s="4">
        <f t="shared" si="1"/>
        <v>14</v>
      </c>
    </row>
    <row r="38" spans="1:12" s="3" customFormat="1" ht="30" customHeight="1" x14ac:dyDescent="0.3">
      <c r="A38" s="4" t="s">
        <v>2486</v>
      </c>
      <c r="B38" s="43" t="s">
        <v>2976</v>
      </c>
      <c r="C38" s="15" t="s">
        <v>2977</v>
      </c>
      <c r="D38" s="3">
        <v>23</v>
      </c>
      <c r="F38" s="3">
        <v>126</v>
      </c>
      <c r="G38" s="4">
        <v>99</v>
      </c>
      <c r="J38" s="4">
        <f t="shared" si="0"/>
        <v>0</v>
      </c>
      <c r="L38" s="4">
        <f t="shared" si="1"/>
        <v>25.200000000000003</v>
      </c>
    </row>
    <row r="39" spans="1:12" s="3" customFormat="1" ht="30" customHeight="1" x14ac:dyDescent="0.3">
      <c r="A39" s="4" t="s">
        <v>2486</v>
      </c>
      <c r="B39" s="43" t="s">
        <v>2978</v>
      </c>
      <c r="C39" s="15" t="s">
        <v>2979</v>
      </c>
      <c r="D39" s="3">
        <v>23</v>
      </c>
      <c r="F39" s="3">
        <v>126</v>
      </c>
      <c r="G39" s="4">
        <v>99</v>
      </c>
      <c r="J39" s="4">
        <f t="shared" si="0"/>
        <v>0</v>
      </c>
      <c r="L39" s="4">
        <f t="shared" si="1"/>
        <v>25.200000000000003</v>
      </c>
    </row>
    <row r="40" spans="1:12" s="12" customFormat="1" ht="30" customHeight="1" x14ac:dyDescent="0.3">
      <c r="A40" s="12" t="s">
        <v>260</v>
      </c>
      <c r="B40" s="47" t="s">
        <v>2980</v>
      </c>
      <c r="C40" s="16" t="s">
        <v>2982</v>
      </c>
      <c r="D40" s="12" t="s">
        <v>2981</v>
      </c>
      <c r="F40" s="12">
        <v>169</v>
      </c>
      <c r="G40" s="13">
        <v>133</v>
      </c>
      <c r="H40" s="12">
        <f>F40+F41</f>
        <v>722</v>
      </c>
      <c r="I40" s="12">
        <v>600</v>
      </c>
      <c r="J40" s="13">
        <f t="shared" si="0"/>
        <v>122</v>
      </c>
      <c r="L40" s="13">
        <f t="shared" si="1"/>
        <v>33.800000000000004</v>
      </c>
    </row>
    <row r="41" spans="1:12" s="8" customFormat="1" ht="30" customHeight="1" x14ac:dyDescent="0.3">
      <c r="A41" s="8" t="s">
        <v>260</v>
      </c>
      <c r="B41" s="48" t="s">
        <v>2983</v>
      </c>
      <c r="C41" s="14" t="s">
        <v>2984</v>
      </c>
      <c r="D41" s="8">
        <v>152</v>
      </c>
      <c r="F41" s="8">
        <v>553</v>
      </c>
      <c r="G41" s="9">
        <v>435</v>
      </c>
      <c r="J41" s="9">
        <f t="shared" si="0"/>
        <v>0</v>
      </c>
      <c r="L41" s="9">
        <f t="shared" si="1"/>
        <v>110.60000000000001</v>
      </c>
    </row>
    <row r="42" spans="1:12" ht="30" customHeight="1" x14ac:dyDescent="0.3">
      <c r="B42" s="1" t="s">
        <v>2985</v>
      </c>
      <c r="C42" s="29"/>
      <c r="G42" s="2">
        <v>75</v>
      </c>
      <c r="J42" s="2">
        <f t="shared" si="0"/>
        <v>0</v>
      </c>
      <c r="L42" s="2">
        <f t="shared" si="1"/>
        <v>0</v>
      </c>
    </row>
    <row r="43" spans="1:12" ht="30" customHeight="1" x14ac:dyDescent="0.3">
      <c r="B43" s="1" t="s">
        <v>2986</v>
      </c>
      <c r="C43" s="29"/>
      <c r="G43" s="2">
        <v>75</v>
      </c>
      <c r="J43" s="2">
        <f t="shared" si="0"/>
        <v>0</v>
      </c>
      <c r="L43" s="2">
        <f t="shared" si="1"/>
        <v>0</v>
      </c>
    </row>
    <row r="44" spans="1:12" ht="30" customHeight="1" x14ac:dyDescent="0.3">
      <c r="B44" s="1" t="s">
        <v>2987</v>
      </c>
      <c r="C44" s="29"/>
      <c r="F44" s="1">
        <f>SUM(F2:F43)</f>
        <v>14155</v>
      </c>
      <c r="G44" s="2">
        <v>115</v>
      </c>
      <c r="H44" s="1">
        <f>SUM(H2:H43)</f>
        <v>14155</v>
      </c>
      <c r="J44" s="2">
        <f>SUM(J2:J43)</f>
        <v>5605</v>
      </c>
      <c r="L44" s="2">
        <f t="shared" si="1"/>
        <v>2831</v>
      </c>
    </row>
    <row r="45" spans="1:12" ht="30" customHeight="1" x14ac:dyDescent="0.3">
      <c r="B45" s="36" t="s">
        <v>2988</v>
      </c>
      <c r="C45" s="29"/>
      <c r="G45" s="2"/>
      <c r="J45" s="2">
        <f t="shared" si="0"/>
        <v>0</v>
      </c>
      <c r="L45" s="2">
        <f t="shared" si="1"/>
        <v>0</v>
      </c>
    </row>
    <row r="46" spans="1:12" ht="30" customHeight="1" x14ac:dyDescent="0.3">
      <c r="B46" s="1" t="s">
        <v>2989</v>
      </c>
      <c r="C46" s="29"/>
      <c r="G46" s="2">
        <v>180</v>
      </c>
      <c r="J46" s="2">
        <f t="shared" si="0"/>
        <v>0</v>
      </c>
      <c r="L46" s="2">
        <f t="shared" si="1"/>
        <v>0</v>
      </c>
    </row>
    <row r="47" spans="1:12" ht="30" customHeight="1" x14ac:dyDescent="0.3">
      <c r="B47" s="43" t="s">
        <v>2990</v>
      </c>
      <c r="C47" s="29"/>
      <c r="G47" s="2">
        <v>285</v>
      </c>
      <c r="J47" s="2"/>
      <c r="L47" s="2"/>
    </row>
    <row r="48" spans="1:12" ht="30" customHeight="1" x14ac:dyDescent="0.3">
      <c r="C48" s="29"/>
      <c r="G48" s="2"/>
      <c r="J48" s="2"/>
      <c r="L48" s="2"/>
    </row>
    <row r="49" spans="1:12" ht="30" customHeight="1" x14ac:dyDescent="0.3">
      <c r="C49" s="29"/>
      <c r="G49" s="2"/>
      <c r="J49" s="2"/>
      <c r="L49" s="2"/>
    </row>
    <row r="50" spans="1:12" ht="30" customHeight="1" x14ac:dyDescent="0.3">
      <c r="C50" s="29"/>
      <c r="G50" s="2"/>
      <c r="J50" s="2"/>
      <c r="L50" s="2"/>
    </row>
    <row r="51" spans="1:12" ht="30" customHeight="1" x14ac:dyDescent="0.3">
      <c r="C51" s="29"/>
      <c r="G51" s="2">
        <f>SUM(G2:G47)</f>
        <v>11944</v>
      </c>
      <c r="J51" s="2">
        <f t="shared" si="0"/>
        <v>0</v>
      </c>
      <c r="L51" s="2">
        <f t="shared" si="1"/>
        <v>0</v>
      </c>
    </row>
    <row r="52" spans="1:12" ht="30" customHeight="1" x14ac:dyDescent="0.3">
      <c r="C52" s="29"/>
      <c r="G52" s="2">
        <v>11818</v>
      </c>
      <c r="J52" s="2">
        <f t="shared" si="0"/>
        <v>0</v>
      </c>
      <c r="L52" s="2">
        <f t="shared" si="1"/>
        <v>0</v>
      </c>
    </row>
    <row r="53" spans="1:12" ht="30" customHeight="1" x14ac:dyDescent="0.3">
      <c r="C53" s="29"/>
      <c r="G53" s="2"/>
      <c r="J53" s="2">
        <f t="shared" si="0"/>
        <v>0</v>
      </c>
      <c r="L53" s="2">
        <f t="shared" si="1"/>
        <v>0</v>
      </c>
    </row>
    <row r="54" spans="1:12" ht="30" customHeight="1" x14ac:dyDescent="0.3">
      <c r="C54" s="28"/>
      <c r="D54" s="29"/>
      <c r="F54" s="2"/>
      <c r="G54" s="2"/>
      <c r="J54" s="2">
        <f t="shared" ref="J54:J65" si="2">H54-I54</f>
        <v>0</v>
      </c>
      <c r="L54" s="2">
        <f t="shared" ref="L54:L65" si="3">F54*20%</f>
        <v>0</v>
      </c>
    </row>
    <row r="55" spans="1:12" ht="30" customHeight="1" x14ac:dyDescent="0.3">
      <c r="C55" s="28"/>
      <c r="D55" s="29"/>
      <c r="F55" s="2"/>
      <c r="G55" s="2"/>
      <c r="J55" s="2">
        <f t="shared" si="2"/>
        <v>0</v>
      </c>
      <c r="L55" s="2">
        <f t="shared" si="3"/>
        <v>0</v>
      </c>
    </row>
    <row r="56" spans="1:12" ht="30" customHeight="1" x14ac:dyDescent="0.3">
      <c r="A56" s="2"/>
      <c r="B56" s="2"/>
      <c r="C56" s="28"/>
      <c r="E56" s="29"/>
      <c r="F56" s="2"/>
      <c r="G56" s="2">
        <f t="shared" ref="G56:G65" si="4">F56-L56</f>
        <v>0</v>
      </c>
      <c r="J56" s="2">
        <f t="shared" si="2"/>
        <v>0</v>
      </c>
      <c r="L56" s="2">
        <f t="shared" si="3"/>
        <v>0</v>
      </c>
    </row>
    <row r="57" spans="1:12" ht="30" customHeight="1" x14ac:dyDescent="0.3">
      <c r="A57" s="2"/>
      <c r="B57" s="2"/>
      <c r="C57" s="28"/>
      <c r="E57" s="29"/>
      <c r="F57" s="2"/>
      <c r="G57" s="2">
        <f t="shared" si="4"/>
        <v>0</v>
      </c>
      <c r="J57" s="2">
        <f t="shared" si="2"/>
        <v>0</v>
      </c>
      <c r="L57" s="2">
        <f t="shared" si="3"/>
        <v>0</v>
      </c>
    </row>
    <row r="58" spans="1:12" ht="30" customHeight="1" x14ac:dyDescent="0.3">
      <c r="A58" s="2"/>
      <c r="B58" s="2"/>
      <c r="C58" s="28"/>
      <c r="D58" s="29"/>
      <c r="E58" s="29"/>
      <c r="F58" s="2"/>
      <c r="G58" s="2">
        <f t="shared" si="4"/>
        <v>0</v>
      </c>
      <c r="J58" s="2">
        <f t="shared" si="2"/>
        <v>0</v>
      </c>
      <c r="L58" s="2">
        <f t="shared" si="3"/>
        <v>0</v>
      </c>
    </row>
    <row r="59" spans="1:12" ht="30" customHeight="1" x14ac:dyDescent="0.3">
      <c r="C59" s="28"/>
      <c r="D59" s="29"/>
      <c r="F59" s="2"/>
      <c r="G59" s="2">
        <f t="shared" si="4"/>
        <v>0</v>
      </c>
      <c r="J59" s="2">
        <f t="shared" si="2"/>
        <v>0</v>
      </c>
      <c r="L59" s="2">
        <f t="shared" si="3"/>
        <v>0</v>
      </c>
    </row>
    <row r="60" spans="1:12" ht="30" customHeight="1" x14ac:dyDescent="0.3">
      <c r="A60" s="2"/>
      <c r="B60" s="2"/>
      <c r="C60" s="28"/>
      <c r="D60" s="2"/>
      <c r="E60" s="2"/>
      <c r="F60" s="2"/>
      <c r="G60" s="2">
        <f t="shared" si="4"/>
        <v>0</v>
      </c>
      <c r="J60" s="2">
        <f t="shared" si="2"/>
        <v>0</v>
      </c>
      <c r="L60" s="2">
        <f t="shared" si="3"/>
        <v>0</v>
      </c>
    </row>
    <row r="61" spans="1:12" ht="30" customHeight="1" x14ac:dyDescent="0.3">
      <c r="A61" s="2"/>
      <c r="B61" s="2"/>
      <c r="C61" s="28"/>
      <c r="D61" s="2"/>
      <c r="E61" s="2"/>
      <c r="F61" s="2"/>
      <c r="G61" s="2">
        <f t="shared" si="4"/>
        <v>0</v>
      </c>
      <c r="J61" s="2">
        <f t="shared" si="2"/>
        <v>0</v>
      </c>
      <c r="L61" s="2">
        <f t="shared" si="3"/>
        <v>0</v>
      </c>
    </row>
    <row r="62" spans="1:12" ht="30" customHeight="1" x14ac:dyDescent="0.3">
      <c r="C62" s="28"/>
      <c r="G62" s="2">
        <f t="shared" si="4"/>
        <v>0</v>
      </c>
      <c r="J62" s="2">
        <f t="shared" si="2"/>
        <v>0</v>
      </c>
      <c r="L62" s="2">
        <f t="shared" si="3"/>
        <v>0</v>
      </c>
    </row>
    <row r="63" spans="1:12" ht="30" customHeight="1" x14ac:dyDescent="0.3">
      <c r="C63" s="28"/>
      <c r="F63" s="2"/>
      <c r="G63" s="2">
        <f t="shared" si="4"/>
        <v>0</v>
      </c>
      <c r="J63" s="2">
        <f t="shared" si="2"/>
        <v>0</v>
      </c>
      <c r="L63" s="2">
        <f t="shared" si="3"/>
        <v>0</v>
      </c>
    </row>
    <row r="64" spans="1:12" ht="30" customHeight="1" x14ac:dyDescent="0.3">
      <c r="C64" s="28"/>
      <c r="F64" s="2"/>
      <c r="G64" s="2">
        <f t="shared" si="4"/>
        <v>0</v>
      </c>
      <c r="J64" s="2">
        <f t="shared" si="2"/>
        <v>0</v>
      </c>
      <c r="L64" s="2">
        <f t="shared" si="3"/>
        <v>0</v>
      </c>
    </row>
    <row r="65" spans="3:12" ht="30" customHeight="1" x14ac:dyDescent="0.3">
      <c r="C65" s="28"/>
      <c r="F65" s="2"/>
      <c r="G65" s="2">
        <f t="shared" si="4"/>
        <v>0</v>
      </c>
      <c r="J65" s="2">
        <f t="shared" si="2"/>
        <v>0</v>
      </c>
      <c r="L65" s="2">
        <f t="shared" si="3"/>
        <v>0</v>
      </c>
    </row>
    <row r="66" spans="3:12" ht="30" customHeight="1" x14ac:dyDescent="0.3">
      <c r="C66" s="28"/>
      <c r="F66" s="2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C67" s="28"/>
      <c r="F67" s="2"/>
      <c r="G67" s="2">
        <f>F67-L67</f>
        <v>0</v>
      </c>
      <c r="J67" s="2">
        <f>H67-I67</f>
        <v>0</v>
      </c>
      <c r="L67" s="2">
        <f>F67*20%</f>
        <v>0</v>
      </c>
    </row>
    <row r="68" spans="3:12" ht="30" customHeight="1" x14ac:dyDescent="0.3">
      <c r="C68" s="28"/>
      <c r="G68" s="2">
        <f>F68-L68</f>
        <v>0</v>
      </c>
      <c r="J68" s="2">
        <f>H68-I68</f>
        <v>0</v>
      </c>
      <c r="L68" s="2">
        <f>F68*20%</f>
        <v>0</v>
      </c>
    </row>
    <row r="69" spans="3:12" ht="30" customHeight="1" x14ac:dyDescent="0.3">
      <c r="G69" s="1">
        <f>SUM(G2:G68)</f>
        <v>35706</v>
      </c>
    </row>
  </sheetData>
  <sortState ref="A2:N49">
    <sortCondition ref="A2"/>
  </sortState>
  <hyperlinks>
    <hyperlink ref="C7" r:id="rId1" xr:uid="{00000000-0004-0000-0D00-000000000000}"/>
    <hyperlink ref="C8" r:id="rId2" xr:uid="{00000000-0004-0000-0D00-000001000000}"/>
    <hyperlink ref="C9" r:id="rId3" xr:uid="{00000000-0004-0000-0D00-000002000000}"/>
    <hyperlink ref="C10" r:id="rId4" xr:uid="{00000000-0004-0000-0D00-000003000000}"/>
    <hyperlink ref="C11" r:id="rId5" xr:uid="{00000000-0004-0000-0D00-000004000000}"/>
    <hyperlink ref="C12" r:id="rId6" xr:uid="{00000000-0004-0000-0D00-000005000000}"/>
    <hyperlink ref="C23" r:id="rId7" xr:uid="{00000000-0004-0000-0D00-000006000000}"/>
    <hyperlink ref="C3" r:id="rId8" xr:uid="{00000000-0004-0000-0D00-000007000000}"/>
    <hyperlink ref="C4" r:id="rId9" xr:uid="{00000000-0004-0000-0D00-000008000000}"/>
    <hyperlink ref="C5" r:id="rId10" xr:uid="{00000000-0004-0000-0D00-000009000000}"/>
    <hyperlink ref="C6" r:id="rId11" xr:uid="{00000000-0004-0000-0D00-00000A000000}"/>
    <hyperlink ref="C2" r:id="rId12" xr:uid="{00000000-0004-0000-0D00-00000B000000}"/>
    <hyperlink ref="C13" r:id="rId13" xr:uid="{00000000-0004-0000-0D00-00000C000000}"/>
    <hyperlink ref="C24" r:id="rId14" xr:uid="{00000000-0004-0000-0D00-00000D000000}"/>
    <hyperlink ref="C25" r:id="rId15" xr:uid="{00000000-0004-0000-0D00-00000E000000}"/>
    <hyperlink ref="C26" r:id="rId16" xr:uid="{00000000-0004-0000-0D00-00000F000000}"/>
    <hyperlink ref="C27" r:id="rId17" xr:uid="{00000000-0004-0000-0D00-000010000000}"/>
    <hyperlink ref="C28" r:id="rId18" xr:uid="{00000000-0004-0000-0D00-000011000000}"/>
    <hyperlink ref="C14" r:id="rId19" xr:uid="{00000000-0004-0000-0D00-000012000000}"/>
    <hyperlink ref="C15" r:id="rId20" xr:uid="{00000000-0004-0000-0D00-000013000000}"/>
    <hyperlink ref="C16" r:id="rId21" xr:uid="{00000000-0004-0000-0D00-000014000000}"/>
    <hyperlink ref="C17" r:id="rId22" xr:uid="{00000000-0004-0000-0D00-000015000000}"/>
    <hyperlink ref="C18" r:id="rId23" xr:uid="{00000000-0004-0000-0D00-000016000000}"/>
    <hyperlink ref="C19" r:id="rId24" xr:uid="{00000000-0004-0000-0D00-000017000000}"/>
    <hyperlink ref="C20" r:id="rId25" xr:uid="{00000000-0004-0000-0D00-000018000000}"/>
    <hyperlink ref="C21" r:id="rId26" xr:uid="{00000000-0004-0000-0D00-000019000000}"/>
    <hyperlink ref="C22" r:id="rId27" xr:uid="{00000000-0004-0000-0D00-00001A000000}"/>
    <hyperlink ref="C29" r:id="rId28" xr:uid="{00000000-0004-0000-0D00-00001B000000}"/>
    <hyperlink ref="C30" r:id="rId29" xr:uid="{00000000-0004-0000-0D00-00001C000000}"/>
    <hyperlink ref="C31" r:id="rId30" xr:uid="{00000000-0004-0000-0D00-00001D000000}"/>
    <hyperlink ref="C32" r:id="rId31" xr:uid="{00000000-0004-0000-0D00-00001E000000}"/>
    <hyperlink ref="C33" r:id="rId32" xr:uid="{00000000-0004-0000-0D00-00001F000000}"/>
    <hyperlink ref="C34" r:id="rId33" xr:uid="{00000000-0004-0000-0D00-000020000000}"/>
    <hyperlink ref="C35" r:id="rId34" xr:uid="{00000000-0004-0000-0D00-000021000000}"/>
    <hyperlink ref="C36" r:id="rId35" xr:uid="{00000000-0004-0000-0D00-000022000000}"/>
    <hyperlink ref="C37" r:id="rId36" xr:uid="{00000000-0004-0000-0D00-000023000000}"/>
    <hyperlink ref="C38" r:id="rId37" xr:uid="{00000000-0004-0000-0D00-000024000000}"/>
    <hyperlink ref="C39" r:id="rId38" xr:uid="{00000000-0004-0000-0D00-000025000000}"/>
    <hyperlink ref="C40" r:id="rId39" xr:uid="{00000000-0004-0000-0D00-000026000000}"/>
    <hyperlink ref="C41" r:id="rId40" xr:uid="{00000000-0004-0000-0D00-000027000000}"/>
  </hyperlinks>
  <pageMargins left="0.7" right="0.7" top="0.75" bottom="0.75" header="0.3" footer="0.3"/>
  <pageSetup paperSize="9" orientation="portrait" verticalDpi="0" r:id="rId4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5"/>
  <sheetViews>
    <sheetView topLeftCell="A46" workbookViewId="0">
      <selection activeCell="B61" sqref="B61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2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2" s="5" customFormat="1" ht="30" customHeight="1" x14ac:dyDescent="0.3">
      <c r="A2" s="6" t="s">
        <v>2284</v>
      </c>
      <c r="B2" s="56" t="s">
        <v>2867</v>
      </c>
      <c r="C2" s="7" t="s">
        <v>2868</v>
      </c>
      <c r="D2" s="24"/>
      <c r="E2" s="24"/>
      <c r="F2" s="6">
        <v>168</v>
      </c>
      <c r="G2" s="6">
        <v>132</v>
      </c>
      <c r="H2" s="5">
        <f>F2</f>
        <v>168</v>
      </c>
      <c r="I2" s="5">
        <v>168</v>
      </c>
      <c r="J2" s="6">
        <f t="shared" ref="J2:J50" si="0">H2-I2</f>
        <v>0</v>
      </c>
      <c r="L2" s="6">
        <f t="shared" ref="L2:L50" si="1">F2*20%</f>
        <v>33.6</v>
      </c>
    </row>
    <row r="3" spans="1:12" s="3" customFormat="1" ht="30" customHeight="1" x14ac:dyDescent="0.3">
      <c r="A3" s="4" t="s">
        <v>765</v>
      </c>
      <c r="B3" s="49" t="s">
        <v>2814</v>
      </c>
      <c r="C3" s="15" t="s">
        <v>2815</v>
      </c>
      <c r="D3" s="3" t="s">
        <v>2816</v>
      </c>
      <c r="E3" s="4"/>
      <c r="F3" s="4">
        <v>401</v>
      </c>
      <c r="G3" s="4">
        <v>284</v>
      </c>
      <c r="H3" s="3">
        <f>F3</f>
        <v>401</v>
      </c>
      <c r="I3" s="3">
        <v>200</v>
      </c>
      <c r="J3" s="4">
        <f t="shared" si="0"/>
        <v>201</v>
      </c>
      <c r="L3" s="4">
        <f t="shared" si="1"/>
        <v>80.2</v>
      </c>
    </row>
    <row r="4" spans="1:12" s="5" customFormat="1" ht="30" customHeight="1" x14ac:dyDescent="0.3">
      <c r="A4" s="65" t="s">
        <v>2800</v>
      </c>
      <c r="B4" s="56" t="s">
        <v>2798</v>
      </c>
      <c r="C4" s="7" t="s">
        <v>2799</v>
      </c>
      <c r="D4" s="5">
        <v>128</v>
      </c>
      <c r="E4" s="6" t="s">
        <v>20</v>
      </c>
      <c r="F4" s="6">
        <v>507</v>
      </c>
      <c r="G4" s="6">
        <v>399</v>
      </c>
      <c r="H4" s="5">
        <f>F4</f>
        <v>507</v>
      </c>
      <c r="I4" s="5">
        <v>507</v>
      </c>
      <c r="J4" s="6">
        <f t="shared" si="0"/>
        <v>0</v>
      </c>
      <c r="L4" s="6">
        <f t="shared" si="1"/>
        <v>101.4</v>
      </c>
    </row>
    <row r="5" spans="1:12" s="4" customFormat="1" ht="30" customHeight="1" x14ac:dyDescent="0.3">
      <c r="A5" s="4" t="s">
        <v>2902</v>
      </c>
      <c r="B5" s="49" t="s">
        <v>2835</v>
      </c>
      <c r="C5" s="21"/>
      <c r="D5" s="3" t="s">
        <v>1063</v>
      </c>
      <c r="F5" s="4">
        <v>190</v>
      </c>
      <c r="G5" s="4">
        <v>149</v>
      </c>
      <c r="H5" s="3">
        <f>F5+F7+F6+F8+F9+F10+F11+F12+F13</f>
        <v>1785</v>
      </c>
      <c r="I5" s="3">
        <v>285</v>
      </c>
      <c r="J5" s="4">
        <f t="shared" si="0"/>
        <v>1500</v>
      </c>
      <c r="K5" s="3"/>
      <c r="L5" s="4">
        <f t="shared" si="1"/>
        <v>38</v>
      </c>
    </row>
    <row r="6" spans="1:12" s="4" customFormat="1" ht="30" customHeight="1" x14ac:dyDescent="0.3">
      <c r="A6" s="4" t="s">
        <v>2902</v>
      </c>
      <c r="B6" s="49" t="s">
        <v>2836</v>
      </c>
      <c r="C6" s="21"/>
      <c r="D6" s="3" t="s">
        <v>1063</v>
      </c>
      <c r="F6" s="4">
        <v>210</v>
      </c>
      <c r="G6" s="4">
        <v>165</v>
      </c>
      <c r="H6" s="3"/>
      <c r="I6" s="3"/>
      <c r="J6" s="4">
        <f t="shared" si="0"/>
        <v>0</v>
      </c>
      <c r="K6" s="3"/>
      <c r="L6" s="4">
        <f t="shared" si="1"/>
        <v>42</v>
      </c>
    </row>
    <row r="7" spans="1:12" s="4" customFormat="1" ht="30" customHeight="1" x14ac:dyDescent="0.3">
      <c r="A7" s="4" t="s">
        <v>2902</v>
      </c>
      <c r="B7" s="49" t="s">
        <v>2837</v>
      </c>
      <c r="C7" s="21"/>
      <c r="D7" s="4" t="s">
        <v>164</v>
      </c>
      <c r="F7" s="4">
        <v>121</v>
      </c>
      <c r="G7" s="4">
        <v>95</v>
      </c>
      <c r="H7" s="3"/>
      <c r="I7" s="3"/>
      <c r="J7" s="4">
        <f t="shared" si="0"/>
        <v>0</v>
      </c>
      <c r="K7" s="3"/>
      <c r="L7" s="4">
        <f t="shared" si="1"/>
        <v>24.200000000000003</v>
      </c>
    </row>
    <row r="8" spans="1:12" s="3" customFormat="1" ht="30" customHeight="1" x14ac:dyDescent="0.3">
      <c r="A8" s="4" t="s">
        <v>2902</v>
      </c>
      <c r="B8" s="49" t="s">
        <v>2837</v>
      </c>
      <c r="C8" s="21"/>
      <c r="D8" s="4" t="s">
        <v>164</v>
      </c>
      <c r="E8" s="4"/>
      <c r="F8" s="4">
        <v>121</v>
      </c>
      <c r="G8" s="4">
        <v>95</v>
      </c>
      <c r="J8" s="4">
        <f t="shared" si="0"/>
        <v>0</v>
      </c>
      <c r="L8" s="4">
        <f t="shared" si="1"/>
        <v>24.200000000000003</v>
      </c>
    </row>
    <row r="9" spans="1:12" s="3" customFormat="1" ht="30" customHeight="1" x14ac:dyDescent="0.3">
      <c r="A9" s="4" t="s">
        <v>2902</v>
      </c>
      <c r="B9" s="49" t="s">
        <v>2838</v>
      </c>
      <c r="C9" s="21"/>
      <c r="D9" s="21" t="s">
        <v>164</v>
      </c>
      <c r="F9" s="4">
        <v>134</v>
      </c>
      <c r="G9" s="4">
        <v>105</v>
      </c>
      <c r="J9" s="4">
        <f t="shared" si="0"/>
        <v>0</v>
      </c>
      <c r="L9" s="4">
        <f t="shared" si="1"/>
        <v>26.8</v>
      </c>
    </row>
    <row r="10" spans="1:12" s="3" customFormat="1" ht="30" customHeight="1" x14ac:dyDescent="0.3">
      <c r="A10" s="4" t="s">
        <v>2902</v>
      </c>
      <c r="B10" s="49" t="s">
        <v>2838</v>
      </c>
      <c r="C10" s="21"/>
      <c r="D10" s="21" t="s">
        <v>164</v>
      </c>
      <c r="F10" s="4">
        <v>134</v>
      </c>
      <c r="G10" s="4">
        <v>105</v>
      </c>
      <c r="J10" s="4">
        <f t="shared" si="0"/>
        <v>0</v>
      </c>
      <c r="L10" s="4">
        <f t="shared" si="1"/>
        <v>26.8</v>
      </c>
    </row>
    <row r="11" spans="1:12" s="3" customFormat="1" ht="30" customHeight="1" x14ac:dyDescent="0.3">
      <c r="A11" s="4" t="s">
        <v>2902</v>
      </c>
      <c r="B11" s="43" t="s">
        <v>2839</v>
      </c>
      <c r="C11" s="15"/>
      <c r="D11" s="3" t="s">
        <v>351</v>
      </c>
      <c r="F11" s="3">
        <v>126</v>
      </c>
      <c r="G11" s="4">
        <v>99</v>
      </c>
      <c r="J11" s="4">
        <f t="shared" si="0"/>
        <v>0</v>
      </c>
      <c r="L11" s="4">
        <f t="shared" si="1"/>
        <v>25.200000000000003</v>
      </c>
    </row>
    <row r="12" spans="1:12" s="3" customFormat="1" ht="30" customHeight="1" x14ac:dyDescent="0.3">
      <c r="A12" s="4" t="s">
        <v>2902</v>
      </c>
      <c r="B12" s="43" t="s">
        <v>2840</v>
      </c>
      <c r="C12" s="15"/>
      <c r="D12" s="3" t="s">
        <v>351</v>
      </c>
      <c r="E12" s="3" t="s">
        <v>83</v>
      </c>
      <c r="F12" s="3">
        <v>166</v>
      </c>
      <c r="G12" s="4">
        <v>130</v>
      </c>
      <c r="J12" s="4">
        <f t="shared" si="0"/>
        <v>0</v>
      </c>
      <c r="L12" s="4">
        <f t="shared" si="1"/>
        <v>33.200000000000003</v>
      </c>
    </row>
    <row r="13" spans="1:12" s="3" customFormat="1" ht="30" customHeight="1" x14ac:dyDescent="0.3">
      <c r="A13" s="4" t="s">
        <v>2902</v>
      </c>
      <c r="B13" s="43" t="s">
        <v>2843</v>
      </c>
      <c r="C13" s="21"/>
      <c r="D13" s="3">
        <v>56</v>
      </c>
      <c r="F13" s="3">
        <v>583</v>
      </c>
      <c r="G13" s="4">
        <v>459</v>
      </c>
      <c r="J13" s="4">
        <f t="shared" si="0"/>
        <v>0</v>
      </c>
      <c r="L13" s="4">
        <f t="shared" si="1"/>
        <v>116.60000000000001</v>
      </c>
    </row>
    <row r="14" spans="1:12" s="12" customFormat="1" ht="30" customHeight="1" x14ac:dyDescent="0.3">
      <c r="A14" s="13" t="s">
        <v>2803</v>
      </c>
      <c r="B14" s="45" t="s">
        <v>2801</v>
      </c>
      <c r="C14" s="16" t="s">
        <v>2802</v>
      </c>
      <c r="D14" s="13">
        <v>134</v>
      </c>
      <c r="E14" s="13" t="s">
        <v>2092</v>
      </c>
      <c r="F14" s="13">
        <v>228</v>
      </c>
      <c r="G14" s="13">
        <v>161</v>
      </c>
      <c r="H14" s="12">
        <f>F14+F15+F16+F17+F18+F19+F20</f>
        <v>2464</v>
      </c>
      <c r="I14" s="12">
        <v>1200</v>
      </c>
      <c r="J14" s="13">
        <f t="shared" si="0"/>
        <v>1264</v>
      </c>
      <c r="L14" s="13">
        <f t="shared" si="1"/>
        <v>45.6</v>
      </c>
    </row>
    <row r="15" spans="1:12" s="10" customFormat="1" ht="30" customHeight="1" x14ac:dyDescent="0.3">
      <c r="A15" s="11" t="s">
        <v>2803</v>
      </c>
      <c r="B15" s="42" t="s">
        <v>2801</v>
      </c>
      <c r="C15" s="15" t="s">
        <v>2802</v>
      </c>
      <c r="D15" s="11">
        <v>134</v>
      </c>
      <c r="E15" s="13" t="s">
        <v>2092</v>
      </c>
      <c r="F15" s="11">
        <v>228</v>
      </c>
      <c r="G15" s="11">
        <v>161</v>
      </c>
      <c r="J15" s="11">
        <f t="shared" si="0"/>
        <v>0</v>
      </c>
      <c r="L15" s="11">
        <f t="shared" si="1"/>
        <v>45.6</v>
      </c>
    </row>
    <row r="16" spans="1:12" s="10" customFormat="1" ht="30" customHeight="1" x14ac:dyDescent="0.3">
      <c r="A16" s="11" t="s">
        <v>2803</v>
      </c>
      <c r="B16" s="42" t="s">
        <v>2804</v>
      </c>
      <c r="C16" s="15" t="s">
        <v>2805</v>
      </c>
      <c r="D16" s="10" t="s">
        <v>2418</v>
      </c>
      <c r="E16" s="10" t="s">
        <v>3</v>
      </c>
      <c r="F16" s="11">
        <v>312</v>
      </c>
      <c r="G16" s="11">
        <v>245</v>
      </c>
      <c r="J16" s="11">
        <f t="shared" si="0"/>
        <v>0</v>
      </c>
      <c r="L16" s="11">
        <f t="shared" si="1"/>
        <v>62.400000000000006</v>
      </c>
    </row>
    <row r="17" spans="1:12" s="10" customFormat="1" ht="30" customHeight="1" x14ac:dyDescent="0.3">
      <c r="A17" s="11" t="s">
        <v>2803</v>
      </c>
      <c r="B17" s="42" t="s">
        <v>123</v>
      </c>
      <c r="C17" s="15" t="s">
        <v>2806</v>
      </c>
      <c r="D17" s="10" t="s">
        <v>2418</v>
      </c>
      <c r="E17" s="10" t="s">
        <v>274</v>
      </c>
      <c r="F17" s="11">
        <v>266</v>
      </c>
      <c r="G17" s="11">
        <v>209</v>
      </c>
      <c r="J17" s="11">
        <f t="shared" si="0"/>
        <v>0</v>
      </c>
      <c r="L17" s="11">
        <f t="shared" si="1"/>
        <v>53.2</v>
      </c>
    </row>
    <row r="18" spans="1:12" s="10" customFormat="1" ht="30" customHeight="1" x14ac:dyDescent="0.3">
      <c r="A18" s="11" t="s">
        <v>2803</v>
      </c>
      <c r="B18" s="42" t="s">
        <v>2807</v>
      </c>
      <c r="C18" s="15" t="s">
        <v>2808</v>
      </c>
      <c r="D18" s="10" t="s">
        <v>2418</v>
      </c>
      <c r="E18" s="11" t="s">
        <v>120</v>
      </c>
      <c r="F18" s="11">
        <v>342</v>
      </c>
      <c r="G18" s="11">
        <v>269</v>
      </c>
      <c r="J18" s="11">
        <f t="shared" si="0"/>
        <v>0</v>
      </c>
      <c r="L18" s="11">
        <f t="shared" si="1"/>
        <v>68.400000000000006</v>
      </c>
    </row>
    <row r="19" spans="1:12" s="10" customFormat="1" ht="30" customHeight="1" x14ac:dyDescent="0.3">
      <c r="A19" s="10" t="s">
        <v>2803</v>
      </c>
      <c r="B19" s="41" t="s">
        <v>2809</v>
      </c>
      <c r="C19" s="15" t="s">
        <v>2799</v>
      </c>
      <c r="D19" s="10">
        <v>140</v>
      </c>
      <c r="E19" s="10" t="s">
        <v>2810</v>
      </c>
      <c r="F19" s="10">
        <v>507</v>
      </c>
      <c r="G19" s="11">
        <v>399</v>
      </c>
      <c r="J19" s="11">
        <f t="shared" si="0"/>
        <v>0</v>
      </c>
      <c r="L19" s="11">
        <f t="shared" si="1"/>
        <v>101.4</v>
      </c>
    </row>
    <row r="20" spans="1:12" s="8" customFormat="1" ht="30" customHeight="1" x14ac:dyDescent="0.3">
      <c r="A20" s="8" t="s">
        <v>2803</v>
      </c>
      <c r="B20" s="48" t="s">
        <v>2811</v>
      </c>
      <c r="C20" s="14" t="s">
        <v>2812</v>
      </c>
      <c r="D20" s="8" t="s">
        <v>2813</v>
      </c>
      <c r="E20" s="8" t="s">
        <v>127</v>
      </c>
      <c r="F20" s="8">
        <v>581</v>
      </c>
      <c r="G20" s="9">
        <v>457</v>
      </c>
      <c r="J20" s="9">
        <f t="shared" si="0"/>
        <v>0</v>
      </c>
      <c r="L20" s="9">
        <f t="shared" si="1"/>
        <v>116.2</v>
      </c>
    </row>
    <row r="21" spans="1:12" s="3" customFormat="1" ht="30" customHeight="1" x14ac:dyDescent="0.3">
      <c r="A21" s="3" t="s">
        <v>874</v>
      </c>
      <c r="B21" s="36" t="s">
        <v>2829</v>
      </c>
      <c r="C21" s="15"/>
      <c r="D21" s="3">
        <v>134</v>
      </c>
      <c r="E21" s="3" t="s">
        <v>2830</v>
      </c>
      <c r="G21" s="4"/>
      <c r="H21" s="3">
        <f>F21+F22</f>
        <v>0</v>
      </c>
      <c r="J21" s="4">
        <f t="shared" si="0"/>
        <v>0</v>
      </c>
      <c r="L21" s="4">
        <f t="shared" si="1"/>
        <v>0</v>
      </c>
    </row>
    <row r="22" spans="1:12" s="3" customFormat="1" ht="30" customHeight="1" x14ac:dyDescent="0.3">
      <c r="A22" s="3" t="s">
        <v>874</v>
      </c>
      <c r="B22" s="36" t="s">
        <v>2831</v>
      </c>
      <c r="C22" s="15"/>
      <c r="D22" s="3">
        <v>134</v>
      </c>
      <c r="E22" s="3" t="s">
        <v>2832</v>
      </c>
      <c r="G22" s="4"/>
      <c r="J22" s="4">
        <f t="shared" si="0"/>
        <v>0</v>
      </c>
      <c r="L22" s="4">
        <f t="shared" si="1"/>
        <v>0</v>
      </c>
    </row>
    <row r="23" spans="1:12" s="17" customFormat="1" ht="30" customHeight="1" x14ac:dyDescent="0.3">
      <c r="A23" s="17" t="s">
        <v>156</v>
      </c>
      <c r="B23" s="54" t="s">
        <v>2826</v>
      </c>
      <c r="C23" s="80" t="s">
        <v>2827</v>
      </c>
      <c r="D23" s="17">
        <v>140</v>
      </c>
      <c r="E23" s="17" t="s">
        <v>2828</v>
      </c>
      <c r="G23" s="18"/>
      <c r="J23" s="18">
        <f t="shared" si="0"/>
        <v>0</v>
      </c>
      <c r="L23" s="18">
        <f t="shared" si="1"/>
        <v>0</v>
      </c>
    </row>
    <row r="24" spans="1:12" s="3" customFormat="1" ht="30" customHeight="1" x14ac:dyDescent="0.3">
      <c r="A24" s="4" t="s">
        <v>143</v>
      </c>
      <c r="B24" s="43" t="s">
        <v>2833</v>
      </c>
      <c r="C24" s="15" t="s">
        <v>2834</v>
      </c>
      <c r="D24" s="21"/>
      <c r="E24" s="21"/>
      <c r="F24" s="4">
        <v>221</v>
      </c>
      <c r="G24" s="4">
        <v>163</v>
      </c>
      <c r="H24" s="3">
        <f>F24+F25+F26+F27+F28+F29+F30+F32+F33</f>
        <v>1295</v>
      </c>
      <c r="I24" s="3">
        <v>500</v>
      </c>
      <c r="J24" s="4">
        <f t="shared" si="0"/>
        <v>795</v>
      </c>
      <c r="L24" s="4">
        <f t="shared" si="1"/>
        <v>44.2</v>
      </c>
    </row>
    <row r="25" spans="1:12" s="3" customFormat="1" ht="30" customHeight="1" x14ac:dyDescent="0.3">
      <c r="A25" s="3" t="s">
        <v>143</v>
      </c>
      <c r="B25" s="43" t="s">
        <v>2841</v>
      </c>
      <c r="C25" s="15" t="s">
        <v>2842</v>
      </c>
      <c r="E25" s="3" t="s">
        <v>147</v>
      </c>
      <c r="F25" s="3">
        <v>135</v>
      </c>
      <c r="G25" s="4">
        <v>105</v>
      </c>
      <c r="J25" s="4">
        <f t="shared" si="0"/>
        <v>0</v>
      </c>
      <c r="L25" s="4">
        <f t="shared" si="1"/>
        <v>27</v>
      </c>
    </row>
    <row r="26" spans="1:12" s="3" customFormat="1" ht="30" customHeight="1" x14ac:dyDescent="0.3">
      <c r="A26" s="3" t="s">
        <v>143</v>
      </c>
      <c r="B26" s="43" t="s">
        <v>2844</v>
      </c>
      <c r="C26" s="15" t="s">
        <v>2847</v>
      </c>
      <c r="E26" s="3" t="s">
        <v>147</v>
      </c>
      <c r="F26" s="3">
        <v>66</v>
      </c>
      <c r="G26" s="4">
        <v>51</v>
      </c>
      <c r="J26" s="4">
        <f t="shared" si="0"/>
        <v>0</v>
      </c>
      <c r="L26" s="4">
        <f t="shared" si="1"/>
        <v>13.200000000000001</v>
      </c>
    </row>
    <row r="27" spans="1:12" s="3" customFormat="1" ht="30" customHeight="1" x14ac:dyDescent="0.3">
      <c r="A27" s="3" t="s">
        <v>143</v>
      </c>
      <c r="B27" s="43" t="s">
        <v>2846</v>
      </c>
      <c r="C27" s="15" t="s">
        <v>2845</v>
      </c>
      <c r="E27" s="3" t="s">
        <v>104</v>
      </c>
      <c r="F27" s="3">
        <v>90</v>
      </c>
      <c r="G27" s="4">
        <v>70</v>
      </c>
      <c r="J27" s="4">
        <f t="shared" si="0"/>
        <v>0</v>
      </c>
      <c r="L27" s="4">
        <f t="shared" si="1"/>
        <v>18</v>
      </c>
    </row>
    <row r="28" spans="1:12" s="3" customFormat="1" ht="30" customHeight="1" x14ac:dyDescent="0.3">
      <c r="A28" s="3" t="s">
        <v>143</v>
      </c>
      <c r="B28" s="43" t="s">
        <v>2848</v>
      </c>
      <c r="C28" s="15" t="s">
        <v>2849</v>
      </c>
      <c r="F28" s="3">
        <v>122</v>
      </c>
      <c r="G28" s="4">
        <v>96</v>
      </c>
      <c r="J28" s="4">
        <f t="shared" si="0"/>
        <v>0</v>
      </c>
      <c r="L28" s="4">
        <f t="shared" si="1"/>
        <v>24.400000000000002</v>
      </c>
    </row>
    <row r="29" spans="1:12" s="3" customFormat="1" ht="30" customHeight="1" x14ac:dyDescent="0.3">
      <c r="A29" s="3" t="s">
        <v>143</v>
      </c>
      <c r="B29" s="43" t="s">
        <v>2850</v>
      </c>
      <c r="C29" s="15" t="s">
        <v>2851</v>
      </c>
      <c r="E29" s="3" t="s">
        <v>104</v>
      </c>
      <c r="F29" s="3">
        <v>116</v>
      </c>
      <c r="G29" s="4">
        <v>90</v>
      </c>
      <c r="J29" s="4">
        <f t="shared" si="0"/>
        <v>0</v>
      </c>
      <c r="L29" s="4">
        <f t="shared" si="1"/>
        <v>23.200000000000003</v>
      </c>
    </row>
    <row r="30" spans="1:12" s="3" customFormat="1" ht="30" customHeight="1" x14ac:dyDescent="0.3">
      <c r="A30" s="3" t="s">
        <v>143</v>
      </c>
      <c r="B30" s="43" t="s">
        <v>2852</v>
      </c>
      <c r="C30" s="15" t="s">
        <v>2853</v>
      </c>
      <c r="E30" s="3" t="s">
        <v>104</v>
      </c>
      <c r="F30" s="3">
        <v>74</v>
      </c>
      <c r="G30" s="4">
        <v>58</v>
      </c>
      <c r="J30" s="4">
        <f t="shared" si="0"/>
        <v>0</v>
      </c>
      <c r="L30" s="4">
        <f t="shared" si="1"/>
        <v>14.8</v>
      </c>
    </row>
    <row r="31" spans="1:12" s="3" customFormat="1" ht="30" customHeight="1" x14ac:dyDescent="0.3">
      <c r="A31" s="3" t="s">
        <v>143</v>
      </c>
      <c r="B31" s="36" t="s">
        <v>2854</v>
      </c>
      <c r="C31" s="15" t="s">
        <v>2855</v>
      </c>
      <c r="G31" s="4"/>
      <c r="J31" s="4">
        <f t="shared" si="0"/>
        <v>0</v>
      </c>
      <c r="L31" s="4">
        <f t="shared" si="1"/>
        <v>0</v>
      </c>
    </row>
    <row r="32" spans="1:12" s="3" customFormat="1" ht="30" customHeight="1" x14ac:dyDescent="0.3">
      <c r="B32" s="43" t="s">
        <v>2898</v>
      </c>
      <c r="C32" s="15" t="s">
        <v>2899</v>
      </c>
      <c r="D32" s="3">
        <v>5</v>
      </c>
      <c r="E32" s="3" t="s">
        <v>3</v>
      </c>
      <c r="F32" s="3">
        <v>401</v>
      </c>
      <c r="G32" s="4">
        <v>315</v>
      </c>
      <c r="J32" s="4"/>
      <c r="L32" s="4">
        <f t="shared" si="1"/>
        <v>80.2</v>
      </c>
    </row>
    <row r="33" spans="1:12" s="3" customFormat="1" ht="30" customHeight="1" x14ac:dyDescent="0.3">
      <c r="A33" s="3" t="s">
        <v>143</v>
      </c>
      <c r="B33" s="43" t="s">
        <v>2856</v>
      </c>
      <c r="C33" s="15" t="s">
        <v>2857</v>
      </c>
      <c r="F33" s="3">
        <v>70</v>
      </c>
      <c r="G33" s="4">
        <v>55</v>
      </c>
      <c r="J33" s="4">
        <f t="shared" si="0"/>
        <v>0</v>
      </c>
      <c r="L33" s="4">
        <f t="shared" si="1"/>
        <v>14</v>
      </c>
    </row>
    <row r="34" spans="1:12" s="5" customFormat="1" ht="30" customHeight="1" x14ac:dyDescent="0.3">
      <c r="A34" s="5" t="s">
        <v>595</v>
      </c>
      <c r="B34" s="46" t="s">
        <v>2856</v>
      </c>
      <c r="C34" s="7" t="s">
        <v>2857</v>
      </c>
      <c r="F34" s="5">
        <v>70</v>
      </c>
      <c r="G34" s="6">
        <v>55</v>
      </c>
      <c r="H34" s="5">
        <f>F34</f>
        <v>70</v>
      </c>
      <c r="J34" s="6">
        <f t="shared" si="0"/>
        <v>70</v>
      </c>
      <c r="L34" s="6">
        <f t="shared" si="1"/>
        <v>14</v>
      </c>
    </row>
    <row r="35" spans="1:12" s="12" customFormat="1" ht="30" customHeight="1" x14ac:dyDescent="0.3">
      <c r="A35" s="13" t="s">
        <v>371</v>
      </c>
      <c r="B35" s="45" t="s">
        <v>2873</v>
      </c>
      <c r="C35" s="16" t="s">
        <v>2874</v>
      </c>
      <c r="D35" s="13"/>
      <c r="E35" s="13" t="s">
        <v>104</v>
      </c>
      <c r="F35" s="13">
        <v>92</v>
      </c>
      <c r="G35" s="13">
        <v>72</v>
      </c>
      <c r="H35" s="12">
        <f>F35+F36</f>
        <v>166</v>
      </c>
      <c r="I35" s="12">
        <v>166</v>
      </c>
      <c r="J35" s="13">
        <f t="shared" si="0"/>
        <v>0</v>
      </c>
      <c r="L35" s="13">
        <f t="shared" si="1"/>
        <v>18.400000000000002</v>
      </c>
    </row>
    <row r="36" spans="1:12" s="8" customFormat="1" ht="30" customHeight="1" x14ac:dyDescent="0.3">
      <c r="A36" s="9" t="s">
        <v>371</v>
      </c>
      <c r="B36" s="48" t="s">
        <v>2852</v>
      </c>
      <c r="C36" s="14" t="s">
        <v>2853</v>
      </c>
      <c r="E36" s="8" t="s">
        <v>104</v>
      </c>
      <c r="F36" s="8">
        <v>74</v>
      </c>
      <c r="G36" s="9">
        <v>58</v>
      </c>
      <c r="J36" s="9">
        <f t="shared" si="0"/>
        <v>0</v>
      </c>
      <c r="L36" s="9">
        <f t="shared" si="1"/>
        <v>14.8</v>
      </c>
    </row>
    <row r="37" spans="1:12" s="3" customFormat="1" ht="30" customHeight="1" x14ac:dyDescent="0.3">
      <c r="A37" s="4" t="s">
        <v>361</v>
      </c>
      <c r="B37" s="49" t="s">
        <v>2866</v>
      </c>
      <c r="C37" s="15"/>
      <c r="E37" s="21"/>
      <c r="F37" s="4">
        <v>108</v>
      </c>
      <c r="G37" s="4">
        <v>85</v>
      </c>
      <c r="H37" s="3">
        <f>F37</f>
        <v>108</v>
      </c>
      <c r="I37" s="3">
        <v>108</v>
      </c>
      <c r="J37" s="4">
        <f t="shared" si="0"/>
        <v>0</v>
      </c>
      <c r="L37" s="4">
        <f t="shared" si="1"/>
        <v>21.6</v>
      </c>
    </row>
    <row r="38" spans="1:12" s="12" customFormat="1" ht="30" customHeight="1" x14ac:dyDescent="0.3">
      <c r="A38" s="12" t="s">
        <v>2486</v>
      </c>
      <c r="B38" s="47" t="s">
        <v>2858</v>
      </c>
      <c r="C38" s="16" t="s">
        <v>2859</v>
      </c>
      <c r="D38" s="12" t="s">
        <v>104</v>
      </c>
      <c r="F38" s="12">
        <v>82</v>
      </c>
      <c r="G38" s="13">
        <v>64</v>
      </c>
      <c r="H38" s="12">
        <f>F38+F39+F40+F41+F42+F43+F44</f>
        <v>1789</v>
      </c>
      <c r="I38" s="12">
        <v>1150</v>
      </c>
      <c r="J38" s="13">
        <f t="shared" si="0"/>
        <v>639</v>
      </c>
      <c r="L38" s="13">
        <f t="shared" si="1"/>
        <v>16.400000000000002</v>
      </c>
    </row>
    <row r="39" spans="1:12" s="10" customFormat="1" ht="30" customHeight="1" x14ac:dyDescent="0.3">
      <c r="A39" s="10" t="s">
        <v>2486</v>
      </c>
      <c r="B39" s="34" t="s">
        <v>2860</v>
      </c>
      <c r="C39" s="15" t="s">
        <v>2861</v>
      </c>
      <c r="D39" s="21" t="s">
        <v>104</v>
      </c>
      <c r="F39" s="11"/>
      <c r="G39" s="11"/>
      <c r="J39" s="11">
        <f t="shared" si="0"/>
        <v>0</v>
      </c>
      <c r="L39" s="11">
        <f t="shared" si="1"/>
        <v>0</v>
      </c>
    </row>
    <row r="40" spans="1:12" s="10" customFormat="1" ht="30" customHeight="1" x14ac:dyDescent="0.3">
      <c r="A40" s="10" t="s">
        <v>2486</v>
      </c>
      <c r="B40" s="41" t="s">
        <v>2862</v>
      </c>
      <c r="C40" s="15" t="s">
        <v>2863</v>
      </c>
      <c r="D40" s="21" t="s">
        <v>147</v>
      </c>
      <c r="F40" s="11">
        <v>81</v>
      </c>
      <c r="G40" s="11">
        <v>63</v>
      </c>
      <c r="J40" s="11">
        <f t="shared" si="0"/>
        <v>0</v>
      </c>
      <c r="L40" s="11">
        <f t="shared" si="1"/>
        <v>16.2</v>
      </c>
    </row>
    <row r="41" spans="1:12" s="10" customFormat="1" ht="30" customHeight="1" x14ac:dyDescent="0.3">
      <c r="A41" s="10" t="s">
        <v>2486</v>
      </c>
      <c r="B41" s="41" t="s">
        <v>2879</v>
      </c>
      <c r="C41" s="15" t="s">
        <v>2880</v>
      </c>
      <c r="D41" s="21">
        <v>128</v>
      </c>
      <c r="E41" s="10" t="s">
        <v>83</v>
      </c>
      <c r="F41" s="11">
        <v>489</v>
      </c>
      <c r="G41" s="11">
        <v>385</v>
      </c>
      <c r="J41" s="11">
        <f>H41-I41</f>
        <v>0</v>
      </c>
      <c r="L41" s="11">
        <f>F41*20%</f>
        <v>97.800000000000011</v>
      </c>
    </row>
    <row r="42" spans="1:12" s="10" customFormat="1" ht="30" customHeight="1" x14ac:dyDescent="0.3">
      <c r="A42" s="10" t="s">
        <v>2486</v>
      </c>
      <c r="B42" s="41" t="s">
        <v>2881</v>
      </c>
      <c r="C42" s="15" t="s">
        <v>2882</v>
      </c>
      <c r="D42" s="21">
        <v>128</v>
      </c>
      <c r="E42" s="10" t="s">
        <v>83</v>
      </c>
      <c r="F42" s="11">
        <v>540</v>
      </c>
      <c r="G42" s="11">
        <v>425</v>
      </c>
      <c r="J42" s="11">
        <f>H42-I42</f>
        <v>0</v>
      </c>
      <c r="L42" s="11">
        <f>F42*20%</f>
        <v>108</v>
      </c>
    </row>
    <row r="43" spans="1:12" s="10" customFormat="1" ht="30" customHeight="1" x14ac:dyDescent="0.3">
      <c r="A43" s="10" t="s">
        <v>2486</v>
      </c>
      <c r="B43" s="41" t="s">
        <v>2890</v>
      </c>
      <c r="C43" s="15"/>
      <c r="D43" s="21">
        <v>128</v>
      </c>
      <c r="F43" s="11">
        <v>507</v>
      </c>
      <c r="G43" s="11">
        <v>399</v>
      </c>
      <c r="J43" s="11">
        <f>H43-I43</f>
        <v>0</v>
      </c>
      <c r="L43" s="11">
        <f>F43*20%</f>
        <v>101.4</v>
      </c>
    </row>
    <row r="44" spans="1:12" s="8" customFormat="1" ht="30" customHeight="1" x14ac:dyDescent="0.3">
      <c r="A44" s="8" t="s">
        <v>2486</v>
      </c>
      <c r="B44" s="44" t="s">
        <v>2864</v>
      </c>
      <c r="C44" s="14" t="s">
        <v>2865</v>
      </c>
      <c r="D44" s="8" t="s">
        <v>104</v>
      </c>
      <c r="E44" s="20"/>
      <c r="F44" s="9">
        <v>90</v>
      </c>
      <c r="G44" s="9">
        <v>70</v>
      </c>
      <c r="J44" s="9">
        <f t="shared" si="0"/>
        <v>0</v>
      </c>
      <c r="L44" s="9">
        <f t="shared" si="1"/>
        <v>18</v>
      </c>
    </row>
    <row r="45" spans="1:12" s="12" customFormat="1" ht="30" customHeight="1" x14ac:dyDescent="0.3">
      <c r="A45" s="12" t="s">
        <v>82</v>
      </c>
      <c r="B45" s="47" t="s">
        <v>2869</v>
      </c>
      <c r="C45" s="16" t="s">
        <v>2870</v>
      </c>
      <c r="D45" s="22"/>
      <c r="E45" s="12" t="s">
        <v>147</v>
      </c>
      <c r="F45" s="13">
        <v>75</v>
      </c>
      <c r="G45" s="13">
        <v>57</v>
      </c>
      <c r="H45" s="12">
        <f>F45+F46</f>
        <v>130</v>
      </c>
      <c r="I45" s="12">
        <v>100</v>
      </c>
      <c r="J45" s="13">
        <f t="shared" si="0"/>
        <v>30</v>
      </c>
      <c r="L45" s="13">
        <f t="shared" si="1"/>
        <v>15</v>
      </c>
    </row>
    <row r="46" spans="1:12" s="8" customFormat="1" ht="30" customHeight="1" x14ac:dyDescent="0.3">
      <c r="A46" s="8" t="s">
        <v>82</v>
      </c>
      <c r="B46" s="44" t="s">
        <v>2871</v>
      </c>
      <c r="C46" s="14" t="s">
        <v>2872</v>
      </c>
      <c r="D46" s="9"/>
      <c r="E46" s="9"/>
      <c r="F46" s="9">
        <v>55</v>
      </c>
      <c r="G46" s="9">
        <v>43</v>
      </c>
      <c r="J46" s="9">
        <f t="shared" si="0"/>
        <v>0</v>
      </c>
      <c r="L46" s="9">
        <f t="shared" si="1"/>
        <v>11</v>
      </c>
    </row>
    <row r="47" spans="1:12" s="3" customFormat="1" ht="30" customHeight="1" x14ac:dyDescent="0.3">
      <c r="A47" s="3" t="s">
        <v>2819</v>
      </c>
      <c r="B47" s="43" t="s">
        <v>2817</v>
      </c>
      <c r="C47" s="15" t="s">
        <v>2818</v>
      </c>
      <c r="D47" s="3">
        <v>134</v>
      </c>
      <c r="F47" s="3">
        <v>248</v>
      </c>
      <c r="G47" s="4">
        <v>195</v>
      </c>
      <c r="H47" s="3">
        <f>F47+F48+F49+F50</f>
        <v>2467</v>
      </c>
      <c r="I47" s="3">
        <v>1300</v>
      </c>
      <c r="J47" s="4">
        <f t="shared" si="0"/>
        <v>1167</v>
      </c>
      <c r="L47" s="4">
        <f t="shared" si="1"/>
        <v>49.6</v>
      </c>
    </row>
    <row r="48" spans="1:12" s="3" customFormat="1" ht="30" customHeight="1" x14ac:dyDescent="0.3">
      <c r="A48" s="3" t="s">
        <v>2819</v>
      </c>
      <c r="B48" s="49" t="s">
        <v>2820</v>
      </c>
      <c r="C48" s="15" t="s">
        <v>2821</v>
      </c>
      <c r="D48" s="4" t="s">
        <v>2822</v>
      </c>
      <c r="E48" s="4" t="s">
        <v>2823</v>
      </c>
      <c r="F48" s="4">
        <v>1904</v>
      </c>
      <c r="G48" s="4">
        <v>1665</v>
      </c>
      <c r="J48" s="4">
        <f t="shared" si="0"/>
        <v>0</v>
      </c>
      <c r="L48" s="4">
        <f t="shared" si="1"/>
        <v>380.8</v>
      </c>
    </row>
    <row r="49" spans="1:12" s="3" customFormat="1" ht="30" customHeight="1" x14ac:dyDescent="0.3">
      <c r="A49" s="3" t="s">
        <v>2819</v>
      </c>
      <c r="B49" s="49" t="s">
        <v>2824</v>
      </c>
      <c r="C49" s="15" t="s">
        <v>2825</v>
      </c>
      <c r="D49" s="4">
        <v>140</v>
      </c>
      <c r="E49" s="4" t="s">
        <v>3</v>
      </c>
      <c r="F49" s="4">
        <v>315</v>
      </c>
      <c r="G49" s="4">
        <v>233</v>
      </c>
      <c r="J49" s="4">
        <f t="shared" si="0"/>
        <v>0</v>
      </c>
      <c r="L49" s="4">
        <f t="shared" si="1"/>
        <v>63</v>
      </c>
    </row>
    <row r="50" spans="1:12" s="3" customFormat="1" ht="30" customHeight="1" x14ac:dyDescent="0.3">
      <c r="A50" s="3" t="s">
        <v>2819</v>
      </c>
      <c r="B50" s="36" t="s">
        <v>2826</v>
      </c>
      <c r="C50" s="15" t="s">
        <v>2827</v>
      </c>
      <c r="D50" s="3">
        <v>140</v>
      </c>
      <c r="E50" s="3" t="s">
        <v>2828</v>
      </c>
      <c r="G50" s="4"/>
      <c r="J50" s="4">
        <f t="shared" si="0"/>
        <v>0</v>
      </c>
      <c r="L50" s="4">
        <f t="shared" si="1"/>
        <v>0</v>
      </c>
    </row>
    <row r="51" spans="1:12" s="12" customFormat="1" ht="30" customHeight="1" x14ac:dyDescent="0.3">
      <c r="A51" s="12" t="s">
        <v>1330</v>
      </c>
      <c r="B51" s="47" t="s">
        <v>2875</v>
      </c>
      <c r="C51" s="16"/>
      <c r="D51" s="12">
        <v>50</v>
      </c>
      <c r="E51" s="12" t="s">
        <v>363</v>
      </c>
      <c r="F51" s="13">
        <v>533</v>
      </c>
      <c r="G51" s="13">
        <v>377</v>
      </c>
      <c r="H51" s="12">
        <f>F51+F52</f>
        <v>1031</v>
      </c>
      <c r="I51" s="12">
        <v>500</v>
      </c>
      <c r="J51" s="13">
        <f t="shared" ref="J51:J57" si="2">H51-I51</f>
        <v>531</v>
      </c>
      <c r="L51" s="13">
        <f t="shared" ref="L51:L58" si="3">F51*20%</f>
        <v>106.60000000000001</v>
      </c>
    </row>
    <row r="52" spans="1:12" s="8" customFormat="1" ht="30" customHeight="1" x14ac:dyDescent="0.3">
      <c r="A52" s="8" t="s">
        <v>1330</v>
      </c>
      <c r="B52" s="48" t="s">
        <v>2876</v>
      </c>
      <c r="C52" s="14"/>
      <c r="D52" s="8">
        <v>50</v>
      </c>
      <c r="E52" s="8" t="s">
        <v>59</v>
      </c>
      <c r="F52" s="9">
        <v>498</v>
      </c>
      <c r="G52" s="9">
        <v>392</v>
      </c>
      <c r="J52" s="9">
        <f t="shared" si="2"/>
        <v>0</v>
      </c>
      <c r="L52" s="9">
        <f t="shared" si="3"/>
        <v>99.600000000000009</v>
      </c>
    </row>
    <row r="53" spans="1:12" s="5" customFormat="1" ht="30" customHeight="1" x14ac:dyDescent="0.3">
      <c r="A53" s="5" t="s">
        <v>2878</v>
      </c>
      <c r="B53" s="46" t="s">
        <v>2877</v>
      </c>
      <c r="C53" s="7"/>
      <c r="D53" s="5" t="s">
        <v>2816</v>
      </c>
      <c r="E53" s="5" t="s">
        <v>274</v>
      </c>
      <c r="F53" s="6">
        <v>1093</v>
      </c>
      <c r="G53" s="6">
        <v>860</v>
      </c>
      <c r="H53" s="5">
        <f>F53</f>
        <v>1093</v>
      </c>
      <c r="I53" s="5">
        <v>500</v>
      </c>
      <c r="J53" s="6">
        <f t="shared" si="2"/>
        <v>593</v>
      </c>
      <c r="L53" s="6">
        <f t="shared" si="3"/>
        <v>218.60000000000002</v>
      </c>
    </row>
    <row r="54" spans="1:12" s="3" customFormat="1" ht="30" customHeight="1" x14ac:dyDescent="0.3">
      <c r="A54" s="3" t="s">
        <v>283</v>
      </c>
      <c r="B54" s="43" t="s">
        <v>2883</v>
      </c>
      <c r="C54" s="15" t="s">
        <v>2885</v>
      </c>
      <c r="D54" s="3" t="s">
        <v>2884</v>
      </c>
      <c r="E54" s="3" t="s">
        <v>83</v>
      </c>
      <c r="F54" s="4">
        <v>303</v>
      </c>
      <c r="G54" s="4">
        <v>238</v>
      </c>
      <c r="H54" s="3">
        <f>F54+F55+F56</f>
        <v>753</v>
      </c>
      <c r="I54" s="3">
        <v>753</v>
      </c>
      <c r="J54" s="4">
        <f t="shared" si="2"/>
        <v>0</v>
      </c>
      <c r="L54" s="4">
        <f t="shared" si="3"/>
        <v>60.6</v>
      </c>
    </row>
    <row r="55" spans="1:12" s="3" customFormat="1" ht="30" customHeight="1" x14ac:dyDescent="0.3">
      <c r="A55" s="3" t="s">
        <v>283</v>
      </c>
      <c r="B55" s="43" t="s">
        <v>2886</v>
      </c>
      <c r="C55" s="15" t="s">
        <v>2887</v>
      </c>
      <c r="D55" s="3">
        <v>7</v>
      </c>
      <c r="F55" s="4">
        <v>450</v>
      </c>
      <c r="G55" s="4">
        <v>354</v>
      </c>
      <c r="J55" s="4">
        <f t="shared" si="2"/>
        <v>0</v>
      </c>
      <c r="L55" s="4">
        <f t="shared" si="3"/>
        <v>90</v>
      </c>
    </row>
    <row r="56" spans="1:12" s="3" customFormat="1" ht="30" customHeight="1" x14ac:dyDescent="0.3">
      <c r="A56" s="3" t="s">
        <v>283</v>
      </c>
      <c r="B56" s="36" t="s">
        <v>2888</v>
      </c>
      <c r="C56" s="15" t="s">
        <v>2889</v>
      </c>
      <c r="D56" s="3">
        <v>164</v>
      </c>
      <c r="G56" s="4"/>
      <c r="J56" s="4">
        <f t="shared" si="2"/>
        <v>0</v>
      </c>
      <c r="L56" s="4">
        <f t="shared" si="3"/>
        <v>0</v>
      </c>
    </row>
    <row r="57" spans="1:12" s="12" customFormat="1" ht="30" customHeight="1" x14ac:dyDescent="0.3">
      <c r="A57" s="12" t="s">
        <v>1452</v>
      </c>
      <c r="B57" s="47" t="s">
        <v>2891</v>
      </c>
      <c r="C57" s="16" t="s">
        <v>2892</v>
      </c>
      <c r="D57" s="12">
        <v>110</v>
      </c>
      <c r="F57" s="12">
        <v>451</v>
      </c>
      <c r="G57" s="12">
        <v>320</v>
      </c>
      <c r="H57" s="12">
        <f>F57+F58</f>
        <v>991</v>
      </c>
      <c r="I57" s="12">
        <v>500</v>
      </c>
      <c r="J57" s="13">
        <f t="shared" si="2"/>
        <v>491</v>
      </c>
      <c r="L57" s="12">
        <f t="shared" si="3"/>
        <v>90.2</v>
      </c>
    </row>
    <row r="58" spans="1:12" s="8" customFormat="1" ht="30" customHeight="1" x14ac:dyDescent="0.3">
      <c r="A58" s="8" t="s">
        <v>1452</v>
      </c>
      <c r="B58" s="48" t="s">
        <v>2893</v>
      </c>
      <c r="C58" s="14" t="s">
        <v>2894</v>
      </c>
      <c r="D58" s="8">
        <v>110</v>
      </c>
      <c r="E58" s="8" t="s">
        <v>2895</v>
      </c>
      <c r="F58" s="8">
        <v>540</v>
      </c>
      <c r="G58" s="8">
        <v>340</v>
      </c>
      <c r="L58" s="8">
        <f t="shared" si="3"/>
        <v>108</v>
      </c>
    </row>
    <row r="59" spans="1:12" s="3" customFormat="1" ht="30" customHeight="1" x14ac:dyDescent="0.3">
      <c r="A59" s="3" t="s">
        <v>1580</v>
      </c>
      <c r="B59" s="43" t="s">
        <v>2896</v>
      </c>
      <c r="C59" s="23" t="s">
        <v>2897</v>
      </c>
      <c r="D59" s="3">
        <v>3</v>
      </c>
      <c r="F59" s="3">
        <v>633</v>
      </c>
      <c r="G59" s="3">
        <v>498</v>
      </c>
      <c r="H59" s="3">
        <f>F59</f>
        <v>633</v>
      </c>
      <c r="I59" s="3">
        <v>300</v>
      </c>
      <c r="J59" s="4">
        <f>H59-I59</f>
        <v>333</v>
      </c>
    </row>
    <row r="60" spans="1:12" s="5" customFormat="1" ht="30" customHeight="1" x14ac:dyDescent="0.3">
      <c r="A60" s="5" t="s">
        <v>124</v>
      </c>
      <c r="B60" s="46" t="s">
        <v>2900</v>
      </c>
      <c r="C60" s="7" t="s">
        <v>2901</v>
      </c>
      <c r="D60" s="5">
        <v>140</v>
      </c>
      <c r="E60" s="5" t="s">
        <v>890</v>
      </c>
      <c r="F60" s="5">
        <v>863</v>
      </c>
      <c r="G60" s="5">
        <v>679</v>
      </c>
      <c r="H60" s="5">
        <f>F60</f>
        <v>863</v>
      </c>
      <c r="I60" s="5">
        <v>500</v>
      </c>
      <c r="J60" s="4">
        <f>H60-I60</f>
        <v>363</v>
      </c>
    </row>
    <row r="61" spans="1:12" ht="30" customHeight="1" x14ac:dyDescent="0.3">
      <c r="C61" s="64"/>
    </row>
    <row r="62" spans="1:12" ht="30" customHeight="1" x14ac:dyDescent="0.3">
      <c r="C62" s="64"/>
      <c r="F62" s="1">
        <f>SUM(F2:F61)</f>
        <v>16714</v>
      </c>
      <c r="G62" s="1">
        <f>SUM(G2:G61)</f>
        <v>13048</v>
      </c>
      <c r="H62" s="1">
        <f>SUM(H2:H61)</f>
        <v>16714</v>
      </c>
      <c r="J62" s="1">
        <f>SUM(J2:J61)</f>
        <v>7977</v>
      </c>
    </row>
    <row r="63" spans="1:12" ht="30" customHeight="1" x14ac:dyDescent="0.3">
      <c r="C63" s="64"/>
      <c r="G63" s="1">
        <v>13005</v>
      </c>
    </row>
    <row r="64" spans="1:12" ht="30" customHeight="1" x14ac:dyDescent="0.3">
      <c r="C64" s="64"/>
    </row>
    <row r="65" spans="3:3" ht="30" customHeight="1" x14ac:dyDescent="0.3">
      <c r="C65" s="64"/>
    </row>
  </sheetData>
  <sortState ref="A2:L46">
    <sortCondition ref="A2"/>
  </sortState>
  <hyperlinks>
    <hyperlink ref="C4" r:id="rId1" xr:uid="{00000000-0004-0000-0E00-000000000000}"/>
    <hyperlink ref="C14" r:id="rId2" xr:uid="{00000000-0004-0000-0E00-000001000000}"/>
    <hyperlink ref="C15" r:id="rId3" xr:uid="{00000000-0004-0000-0E00-000002000000}"/>
    <hyperlink ref="C16" r:id="rId4" xr:uid="{00000000-0004-0000-0E00-000003000000}"/>
    <hyperlink ref="C17" r:id="rId5" xr:uid="{00000000-0004-0000-0E00-000004000000}"/>
    <hyperlink ref="C18" r:id="rId6" xr:uid="{00000000-0004-0000-0E00-000005000000}"/>
    <hyperlink ref="C19" r:id="rId7" xr:uid="{00000000-0004-0000-0E00-000006000000}"/>
    <hyperlink ref="C20" r:id="rId8" xr:uid="{00000000-0004-0000-0E00-000007000000}"/>
    <hyperlink ref="C3" r:id="rId9" xr:uid="{00000000-0004-0000-0E00-000008000000}"/>
    <hyperlink ref="C47" r:id="rId10" xr:uid="{00000000-0004-0000-0E00-000009000000}"/>
    <hyperlink ref="C48" r:id="rId11" xr:uid="{00000000-0004-0000-0E00-00000A000000}"/>
    <hyperlink ref="C49" r:id="rId12" xr:uid="{00000000-0004-0000-0E00-00000B000000}"/>
    <hyperlink ref="C50" r:id="rId13" xr:uid="{00000000-0004-0000-0E00-00000C000000}"/>
    <hyperlink ref="C23" r:id="rId14" xr:uid="{00000000-0004-0000-0E00-00000D000000}"/>
    <hyperlink ref="C24" r:id="rId15" xr:uid="{00000000-0004-0000-0E00-00000E000000}"/>
    <hyperlink ref="C25" r:id="rId16" xr:uid="{00000000-0004-0000-0E00-00000F000000}"/>
    <hyperlink ref="C27" r:id="rId17" xr:uid="{00000000-0004-0000-0E00-000010000000}"/>
    <hyperlink ref="C26" r:id="rId18" xr:uid="{00000000-0004-0000-0E00-000011000000}"/>
    <hyperlink ref="C28" r:id="rId19" xr:uid="{00000000-0004-0000-0E00-000012000000}"/>
    <hyperlink ref="C29" r:id="rId20" xr:uid="{00000000-0004-0000-0E00-000013000000}"/>
    <hyperlink ref="C30" r:id="rId21" xr:uid="{00000000-0004-0000-0E00-000014000000}"/>
    <hyperlink ref="C31" r:id="rId22" xr:uid="{00000000-0004-0000-0E00-000015000000}"/>
    <hyperlink ref="C33" r:id="rId23" xr:uid="{00000000-0004-0000-0E00-000016000000}"/>
    <hyperlink ref="C34" r:id="rId24" xr:uid="{00000000-0004-0000-0E00-000017000000}"/>
    <hyperlink ref="C38" r:id="rId25" xr:uid="{00000000-0004-0000-0E00-000018000000}"/>
    <hyperlink ref="C39" r:id="rId26" xr:uid="{00000000-0004-0000-0E00-000019000000}"/>
    <hyperlink ref="C40" r:id="rId27" xr:uid="{00000000-0004-0000-0E00-00001A000000}"/>
    <hyperlink ref="C44" r:id="rId28" xr:uid="{00000000-0004-0000-0E00-00001B000000}"/>
    <hyperlink ref="C2" r:id="rId29" xr:uid="{00000000-0004-0000-0E00-00001C000000}"/>
    <hyperlink ref="C45" r:id="rId30" xr:uid="{00000000-0004-0000-0E00-00001D000000}"/>
    <hyperlink ref="C46" r:id="rId31" xr:uid="{00000000-0004-0000-0E00-00001E000000}"/>
    <hyperlink ref="C35" r:id="rId32" xr:uid="{00000000-0004-0000-0E00-00001F000000}"/>
    <hyperlink ref="C36" r:id="rId33" xr:uid="{00000000-0004-0000-0E00-000020000000}"/>
    <hyperlink ref="C41" r:id="rId34" xr:uid="{00000000-0004-0000-0E00-000021000000}"/>
    <hyperlink ref="C42" r:id="rId35" xr:uid="{00000000-0004-0000-0E00-000022000000}"/>
    <hyperlink ref="C54" r:id="rId36" xr:uid="{00000000-0004-0000-0E00-000023000000}"/>
    <hyperlink ref="C55" r:id="rId37" xr:uid="{00000000-0004-0000-0E00-000024000000}"/>
    <hyperlink ref="C56" r:id="rId38" xr:uid="{00000000-0004-0000-0E00-000025000000}"/>
    <hyperlink ref="C57" r:id="rId39" xr:uid="{00000000-0004-0000-0E00-000026000000}"/>
    <hyperlink ref="C58" r:id="rId40" xr:uid="{00000000-0004-0000-0E00-000027000000}"/>
    <hyperlink ref="C59" r:id="rId41" xr:uid="{00000000-0004-0000-0E00-000028000000}"/>
    <hyperlink ref="C32" r:id="rId42" xr:uid="{00000000-0004-0000-0E00-000029000000}"/>
    <hyperlink ref="C60" r:id="rId43" xr:uid="{00000000-0004-0000-0E00-00002A000000}"/>
  </hyperlinks>
  <pageMargins left="0.7" right="0.7" top="0.75" bottom="0.75" header="0.3" footer="0.3"/>
  <pageSetup paperSize="9" orientation="portrait" verticalDpi="0" r:id="rId4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8"/>
  <sheetViews>
    <sheetView workbookViewId="0">
      <pane ySplit="1" topLeftCell="A101" activePane="bottomLeft" state="frozen"/>
      <selection pane="bottomLeft" activeCell="A104" sqref="A104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D112</f>
        <v>21952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1" t="s">
        <v>2717</v>
      </c>
      <c r="B2" s="29" t="s">
        <v>915</v>
      </c>
      <c r="C2" s="29"/>
      <c r="D2" s="32">
        <v>205</v>
      </c>
      <c r="E2" s="31" t="s">
        <v>283</v>
      </c>
      <c r="F2" s="28" t="s">
        <v>2718</v>
      </c>
      <c r="G2" s="31">
        <v>261</v>
      </c>
      <c r="H2" s="31">
        <f t="shared" ref="H2:H22" si="0">G2-M2</f>
        <v>137.80000000000001</v>
      </c>
      <c r="K2" s="31">
        <f t="shared" ref="K2:K41" si="1">I2-J2</f>
        <v>0</v>
      </c>
      <c r="M2" s="31">
        <f>G6*20%</f>
        <v>123.2</v>
      </c>
    </row>
    <row r="3" spans="1:15" ht="30" customHeight="1" x14ac:dyDescent="0.3">
      <c r="A3" s="32" t="s">
        <v>2744</v>
      </c>
      <c r="B3" s="32">
        <v>50</v>
      </c>
      <c r="C3" s="32" t="s">
        <v>83</v>
      </c>
      <c r="D3" s="32">
        <v>345</v>
      </c>
      <c r="E3" s="32" t="s">
        <v>850</v>
      </c>
      <c r="G3" s="32">
        <v>439</v>
      </c>
      <c r="H3" s="31">
        <f t="shared" si="0"/>
        <v>327.39999999999998</v>
      </c>
      <c r="K3" s="31">
        <f t="shared" si="1"/>
        <v>0</v>
      </c>
      <c r="M3" s="31">
        <f>G7*20%</f>
        <v>111.60000000000001</v>
      </c>
    </row>
    <row r="4" spans="1:15" ht="30" customHeight="1" x14ac:dyDescent="0.3">
      <c r="A4" s="32" t="s">
        <v>2770</v>
      </c>
      <c r="B4" s="32">
        <v>140</v>
      </c>
      <c r="C4" s="32" t="s">
        <v>83</v>
      </c>
      <c r="D4" s="32">
        <v>618</v>
      </c>
      <c r="E4" s="32" t="s">
        <v>2758</v>
      </c>
      <c r="G4" s="32">
        <v>785</v>
      </c>
      <c r="H4" s="31">
        <f t="shared" si="0"/>
        <v>661.8</v>
      </c>
      <c r="K4" s="31">
        <f t="shared" si="1"/>
        <v>0</v>
      </c>
      <c r="M4" s="31">
        <f>G6*20%</f>
        <v>123.2</v>
      </c>
    </row>
    <row r="5" spans="1:15" ht="30" customHeight="1" x14ac:dyDescent="0.3">
      <c r="A5" s="32" t="s">
        <v>2772</v>
      </c>
      <c r="B5" s="32">
        <v>140</v>
      </c>
      <c r="C5" s="32" t="s">
        <v>470</v>
      </c>
      <c r="D5" s="32">
        <v>375</v>
      </c>
      <c r="E5" s="32" t="s">
        <v>2758</v>
      </c>
      <c r="G5" s="32">
        <v>477</v>
      </c>
      <c r="H5" s="31">
        <f t="shared" si="0"/>
        <v>353.8</v>
      </c>
      <c r="K5" s="31">
        <f t="shared" si="1"/>
        <v>0</v>
      </c>
      <c r="M5" s="31">
        <f>G6*20%</f>
        <v>123.2</v>
      </c>
    </row>
    <row r="6" spans="1:15" ht="30" customHeight="1" x14ac:dyDescent="0.3">
      <c r="A6" s="31" t="s">
        <v>2788</v>
      </c>
      <c r="B6" s="31">
        <v>140</v>
      </c>
      <c r="C6" s="31" t="s">
        <v>470</v>
      </c>
      <c r="D6" s="32">
        <v>485</v>
      </c>
      <c r="E6" s="32" t="s">
        <v>1689</v>
      </c>
      <c r="F6" s="28" t="s">
        <v>2786</v>
      </c>
      <c r="G6" s="31">
        <v>616</v>
      </c>
      <c r="H6" s="31">
        <f t="shared" si="0"/>
        <v>492.8</v>
      </c>
      <c r="K6" s="31">
        <f t="shared" si="1"/>
        <v>0</v>
      </c>
      <c r="M6" s="31">
        <f t="shared" ref="M6:M37" si="2">G6*20%</f>
        <v>123.2</v>
      </c>
    </row>
    <row r="7" spans="1:15" ht="30" customHeight="1" x14ac:dyDescent="0.3">
      <c r="A7" s="32" t="s">
        <v>2783</v>
      </c>
      <c r="B7" s="32">
        <v>140</v>
      </c>
      <c r="C7" s="32" t="s">
        <v>83</v>
      </c>
      <c r="D7" s="32">
        <v>439</v>
      </c>
      <c r="E7" s="32" t="s">
        <v>1689</v>
      </c>
      <c r="F7" s="28" t="s">
        <v>2784</v>
      </c>
      <c r="G7" s="31">
        <v>558</v>
      </c>
      <c r="H7" s="31">
        <f t="shared" si="0"/>
        <v>446.4</v>
      </c>
      <c r="K7" s="31">
        <f t="shared" si="1"/>
        <v>0</v>
      </c>
      <c r="M7" s="31">
        <f t="shared" si="2"/>
        <v>111.60000000000001</v>
      </c>
      <c r="N7" s="31"/>
      <c r="O7" s="31"/>
    </row>
    <row r="8" spans="1:15" ht="30" customHeight="1" x14ac:dyDescent="0.3">
      <c r="A8" s="31" t="s">
        <v>2724</v>
      </c>
      <c r="B8" s="31">
        <v>14</v>
      </c>
      <c r="C8" s="31" t="s">
        <v>83</v>
      </c>
      <c r="D8" s="32">
        <v>489</v>
      </c>
      <c r="E8" s="31" t="s">
        <v>283</v>
      </c>
      <c r="F8" s="28" t="s">
        <v>2725</v>
      </c>
      <c r="G8" s="31">
        <v>622</v>
      </c>
      <c r="H8" s="31">
        <f t="shared" si="0"/>
        <v>497.6</v>
      </c>
      <c r="K8" s="31">
        <f t="shared" si="1"/>
        <v>0</v>
      </c>
      <c r="M8" s="31">
        <f t="shared" si="2"/>
        <v>124.4</v>
      </c>
    </row>
    <row r="9" spans="1:15" ht="30" customHeight="1" x14ac:dyDescent="0.3">
      <c r="A9" s="31" t="s">
        <v>2715</v>
      </c>
      <c r="B9" s="32">
        <v>14</v>
      </c>
      <c r="C9" s="29"/>
      <c r="D9" s="32">
        <v>475</v>
      </c>
      <c r="E9" s="31" t="s">
        <v>283</v>
      </c>
      <c r="F9" s="28" t="s">
        <v>2716</v>
      </c>
      <c r="G9" s="31">
        <v>604</v>
      </c>
      <c r="H9" s="31">
        <f t="shared" si="0"/>
        <v>483.2</v>
      </c>
      <c r="I9" s="32">
        <f>G9+G10+G11+G12+G13+G14</f>
        <v>3958</v>
      </c>
      <c r="J9" s="32">
        <v>1500</v>
      </c>
      <c r="K9" s="31">
        <f t="shared" si="1"/>
        <v>2458</v>
      </c>
      <c r="M9" s="31">
        <f t="shared" si="2"/>
        <v>120.80000000000001</v>
      </c>
    </row>
    <row r="10" spans="1:15" ht="30" customHeight="1" x14ac:dyDescent="0.3">
      <c r="A10" s="32" t="s">
        <v>2771</v>
      </c>
      <c r="B10" s="32">
        <v>10</v>
      </c>
      <c r="D10" s="32">
        <v>467</v>
      </c>
      <c r="E10" s="32" t="s">
        <v>2758</v>
      </c>
      <c r="G10" s="32">
        <v>594</v>
      </c>
      <c r="H10" s="31">
        <f t="shared" si="0"/>
        <v>475.2</v>
      </c>
      <c r="K10" s="31">
        <f t="shared" si="1"/>
        <v>0</v>
      </c>
      <c r="M10" s="31">
        <f t="shared" si="2"/>
        <v>118.80000000000001</v>
      </c>
    </row>
    <row r="11" spans="1:15" ht="30" customHeight="1" x14ac:dyDescent="0.3">
      <c r="A11" s="32" t="s">
        <v>2760</v>
      </c>
      <c r="B11" s="32">
        <v>8</v>
      </c>
      <c r="C11" s="32" t="s">
        <v>120</v>
      </c>
      <c r="D11" s="32">
        <v>199</v>
      </c>
      <c r="E11" s="32" t="s">
        <v>2758</v>
      </c>
      <c r="G11" s="32">
        <v>253</v>
      </c>
      <c r="H11" s="31">
        <f t="shared" si="0"/>
        <v>202.4</v>
      </c>
      <c r="K11" s="31">
        <f t="shared" si="1"/>
        <v>0</v>
      </c>
      <c r="M11" s="31">
        <f t="shared" si="2"/>
        <v>50.6</v>
      </c>
    </row>
    <row r="12" spans="1:15" ht="30" customHeight="1" x14ac:dyDescent="0.3">
      <c r="A12" s="32" t="s">
        <v>2760</v>
      </c>
      <c r="B12" s="32">
        <v>10</v>
      </c>
      <c r="C12" s="32" t="s">
        <v>7</v>
      </c>
      <c r="D12" s="32">
        <v>199</v>
      </c>
      <c r="E12" s="32" t="s">
        <v>2758</v>
      </c>
      <c r="G12" s="32">
        <v>253</v>
      </c>
      <c r="H12" s="31">
        <f t="shared" si="0"/>
        <v>202.4</v>
      </c>
      <c r="K12" s="31">
        <f t="shared" si="1"/>
        <v>0</v>
      </c>
      <c r="M12" s="31">
        <f t="shared" si="2"/>
        <v>50.6</v>
      </c>
    </row>
    <row r="13" spans="1:15" ht="30" customHeight="1" x14ac:dyDescent="0.3">
      <c r="A13" s="32" t="s">
        <v>2622</v>
      </c>
      <c r="B13" s="29">
        <v>60</v>
      </c>
      <c r="D13" s="32">
        <v>649</v>
      </c>
      <c r="E13" s="32" t="s">
        <v>2623</v>
      </c>
      <c r="F13" s="28"/>
      <c r="G13" s="31">
        <v>825</v>
      </c>
      <c r="H13" s="31">
        <f t="shared" si="0"/>
        <v>660</v>
      </c>
      <c r="I13" s="32">
        <f>G13</f>
        <v>825</v>
      </c>
      <c r="J13" s="32">
        <v>400</v>
      </c>
      <c r="K13" s="31">
        <f t="shared" si="1"/>
        <v>425</v>
      </c>
      <c r="M13" s="31">
        <f t="shared" si="2"/>
        <v>165</v>
      </c>
    </row>
    <row r="14" spans="1:15" ht="30" customHeight="1" x14ac:dyDescent="0.3">
      <c r="A14" s="31" t="s">
        <v>2631</v>
      </c>
      <c r="B14" s="29" t="s">
        <v>680</v>
      </c>
      <c r="C14" s="32" t="s">
        <v>120</v>
      </c>
      <c r="D14" s="32">
        <v>1125</v>
      </c>
      <c r="E14" s="32" t="s">
        <v>159</v>
      </c>
      <c r="F14" s="28" t="s">
        <v>2632</v>
      </c>
      <c r="G14" s="31">
        <v>1429</v>
      </c>
      <c r="H14" s="31">
        <f t="shared" si="0"/>
        <v>1143.2</v>
      </c>
      <c r="K14" s="31">
        <f t="shared" si="1"/>
        <v>0</v>
      </c>
      <c r="M14" s="31">
        <f t="shared" si="2"/>
        <v>285.8</v>
      </c>
    </row>
    <row r="15" spans="1:15" ht="30" customHeight="1" x14ac:dyDescent="0.3">
      <c r="A15" s="34" t="s">
        <v>2773</v>
      </c>
      <c r="B15" s="32">
        <v>140</v>
      </c>
      <c r="C15" s="32" t="s">
        <v>470</v>
      </c>
      <c r="E15" s="32" t="s">
        <v>2758</v>
      </c>
      <c r="G15" s="32">
        <v>426</v>
      </c>
      <c r="H15" s="31">
        <f t="shared" si="0"/>
        <v>340.8</v>
      </c>
      <c r="K15" s="31">
        <f t="shared" si="1"/>
        <v>0</v>
      </c>
      <c r="M15" s="31">
        <f t="shared" si="2"/>
        <v>85.2</v>
      </c>
    </row>
    <row r="16" spans="1:15" ht="30" customHeight="1" x14ac:dyDescent="0.3">
      <c r="A16" s="31" t="s">
        <v>2641</v>
      </c>
      <c r="B16" s="31"/>
      <c r="C16" s="31"/>
      <c r="D16" s="32">
        <v>44</v>
      </c>
      <c r="E16" s="32" t="s">
        <v>159</v>
      </c>
      <c r="F16" s="28" t="s">
        <v>2642</v>
      </c>
      <c r="G16" s="31">
        <v>70</v>
      </c>
      <c r="H16" s="31">
        <f t="shared" si="0"/>
        <v>56</v>
      </c>
      <c r="K16" s="31">
        <f t="shared" si="1"/>
        <v>0</v>
      </c>
      <c r="M16" s="31">
        <f t="shared" si="2"/>
        <v>14</v>
      </c>
    </row>
    <row r="17" spans="1:14" ht="30" customHeight="1" x14ac:dyDescent="0.3">
      <c r="A17" s="32" t="s">
        <v>2746</v>
      </c>
      <c r="B17" s="32" t="s">
        <v>284</v>
      </c>
      <c r="D17" s="32">
        <v>569</v>
      </c>
      <c r="E17" s="32" t="s">
        <v>2546</v>
      </c>
      <c r="F17" s="28" t="s">
        <v>2747</v>
      </c>
      <c r="G17" s="32">
        <v>723</v>
      </c>
      <c r="H17" s="31">
        <f t="shared" si="0"/>
        <v>578.4</v>
      </c>
      <c r="I17" s="32">
        <f>G17+G18</f>
        <v>1546</v>
      </c>
      <c r="J17" s="32">
        <v>1416</v>
      </c>
      <c r="K17" s="31">
        <f t="shared" si="1"/>
        <v>130</v>
      </c>
      <c r="M17" s="31">
        <f t="shared" si="2"/>
        <v>144.6</v>
      </c>
    </row>
    <row r="18" spans="1:14" ht="30" customHeight="1" x14ac:dyDescent="0.3">
      <c r="A18" s="32" t="s">
        <v>2742</v>
      </c>
      <c r="B18" s="32">
        <v>50</v>
      </c>
      <c r="D18" s="32">
        <v>648</v>
      </c>
      <c r="E18" s="32" t="s">
        <v>850</v>
      </c>
      <c r="F18" s="28"/>
      <c r="G18" s="31">
        <v>823</v>
      </c>
      <c r="H18" s="31">
        <f t="shared" si="0"/>
        <v>658.4</v>
      </c>
      <c r="K18" s="31">
        <f t="shared" si="1"/>
        <v>0</v>
      </c>
      <c r="M18" s="31">
        <f t="shared" si="2"/>
        <v>164.60000000000002</v>
      </c>
    </row>
    <row r="19" spans="1:14" ht="30" customHeight="1" x14ac:dyDescent="0.3">
      <c r="A19" s="32" t="s">
        <v>2684</v>
      </c>
      <c r="B19" s="32">
        <v>23</v>
      </c>
      <c r="D19" s="32">
        <v>63</v>
      </c>
      <c r="E19" s="32" t="s">
        <v>143</v>
      </c>
      <c r="F19" s="28" t="s">
        <v>2685</v>
      </c>
      <c r="G19" s="32">
        <v>101</v>
      </c>
      <c r="H19" s="31">
        <f t="shared" si="0"/>
        <v>80.8</v>
      </c>
      <c r="I19" s="32">
        <f>G19+G20</f>
        <v>392</v>
      </c>
      <c r="J19" s="32">
        <v>100</v>
      </c>
      <c r="K19" s="31">
        <f t="shared" si="1"/>
        <v>292</v>
      </c>
      <c r="M19" s="31">
        <f t="shared" si="2"/>
        <v>20.200000000000003</v>
      </c>
    </row>
    <row r="20" spans="1:14" ht="30" customHeight="1" x14ac:dyDescent="0.3">
      <c r="A20" s="32" t="s">
        <v>2768</v>
      </c>
      <c r="B20" s="32" t="s">
        <v>244</v>
      </c>
      <c r="D20" s="32">
        <v>229</v>
      </c>
      <c r="E20" s="32" t="s">
        <v>2758</v>
      </c>
      <c r="G20" s="32">
        <v>291</v>
      </c>
      <c r="H20" s="31">
        <f t="shared" si="0"/>
        <v>232.8</v>
      </c>
      <c r="K20" s="31">
        <f t="shared" si="1"/>
        <v>0</v>
      </c>
      <c r="M20" s="31">
        <f t="shared" si="2"/>
        <v>58.2</v>
      </c>
      <c r="N20" s="31"/>
    </row>
    <row r="21" spans="1:14" s="31" customFormat="1" ht="30" customHeight="1" x14ac:dyDescent="0.3">
      <c r="A21" s="32" t="s">
        <v>2711</v>
      </c>
      <c r="B21" s="32" t="s">
        <v>2704</v>
      </c>
      <c r="C21" s="32"/>
      <c r="D21" s="32">
        <v>133</v>
      </c>
      <c r="E21" s="32" t="s">
        <v>467</v>
      </c>
      <c r="F21" s="28" t="s">
        <v>2712</v>
      </c>
      <c r="G21" s="31">
        <v>169</v>
      </c>
      <c r="H21" s="31">
        <f t="shared" si="0"/>
        <v>135.19999999999999</v>
      </c>
      <c r="I21" s="32"/>
      <c r="J21" s="32"/>
      <c r="K21" s="31">
        <f t="shared" si="1"/>
        <v>0</v>
      </c>
      <c r="L21" s="32"/>
      <c r="M21" s="31">
        <f t="shared" si="2"/>
        <v>33.800000000000004</v>
      </c>
    </row>
    <row r="22" spans="1:14" s="31" customFormat="1" ht="30" customHeight="1" x14ac:dyDescent="0.3">
      <c r="A22" s="32" t="s">
        <v>2709</v>
      </c>
      <c r="B22" s="32" t="s">
        <v>2707</v>
      </c>
      <c r="C22" s="32"/>
      <c r="D22" s="32">
        <v>148</v>
      </c>
      <c r="E22" s="32" t="s">
        <v>467</v>
      </c>
      <c r="F22" s="28" t="s">
        <v>2710</v>
      </c>
      <c r="G22" s="31">
        <v>188</v>
      </c>
      <c r="H22" s="31">
        <f t="shared" si="0"/>
        <v>150.4</v>
      </c>
      <c r="I22" s="32"/>
      <c r="J22" s="32"/>
      <c r="K22" s="31">
        <f t="shared" si="1"/>
        <v>0</v>
      </c>
      <c r="L22" s="32"/>
      <c r="M22" s="31">
        <f t="shared" si="2"/>
        <v>37.6</v>
      </c>
      <c r="N22" s="32"/>
    </row>
    <row r="23" spans="1:14" s="31" customFormat="1" ht="30" customHeight="1" x14ac:dyDescent="0.3">
      <c r="A23" s="32" t="s">
        <v>2728</v>
      </c>
      <c r="B23" s="32" t="s">
        <v>2707</v>
      </c>
      <c r="C23" s="32"/>
      <c r="D23" s="32">
        <v>149</v>
      </c>
      <c r="E23" s="31" t="s">
        <v>467</v>
      </c>
      <c r="F23" s="28" t="s">
        <v>2729</v>
      </c>
      <c r="G23" s="32">
        <v>190</v>
      </c>
      <c r="H23" s="31">
        <f>G27-M23</f>
        <v>418</v>
      </c>
      <c r="I23" s="32"/>
      <c r="J23" s="32"/>
      <c r="K23" s="31">
        <f t="shared" si="1"/>
        <v>0</v>
      </c>
      <c r="L23" s="32"/>
      <c r="M23" s="31">
        <f t="shared" si="2"/>
        <v>38</v>
      </c>
      <c r="N23" s="32"/>
    </row>
    <row r="24" spans="1:14" s="31" customFormat="1" ht="30" customHeight="1" x14ac:dyDescent="0.3">
      <c r="A24" s="32" t="s">
        <v>2706</v>
      </c>
      <c r="B24" s="32" t="s">
        <v>2707</v>
      </c>
      <c r="C24" s="32"/>
      <c r="D24" s="32">
        <v>149</v>
      </c>
      <c r="E24" s="32" t="s">
        <v>467</v>
      </c>
      <c r="F24" s="28" t="s">
        <v>2708</v>
      </c>
      <c r="G24" s="32">
        <v>223</v>
      </c>
      <c r="H24" s="31">
        <f>G24-M24</f>
        <v>178.4</v>
      </c>
      <c r="I24" s="32"/>
      <c r="J24" s="32"/>
      <c r="K24" s="31">
        <f t="shared" si="1"/>
        <v>0</v>
      </c>
      <c r="L24" s="32"/>
      <c r="M24" s="31">
        <f t="shared" si="2"/>
        <v>44.6</v>
      </c>
      <c r="N24" s="32"/>
    </row>
    <row r="25" spans="1:14" ht="30" customHeight="1" x14ac:dyDescent="0.3">
      <c r="A25" s="32" t="s">
        <v>2703</v>
      </c>
      <c r="B25" s="32" t="s">
        <v>2704</v>
      </c>
      <c r="C25" s="32" t="s">
        <v>104</v>
      </c>
      <c r="D25" s="32">
        <v>258</v>
      </c>
      <c r="E25" s="32" t="s">
        <v>467</v>
      </c>
      <c r="F25" s="28" t="s">
        <v>2705</v>
      </c>
      <c r="G25" s="32">
        <v>328</v>
      </c>
      <c r="H25" s="31">
        <f>G25-M25</f>
        <v>262.39999999999998</v>
      </c>
      <c r="K25" s="31">
        <f t="shared" si="1"/>
        <v>0</v>
      </c>
      <c r="M25" s="31">
        <f t="shared" si="2"/>
        <v>65.600000000000009</v>
      </c>
    </row>
    <row r="26" spans="1:14" ht="30" customHeight="1" x14ac:dyDescent="0.3">
      <c r="A26" s="32" t="s">
        <v>2733</v>
      </c>
      <c r="B26" s="32">
        <v>6</v>
      </c>
      <c r="C26" s="32" t="s">
        <v>120</v>
      </c>
      <c r="D26" s="32">
        <v>123</v>
      </c>
      <c r="E26" s="31"/>
      <c r="F26" s="28" t="s">
        <v>2734</v>
      </c>
      <c r="G26" s="32">
        <v>157</v>
      </c>
      <c r="H26" s="31">
        <f>G30-M26</f>
        <v>1072.5999999999999</v>
      </c>
      <c r="K26" s="31">
        <f t="shared" si="1"/>
        <v>0</v>
      </c>
      <c r="M26" s="31">
        <f t="shared" si="2"/>
        <v>31.400000000000002</v>
      </c>
    </row>
    <row r="27" spans="1:14" ht="30" customHeight="1" x14ac:dyDescent="0.3">
      <c r="A27" s="32" t="s">
        <v>2737</v>
      </c>
      <c r="B27" s="32" t="s">
        <v>516</v>
      </c>
      <c r="D27" s="32">
        <v>359</v>
      </c>
      <c r="E27" s="32" t="s">
        <v>2739</v>
      </c>
      <c r="F27" s="28" t="s">
        <v>2738</v>
      </c>
      <c r="G27" s="31">
        <v>456</v>
      </c>
      <c r="H27" s="31">
        <f>G27-M27</f>
        <v>364.8</v>
      </c>
      <c r="I27" s="32">
        <f>G27</f>
        <v>456</v>
      </c>
      <c r="J27" s="32">
        <v>456</v>
      </c>
      <c r="K27" s="31">
        <f t="shared" si="1"/>
        <v>0</v>
      </c>
      <c r="M27" s="31">
        <f t="shared" si="2"/>
        <v>91.2</v>
      </c>
    </row>
    <row r="28" spans="1:14" ht="30" customHeight="1" x14ac:dyDescent="0.3">
      <c r="A28" s="32" t="s">
        <v>2743</v>
      </c>
      <c r="B28" s="32">
        <v>50</v>
      </c>
      <c r="D28" s="32">
        <v>445</v>
      </c>
      <c r="E28" s="32" t="s">
        <v>850</v>
      </c>
      <c r="F28" s="28"/>
      <c r="G28" s="32">
        <v>566</v>
      </c>
      <c r="H28" s="31">
        <f>G28-M28</f>
        <v>452.8</v>
      </c>
      <c r="K28" s="31">
        <f t="shared" si="1"/>
        <v>0</v>
      </c>
      <c r="M28" s="31">
        <f t="shared" si="2"/>
        <v>113.2</v>
      </c>
    </row>
    <row r="29" spans="1:14" ht="30" customHeight="1" x14ac:dyDescent="0.3">
      <c r="A29" s="32" t="s">
        <v>2741</v>
      </c>
      <c r="B29" s="32">
        <v>50</v>
      </c>
      <c r="D29" s="32">
        <v>574</v>
      </c>
      <c r="E29" s="32" t="s">
        <v>850</v>
      </c>
      <c r="F29" s="28"/>
      <c r="G29" s="31">
        <v>729</v>
      </c>
      <c r="H29" s="31">
        <f>G29-M29</f>
        <v>583.20000000000005</v>
      </c>
      <c r="I29" s="32">
        <f>G29+G30+G31+G32+G33</f>
        <v>2623</v>
      </c>
      <c r="J29" s="32">
        <v>1750</v>
      </c>
      <c r="K29" s="31">
        <f t="shared" si="1"/>
        <v>873</v>
      </c>
      <c r="M29" s="31">
        <f t="shared" si="2"/>
        <v>145.80000000000001</v>
      </c>
    </row>
    <row r="30" spans="1:14" ht="30" customHeight="1" x14ac:dyDescent="0.3">
      <c r="A30" s="32" t="s">
        <v>2769</v>
      </c>
      <c r="B30" s="32">
        <v>46</v>
      </c>
      <c r="D30" s="32">
        <v>869</v>
      </c>
      <c r="E30" s="32" t="s">
        <v>2758</v>
      </c>
      <c r="G30" s="32">
        <v>1104</v>
      </c>
      <c r="H30" s="31">
        <f>G30-M30</f>
        <v>883.2</v>
      </c>
      <c r="K30" s="31">
        <f t="shared" si="1"/>
        <v>0</v>
      </c>
      <c r="M30" s="31">
        <f t="shared" si="2"/>
        <v>220.8</v>
      </c>
    </row>
    <row r="31" spans="1:14" ht="30" customHeight="1" x14ac:dyDescent="0.3">
      <c r="A31" s="32" t="s">
        <v>2735</v>
      </c>
      <c r="B31" s="32">
        <v>8</v>
      </c>
      <c r="C31" s="32" t="s">
        <v>120</v>
      </c>
      <c r="D31" s="32">
        <v>219</v>
      </c>
      <c r="E31" s="31"/>
      <c r="F31" s="28" t="s">
        <v>2736</v>
      </c>
      <c r="G31" s="32">
        <v>279</v>
      </c>
      <c r="H31" s="31">
        <f>G35-M31</f>
        <v>196.2</v>
      </c>
      <c r="K31" s="31">
        <f t="shared" si="1"/>
        <v>0</v>
      </c>
      <c r="M31" s="31">
        <f t="shared" si="2"/>
        <v>55.800000000000004</v>
      </c>
    </row>
    <row r="32" spans="1:14" ht="30" customHeight="1" x14ac:dyDescent="0.3">
      <c r="A32" s="34" t="s">
        <v>2748</v>
      </c>
      <c r="B32" s="32">
        <v>134</v>
      </c>
      <c r="C32" s="32" t="s">
        <v>83</v>
      </c>
      <c r="E32" s="32" t="s">
        <v>2750</v>
      </c>
      <c r="F32" s="28" t="s">
        <v>2749</v>
      </c>
      <c r="G32" s="31">
        <v>225</v>
      </c>
      <c r="H32" s="31">
        <f t="shared" ref="H32:H48" si="3">G32-M32</f>
        <v>180</v>
      </c>
      <c r="I32" s="32">
        <f>G32+G33+G34+G35</f>
        <v>889</v>
      </c>
      <c r="J32" s="32">
        <v>400</v>
      </c>
      <c r="K32" s="31">
        <f t="shared" si="1"/>
        <v>489</v>
      </c>
      <c r="M32" s="31">
        <f t="shared" si="2"/>
        <v>45</v>
      </c>
    </row>
    <row r="33" spans="1:14" ht="30" customHeight="1" x14ac:dyDescent="0.3">
      <c r="A33" s="31" t="s">
        <v>2722</v>
      </c>
      <c r="B33" s="31" t="s">
        <v>915</v>
      </c>
      <c r="C33" s="31" t="s">
        <v>1229</v>
      </c>
      <c r="D33" s="32">
        <v>225</v>
      </c>
      <c r="E33" s="31" t="s">
        <v>283</v>
      </c>
      <c r="F33" s="28" t="s">
        <v>2723</v>
      </c>
      <c r="G33" s="31">
        <v>286</v>
      </c>
      <c r="H33" s="31">
        <f t="shared" si="3"/>
        <v>228.8</v>
      </c>
      <c r="K33" s="31">
        <f t="shared" si="1"/>
        <v>0</v>
      </c>
      <c r="M33" s="31">
        <f t="shared" si="2"/>
        <v>57.2</v>
      </c>
    </row>
    <row r="34" spans="1:14" ht="30" customHeight="1" x14ac:dyDescent="0.3">
      <c r="A34" s="32" t="s">
        <v>2740</v>
      </c>
      <c r="B34" s="32" t="s">
        <v>155</v>
      </c>
      <c r="D34" s="32">
        <v>99</v>
      </c>
      <c r="E34" s="32" t="s">
        <v>2486</v>
      </c>
      <c r="F34" s="28" t="s">
        <v>2720</v>
      </c>
      <c r="G34" s="31">
        <v>126</v>
      </c>
      <c r="H34" s="31">
        <f t="shared" si="3"/>
        <v>100.8</v>
      </c>
      <c r="K34" s="31">
        <f t="shared" si="1"/>
        <v>0</v>
      </c>
      <c r="M34" s="31">
        <f t="shared" si="2"/>
        <v>25.200000000000003</v>
      </c>
      <c r="N34" s="31"/>
    </row>
    <row r="35" spans="1:14" ht="30" customHeight="1" x14ac:dyDescent="0.3">
      <c r="A35" s="32" t="s">
        <v>2719</v>
      </c>
      <c r="B35" s="29" t="s">
        <v>360</v>
      </c>
      <c r="C35" s="32" t="s">
        <v>2721</v>
      </c>
      <c r="D35" s="32">
        <v>198</v>
      </c>
      <c r="E35" s="32" t="s">
        <v>283</v>
      </c>
      <c r="F35" s="28" t="s">
        <v>2720</v>
      </c>
      <c r="G35" s="31">
        <v>252</v>
      </c>
      <c r="H35" s="31">
        <f t="shared" si="3"/>
        <v>201.6</v>
      </c>
      <c r="K35" s="31">
        <f t="shared" si="1"/>
        <v>0</v>
      </c>
      <c r="M35" s="31">
        <f t="shared" si="2"/>
        <v>50.400000000000006</v>
      </c>
    </row>
    <row r="36" spans="1:14" ht="30" customHeight="1" x14ac:dyDescent="0.3">
      <c r="A36" s="32" t="s">
        <v>2751</v>
      </c>
      <c r="B36" s="32">
        <v>134</v>
      </c>
      <c r="C36" s="32" t="s">
        <v>83</v>
      </c>
      <c r="D36" s="32">
        <v>194</v>
      </c>
      <c r="E36" s="32" t="s">
        <v>2750</v>
      </c>
      <c r="F36" s="28" t="s">
        <v>2752</v>
      </c>
      <c r="G36" s="31">
        <v>247</v>
      </c>
      <c r="H36" s="31">
        <f t="shared" si="3"/>
        <v>197.6</v>
      </c>
      <c r="K36" s="31">
        <f t="shared" si="1"/>
        <v>0</v>
      </c>
      <c r="M36" s="31">
        <f t="shared" si="2"/>
        <v>49.400000000000006</v>
      </c>
    </row>
    <row r="37" spans="1:14" ht="30" customHeight="1" x14ac:dyDescent="0.3">
      <c r="A37" s="32" t="s">
        <v>2753</v>
      </c>
      <c r="B37" s="32">
        <v>134</v>
      </c>
      <c r="C37" s="32" t="s">
        <v>470</v>
      </c>
      <c r="D37" s="32">
        <v>171</v>
      </c>
      <c r="E37" s="32" t="s">
        <v>2750</v>
      </c>
      <c r="F37" s="28" t="s">
        <v>2754</v>
      </c>
      <c r="G37" s="31">
        <v>218</v>
      </c>
      <c r="H37" s="31">
        <f t="shared" si="3"/>
        <v>174.4</v>
      </c>
      <c r="K37" s="31">
        <f t="shared" si="1"/>
        <v>0</v>
      </c>
      <c r="M37" s="31">
        <f t="shared" si="2"/>
        <v>43.6</v>
      </c>
      <c r="N37" s="31"/>
    </row>
    <row r="38" spans="1:14" ht="30" customHeight="1" x14ac:dyDescent="0.3">
      <c r="A38" s="32" t="s">
        <v>2726</v>
      </c>
      <c r="B38" s="32" t="s">
        <v>915</v>
      </c>
      <c r="D38" s="32">
        <v>315</v>
      </c>
      <c r="E38" s="31" t="s">
        <v>283</v>
      </c>
      <c r="F38" s="28" t="s">
        <v>2727</v>
      </c>
      <c r="G38" s="32">
        <v>401</v>
      </c>
      <c r="H38" s="31">
        <f t="shared" si="3"/>
        <v>320.8</v>
      </c>
      <c r="K38" s="31">
        <f t="shared" si="1"/>
        <v>0</v>
      </c>
      <c r="M38" s="31">
        <f t="shared" ref="M38:M69" si="4">G38*20%</f>
        <v>80.2</v>
      </c>
    </row>
    <row r="39" spans="1:14" ht="30" customHeight="1" x14ac:dyDescent="0.3">
      <c r="A39" s="32" t="s">
        <v>2775</v>
      </c>
      <c r="B39" s="32" t="s">
        <v>915</v>
      </c>
      <c r="C39" s="32" t="s">
        <v>2776</v>
      </c>
      <c r="D39" s="32">
        <v>315</v>
      </c>
      <c r="E39" s="32" t="s">
        <v>2419</v>
      </c>
      <c r="G39" s="32">
        <v>401</v>
      </c>
      <c r="H39" s="31">
        <f t="shared" si="3"/>
        <v>320.8</v>
      </c>
      <c r="I39" s="32">
        <f>G39</f>
        <v>401</v>
      </c>
      <c r="K39" s="31">
        <f t="shared" si="1"/>
        <v>401</v>
      </c>
      <c r="M39" s="31">
        <f t="shared" si="4"/>
        <v>80.2</v>
      </c>
    </row>
    <row r="40" spans="1:14" ht="30" customHeight="1" x14ac:dyDescent="0.3">
      <c r="A40" s="32" t="s">
        <v>2682</v>
      </c>
      <c r="B40" s="32" t="s">
        <v>121</v>
      </c>
      <c r="C40" s="32" t="s">
        <v>56</v>
      </c>
      <c r="D40" s="32">
        <v>180</v>
      </c>
      <c r="E40" s="32" t="s">
        <v>467</v>
      </c>
      <c r="F40" s="28" t="s">
        <v>2683</v>
      </c>
      <c r="G40" s="32">
        <v>261</v>
      </c>
      <c r="H40" s="31">
        <f t="shared" si="3"/>
        <v>208.8</v>
      </c>
      <c r="I40" s="32">
        <f>G40+G41+G42+G43+G44+G45+G46+G47+G49+G50+G51+G52+G53+G54+G55+G56+G57+G58+G59+G60+G61+G62+G63+G64+G65+G66+G68+G69+G70+G71+G72+G73+G74+G75</f>
        <v>6724</v>
      </c>
      <c r="J40" s="32">
        <v>3000</v>
      </c>
      <c r="K40" s="31">
        <f t="shared" si="1"/>
        <v>3724</v>
      </c>
      <c r="M40" s="31">
        <f t="shared" si="4"/>
        <v>52.2</v>
      </c>
    </row>
    <row r="41" spans="1:14" ht="30" customHeight="1" x14ac:dyDescent="0.3">
      <c r="A41" s="34" t="s">
        <v>2745</v>
      </c>
      <c r="B41" s="32">
        <v>50</v>
      </c>
      <c r="E41" s="32" t="s">
        <v>850</v>
      </c>
      <c r="G41" s="32">
        <v>939</v>
      </c>
      <c r="H41" s="31">
        <f t="shared" si="3"/>
        <v>751.2</v>
      </c>
      <c r="K41" s="31">
        <f t="shared" si="1"/>
        <v>0</v>
      </c>
      <c r="M41" s="31">
        <f t="shared" si="4"/>
        <v>187.8</v>
      </c>
    </row>
    <row r="42" spans="1:14" ht="30" customHeight="1" x14ac:dyDescent="0.3">
      <c r="A42" s="31" t="s">
        <v>791</v>
      </c>
      <c r="B42" s="31">
        <v>164</v>
      </c>
      <c r="C42" s="31"/>
      <c r="D42" s="32">
        <v>295</v>
      </c>
      <c r="E42" s="32" t="s">
        <v>82</v>
      </c>
      <c r="F42" s="28" t="s">
        <v>2774</v>
      </c>
      <c r="G42" s="31">
        <v>375</v>
      </c>
      <c r="H42" s="31">
        <f t="shared" si="3"/>
        <v>300</v>
      </c>
      <c r="K42" s="31"/>
      <c r="M42" s="31">
        <f t="shared" si="4"/>
        <v>75</v>
      </c>
    </row>
    <row r="43" spans="1:14" ht="30" customHeight="1" x14ac:dyDescent="0.3">
      <c r="A43" s="32" t="s">
        <v>2763</v>
      </c>
      <c r="B43" s="32" t="s">
        <v>164</v>
      </c>
      <c r="C43" s="32" t="s">
        <v>83</v>
      </c>
      <c r="D43" s="32">
        <v>153</v>
      </c>
      <c r="E43" s="32" t="s">
        <v>2758</v>
      </c>
      <c r="G43" s="32">
        <v>195</v>
      </c>
      <c r="H43" s="31">
        <f t="shared" si="3"/>
        <v>156</v>
      </c>
      <c r="K43" s="31">
        <f t="shared" ref="K43:K74" si="5">I43-J43</f>
        <v>0</v>
      </c>
      <c r="M43" s="31">
        <f t="shared" si="4"/>
        <v>39</v>
      </c>
    </row>
    <row r="44" spans="1:14" ht="30" customHeight="1" x14ac:dyDescent="0.3">
      <c r="A44" s="32" t="s">
        <v>2762</v>
      </c>
      <c r="B44" s="32" t="s">
        <v>164</v>
      </c>
      <c r="C44" s="32" t="s">
        <v>2766</v>
      </c>
      <c r="D44" s="32">
        <v>330</v>
      </c>
      <c r="E44" s="32" t="s">
        <v>2758</v>
      </c>
      <c r="G44" s="32">
        <v>420</v>
      </c>
      <c r="H44" s="31">
        <f t="shared" si="3"/>
        <v>336</v>
      </c>
      <c r="K44" s="31">
        <f t="shared" si="5"/>
        <v>0</v>
      </c>
      <c r="M44" s="31">
        <f t="shared" si="4"/>
        <v>84</v>
      </c>
    </row>
    <row r="45" spans="1:14" ht="30" customHeight="1" x14ac:dyDescent="0.3">
      <c r="A45" s="32" t="s">
        <v>2764</v>
      </c>
      <c r="B45" s="32" t="s">
        <v>2765</v>
      </c>
      <c r="C45" s="32" t="s">
        <v>20</v>
      </c>
      <c r="D45" s="32">
        <v>166</v>
      </c>
      <c r="E45" s="32" t="s">
        <v>2758</v>
      </c>
      <c r="G45" s="32">
        <v>211</v>
      </c>
      <c r="H45" s="31">
        <f t="shared" si="3"/>
        <v>168.8</v>
      </c>
      <c r="K45" s="31">
        <f t="shared" si="5"/>
        <v>0</v>
      </c>
      <c r="M45" s="31">
        <f t="shared" si="4"/>
        <v>42.2</v>
      </c>
    </row>
    <row r="46" spans="1:14" ht="30" customHeight="1" x14ac:dyDescent="0.3">
      <c r="A46" s="32" t="s">
        <v>2761</v>
      </c>
      <c r="B46" s="32">
        <v>134</v>
      </c>
      <c r="C46" s="32" t="s">
        <v>83</v>
      </c>
      <c r="D46" s="32">
        <v>116</v>
      </c>
      <c r="E46" s="32" t="s">
        <v>2758</v>
      </c>
      <c r="G46" s="32">
        <v>148</v>
      </c>
      <c r="H46" s="31">
        <f t="shared" si="3"/>
        <v>118.4</v>
      </c>
      <c r="K46" s="31">
        <f t="shared" si="5"/>
        <v>0</v>
      </c>
      <c r="M46" s="31">
        <f t="shared" si="4"/>
        <v>29.6</v>
      </c>
    </row>
    <row r="47" spans="1:14" ht="30" customHeight="1" x14ac:dyDescent="0.3">
      <c r="A47" s="32" t="s">
        <v>2300</v>
      </c>
      <c r="B47" s="32">
        <v>115</v>
      </c>
      <c r="C47" s="32" t="s">
        <v>7</v>
      </c>
      <c r="D47" s="32">
        <v>250</v>
      </c>
      <c r="E47" s="32" t="s">
        <v>765</v>
      </c>
      <c r="F47" s="28" t="s">
        <v>2301</v>
      </c>
      <c r="G47" s="31">
        <v>318</v>
      </c>
      <c r="H47" s="31">
        <f t="shared" si="3"/>
        <v>254.4</v>
      </c>
      <c r="I47" s="32">
        <f>G47</f>
        <v>318</v>
      </c>
      <c r="J47" s="32">
        <v>150</v>
      </c>
      <c r="K47" s="31">
        <f t="shared" si="5"/>
        <v>168</v>
      </c>
      <c r="M47" s="31">
        <f t="shared" si="4"/>
        <v>63.6</v>
      </c>
    </row>
    <row r="48" spans="1:14" ht="30" customHeight="1" x14ac:dyDescent="0.3">
      <c r="A48" s="32" t="s">
        <v>2300</v>
      </c>
      <c r="B48" s="32">
        <v>95</v>
      </c>
      <c r="C48" s="32" t="s">
        <v>7</v>
      </c>
      <c r="D48" s="32">
        <v>250</v>
      </c>
      <c r="E48" s="32" t="s">
        <v>622</v>
      </c>
      <c r="F48" s="28" t="s">
        <v>2301</v>
      </c>
      <c r="G48" s="31">
        <v>318</v>
      </c>
      <c r="H48" s="31">
        <f t="shared" si="3"/>
        <v>254.4</v>
      </c>
      <c r="I48" s="32">
        <f>G48</f>
        <v>318</v>
      </c>
      <c r="J48" s="32">
        <v>150</v>
      </c>
      <c r="K48" s="31">
        <f t="shared" si="5"/>
        <v>168</v>
      </c>
      <c r="M48" s="31">
        <f t="shared" si="4"/>
        <v>63.6</v>
      </c>
    </row>
    <row r="49" spans="1:13" ht="30" customHeight="1" x14ac:dyDescent="0.3">
      <c r="A49" s="31" t="s">
        <v>2663</v>
      </c>
      <c r="C49" s="31"/>
      <c r="D49" s="32">
        <v>41</v>
      </c>
      <c r="E49" s="31" t="s">
        <v>467</v>
      </c>
      <c r="F49" s="28" t="s">
        <v>2664</v>
      </c>
      <c r="G49" s="31">
        <v>59</v>
      </c>
      <c r="H49" s="31">
        <f>G50-M49</f>
        <v>47.2</v>
      </c>
      <c r="K49" s="31">
        <f t="shared" si="5"/>
        <v>0</v>
      </c>
      <c r="M49" s="31">
        <f t="shared" si="4"/>
        <v>11.8</v>
      </c>
    </row>
    <row r="50" spans="1:13" ht="30" customHeight="1" x14ac:dyDescent="0.3">
      <c r="A50" s="32" t="s">
        <v>2663</v>
      </c>
      <c r="D50" s="32">
        <v>41</v>
      </c>
      <c r="E50" s="32" t="s">
        <v>371</v>
      </c>
      <c r="F50" s="28" t="s">
        <v>2664</v>
      </c>
      <c r="G50" s="32">
        <v>59</v>
      </c>
      <c r="H50" s="31">
        <f t="shared" ref="H50:H89" si="6">G50-M50</f>
        <v>47.2</v>
      </c>
      <c r="I50" s="32">
        <f>G50+G51+G52+G53</f>
        <v>236</v>
      </c>
      <c r="J50" s="32">
        <v>150</v>
      </c>
      <c r="K50" s="31">
        <f t="shared" si="5"/>
        <v>86</v>
      </c>
      <c r="M50" s="31">
        <f t="shared" si="4"/>
        <v>11.8</v>
      </c>
    </row>
    <row r="51" spans="1:13" ht="30" customHeight="1" x14ac:dyDescent="0.3">
      <c r="A51" s="31" t="s">
        <v>2661</v>
      </c>
      <c r="C51" s="31"/>
      <c r="D51" s="32">
        <v>37</v>
      </c>
      <c r="E51" s="31" t="s">
        <v>467</v>
      </c>
      <c r="F51" s="28" t="s">
        <v>2662</v>
      </c>
      <c r="G51" s="31">
        <v>59</v>
      </c>
      <c r="H51" s="31">
        <f t="shared" si="6"/>
        <v>47.2</v>
      </c>
      <c r="K51" s="31">
        <f t="shared" si="5"/>
        <v>0</v>
      </c>
      <c r="M51" s="31">
        <f t="shared" si="4"/>
        <v>11.8</v>
      </c>
    </row>
    <row r="52" spans="1:13" ht="30" customHeight="1" x14ac:dyDescent="0.3">
      <c r="A52" s="31" t="s">
        <v>2665</v>
      </c>
      <c r="B52" s="31"/>
      <c r="C52" s="31"/>
      <c r="D52" s="32">
        <v>37</v>
      </c>
      <c r="E52" s="31" t="s">
        <v>467</v>
      </c>
      <c r="F52" s="28" t="s">
        <v>2666</v>
      </c>
      <c r="G52" s="31">
        <v>59</v>
      </c>
      <c r="H52" s="31">
        <f t="shared" si="6"/>
        <v>47.2</v>
      </c>
      <c r="K52" s="31">
        <f t="shared" si="5"/>
        <v>0</v>
      </c>
      <c r="M52" s="31">
        <f t="shared" si="4"/>
        <v>11.8</v>
      </c>
    </row>
    <row r="53" spans="1:13" ht="30" customHeight="1" x14ac:dyDescent="0.3">
      <c r="A53" s="32" t="s">
        <v>2657</v>
      </c>
      <c r="D53" s="32">
        <v>41</v>
      </c>
      <c r="E53" s="31" t="s">
        <v>467</v>
      </c>
      <c r="F53" s="28" t="s">
        <v>2658</v>
      </c>
      <c r="G53" s="32">
        <v>59</v>
      </c>
      <c r="H53" s="31">
        <f t="shared" si="6"/>
        <v>47.2</v>
      </c>
      <c r="K53" s="31">
        <f t="shared" si="5"/>
        <v>0</v>
      </c>
      <c r="M53" s="31">
        <f t="shared" si="4"/>
        <v>11.8</v>
      </c>
    </row>
    <row r="54" spans="1:13" ht="30" customHeight="1" x14ac:dyDescent="0.3">
      <c r="A54" s="32" t="s">
        <v>2667</v>
      </c>
      <c r="C54" s="32" t="s">
        <v>104</v>
      </c>
      <c r="D54" s="32">
        <v>74</v>
      </c>
      <c r="E54" s="31" t="s">
        <v>467</v>
      </c>
      <c r="F54" s="28" t="s">
        <v>2668</v>
      </c>
      <c r="G54" s="32">
        <v>118</v>
      </c>
      <c r="H54" s="31">
        <f t="shared" si="6"/>
        <v>94.4</v>
      </c>
      <c r="K54" s="31">
        <f t="shared" si="5"/>
        <v>0</v>
      </c>
      <c r="M54" s="31">
        <f t="shared" si="4"/>
        <v>23.6</v>
      </c>
    </row>
    <row r="55" spans="1:13" ht="30" customHeight="1" x14ac:dyDescent="0.3">
      <c r="A55" s="31" t="s">
        <v>2659</v>
      </c>
      <c r="C55" s="31"/>
      <c r="D55" s="32">
        <v>51</v>
      </c>
      <c r="E55" s="31" t="s">
        <v>467</v>
      </c>
      <c r="F55" s="28" t="s">
        <v>2660</v>
      </c>
      <c r="G55" s="31">
        <v>73</v>
      </c>
      <c r="H55" s="31">
        <f t="shared" si="6"/>
        <v>58.4</v>
      </c>
      <c r="K55" s="31">
        <f t="shared" si="5"/>
        <v>0</v>
      </c>
      <c r="M55" s="31">
        <f t="shared" si="4"/>
        <v>14.600000000000001</v>
      </c>
    </row>
    <row r="56" spans="1:13" ht="30" customHeight="1" x14ac:dyDescent="0.3">
      <c r="A56" s="31" t="s">
        <v>2651</v>
      </c>
      <c r="C56" s="32" t="s">
        <v>147</v>
      </c>
      <c r="D56" s="32">
        <v>153</v>
      </c>
      <c r="E56" s="32" t="s">
        <v>159</v>
      </c>
      <c r="F56" s="28" t="s">
        <v>2601</v>
      </c>
      <c r="G56" s="31">
        <v>219</v>
      </c>
      <c r="H56" s="31">
        <f t="shared" si="6"/>
        <v>175.2</v>
      </c>
      <c r="K56" s="31">
        <f t="shared" si="5"/>
        <v>0</v>
      </c>
      <c r="M56" s="31">
        <f t="shared" si="4"/>
        <v>43.800000000000004</v>
      </c>
    </row>
    <row r="57" spans="1:13" ht="30" customHeight="1" x14ac:dyDescent="0.3">
      <c r="A57" s="31" t="s">
        <v>2652</v>
      </c>
      <c r="C57" s="32" t="s">
        <v>147</v>
      </c>
      <c r="D57" s="32">
        <v>123</v>
      </c>
      <c r="E57" s="32" t="s">
        <v>159</v>
      </c>
      <c r="F57" s="28" t="s">
        <v>2613</v>
      </c>
      <c r="G57" s="31">
        <v>177</v>
      </c>
      <c r="H57" s="31">
        <f t="shared" si="6"/>
        <v>141.6</v>
      </c>
      <c r="K57" s="31">
        <f t="shared" si="5"/>
        <v>0</v>
      </c>
      <c r="M57" s="31">
        <f t="shared" si="4"/>
        <v>35.4</v>
      </c>
    </row>
    <row r="58" spans="1:13" ht="30" customHeight="1" x14ac:dyDescent="0.3">
      <c r="A58" s="32" t="s">
        <v>2672</v>
      </c>
      <c r="D58" s="32">
        <v>51</v>
      </c>
      <c r="E58" s="32" t="s">
        <v>371</v>
      </c>
      <c r="F58" s="28" t="s">
        <v>2660</v>
      </c>
      <c r="G58" s="32">
        <v>73</v>
      </c>
      <c r="H58" s="31">
        <f t="shared" si="6"/>
        <v>58.4</v>
      </c>
      <c r="K58" s="31">
        <f t="shared" si="5"/>
        <v>0</v>
      </c>
      <c r="M58" s="31">
        <f t="shared" si="4"/>
        <v>14.600000000000001</v>
      </c>
    </row>
    <row r="59" spans="1:13" ht="30" customHeight="1" x14ac:dyDescent="0.3">
      <c r="A59" s="32" t="s">
        <v>2584</v>
      </c>
      <c r="D59" s="32">
        <v>62</v>
      </c>
      <c r="E59" s="32" t="s">
        <v>371</v>
      </c>
      <c r="F59" s="28" t="s">
        <v>2585</v>
      </c>
      <c r="G59" s="32">
        <v>79</v>
      </c>
      <c r="H59" s="31">
        <f t="shared" si="6"/>
        <v>63.2</v>
      </c>
      <c r="K59" s="31">
        <f t="shared" si="5"/>
        <v>0</v>
      </c>
      <c r="M59" s="31">
        <f t="shared" si="4"/>
        <v>15.8</v>
      </c>
    </row>
    <row r="60" spans="1:13" ht="30" customHeight="1" x14ac:dyDescent="0.3">
      <c r="A60" s="32" t="s">
        <v>2580</v>
      </c>
      <c r="B60" s="29"/>
      <c r="C60" s="29"/>
      <c r="D60" s="32">
        <v>62</v>
      </c>
      <c r="E60" s="32" t="s">
        <v>371</v>
      </c>
      <c r="F60" s="28" t="s">
        <v>2581</v>
      </c>
      <c r="G60" s="31">
        <v>79</v>
      </c>
      <c r="H60" s="31">
        <f t="shared" si="6"/>
        <v>63.2</v>
      </c>
      <c r="K60" s="31">
        <f t="shared" si="5"/>
        <v>0</v>
      </c>
      <c r="M60" s="31">
        <f t="shared" si="4"/>
        <v>15.8</v>
      </c>
    </row>
    <row r="61" spans="1:13" ht="30" customHeight="1" x14ac:dyDescent="0.3">
      <c r="A61" s="32" t="s">
        <v>2624</v>
      </c>
      <c r="B61" s="29"/>
      <c r="C61" s="32" t="s">
        <v>104</v>
      </c>
      <c r="D61" s="32">
        <v>124</v>
      </c>
      <c r="E61" s="32" t="s">
        <v>1135</v>
      </c>
      <c r="F61" s="28" t="s">
        <v>2585</v>
      </c>
      <c r="G61" s="31">
        <v>158</v>
      </c>
      <c r="H61" s="31">
        <f t="shared" si="6"/>
        <v>126.4</v>
      </c>
      <c r="I61" s="32">
        <f>G61+G62+G63</f>
        <v>907</v>
      </c>
      <c r="J61" s="32">
        <v>150</v>
      </c>
      <c r="K61" s="31">
        <f t="shared" si="5"/>
        <v>757</v>
      </c>
      <c r="M61" s="31">
        <f t="shared" si="4"/>
        <v>31.6</v>
      </c>
    </row>
    <row r="62" spans="1:13" ht="30" customHeight="1" x14ac:dyDescent="0.3">
      <c r="A62" s="31" t="s">
        <v>2627</v>
      </c>
      <c r="B62" s="31"/>
      <c r="C62" s="31"/>
      <c r="D62" s="32">
        <v>251</v>
      </c>
      <c r="E62" s="32" t="s">
        <v>82</v>
      </c>
      <c r="F62" s="28" t="s">
        <v>2628</v>
      </c>
      <c r="G62" s="31">
        <v>355</v>
      </c>
      <c r="H62" s="31">
        <f t="shared" si="6"/>
        <v>284</v>
      </c>
      <c r="J62" s="32">
        <v>400</v>
      </c>
      <c r="K62" s="31">
        <f t="shared" si="5"/>
        <v>-400</v>
      </c>
      <c r="M62" s="31">
        <f t="shared" si="4"/>
        <v>71</v>
      </c>
    </row>
    <row r="63" spans="1:13" ht="30" customHeight="1" x14ac:dyDescent="0.3">
      <c r="A63" s="31" t="s">
        <v>2629</v>
      </c>
      <c r="B63" s="31"/>
      <c r="C63" s="31"/>
      <c r="D63" s="32">
        <v>186</v>
      </c>
      <c r="E63" s="32" t="s">
        <v>82</v>
      </c>
      <c r="F63" s="28" t="s">
        <v>2630</v>
      </c>
      <c r="G63" s="31">
        <v>394</v>
      </c>
      <c r="H63" s="31">
        <f t="shared" si="6"/>
        <v>315.2</v>
      </c>
      <c r="K63" s="31">
        <f t="shared" si="5"/>
        <v>0</v>
      </c>
      <c r="M63" s="31">
        <f t="shared" si="4"/>
        <v>78.800000000000011</v>
      </c>
    </row>
    <row r="64" spans="1:13" ht="30" customHeight="1" x14ac:dyDescent="0.3">
      <c r="A64" s="32" t="s">
        <v>2686</v>
      </c>
      <c r="D64" s="32">
        <v>99</v>
      </c>
      <c r="E64" s="32" t="s">
        <v>143</v>
      </c>
      <c r="F64" s="28" t="s">
        <v>2687</v>
      </c>
      <c r="G64" s="32">
        <v>126</v>
      </c>
      <c r="H64" s="31">
        <f t="shared" si="6"/>
        <v>100.8</v>
      </c>
      <c r="K64" s="31">
        <f t="shared" si="5"/>
        <v>0</v>
      </c>
      <c r="M64" s="31">
        <f t="shared" si="4"/>
        <v>25.200000000000003</v>
      </c>
    </row>
    <row r="65" spans="1:13" ht="30" customHeight="1" x14ac:dyDescent="0.3">
      <c r="A65" s="34" t="s">
        <v>2701</v>
      </c>
      <c r="B65" s="32" t="s">
        <v>98</v>
      </c>
      <c r="E65" s="32" t="s">
        <v>467</v>
      </c>
      <c r="F65" s="28" t="s">
        <v>2702</v>
      </c>
      <c r="G65" s="32">
        <v>704</v>
      </c>
      <c r="H65" s="31">
        <f t="shared" si="6"/>
        <v>563.20000000000005</v>
      </c>
      <c r="K65" s="31">
        <f t="shared" si="5"/>
        <v>0</v>
      </c>
      <c r="M65" s="31">
        <f t="shared" si="4"/>
        <v>140.80000000000001</v>
      </c>
    </row>
    <row r="66" spans="1:13" ht="30" customHeight="1" x14ac:dyDescent="0.3">
      <c r="A66" s="32" t="s">
        <v>2639</v>
      </c>
      <c r="D66" s="32">
        <v>80</v>
      </c>
      <c r="E66" s="32" t="s">
        <v>159</v>
      </c>
      <c r="F66" s="28" t="s">
        <v>2640</v>
      </c>
      <c r="G66" s="31">
        <v>145</v>
      </c>
      <c r="H66" s="31">
        <f t="shared" si="6"/>
        <v>116</v>
      </c>
      <c r="K66" s="31">
        <f t="shared" si="5"/>
        <v>0</v>
      </c>
      <c r="M66" s="31">
        <f t="shared" si="4"/>
        <v>29</v>
      </c>
    </row>
    <row r="67" spans="1:13" ht="30" customHeight="1" x14ac:dyDescent="0.3">
      <c r="A67" s="32" t="s">
        <v>2639</v>
      </c>
      <c r="D67" s="32">
        <v>80</v>
      </c>
      <c r="E67" s="32" t="s">
        <v>622</v>
      </c>
      <c r="F67" s="28" t="s">
        <v>2640</v>
      </c>
      <c r="G67" s="31">
        <v>145</v>
      </c>
      <c r="H67" s="31">
        <f t="shared" si="6"/>
        <v>116</v>
      </c>
      <c r="K67" s="31">
        <f t="shared" si="5"/>
        <v>0</v>
      </c>
      <c r="M67" s="31">
        <f t="shared" si="4"/>
        <v>29</v>
      </c>
    </row>
    <row r="68" spans="1:13" ht="30" customHeight="1" x14ac:dyDescent="0.3">
      <c r="A68" s="31" t="s">
        <v>2643</v>
      </c>
      <c r="C68" s="31"/>
      <c r="D68" s="32">
        <v>115</v>
      </c>
      <c r="E68" s="32" t="s">
        <v>159</v>
      </c>
      <c r="F68" s="28" t="s">
        <v>2644</v>
      </c>
      <c r="G68" s="31">
        <v>147</v>
      </c>
      <c r="H68" s="31">
        <f t="shared" si="6"/>
        <v>117.6</v>
      </c>
      <c r="K68" s="31">
        <f t="shared" si="5"/>
        <v>0</v>
      </c>
      <c r="M68" s="31">
        <f t="shared" si="4"/>
        <v>29.400000000000002</v>
      </c>
    </row>
    <row r="69" spans="1:13" ht="30" customHeight="1" x14ac:dyDescent="0.3">
      <c r="A69" s="31" t="s">
        <v>2637</v>
      </c>
      <c r="C69" s="29"/>
      <c r="D69" s="32">
        <v>112</v>
      </c>
      <c r="E69" s="32" t="s">
        <v>159</v>
      </c>
      <c r="F69" s="28" t="s">
        <v>2638</v>
      </c>
      <c r="G69" s="31">
        <v>178</v>
      </c>
      <c r="H69" s="31">
        <f t="shared" si="6"/>
        <v>142.4</v>
      </c>
      <c r="K69" s="31">
        <f t="shared" si="5"/>
        <v>0</v>
      </c>
      <c r="M69" s="31">
        <f t="shared" si="4"/>
        <v>35.6</v>
      </c>
    </row>
    <row r="70" spans="1:13" ht="30" customHeight="1" x14ac:dyDescent="0.3">
      <c r="A70" s="31" t="s">
        <v>2679</v>
      </c>
      <c r="B70" s="29" t="s">
        <v>2460</v>
      </c>
      <c r="C70" s="32" t="s">
        <v>2680</v>
      </c>
      <c r="D70" s="32">
        <v>88</v>
      </c>
      <c r="E70" s="31" t="s">
        <v>467</v>
      </c>
      <c r="F70" s="28" t="s">
        <v>2681</v>
      </c>
      <c r="G70" s="31">
        <v>112</v>
      </c>
      <c r="H70" s="31">
        <f t="shared" si="6"/>
        <v>89.6</v>
      </c>
      <c r="K70" s="31">
        <f t="shared" si="5"/>
        <v>0</v>
      </c>
      <c r="M70" s="31">
        <f t="shared" ref="M70:M75" si="7">G70*20%</f>
        <v>22.400000000000002</v>
      </c>
    </row>
    <row r="71" spans="1:13" ht="30" customHeight="1" x14ac:dyDescent="0.3">
      <c r="A71" s="31" t="s">
        <v>2780</v>
      </c>
      <c r="B71" s="29">
        <v>20</v>
      </c>
      <c r="C71" s="32" t="s">
        <v>20</v>
      </c>
      <c r="D71" s="32">
        <v>136</v>
      </c>
      <c r="E71" s="32" t="s">
        <v>1689</v>
      </c>
      <c r="F71" s="28" t="s">
        <v>2781</v>
      </c>
      <c r="G71" s="31">
        <v>87</v>
      </c>
      <c r="H71" s="31">
        <f t="shared" si="6"/>
        <v>69.599999999999994</v>
      </c>
      <c r="K71" s="31">
        <f t="shared" si="5"/>
        <v>0</v>
      </c>
      <c r="M71" s="31">
        <f t="shared" si="7"/>
        <v>17.400000000000002</v>
      </c>
    </row>
    <row r="72" spans="1:13" ht="30" customHeight="1" x14ac:dyDescent="0.3">
      <c r="A72" s="31" t="s">
        <v>2780</v>
      </c>
      <c r="B72" s="29">
        <v>22</v>
      </c>
      <c r="C72" s="32" t="s">
        <v>20</v>
      </c>
      <c r="D72" s="32">
        <v>136</v>
      </c>
      <c r="E72" s="32" t="s">
        <v>1689</v>
      </c>
      <c r="F72" s="28" t="s">
        <v>2781</v>
      </c>
      <c r="G72" s="31">
        <v>87</v>
      </c>
      <c r="H72" s="31">
        <f t="shared" si="6"/>
        <v>69.599999999999994</v>
      </c>
      <c r="K72" s="31">
        <f t="shared" si="5"/>
        <v>0</v>
      </c>
      <c r="M72" s="31">
        <f t="shared" si="7"/>
        <v>17.400000000000002</v>
      </c>
    </row>
    <row r="73" spans="1:13" ht="30" customHeight="1" x14ac:dyDescent="0.3">
      <c r="A73" s="31" t="s">
        <v>2780</v>
      </c>
      <c r="B73" s="32">
        <v>20</v>
      </c>
      <c r="C73" s="29" t="s">
        <v>83</v>
      </c>
      <c r="D73" s="32">
        <v>136</v>
      </c>
      <c r="E73" s="32" t="s">
        <v>1689</v>
      </c>
      <c r="F73" s="28" t="s">
        <v>2782</v>
      </c>
      <c r="G73" s="31">
        <v>87</v>
      </c>
      <c r="H73" s="31">
        <f t="shared" si="6"/>
        <v>69.599999999999994</v>
      </c>
      <c r="K73" s="31">
        <f t="shared" si="5"/>
        <v>0</v>
      </c>
      <c r="M73" s="31">
        <f t="shared" si="7"/>
        <v>17.400000000000002</v>
      </c>
    </row>
    <row r="74" spans="1:13" ht="30" customHeight="1" x14ac:dyDescent="0.3">
      <c r="A74" s="31" t="s">
        <v>2777</v>
      </c>
      <c r="B74" s="29" t="s">
        <v>2779</v>
      </c>
      <c r="C74" s="32" t="s">
        <v>120</v>
      </c>
      <c r="D74" s="32">
        <v>98</v>
      </c>
      <c r="E74" s="32" t="s">
        <v>1689</v>
      </c>
      <c r="F74" s="28" t="s">
        <v>2778</v>
      </c>
      <c r="G74" s="31">
        <v>63</v>
      </c>
      <c r="H74" s="31">
        <f t="shared" si="6"/>
        <v>50.4</v>
      </c>
      <c r="I74" s="32">
        <f>G74+G75+G76+G77+G78+G79</f>
        <v>749</v>
      </c>
      <c r="J74" s="32">
        <v>750</v>
      </c>
      <c r="K74" s="31">
        <f t="shared" si="5"/>
        <v>-1</v>
      </c>
      <c r="M74" s="31">
        <f t="shared" si="7"/>
        <v>12.600000000000001</v>
      </c>
    </row>
    <row r="75" spans="1:13" ht="30" customHeight="1" x14ac:dyDescent="0.3">
      <c r="A75" s="31" t="s">
        <v>2669</v>
      </c>
      <c r="B75" s="31"/>
      <c r="C75" s="31"/>
      <c r="D75" s="32">
        <v>79</v>
      </c>
      <c r="E75" s="31" t="s">
        <v>467</v>
      </c>
      <c r="F75" s="28" t="s">
        <v>2646</v>
      </c>
      <c r="G75" s="31">
        <v>101</v>
      </c>
      <c r="H75" s="31">
        <f t="shared" si="6"/>
        <v>80.8</v>
      </c>
      <c r="K75" s="31">
        <f t="shared" ref="K75:K104" si="8">I75-J75</f>
        <v>0</v>
      </c>
      <c r="M75" s="31">
        <f t="shared" si="7"/>
        <v>20.200000000000003</v>
      </c>
    </row>
    <row r="76" spans="1:13" ht="30" customHeight="1" x14ac:dyDescent="0.3">
      <c r="A76" s="31" t="s">
        <v>2787</v>
      </c>
      <c r="B76" s="31"/>
      <c r="C76" s="31" t="s">
        <v>104</v>
      </c>
      <c r="D76" s="32">
        <v>158</v>
      </c>
      <c r="E76" s="32" t="s">
        <v>159</v>
      </c>
      <c r="F76" s="28" t="s">
        <v>2646</v>
      </c>
      <c r="G76" s="31">
        <v>202</v>
      </c>
      <c r="H76" s="31">
        <f t="shared" si="6"/>
        <v>174.8</v>
      </c>
      <c r="I76" s="32">
        <f>G76+G77+G78+G79+G80+G81+G82+G83+G84+G85+G86+G87</f>
        <v>2303</v>
      </c>
      <c r="J76" s="32">
        <v>3100</v>
      </c>
      <c r="K76" s="31">
        <f t="shared" si="8"/>
        <v>-797</v>
      </c>
      <c r="M76" s="31">
        <f>G80*20%</f>
        <v>27.200000000000003</v>
      </c>
    </row>
    <row r="77" spans="1:13" ht="30" customHeight="1" x14ac:dyDescent="0.3">
      <c r="A77" s="32" t="s">
        <v>2655</v>
      </c>
      <c r="D77" s="32">
        <v>95</v>
      </c>
      <c r="E77" s="31" t="s">
        <v>467</v>
      </c>
      <c r="F77" s="28" t="s">
        <v>2656</v>
      </c>
      <c r="G77" s="32">
        <v>121</v>
      </c>
      <c r="H77" s="31">
        <f t="shared" si="6"/>
        <v>96.8</v>
      </c>
      <c r="K77" s="31">
        <f t="shared" si="8"/>
        <v>0</v>
      </c>
      <c r="M77" s="31">
        <f t="shared" ref="M77:M104" si="9">G77*20%</f>
        <v>24.200000000000003</v>
      </c>
    </row>
    <row r="78" spans="1:13" ht="30" customHeight="1" x14ac:dyDescent="0.3">
      <c r="A78" s="31" t="s">
        <v>2653</v>
      </c>
      <c r="C78" s="31"/>
      <c r="D78" s="32">
        <v>99</v>
      </c>
      <c r="E78" s="31" t="s">
        <v>467</v>
      </c>
      <c r="F78" s="28" t="s">
        <v>2654</v>
      </c>
      <c r="G78" s="31">
        <v>126</v>
      </c>
      <c r="H78" s="31">
        <f t="shared" si="6"/>
        <v>100.8</v>
      </c>
      <c r="K78" s="31">
        <f t="shared" si="8"/>
        <v>0</v>
      </c>
      <c r="M78" s="31">
        <f t="shared" si="9"/>
        <v>25.200000000000003</v>
      </c>
    </row>
    <row r="79" spans="1:13" ht="30" customHeight="1" x14ac:dyDescent="0.3">
      <c r="A79" s="32" t="s">
        <v>2671</v>
      </c>
      <c r="D79" s="32">
        <v>109</v>
      </c>
      <c r="E79" s="31" t="s">
        <v>467</v>
      </c>
      <c r="F79" s="28" t="s">
        <v>2650</v>
      </c>
      <c r="G79" s="32">
        <v>136</v>
      </c>
      <c r="H79" s="31">
        <f t="shared" si="6"/>
        <v>108.8</v>
      </c>
      <c r="K79" s="31">
        <f t="shared" si="8"/>
        <v>0</v>
      </c>
      <c r="M79" s="31">
        <f t="shared" si="9"/>
        <v>27.200000000000003</v>
      </c>
    </row>
    <row r="80" spans="1:13" ht="30" customHeight="1" x14ac:dyDescent="0.3">
      <c r="A80" s="31" t="s">
        <v>2670</v>
      </c>
      <c r="B80" s="31"/>
      <c r="C80" s="31"/>
      <c r="D80" s="32">
        <v>107</v>
      </c>
      <c r="E80" s="31" t="s">
        <v>467</v>
      </c>
      <c r="F80" s="28" t="s">
        <v>2647</v>
      </c>
      <c r="G80" s="31">
        <v>136</v>
      </c>
      <c r="H80" s="31">
        <f t="shared" si="6"/>
        <v>108.8</v>
      </c>
      <c r="K80" s="31">
        <f t="shared" si="8"/>
        <v>0</v>
      </c>
      <c r="M80" s="31">
        <f t="shared" si="9"/>
        <v>27.200000000000003</v>
      </c>
    </row>
    <row r="81" spans="1:13" ht="30" customHeight="1" x14ac:dyDescent="0.3">
      <c r="A81" s="31" t="s">
        <v>2649</v>
      </c>
      <c r="D81" s="32">
        <v>109</v>
      </c>
      <c r="E81" s="32" t="s">
        <v>159</v>
      </c>
      <c r="F81" s="28" t="s">
        <v>2650</v>
      </c>
      <c r="G81" s="31">
        <v>136</v>
      </c>
      <c r="H81" s="31">
        <f t="shared" si="6"/>
        <v>108.8</v>
      </c>
      <c r="K81" s="31">
        <f t="shared" si="8"/>
        <v>0</v>
      </c>
      <c r="M81" s="31">
        <f t="shared" si="9"/>
        <v>27.200000000000003</v>
      </c>
    </row>
    <row r="82" spans="1:13" ht="30" customHeight="1" x14ac:dyDescent="0.3">
      <c r="A82" s="31" t="s">
        <v>2648</v>
      </c>
      <c r="B82" s="31"/>
      <c r="C82" s="31"/>
      <c r="D82" s="32">
        <v>107</v>
      </c>
      <c r="E82" s="32" t="s">
        <v>159</v>
      </c>
      <c r="F82" s="28" t="s">
        <v>2647</v>
      </c>
      <c r="G82" s="31">
        <v>136</v>
      </c>
      <c r="H82" s="31">
        <f t="shared" si="6"/>
        <v>108.8</v>
      </c>
      <c r="K82" s="31">
        <f t="shared" si="8"/>
        <v>0</v>
      </c>
      <c r="M82" s="31">
        <f t="shared" si="9"/>
        <v>27.200000000000003</v>
      </c>
    </row>
    <row r="83" spans="1:13" ht="30" customHeight="1" x14ac:dyDescent="0.3">
      <c r="A83" s="31" t="s">
        <v>2625</v>
      </c>
      <c r="B83" s="29"/>
      <c r="C83" s="29">
        <v>10</v>
      </c>
      <c r="D83" s="32">
        <v>50</v>
      </c>
      <c r="E83" s="32" t="s">
        <v>1135</v>
      </c>
      <c r="F83" s="28" t="s">
        <v>2583</v>
      </c>
      <c r="G83" s="31">
        <v>80</v>
      </c>
      <c r="H83" s="31">
        <f t="shared" si="6"/>
        <v>64</v>
      </c>
      <c r="K83" s="31">
        <f t="shared" si="8"/>
        <v>0</v>
      </c>
      <c r="M83" s="31">
        <f t="shared" si="9"/>
        <v>16</v>
      </c>
    </row>
    <row r="84" spans="1:13" ht="30" customHeight="1" x14ac:dyDescent="0.3">
      <c r="A84" s="32" t="s">
        <v>2057</v>
      </c>
      <c r="B84" s="32">
        <v>54</v>
      </c>
      <c r="C84" s="32" t="s">
        <v>120</v>
      </c>
      <c r="E84" s="32" t="s">
        <v>402</v>
      </c>
      <c r="F84" s="29" t="s">
        <v>2696</v>
      </c>
      <c r="H84" s="31">
        <f t="shared" si="6"/>
        <v>0</v>
      </c>
      <c r="K84" s="31">
        <f t="shared" si="8"/>
        <v>0</v>
      </c>
      <c r="M84" s="31">
        <f t="shared" si="9"/>
        <v>0</v>
      </c>
    </row>
    <row r="85" spans="1:13" ht="30" customHeight="1" x14ac:dyDescent="0.3">
      <c r="A85" s="31" t="s">
        <v>2626</v>
      </c>
      <c r="C85" s="31">
        <v>10</v>
      </c>
      <c r="D85" s="32">
        <v>52</v>
      </c>
      <c r="E85" s="32" t="s">
        <v>1135</v>
      </c>
      <c r="F85" s="28" t="s">
        <v>2578</v>
      </c>
      <c r="G85" s="31">
        <v>70</v>
      </c>
      <c r="H85" s="31">
        <f t="shared" si="6"/>
        <v>56</v>
      </c>
      <c r="K85" s="31">
        <f t="shared" si="8"/>
        <v>0</v>
      </c>
      <c r="M85" s="31">
        <f t="shared" si="9"/>
        <v>14</v>
      </c>
    </row>
    <row r="86" spans="1:13" ht="30" customHeight="1" x14ac:dyDescent="0.3">
      <c r="A86" s="34" t="s">
        <v>2755</v>
      </c>
      <c r="B86" s="32">
        <v>48</v>
      </c>
      <c r="C86" s="32" t="s">
        <v>676</v>
      </c>
      <c r="E86" s="32" t="s">
        <v>2546</v>
      </c>
      <c r="F86" s="28" t="s">
        <v>2756</v>
      </c>
      <c r="G86" s="32">
        <v>693</v>
      </c>
      <c r="H86" s="31">
        <f t="shared" si="6"/>
        <v>554.4</v>
      </c>
      <c r="K86" s="31">
        <f t="shared" si="8"/>
        <v>0</v>
      </c>
      <c r="M86" s="31">
        <f t="shared" si="9"/>
        <v>138.6</v>
      </c>
    </row>
    <row r="87" spans="1:13" ht="30" customHeight="1" x14ac:dyDescent="0.3">
      <c r="A87" s="32" t="s">
        <v>2767</v>
      </c>
      <c r="B87" s="79" t="s">
        <v>360</v>
      </c>
      <c r="D87" s="32">
        <v>367</v>
      </c>
      <c r="E87" s="32" t="s">
        <v>2758</v>
      </c>
      <c r="G87" s="32">
        <v>467</v>
      </c>
      <c r="H87" s="31">
        <f t="shared" si="6"/>
        <v>373.6</v>
      </c>
      <c r="K87" s="31">
        <f t="shared" si="8"/>
        <v>0</v>
      </c>
      <c r="M87" s="31">
        <f t="shared" si="9"/>
        <v>93.4</v>
      </c>
    </row>
    <row r="88" spans="1:13" ht="30" customHeight="1" x14ac:dyDescent="0.3">
      <c r="A88" s="34" t="s">
        <v>2759</v>
      </c>
      <c r="B88" s="32" t="s">
        <v>164</v>
      </c>
      <c r="C88" s="32" t="s">
        <v>7</v>
      </c>
      <c r="E88" s="32" t="s">
        <v>2758</v>
      </c>
      <c r="G88" s="32">
        <v>114</v>
      </c>
      <c r="H88" s="31">
        <f t="shared" si="6"/>
        <v>91.2</v>
      </c>
      <c r="K88" s="31">
        <f t="shared" si="8"/>
        <v>0</v>
      </c>
      <c r="M88" s="31">
        <f t="shared" si="9"/>
        <v>22.8</v>
      </c>
    </row>
    <row r="89" spans="1:13" ht="30" customHeight="1" x14ac:dyDescent="0.3">
      <c r="A89" s="32" t="s">
        <v>2757</v>
      </c>
      <c r="B89" s="32" t="s">
        <v>121</v>
      </c>
      <c r="C89" s="32" t="s">
        <v>20</v>
      </c>
      <c r="D89" s="32">
        <v>115</v>
      </c>
      <c r="E89" s="32" t="s">
        <v>2758</v>
      </c>
      <c r="G89" s="32">
        <v>147</v>
      </c>
      <c r="H89" s="31">
        <f t="shared" si="6"/>
        <v>117.6</v>
      </c>
      <c r="I89" s="32">
        <f>G89+G90+G91+G92+G93+G94+G95+G96+G97+G98+G99+G100+G101+G102+G103</f>
        <v>4703</v>
      </c>
      <c r="J89" s="32">
        <v>3000</v>
      </c>
      <c r="K89" s="31">
        <f t="shared" si="8"/>
        <v>1703</v>
      </c>
      <c r="M89" s="31">
        <f t="shared" si="9"/>
        <v>29.400000000000002</v>
      </c>
    </row>
    <row r="90" spans="1:13" ht="30" customHeight="1" x14ac:dyDescent="0.3">
      <c r="A90" s="34" t="s">
        <v>2730</v>
      </c>
      <c r="B90" s="32" t="s">
        <v>2731</v>
      </c>
      <c r="C90" s="32" t="s">
        <v>474</v>
      </c>
      <c r="E90" s="31" t="s">
        <v>467</v>
      </c>
      <c r="F90" s="28" t="s">
        <v>2732</v>
      </c>
      <c r="G90" s="32">
        <v>126</v>
      </c>
      <c r="H90" s="31">
        <f>G92-M90</f>
        <v>265.8</v>
      </c>
      <c r="K90" s="31">
        <f t="shared" si="8"/>
        <v>0</v>
      </c>
      <c r="M90" s="31">
        <f t="shared" si="9"/>
        <v>25.200000000000003</v>
      </c>
    </row>
    <row r="91" spans="1:13" ht="30" customHeight="1" x14ac:dyDescent="0.3">
      <c r="A91" s="31" t="s">
        <v>2673</v>
      </c>
      <c r="B91" s="32" t="s">
        <v>111</v>
      </c>
      <c r="C91" s="31" t="s">
        <v>7</v>
      </c>
      <c r="D91" s="32">
        <v>246</v>
      </c>
      <c r="E91" s="31" t="s">
        <v>467</v>
      </c>
      <c r="F91" s="28" t="s">
        <v>2674</v>
      </c>
      <c r="G91" s="31">
        <v>312</v>
      </c>
      <c r="H91" s="31">
        <f t="shared" ref="H91:H104" si="10">G91-M91</f>
        <v>249.6</v>
      </c>
      <c r="K91" s="31">
        <f t="shared" si="8"/>
        <v>0</v>
      </c>
      <c r="M91" s="31">
        <f t="shared" si="9"/>
        <v>62.400000000000006</v>
      </c>
    </row>
    <row r="92" spans="1:13" ht="30" customHeight="1" x14ac:dyDescent="0.3">
      <c r="A92" s="40" t="s">
        <v>2676</v>
      </c>
      <c r="B92" s="32">
        <v>58</v>
      </c>
      <c r="C92" s="31"/>
      <c r="E92" s="31" t="s">
        <v>467</v>
      </c>
      <c r="F92" s="28" t="s">
        <v>2675</v>
      </c>
      <c r="G92" s="31">
        <v>291</v>
      </c>
      <c r="H92" s="31">
        <f t="shared" si="10"/>
        <v>232.8</v>
      </c>
      <c r="K92" s="31">
        <f t="shared" si="8"/>
        <v>0</v>
      </c>
      <c r="M92" s="31">
        <f t="shared" si="9"/>
        <v>58.2</v>
      </c>
    </row>
    <row r="93" spans="1:13" ht="30" customHeight="1" x14ac:dyDescent="0.3">
      <c r="A93" s="40" t="s">
        <v>2676</v>
      </c>
      <c r="B93" s="32">
        <v>58</v>
      </c>
      <c r="C93" s="31"/>
      <c r="D93" s="31"/>
      <c r="E93" s="31" t="s">
        <v>467</v>
      </c>
      <c r="F93" s="28" t="s">
        <v>2675</v>
      </c>
      <c r="G93" s="31">
        <v>291</v>
      </c>
      <c r="H93" s="31">
        <f t="shared" si="10"/>
        <v>232.8</v>
      </c>
      <c r="K93" s="31">
        <f t="shared" si="8"/>
        <v>0</v>
      </c>
      <c r="M93" s="31">
        <f t="shared" si="9"/>
        <v>58.2</v>
      </c>
    </row>
    <row r="94" spans="1:13" ht="30" customHeight="1" x14ac:dyDescent="0.3">
      <c r="A94" s="31" t="s">
        <v>2677</v>
      </c>
      <c r="B94" s="29">
        <v>56</v>
      </c>
      <c r="C94" s="32" t="s">
        <v>1361</v>
      </c>
      <c r="D94" s="31">
        <v>199</v>
      </c>
      <c r="E94" s="31" t="s">
        <v>467</v>
      </c>
      <c r="F94" s="28" t="s">
        <v>2678</v>
      </c>
      <c r="G94" s="31">
        <v>253</v>
      </c>
      <c r="H94" s="31">
        <f t="shared" si="10"/>
        <v>202.4</v>
      </c>
      <c r="K94" s="31">
        <f t="shared" si="8"/>
        <v>0</v>
      </c>
      <c r="M94" s="31">
        <f t="shared" si="9"/>
        <v>50.6</v>
      </c>
    </row>
    <row r="95" spans="1:13" ht="30" customHeight="1" x14ac:dyDescent="0.3">
      <c r="A95" s="31" t="s">
        <v>2677</v>
      </c>
      <c r="B95" s="29">
        <v>56</v>
      </c>
      <c r="C95" s="32" t="s">
        <v>1361</v>
      </c>
      <c r="D95" s="31">
        <v>199</v>
      </c>
      <c r="E95" s="31" t="s">
        <v>467</v>
      </c>
      <c r="F95" s="28" t="s">
        <v>2678</v>
      </c>
      <c r="G95" s="31">
        <v>253</v>
      </c>
      <c r="H95" s="31">
        <f t="shared" si="10"/>
        <v>202.4</v>
      </c>
      <c r="K95" s="31">
        <f t="shared" si="8"/>
        <v>0</v>
      </c>
      <c r="M95" s="31">
        <f t="shared" si="9"/>
        <v>50.6</v>
      </c>
    </row>
    <row r="96" spans="1:13" ht="30" customHeight="1" x14ac:dyDescent="0.3">
      <c r="A96" s="32" t="s">
        <v>2017</v>
      </c>
      <c r="B96" s="32">
        <v>12</v>
      </c>
      <c r="C96" s="32" t="s">
        <v>2688</v>
      </c>
      <c r="D96" s="31">
        <v>149</v>
      </c>
      <c r="E96" s="31" t="s">
        <v>467</v>
      </c>
      <c r="F96" s="28" t="s">
        <v>2689</v>
      </c>
      <c r="G96" s="32">
        <v>185</v>
      </c>
      <c r="H96" s="31">
        <f t="shared" si="10"/>
        <v>148</v>
      </c>
      <c r="K96" s="31">
        <f t="shared" si="8"/>
        <v>0</v>
      </c>
      <c r="M96" s="31">
        <f t="shared" si="9"/>
        <v>37</v>
      </c>
    </row>
    <row r="97" spans="1:13" ht="30" customHeight="1" x14ac:dyDescent="0.3">
      <c r="A97" s="32" t="s">
        <v>2017</v>
      </c>
      <c r="B97" s="32">
        <v>12</v>
      </c>
      <c r="C97" s="32" t="s">
        <v>2691</v>
      </c>
      <c r="D97" s="32">
        <v>149</v>
      </c>
      <c r="E97" s="31" t="s">
        <v>467</v>
      </c>
      <c r="F97" s="28" t="s">
        <v>2690</v>
      </c>
      <c r="G97" s="32">
        <v>185</v>
      </c>
      <c r="H97" s="31">
        <f t="shared" si="10"/>
        <v>148</v>
      </c>
      <c r="K97" s="31">
        <f t="shared" si="8"/>
        <v>0</v>
      </c>
      <c r="M97" s="31">
        <f t="shared" si="9"/>
        <v>37</v>
      </c>
    </row>
    <row r="98" spans="1:13" ht="30" customHeight="1" x14ac:dyDescent="0.3">
      <c r="A98" s="32" t="s">
        <v>2017</v>
      </c>
      <c r="B98" s="32">
        <v>12</v>
      </c>
      <c r="C98" s="32" t="s">
        <v>2693</v>
      </c>
      <c r="D98" s="32">
        <v>149</v>
      </c>
      <c r="E98" s="31" t="s">
        <v>467</v>
      </c>
      <c r="F98" s="28" t="s">
        <v>2692</v>
      </c>
      <c r="G98" s="32">
        <v>190</v>
      </c>
      <c r="H98" s="31">
        <f t="shared" si="10"/>
        <v>152</v>
      </c>
      <c r="K98" s="31">
        <f t="shared" si="8"/>
        <v>0</v>
      </c>
      <c r="M98" s="31">
        <f t="shared" si="9"/>
        <v>38</v>
      </c>
    </row>
    <row r="99" spans="1:13" ht="33" customHeight="1" x14ac:dyDescent="0.3">
      <c r="A99" s="32" t="s">
        <v>2694</v>
      </c>
      <c r="B99" s="32">
        <v>12</v>
      </c>
      <c r="C99" s="32" t="s">
        <v>635</v>
      </c>
      <c r="D99" s="32">
        <v>125</v>
      </c>
      <c r="E99" s="31" t="s">
        <v>467</v>
      </c>
      <c r="F99" s="28" t="s">
        <v>2695</v>
      </c>
      <c r="G99" s="32">
        <v>177</v>
      </c>
      <c r="H99" s="31">
        <f t="shared" si="10"/>
        <v>141.6</v>
      </c>
      <c r="K99" s="31">
        <f t="shared" si="8"/>
        <v>0</v>
      </c>
      <c r="M99" s="31">
        <f t="shared" si="9"/>
        <v>35.4</v>
      </c>
    </row>
    <row r="100" spans="1:13" ht="30" customHeight="1" x14ac:dyDescent="0.3">
      <c r="A100" s="32" t="s">
        <v>2699</v>
      </c>
      <c r="B100" s="32">
        <v>9</v>
      </c>
      <c r="C100" s="32" t="s">
        <v>3</v>
      </c>
      <c r="D100" s="32">
        <v>125</v>
      </c>
      <c r="E100" s="32" t="s">
        <v>467</v>
      </c>
      <c r="F100" s="28" t="s">
        <v>2700</v>
      </c>
      <c r="G100" s="32">
        <v>159</v>
      </c>
      <c r="H100" s="31">
        <f t="shared" si="10"/>
        <v>127.2</v>
      </c>
      <c r="K100" s="31">
        <f t="shared" si="8"/>
        <v>0</v>
      </c>
      <c r="M100" s="31">
        <f t="shared" si="9"/>
        <v>31.8</v>
      </c>
    </row>
    <row r="101" spans="1:13" ht="30" customHeight="1" x14ac:dyDescent="0.3">
      <c r="A101" s="31" t="s">
        <v>2699</v>
      </c>
      <c r="B101" s="32">
        <v>11</v>
      </c>
      <c r="C101" s="29" t="s">
        <v>2714</v>
      </c>
      <c r="D101" s="32">
        <v>149</v>
      </c>
      <c r="E101" s="32" t="s">
        <v>467</v>
      </c>
      <c r="F101" s="28" t="s">
        <v>2713</v>
      </c>
      <c r="G101" s="31">
        <v>185</v>
      </c>
      <c r="H101" s="31">
        <f t="shared" si="10"/>
        <v>148</v>
      </c>
      <c r="K101" s="31">
        <f t="shared" si="8"/>
        <v>0</v>
      </c>
      <c r="M101" s="31">
        <f t="shared" si="9"/>
        <v>37</v>
      </c>
    </row>
    <row r="102" spans="1:13" ht="30" customHeight="1" x14ac:dyDescent="0.3">
      <c r="A102" s="32" t="s">
        <v>2697</v>
      </c>
      <c r="B102" s="32">
        <v>12</v>
      </c>
      <c r="C102" s="32" t="s">
        <v>59</v>
      </c>
      <c r="D102" s="32">
        <v>205</v>
      </c>
      <c r="E102" s="32" t="s">
        <v>467</v>
      </c>
      <c r="F102" s="28" t="s">
        <v>2698</v>
      </c>
      <c r="G102" s="32">
        <v>261</v>
      </c>
      <c r="H102" s="31">
        <f t="shared" si="10"/>
        <v>208.8</v>
      </c>
      <c r="K102" s="31">
        <f t="shared" si="8"/>
        <v>0</v>
      </c>
      <c r="M102" s="31">
        <f t="shared" si="9"/>
        <v>52.2</v>
      </c>
    </row>
    <row r="103" spans="1:13" ht="30" customHeight="1" x14ac:dyDescent="0.3">
      <c r="A103" s="31" t="s">
        <v>2633</v>
      </c>
      <c r="B103" s="29" t="s">
        <v>2634</v>
      </c>
      <c r="C103" s="32" t="s">
        <v>83</v>
      </c>
      <c r="D103" s="32">
        <v>1329</v>
      </c>
      <c r="E103" s="32" t="s">
        <v>159</v>
      </c>
      <c r="F103" s="28" t="s">
        <v>2635</v>
      </c>
      <c r="G103" s="31">
        <v>1688</v>
      </c>
      <c r="H103" s="31">
        <f t="shared" si="10"/>
        <v>1350.4</v>
      </c>
      <c r="K103" s="31">
        <f t="shared" si="8"/>
        <v>0</v>
      </c>
      <c r="M103" s="31">
        <f t="shared" si="9"/>
        <v>337.6</v>
      </c>
    </row>
    <row r="104" spans="1:13" ht="30" customHeight="1" x14ac:dyDescent="0.3">
      <c r="A104" s="40" t="s">
        <v>2633</v>
      </c>
      <c r="B104" s="29" t="s">
        <v>2634</v>
      </c>
      <c r="C104" s="32" t="s">
        <v>890</v>
      </c>
      <c r="E104" s="32" t="s">
        <v>159</v>
      </c>
      <c r="F104" s="28" t="s">
        <v>2636</v>
      </c>
      <c r="G104" s="31">
        <v>1688</v>
      </c>
      <c r="H104" s="31">
        <f t="shared" si="10"/>
        <v>1350.4</v>
      </c>
      <c r="K104" s="31">
        <f t="shared" si="8"/>
        <v>0</v>
      </c>
      <c r="M104" s="31">
        <f t="shared" si="9"/>
        <v>337.6</v>
      </c>
    </row>
    <row r="105" spans="1:13" ht="30" customHeight="1" x14ac:dyDescent="0.3">
      <c r="A105" s="32" t="s">
        <v>2791</v>
      </c>
      <c r="B105" s="32">
        <v>5</v>
      </c>
      <c r="D105" s="32">
        <v>157</v>
      </c>
      <c r="H105" s="31">
        <f t="shared" ref="H105:H117" si="11">G105-M105</f>
        <v>0</v>
      </c>
      <c r="K105" s="31">
        <f t="shared" ref="K105:K117" si="12">I105-J105</f>
        <v>0</v>
      </c>
      <c r="M105" s="31">
        <f t="shared" ref="M105:M117" si="13">G105*20%</f>
        <v>0</v>
      </c>
    </row>
    <row r="106" spans="1:13" ht="30" customHeight="1" x14ac:dyDescent="0.3">
      <c r="A106" s="32" t="s">
        <v>2792</v>
      </c>
      <c r="B106" s="67" t="s">
        <v>261</v>
      </c>
      <c r="D106" s="32">
        <v>189</v>
      </c>
      <c r="H106" s="31">
        <f t="shared" si="11"/>
        <v>0</v>
      </c>
      <c r="K106" s="31">
        <f t="shared" si="12"/>
        <v>0</v>
      </c>
      <c r="M106" s="31">
        <f t="shared" si="13"/>
        <v>0</v>
      </c>
    </row>
    <row r="107" spans="1:13" ht="30" customHeight="1" x14ac:dyDescent="0.3">
      <c r="A107" s="32" t="s">
        <v>2793</v>
      </c>
      <c r="B107" s="67" t="s">
        <v>261</v>
      </c>
      <c r="D107" s="32">
        <v>215</v>
      </c>
      <c r="H107" s="31"/>
      <c r="K107" s="31"/>
      <c r="M107" s="31"/>
    </row>
    <row r="108" spans="1:13" ht="30" customHeight="1" x14ac:dyDescent="0.3">
      <c r="A108" s="32" t="s">
        <v>2794</v>
      </c>
      <c r="D108" s="32">
        <v>37</v>
      </c>
      <c r="H108" s="31">
        <f t="shared" si="11"/>
        <v>0</v>
      </c>
      <c r="K108" s="31">
        <f t="shared" si="12"/>
        <v>0</v>
      </c>
      <c r="M108" s="31">
        <f t="shared" si="13"/>
        <v>0</v>
      </c>
    </row>
    <row r="109" spans="1:13" ht="30" customHeight="1" x14ac:dyDescent="0.3">
      <c r="A109" s="32" t="s">
        <v>2795</v>
      </c>
      <c r="D109" s="32">
        <v>37</v>
      </c>
      <c r="H109" s="31"/>
      <c r="K109" s="31"/>
      <c r="M109" s="31"/>
    </row>
    <row r="110" spans="1:13" ht="30" customHeight="1" x14ac:dyDescent="0.3">
      <c r="A110" s="32" t="s">
        <v>2796</v>
      </c>
      <c r="D110" s="32">
        <v>76</v>
      </c>
      <c r="H110" s="31"/>
      <c r="K110" s="31"/>
      <c r="M110" s="31"/>
    </row>
    <row r="111" spans="1:13" ht="30" customHeight="1" x14ac:dyDescent="0.3">
      <c r="A111" s="32" t="s">
        <v>2797</v>
      </c>
      <c r="D111" s="32">
        <v>50</v>
      </c>
      <c r="H111" s="31"/>
      <c r="K111" s="31"/>
      <c r="M111" s="31"/>
    </row>
    <row r="112" spans="1:13" ht="30" customHeight="1" x14ac:dyDescent="0.3">
      <c r="D112" s="32">
        <f>SUM(D2:D111)</f>
        <v>21952</v>
      </c>
      <c r="H112" s="31">
        <f t="shared" si="11"/>
        <v>0</v>
      </c>
      <c r="K112" s="31">
        <f t="shared" si="12"/>
        <v>0</v>
      </c>
      <c r="M112" s="31">
        <f t="shared" si="13"/>
        <v>0</v>
      </c>
    </row>
    <row r="113" spans="4:13" ht="30" customHeight="1" x14ac:dyDescent="0.3">
      <c r="D113" s="32">
        <v>22404</v>
      </c>
      <c r="H113" s="31">
        <f t="shared" si="11"/>
        <v>0</v>
      </c>
      <c r="K113" s="31">
        <f t="shared" si="12"/>
        <v>0</v>
      </c>
      <c r="M113" s="31">
        <f t="shared" si="13"/>
        <v>0</v>
      </c>
    </row>
    <row r="114" spans="4:13" ht="30" customHeight="1" x14ac:dyDescent="0.3">
      <c r="H114" s="31">
        <f t="shared" si="11"/>
        <v>0</v>
      </c>
      <c r="K114" s="31">
        <f t="shared" si="12"/>
        <v>0</v>
      </c>
      <c r="M114" s="31">
        <f t="shared" si="13"/>
        <v>0</v>
      </c>
    </row>
    <row r="115" spans="4:13" ht="30" customHeight="1" x14ac:dyDescent="0.3">
      <c r="H115" s="31">
        <f t="shared" si="11"/>
        <v>0</v>
      </c>
      <c r="K115" s="31">
        <f t="shared" si="12"/>
        <v>0</v>
      </c>
      <c r="M115" s="31">
        <f t="shared" si="13"/>
        <v>0</v>
      </c>
    </row>
    <row r="116" spans="4:13" ht="30" customHeight="1" x14ac:dyDescent="0.3">
      <c r="H116" s="31">
        <f t="shared" si="11"/>
        <v>0</v>
      </c>
      <c r="K116" s="31">
        <f t="shared" si="12"/>
        <v>0</v>
      </c>
      <c r="M116" s="31">
        <f t="shared" si="13"/>
        <v>0</v>
      </c>
    </row>
    <row r="117" spans="4:13" ht="30" customHeight="1" x14ac:dyDescent="0.3">
      <c r="H117" s="31">
        <f t="shared" si="11"/>
        <v>0</v>
      </c>
      <c r="K117" s="31">
        <f t="shared" si="12"/>
        <v>0</v>
      </c>
      <c r="M117" s="31">
        <f t="shared" si="13"/>
        <v>0</v>
      </c>
    </row>
    <row r="118" spans="4:13" ht="30" customHeight="1" x14ac:dyDescent="0.3">
      <c r="H118" s="32">
        <f>SUM(H2:H117)</f>
        <v>27427.4</v>
      </c>
    </row>
  </sheetData>
  <sortState ref="A2:M102">
    <sortCondition ref="A2"/>
  </sortState>
  <hyperlinks>
    <hyperlink ref="F61" r:id="rId1" xr:uid="{00000000-0004-0000-0F00-000000000000}"/>
    <hyperlink ref="F83" r:id="rId2" xr:uid="{00000000-0004-0000-0F00-000001000000}"/>
    <hyperlink ref="F85" r:id="rId3" xr:uid="{00000000-0004-0000-0F00-000002000000}"/>
    <hyperlink ref="F62" r:id="rId4" xr:uid="{00000000-0004-0000-0F00-000003000000}"/>
    <hyperlink ref="F63" r:id="rId5" xr:uid="{00000000-0004-0000-0F00-000004000000}"/>
    <hyperlink ref="F14" r:id="rId6" xr:uid="{00000000-0004-0000-0F00-000005000000}"/>
    <hyperlink ref="F103" r:id="rId7" xr:uid="{00000000-0004-0000-0F00-000006000000}"/>
    <hyperlink ref="F104" r:id="rId8" xr:uid="{00000000-0004-0000-0F00-000007000000}"/>
    <hyperlink ref="F69" r:id="rId9" xr:uid="{00000000-0004-0000-0F00-000008000000}"/>
    <hyperlink ref="F66" r:id="rId10" xr:uid="{00000000-0004-0000-0F00-000009000000}"/>
    <hyperlink ref="F16" r:id="rId11" xr:uid="{00000000-0004-0000-0F00-00000A000000}"/>
    <hyperlink ref="F68" r:id="rId12" xr:uid="{00000000-0004-0000-0F00-00000B000000}"/>
    <hyperlink ref="F76" r:id="rId13" xr:uid="{00000000-0004-0000-0F00-00000C000000}"/>
    <hyperlink ref="F82" r:id="rId14" xr:uid="{00000000-0004-0000-0F00-00000D000000}"/>
    <hyperlink ref="F81" r:id="rId15" xr:uid="{00000000-0004-0000-0F00-00000E000000}"/>
    <hyperlink ref="F56" r:id="rId16" xr:uid="{00000000-0004-0000-0F00-00000F000000}"/>
    <hyperlink ref="F57" r:id="rId17" xr:uid="{00000000-0004-0000-0F00-000010000000}"/>
    <hyperlink ref="F78" r:id="rId18" xr:uid="{00000000-0004-0000-0F00-000011000000}"/>
    <hyperlink ref="F77" r:id="rId19" xr:uid="{00000000-0004-0000-0F00-000012000000}"/>
    <hyperlink ref="F53" r:id="rId20" xr:uid="{00000000-0004-0000-0F00-000013000000}"/>
    <hyperlink ref="F55" r:id="rId21" xr:uid="{00000000-0004-0000-0F00-000014000000}"/>
    <hyperlink ref="F51" r:id="rId22" xr:uid="{00000000-0004-0000-0F00-000015000000}"/>
    <hyperlink ref="F49" r:id="rId23" xr:uid="{00000000-0004-0000-0F00-000016000000}"/>
    <hyperlink ref="F52" r:id="rId24" xr:uid="{00000000-0004-0000-0F00-000017000000}"/>
    <hyperlink ref="F54" r:id="rId25" xr:uid="{00000000-0004-0000-0F00-000018000000}"/>
    <hyperlink ref="F75" r:id="rId26" xr:uid="{00000000-0004-0000-0F00-000019000000}"/>
    <hyperlink ref="F80" r:id="rId27" xr:uid="{00000000-0004-0000-0F00-00001A000000}"/>
    <hyperlink ref="F79" r:id="rId28" xr:uid="{00000000-0004-0000-0F00-00001B000000}"/>
    <hyperlink ref="F58" r:id="rId29" xr:uid="{00000000-0004-0000-0F00-00001C000000}"/>
    <hyperlink ref="F50" r:id="rId30" xr:uid="{00000000-0004-0000-0F00-00001D000000}"/>
    <hyperlink ref="F59" r:id="rId31" xr:uid="{00000000-0004-0000-0F00-00001E000000}"/>
    <hyperlink ref="F60" r:id="rId32" xr:uid="{00000000-0004-0000-0F00-00001F000000}"/>
    <hyperlink ref="F91" r:id="rId33" xr:uid="{00000000-0004-0000-0F00-000020000000}"/>
    <hyperlink ref="F92" r:id="rId34" xr:uid="{00000000-0004-0000-0F00-000021000000}"/>
    <hyperlink ref="F93" r:id="rId35" xr:uid="{00000000-0004-0000-0F00-000022000000}"/>
    <hyperlink ref="F94" r:id="rId36" xr:uid="{00000000-0004-0000-0F00-000023000000}"/>
    <hyperlink ref="F95" r:id="rId37" xr:uid="{00000000-0004-0000-0F00-000024000000}"/>
    <hyperlink ref="F70" r:id="rId38" xr:uid="{00000000-0004-0000-0F00-000025000000}"/>
    <hyperlink ref="F40" r:id="rId39" xr:uid="{00000000-0004-0000-0F00-000026000000}"/>
    <hyperlink ref="F19" r:id="rId40" xr:uid="{00000000-0004-0000-0F00-000027000000}"/>
    <hyperlink ref="F64" r:id="rId41" xr:uid="{00000000-0004-0000-0F00-000028000000}"/>
    <hyperlink ref="F96" r:id="rId42" xr:uid="{00000000-0004-0000-0F00-000029000000}"/>
    <hyperlink ref="F97" r:id="rId43" xr:uid="{00000000-0004-0000-0F00-00002A000000}"/>
    <hyperlink ref="F98" r:id="rId44" xr:uid="{00000000-0004-0000-0F00-00002B000000}"/>
    <hyperlink ref="F99" r:id="rId45" xr:uid="{00000000-0004-0000-0F00-00002C000000}"/>
    <hyperlink ref="F102" r:id="rId46" xr:uid="{00000000-0004-0000-0F00-00002D000000}"/>
    <hyperlink ref="F100" r:id="rId47" xr:uid="{00000000-0004-0000-0F00-00002E000000}"/>
    <hyperlink ref="F65" r:id="rId48" xr:uid="{00000000-0004-0000-0F00-00002F000000}"/>
    <hyperlink ref="F25" r:id="rId49" xr:uid="{00000000-0004-0000-0F00-000030000000}"/>
    <hyperlink ref="F24" r:id="rId50" xr:uid="{00000000-0004-0000-0F00-000031000000}"/>
    <hyperlink ref="F22" r:id="rId51" xr:uid="{00000000-0004-0000-0F00-000032000000}"/>
    <hyperlink ref="F21" r:id="rId52" xr:uid="{00000000-0004-0000-0F00-000033000000}"/>
    <hyperlink ref="F101" r:id="rId53" xr:uid="{00000000-0004-0000-0F00-000034000000}"/>
    <hyperlink ref="F9" r:id="rId54" xr:uid="{00000000-0004-0000-0F00-000035000000}"/>
    <hyperlink ref="F2" r:id="rId55" xr:uid="{00000000-0004-0000-0F00-000036000000}"/>
    <hyperlink ref="F35" r:id="rId56" xr:uid="{00000000-0004-0000-0F00-000037000000}"/>
    <hyperlink ref="F33" r:id="rId57" xr:uid="{00000000-0004-0000-0F00-000038000000}"/>
    <hyperlink ref="F8" r:id="rId58" xr:uid="{00000000-0004-0000-0F00-000039000000}"/>
    <hyperlink ref="F38" r:id="rId59" xr:uid="{00000000-0004-0000-0F00-00003A000000}"/>
    <hyperlink ref="F23" r:id="rId60" xr:uid="{00000000-0004-0000-0F00-00003B000000}"/>
    <hyperlink ref="F90" r:id="rId61" xr:uid="{00000000-0004-0000-0F00-00003C000000}"/>
    <hyperlink ref="F47" r:id="rId62" xr:uid="{00000000-0004-0000-0F00-00003D000000}"/>
    <hyperlink ref="F26" r:id="rId63" xr:uid="{00000000-0004-0000-0F00-00003E000000}"/>
    <hyperlink ref="F31" r:id="rId64" xr:uid="{00000000-0004-0000-0F00-00003F000000}"/>
    <hyperlink ref="F27" r:id="rId65" xr:uid="{00000000-0004-0000-0F00-000040000000}"/>
    <hyperlink ref="F34" r:id="rId66" xr:uid="{00000000-0004-0000-0F00-000041000000}"/>
    <hyperlink ref="F17" r:id="rId67" xr:uid="{00000000-0004-0000-0F00-000042000000}"/>
    <hyperlink ref="F32" r:id="rId68" xr:uid="{00000000-0004-0000-0F00-000043000000}"/>
    <hyperlink ref="F36" r:id="rId69" xr:uid="{00000000-0004-0000-0F00-000044000000}"/>
    <hyperlink ref="F37" r:id="rId70" xr:uid="{00000000-0004-0000-0F00-000045000000}"/>
    <hyperlink ref="F86" r:id="rId71" xr:uid="{00000000-0004-0000-0F00-000046000000}"/>
    <hyperlink ref="F42" r:id="rId72" xr:uid="{00000000-0004-0000-0F00-000047000000}"/>
    <hyperlink ref="F74" r:id="rId73" xr:uid="{00000000-0004-0000-0F00-000048000000}"/>
    <hyperlink ref="F71" r:id="rId74" xr:uid="{00000000-0004-0000-0F00-000049000000}"/>
    <hyperlink ref="F72" r:id="rId75" xr:uid="{00000000-0004-0000-0F00-00004A000000}"/>
    <hyperlink ref="F73" r:id="rId76" xr:uid="{00000000-0004-0000-0F00-00004B000000}"/>
    <hyperlink ref="F7" r:id="rId77" xr:uid="{00000000-0004-0000-0F00-00004C000000}"/>
    <hyperlink ref="F6" r:id="rId78" xr:uid="{00000000-0004-0000-0F00-00004D000000}"/>
    <hyperlink ref="F48" r:id="rId79" xr:uid="{00000000-0004-0000-0F00-00004E000000}"/>
    <hyperlink ref="F67" r:id="rId80" xr:uid="{00000000-0004-0000-0F00-00004F000000}"/>
  </hyperlinks>
  <pageMargins left="0.7" right="0.7" top="0.75" bottom="0.75" header="0.3" footer="0.3"/>
  <pageSetup paperSize="9" orientation="portrait" verticalDpi="0" r:id="rId8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2"/>
  <sheetViews>
    <sheetView topLeftCell="A94" workbookViewId="0">
      <selection activeCell="A79" sqref="A79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3" t="s">
        <v>467</v>
      </c>
      <c r="B2" s="43" t="s">
        <v>2682</v>
      </c>
      <c r="C2" s="15" t="s">
        <v>2683</v>
      </c>
      <c r="D2" s="3" t="s">
        <v>121</v>
      </c>
      <c r="E2" s="3" t="s">
        <v>56</v>
      </c>
      <c r="F2" s="3">
        <v>261</v>
      </c>
      <c r="G2" s="4">
        <f t="shared" ref="G2:G37" si="0">F2-L2</f>
        <v>208.8</v>
      </c>
      <c r="H2" s="3">
        <f>F2+F3+F4+F5+F6+F7+F8+F9+F10+F11+F12+F13+F14+F15+F16+F17+F18+F19+F20+F21+F22+F23+F24+F25+F26+F27+F28+F29+F30+F31+F32+F33+F34+F35</f>
        <v>5081</v>
      </c>
      <c r="I2" s="3">
        <v>3000</v>
      </c>
      <c r="J2" s="4">
        <f t="shared" ref="J2:J37" si="1">H2-I2</f>
        <v>2081</v>
      </c>
      <c r="L2" s="4">
        <f>F2*20%</f>
        <v>52.2</v>
      </c>
    </row>
    <row r="3" spans="1:14" s="3" customFormat="1" ht="30" customHeight="1" x14ac:dyDescent="0.3">
      <c r="A3" s="4" t="s">
        <v>467</v>
      </c>
      <c r="B3" s="43" t="s">
        <v>2728</v>
      </c>
      <c r="C3" s="15" t="s">
        <v>2729</v>
      </c>
      <c r="D3" s="3" t="s">
        <v>2707</v>
      </c>
      <c r="F3" s="3">
        <v>190</v>
      </c>
      <c r="G3" s="4">
        <f>F7-L3</f>
        <v>47.2</v>
      </c>
      <c r="J3" s="4">
        <f>H3-I3</f>
        <v>0</v>
      </c>
      <c r="L3" s="4">
        <f>F7*20%</f>
        <v>11.8</v>
      </c>
    </row>
    <row r="4" spans="1:14" s="3" customFormat="1" ht="30" customHeight="1" x14ac:dyDescent="0.3">
      <c r="A4" s="4"/>
      <c r="B4" s="43" t="s">
        <v>2733</v>
      </c>
      <c r="C4" s="15" t="s">
        <v>2734</v>
      </c>
      <c r="D4" s="3">
        <v>6</v>
      </c>
      <c r="E4" s="3" t="s">
        <v>120</v>
      </c>
      <c r="F4" s="3">
        <v>157</v>
      </c>
      <c r="G4" s="4">
        <f>F8-L4</f>
        <v>47.2</v>
      </c>
      <c r="J4" s="4">
        <f>H4-I4</f>
        <v>0</v>
      </c>
      <c r="L4" s="4">
        <f>F8*20%</f>
        <v>11.8</v>
      </c>
    </row>
    <row r="5" spans="1:14" s="3" customFormat="1" ht="30" customHeight="1" x14ac:dyDescent="0.3">
      <c r="A5" s="4"/>
      <c r="B5" s="43" t="s">
        <v>2735</v>
      </c>
      <c r="C5" s="15" t="s">
        <v>2736</v>
      </c>
      <c r="D5" s="3">
        <v>8</v>
      </c>
      <c r="E5" s="3" t="s">
        <v>120</v>
      </c>
      <c r="F5" s="3">
        <v>279</v>
      </c>
      <c r="G5" s="4">
        <f>F9-L5</f>
        <v>47.2</v>
      </c>
      <c r="J5" s="4">
        <f>H5-I5</f>
        <v>0</v>
      </c>
      <c r="L5" s="4">
        <f>F9*20%</f>
        <v>11.8</v>
      </c>
    </row>
    <row r="6" spans="1:14" s="3" customFormat="1" ht="30" customHeight="1" x14ac:dyDescent="0.3">
      <c r="A6" s="4" t="s">
        <v>467</v>
      </c>
      <c r="B6" s="36" t="s">
        <v>2730</v>
      </c>
      <c r="C6" s="15" t="s">
        <v>2732</v>
      </c>
      <c r="D6" s="3" t="s">
        <v>2731</v>
      </c>
      <c r="E6" s="3" t="s">
        <v>474</v>
      </c>
      <c r="G6" s="4">
        <f>F8-L6</f>
        <v>47.2</v>
      </c>
      <c r="J6" s="4">
        <f>H6-I6</f>
        <v>0</v>
      </c>
      <c r="L6" s="4">
        <f>F8*20%</f>
        <v>11.8</v>
      </c>
    </row>
    <row r="7" spans="1:14" s="3" customFormat="1" ht="30" customHeight="1" x14ac:dyDescent="0.3">
      <c r="A7" s="4" t="s">
        <v>467</v>
      </c>
      <c r="B7" s="49" t="s">
        <v>2663</v>
      </c>
      <c r="C7" s="15" t="s">
        <v>2664</v>
      </c>
      <c r="E7" s="4"/>
      <c r="F7" s="4">
        <v>59</v>
      </c>
      <c r="G7" s="4">
        <f>F8-L7</f>
        <v>47.2</v>
      </c>
      <c r="J7" s="4">
        <f>H7-I7</f>
        <v>0</v>
      </c>
      <c r="L7" s="4">
        <f>F8*20%</f>
        <v>11.8</v>
      </c>
      <c r="M7" s="4"/>
      <c r="N7" s="4"/>
    </row>
    <row r="8" spans="1:14" s="3" customFormat="1" ht="30" customHeight="1" x14ac:dyDescent="0.3">
      <c r="A8" s="4" t="s">
        <v>467</v>
      </c>
      <c r="B8" s="49" t="s">
        <v>2661</v>
      </c>
      <c r="C8" s="15" t="s">
        <v>2662</v>
      </c>
      <c r="E8" s="4"/>
      <c r="F8" s="4">
        <v>59</v>
      </c>
      <c r="G8" s="4">
        <f t="shared" si="0"/>
        <v>47.2</v>
      </c>
      <c r="J8" s="4">
        <f t="shared" si="1"/>
        <v>0</v>
      </c>
      <c r="L8" s="4">
        <f t="shared" ref="L8:L51" si="2">F8*20%</f>
        <v>11.8</v>
      </c>
    </row>
    <row r="9" spans="1:14" s="3" customFormat="1" ht="30" customHeight="1" x14ac:dyDescent="0.3">
      <c r="A9" s="4" t="s">
        <v>467</v>
      </c>
      <c r="B9" s="49" t="s">
        <v>2665</v>
      </c>
      <c r="C9" s="15" t="s">
        <v>2666</v>
      </c>
      <c r="D9" s="4"/>
      <c r="E9" s="4"/>
      <c r="F9" s="4">
        <v>59</v>
      </c>
      <c r="G9" s="4">
        <f t="shared" si="0"/>
        <v>47.2</v>
      </c>
      <c r="J9" s="4">
        <f t="shared" si="1"/>
        <v>0</v>
      </c>
      <c r="L9" s="4">
        <f t="shared" si="2"/>
        <v>11.8</v>
      </c>
    </row>
    <row r="10" spans="1:14" s="3" customFormat="1" ht="30" customHeight="1" x14ac:dyDescent="0.3">
      <c r="A10" s="4" t="s">
        <v>467</v>
      </c>
      <c r="B10" s="43" t="s">
        <v>2657</v>
      </c>
      <c r="C10" s="15" t="s">
        <v>2658</v>
      </c>
      <c r="F10" s="3">
        <v>59</v>
      </c>
      <c r="G10" s="4">
        <f t="shared" si="0"/>
        <v>47.2</v>
      </c>
      <c r="J10" s="4">
        <f t="shared" si="1"/>
        <v>0</v>
      </c>
      <c r="L10" s="4">
        <f t="shared" si="2"/>
        <v>11.8</v>
      </c>
    </row>
    <row r="11" spans="1:14" s="3" customFormat="1" ht="30" customHeight="1" x14ac:dyDescent="0.3">
      <c r="A11" s="4" t="s">
        <v>467</v>
      </c>
      <c r="B11" s="43" t="s">
        <v>2667</v>
      </c>
      <c r="C11" s="15" t="s">
        <v>2668</v>
      </c>
      <c r="E11" s="3" t="s">
        <v>104</v>
      </c>
      <c r="F11" s="3">
        <v>118</v>
      </c>
      <c r="G11" s="4">
        <f t="shared" si="0"/>
        <v>94.4</v>
      </c>
      <c r="J11" s="4">
        <f t="shared" si="1"/>
        <v>0</v>
      </c>
      <c r="L11" s="4">
        <f t="shared" si="2"/>
        <v>23.6</v>
      </c>
    </row>
    <row r="12" spans="1:14" s="3" customFormat="1" ht="30" customHeight="1" x14ac:dyDescent="0.3">
      <c r="A12" s="4" t="s">
        <v>467</v>
      </c>
      <c r="B12" s="49" t="s">
        <v>2659</v>
      </c>
      <c r="C12" s="15" t="s">
        <v>2660</v>
      </c>
      <c r="E12" s="4"/>
      <c r="F12" s="4">
        <v>73</v>
      </c>
      <c r="G12" s="4">
        <f t="shared" si="0"/>
        <v>58.4</v>
      </c>
      <c r="J12" s="4">
        <f t="shared" si="1"/>
        <v>0</v>
      </c>
      <c r="L12" s="4">
        <f t="shared" si="2"/>
        <v>14.600000000000001</v>
      </c>
    </row>
    <row r="13" spans="1:14" s="3" customFormat="1" ht="30" customHeight="1" x14ac:dyDescent="0.3">
      <c r="A13" s="4" t="s">
        <v>467</v>
      </c>
      <c r="B13" s="49" t="s">
        <v>2679</v>
      </c>
      <c r="C13" s="15" t="s">
        <v>2681</v>
      </c>
      <c r="D13" s="21" t="s">
        <v>2460</v>
      </c>
      <c r="E13" s="3" t="s">
        <v>2680</v>
      </c>
      <c r="F13" s="4">
        <v>112</v>
      </c>
      <c r="G13" s="4">
        <f t="shared" si="0"/>
        <v>89.6</v>
      </c>
      <c r="J13" s="4">
        <f t="shared" si="1"/>
        <v>0</v>
      </c>
      <c r="L13" s="4">
        <f t="shared" si="2"/>
        <v>22.400000000000002</v>
      </c>
    </row>
    <row r="14" spans="1:14" s="3" customFormat="1" ht="30" customHeight="1" x14ac:dyDescent="0.3">
      <c r="A14" s="4" t="s">
        <v>467</v>
      </c>
      <c r="B14" s="49" t="s">
        <v>2669</v>
      </c>
      <c r="C14" s="15" t="s">
        <v>2646</v>
      </c>
      <c r="D14" s="4"/>
      <c r="E14" s="4"/>
      <c r="F14" s="4">
        <v>101</v>
      </c>
      <c r="G14" s="4">
        <f t="shared" si="0"/>
        <v>80.8</v>
      </c>
      <c r="J14" s="4">
        <f t="shared" si="1"/>
        <v>0</v>
      </c>
      <c r="L14" s="4">
        <f t="shared" si="2"/>
        <v>20.200000000000003</v>
      </c>
    </row>
    <row r="15" spans="1:14" s="3" customFormat="1" ht="30" customHeight="1" x14ac:dyDescent="0.3">
      <c r="A15" s="4" t="s">
        <v>467</v>
      </c>
      <c r="B15" s="43" t="s">
        <v>2655</v>
      </c>
      <c r="C15" s="15" t="s">
        <v>2656</v>
      </c>
      <c r="F15" s="3">
        <v>121</v>
      </c>
      <c r="G15" s="4">
        <f t="shared" si="0"/>
        <v>96.8</v>
      </c>
      <c r="J15" s="4">
        <f t="shared" si="1"/>
        <v>0</v>
      </c>
      <c r="L15" s="4">
        <f t="shared" si="2"/>
        <v>24.200000000000003</v>
      </c>
    </row>
    <row r="16" spans="1:14" s="3" customFormat="1" ht="30" customHeight="1" x14ac:dyDescent="0.3">
      <c r="A16" s="4" t="s">
        <v>467</v>
      </c>
      <c r="B16" s="49" t="s">
        <v>2653</v>
      </c>
      <c r="C16" s="15" t="s">
        <v>2654</v>
      </c>
      <c r="E16" s="4"/>
      <c r="F16" s="4">
        <v>126</v>
      </c>
      <c r="G16" s="4">
        <f t="shared" si="0"/>
        <v>100.8</v>
      </c>
      <c r="J16" s="4">
        <f t="shared" si="1"/>
        <v>0</v>
      </c>
      <c r="L16" s="4">
        <f t="shared" si="2"/>
        <v>25.200000000000003</v>
      </c>
    </row>
    <row r="17" spans="1:13" s="3" customFormat="1" ht="30" customHeight="1" x14ac:dyDescent="0.3">
      <c r="A17" s="4" t="s">
        <v>467</v>
      </c>
      <c r="B17" s="43" t="s">
        <v>2671</v>
      </c>
      <c r="C17" s="15" t="s">
        <v>2650</v>
      </c>
      <c r="F17" s="3">
        <v>136</v>
      </c>
      <c r="G17" s="4">
        <f t="shared" si="0"/>
        <v>108.8</v>
      </c>
      <c r="J17" s="4">
        <f t="shared" si="1"/>
        <v>0</v>
      </c>
      <c r="L17" s="4">
        <f t="shared" si="2"/>
        <v>27.200000000000003</v>
      </c>
    </row>
    <row r="18" spans="1:13" s="3" customFormat="1" ht="30" customHeight="1" x14ac:dyDescent="0.3">
      <c r="A18" s="4" t="s">
        <v>467</v>
      </c>
      <c r="B18" s="49" t="s">
        <v>2670</v>
      </c>
      <c r="C18" s="15" t="s">
        <v>2647</v>
      </c>
      <c r="D18" s="4"/>
      <c r="E18" s="4"/>
      <c r="F18" s="4">
        <v>136</v>
      </c>
      <c r="G18" s="4">
        <f t="shared" si="0"/>
        <v>108.8</v>
      </c>
      <c r="J18" s="4">
        <f t="shared" si="1"/>
        <v>0</v>
      </c>
      <c r="L18" s="4">
        <f t="shared" si="2"/>
        <v>27.200000000000003</v>
      </c>
    </row>
    <row r="19" spans="1:13" s="3" customFormat="1" ht="30" customHeight="1" x14ac:dyDescent="0.3">
      <c r="A19" s="4" t="s">
        <v>467</v>
      </c>
      <c r="B19" s="49" t="s">
        <v>2673</v>
      </c>
      <c r="C19" s="15" t="s">
        <v>2674</v>
      </c>
      <c r="D19" s="3" t="s">
        <v>111</v>
      </c>
      <c r="E19" s="4" t="s">
        <v>7</v>
      </c>
      <c r="F19" s="4">
        <v>312</v>
      </c>
      <c r="G19" s="4">
        <f t="shared" si="0"/>
        <v>249.6</v>
      </c>
      <c r="J19" s="4">
        <f t="shared" si="1"/>
        <v>0</v>
      </c>
      <c r="L19" s="4">
        <f t="shared" si="2"/>
        <v>62.400000000000006</v>
      </c>
    </row>
    <row r="20" spans="1:13" s="3" customFormat="1" ht="30" customHeight="1" x14ac:dyDescent="0.3">
      <c r="A20" s="4" t="s">
        <v>467</v>
      </c>
      <c r="B20" s="60" t="s">
        <v>2676</v>
      </c>
      <c r="C20" s="15" t="s">
        <v>2675</v>
      </c>
      <c r="D20" s="3">
        <v>58</v>
      </c>
      <c r="E20" s="4"/>
      <c r="F20" s="4"/>
      <c r="G20" s="4">
        <f t="shared" si="0"/>
        <v>0</v>
      </c>
      <c r="J20" s="4">
        <f t="shared" si="1"/>
        <v>0</v>
      </c>
      <c r="L20" s="4">
        <f t="shared" si="2"/>
        <v>0</v>
      </c>
      <c r="M20" s="4"/>
    </row>
    <row r="21" spans="1:13" s="4" customFormat="1" ht="30" customHeight="1" x14ac:dyDescent="0.3">
      <c r="A21" s="4" t="s">
        <v>467</v>
      </c>
      <c r="B21" s="60" t="s">
        <v>2676</v>
      </c>
      <c r="C21" s="15" t="s">
        <v>2675</v>
      </c>
      <c r="D21" s="3">
        <v>58</v>
      </c>
      <c r="G21" s="4">
        <f t="shared" si="0"/>
        <v>0</v>
      </c>
      <c r="H21" s="3"/>
      <c r="I21" s="3"/>
      <c r="J21" s="4">
        <f t="shared" si="1"/>
        <v>0</v>
      </c>
      <c r="K21" s="3"/>
      <c r="L21" s="4">
        <f t="shared" si="2"/>
        <v>0</v>
      </c>
    </row>
    <row r="22" spans="1:13" s="4" customFormat="1" ht="30" customHeight="1" x14ac:dyDescent="0.3">
      <c r="A22" s="4" t="s">
        <v>467</v>
      </c>
      <c r="B22" s="49" t="s">
        <v>2677</v>
      </c>
      <c r="C22" s="15" t="s">
        <v>2678</v>
      </c>
      <c r="D22" s="21">
        <v>56</v>
      </c>
      <c r="E22" s="3" t="s">
        <v>1361</v>
      </c>
      <c r="F22" s="4">
        <v>253</v>
      </c>
      <c r="G22" s="4">
        <f t="shared" si="0"/>
        <v>202.4</v>
      </c>
      <c r="H22" s="3"/>
      <c r="I22" s="3"/>
      <c r="J22" s="4">
        <f t="shared" si="1"/>
        <v>0</v>
      </c>
      <c r="K22" s="3"/>
      <c r="L22" s="4">
        <f t="shared" si="2"/>
        <v>50.6</v>
      </c>
      <c r="M22" s="3"/>
    </row>
    <row r="23" spans="1:13" s="4" customFormat="1" ht="30" customHeight="1" x14ac:dyDescent="0.3">
      <c r="A23" s="4" t="s">
        <v>467</v>
      </c>
      <c r="B23" s="49" t="s">
        <v>2677</v>
      </c>
      <c r="C23" s="15" t="s">
        <v>2678</v>
      </c>
      <c r="D23" s="21">
        <v>56</v>
      </c>
      <c r="E23" s="3" t="s">
        <v>1361</v>
      </c>
      <c r="F23" s="4">
        <v>253</v>
      </c>
      <c r="G23" s="4">
        <f t="shared" si="0"/>
        <v>202.4</v>
      </c>
      <c r="H23" s="3"/>
      <c r="I23" s="3"/>
      <c r="J23" s="4">
        <f t="shared" si="1"/>
        <v>0</v>
      </c>
      <c r="K23" s="3"/>
      <c r="L23" s="4">
        <f t="shared" si="2"/>
        <v>50.6</v>
      </c>
      <c r="M23" s="3"/>
    </row>
    <row r="24" spans="1:13" s="4" customFormat="1" ht="30" customHeight="1" x14ac:dyDescent="0.3">
      <c r="A24" s="4" t="s">
        <v>467</v>
      </c>
      <c r="B24" s="43" t="s">
        <v>2017</v>
      </c>
      <c r="C24" s="15" t="s">
        <v>2689</v>
      </c>
      <c r="D24" s="3">
        <v>12</v>
      </c>
      <c r="E24" s="3" t="s">
        <v>2688</v>
      </c>
      <c r="F24" s="3">
        <v>185</v>
      </c>
      <c r="G24" s="4">
        <f t="shared" si="0"/>
        <v>148</v>
      </c>
      <c r="H24" s="3"/>
      <c r="I24" s="3"/>
      <c r="J24" s="4">
        <f t="shared" si="1"/>
        <v>0</v>
      </c>
      <c r="K24" s="3"/>
      <c r="L24" s="4">
        <f t="shared" si="2"/>
        <v>37</v>
      </c>
      <c r="M24" s="3"/>
    </row>
    <row r="25" spans="1:13" s="3" customFormat="1" ht="30" customHeight="1" x14ac:dyDescent="0.3">
      <c r="A25" s="4" t="s">
        <v>467</v>
      </c>
      <c r="B25" s="43" t="s">
        <v>2017</v>
      </c>
      <c r="C25" s="15" t="s">
        <v>2690</v>
      </c>
      <c r="D25" s="3">
        <v>12</v>
      </c>
      <c r="E25" s="3" t="s">
        <v>2691</v>
      </c>
      <c r="F25" s="3">
        <v>185</v>
      </c>
      <c r="G25" s="4">
        <f t="shared" si="0"/>
        <v>148</v>
      </c>
      <c r="J25" s="4">
        <f t="shared" si="1"/>
        <v>0</v>
      </c>
      <c r="L25" s="4">
        <f t="shared" si="2"/>
        <v>37</v>
      </c>
    </row>
    <row r="26" spans="1:13" s="3" customFormat="1" ht="30" customHeight="1" x14ac:dyDescent="0.3">
      <c r="A26" s="4" t="s">
        <v>467</v>
      </c>
      <c r="B26" s="43" t="s">
        <v>2017</v>
      </c>
      <c r="C26" s="15" t="s">
        <v>2692</v>
      </c>
      <c r="D26" s="3">
        <v>12</v>
      </c>
      <c r="E26" s="3" t="s">
        <v>2693</v>
      </c>
      <c r="F26" s="3">
        <v>190</v>
      </c>
      <c r="G26" s="4">
        <f t="shared" si="0"/>
        <v>152</v>
      </c>
      <c r="J26" s="4">
        <f t="shared" si="1"/>
        <v>0</v>
      </c>
      <c r="L26" s="4">
        <f t="shared" si="2"/>
        <v>38</v>
      </c>
    </row>
    <row r="27" spans="1:13" s="3" customFormat="1" ht="30" customHeight="1" x14ac:dyDescent="0.3">
      <c r="A27" s="4" t="s">
        <v>467</v>
      </c>
      <c r="B27" s="43" t="s">
        <v>2694</v>
      </c>
      <c r="C27" s="15" t="s">
        <v>2695</v>
      </c>
      <c r="D27" s="3">
        <v>12</v>
      </c>
      <c r="E27" s="3" t="s">
        <v>635</v>
      </c>
      <c r="F27" s="3">
        <v>177</v>
      </c>
      <c r="G27" s="4">
        <f t="shared" si="0"/>
        <v>141.6</v>
      </c>
      <c r="J27" s="4">
        <f t="shared" si="1"/>
        <v>0</v>
      </c>
      <c r="L27" s="4">
        <f t="shared" si="2"/>
        <v>35.4</v>
      </c>
    </row>
    <row r="28" spans="1:13" s="3" customFormat="1" ht="30" customHeight="1" x14ac:dyDescent="0.3">
      <c r="A28" s="3" t="s">
        <v>467</v>
      </c>
      <c r="B28" s="43" t="s">
        <v>2697</v>
      </c>
      <c r="C28" s="15" t="s">
        <v>2698</v>
      </c>
      <c r="D28" s="3">
        <v>12</v>
      </c>
      <c r="E28" s="3" t="s">
        <v>59</v>
      </c>
      <c r="F28" s="3">
        <v>261</v>
      </c>
      <c r="G28" s="4">
        <f t="shared" si="0"/>
        <v>208.8</v>
      </c>
      <c r="J28" s="4">
        <f t="shared" si="1"/>
        <v>0</v>
      </c>
      <c r="L28" s="4">
        <f t="shared" si="2"/>
        <v>52.2</v>
      </c>
    </row>
    <row r="29" spans="1:13" s="3" customFormat="1" ht="30" customHeight="1" x14ac:dyDescent="0.3">
      <c r="A29" s="3" t="s">
        <v>467</v>
      </c>
      <c r="B29" s="43" t="s">
        <v>2699</v>
      </c>
      <c r="C29" s="15" t="s">
        <v>2700</v>
      </c>
      <c r="D29" s="3">
        <v>9</v>
      </c>
      <c r="E29" s="3" t="s">
        <v>3</v>
      </c>
      <c r="F29" s="3">
        <v>159</v>
      </c>
      <c r="G29" s="4">
        <f t="shared" si="0"/>
        <v>127.2</v>
      </c>
      <c r="J29" s="4">
        <f t="shared" si="1"/>
        <v>0</v>
      </c>
      <c r="L29" s="4">
        <f t="shared" si="2"/>
        <v>31.8</v>
      </c>
    </row>
    <row r="30" spans="1:13" s="3" customFormat="1" ht="30" customHeight="1" x14ac:dyDescent="0.3">
      <c r="A30" s="3" t="s">
        <v>467</v>
      </c>
      <c r="B30" s="36" t="s">
        <v>2701</v>
      </c>
      <c r="C30" s="15" t="s">
        <v>2702</v>
      </c>
      <c r="D30" s="3" t="s">
        <v>98</v>
      </c>
      <c r="G30" s="4">
        <f t="shared" si="0"/>
        <v>0</v>
      </c>
      <c r="J30" s="4">
        <f t="shared" si="1"/>
        <v>0</v>
      </c>
      <c r="L30" s="4">
        <f t="shared" si="2"/>
        <v>0</v>
      </c>
    </row>
    <row r="31" spans="1:13" s="3" customFormat="1" ht="30" customHeight="1" x14ac:dyDescent="0.3">
      <c r="A31" s="3" t="s">
        <v>467</v>
      </c>
      <c r="B31" s="43" t="s">
        <v>2703</v>
      </c>
      <c r="C31" s="15" t="s">
        <v>2705</v>
      </c>
      <c r="D31" s="3" t="s">
        <v>2704</v>
      </c>
      <c r="E31" s="3" t="s">
        <v>104</v>
      </c>
      <c r="F31" s="3">
        <v>328</v>
      </c>
      <c r="G31" s="4">
        <f t="shared" si="0"/>
        <v>262.39999999999998</v>
      </c>
      <c r="J31" s="4">
        <f t="shared" si="1"/>
        <v>0</v>
      </c>
      <c r="L31" s="4">
        <f t="shared" si="2"/>
        <v>65.600000000000009</v>
      </c>
    </row>
    <row r="32" spans="1:13" s="3" customFormat="1" ht="30" customHeight="1" x14ac:dyDescent="0.3">
      <c r="A32" s="3" t="s">
        <v>467</v>
      </c>
      <c r="B32" s="43" t="s">
        <v>2706</v>
      </c>
      <c r="C32" s="15" t="s">
        <v>2708</v>
      </c>
      <c r="D32" s="3" t="s">
        <v>2707</v>
      </c>
      <c r="F32" s="3">
        <v>190</v>
      </c>
      <c r="G32" s="4">
        <f t="shared" si="0"/>
        <v>152</v>
      </c>
      <c r="J32" s="4">
        <f t="shared" si="1"/>
        <v>0</v>
      </c>
      <c r="L32" s="4">
        <f t="shared" si="2"/>
        <v>38</v>
      </c>
    </row>
    <row r="33" spans="1:13" s="3" customFormat="1" ht="30" customHeight="1" x14ac:dyDescent="0.3">
      <c r="A33" s="3" t="s">
        <v>467</v>
      </c>
      <c r="B33" s="43" t="s">
        <v>2709</v>
      </c>
      <c r="C33" s="15" t="s">
        <v>2710</v>
      </c>
      <c r="D33" s="3" t="s">
        <v>2707</v>
      </c>
      <c r="F33" s="4">
        <v>188</v>
      </c>
      <c r="G33" s="4">
        <f t="shared" si="0"/>
        <v>150.4</v>
      </c>
      <c r="J33" s="4">
        <f t="shared" si="1"/>
        <v>0</v>
      </c>
      <c r="L33" s="4">
        <f t="shared" si="2"/>
        <v>37.6</v>
      </c>
    </row>
    <row r="34" spans="1:13" s="3" customFormat="1" ht="30" customHeight="1" x14ac:dyDescent="0.3">
      <c r="A34" s="3" t="s">
        <v>467</v>
      </c>
      <c r="B34" s="43" t="s">
        <v>2711</v>
      </c>
      <c r="C34" s="15" t="s">
        <v>2712</v>
      </c>
      <c r="D34" s="3" t="s">
        <v>2704</v>
      </c>
      <c r="F34" s="4">
        <v>169</v>
      </c>
      <c r="G34" s="4">
        <f t="shared" si="0"/>
        <v>135.19999999999999</v>
      </c>
      <c r="J34" s="4">
        <f t="shared" si="1"/>
        <v>0</v>
      </c>
      <c r="L34" s="4">
        <f t="shared" si="2"/>
        <v>33.800000000000004</v>
      </c>
      <c r="M34" s="4"/>
    </row>
    <row r="35" spans="1:13" s="3" customFormat="1" ht="30" customHeight="1" x14ac:dyDescent="0.3">
      <c r="A35" s="3" t="s">
        <v>467</v>
      </c>
      <c r="B35" s="49" t="s">
        <v>2699</v>
      </c>
      <c r="C35" s="15" t="s">
        <v>2713</v>
      </c>
      <c r="D35" s="3">
        <v>11</v>
      </c>
      <c r="E35" s="21" t="s">
        <v>2714</v>
      </c>
      <c r="F35" s="4">
        <v>185</v>
      </c>
      <c r="G35" s="4">
        <f t="shared" si="0"/>
        <v>148</v>
      </c>
      <c r="J35" s="4">
        <f t="shared" si="1"/>
        <v>0</v>
      </c>
      <c r="L35" s="4">
        <f t="shared" si="2"/>
        <v>37</v>
      </c>
    </row>
    <row r="36" spans="1:13" s="5" customFormat="1" ht="30" customHeight="1" x14ac:dyDescent="0.3">
      <c r="A36" s="5" t="s">
        <v>2623</v>
      </c>
      <c r="B36" s="46" t="s">
        <v>2622</v>
      </c>
      <c r="C36" s="7"/>
      <c r="D36" s="24">
        <v>60</v>
      </c>
      <c r="F36" s="6">
        <v>825</v>
      </c>
      <c r="G36" s="6">
        <f t="shared" si="0"/>
        <v>660</v>
      </c>
      <c r="H36" s="5">
        <f>F36</f>
        <v>825</v>
      </c>
      <c r="I36" s="5">
        <v>400</v>
      </c>
      <c r="J36" s="6">
        <f t="shared" si="1"/>
        <v>425</v>
      </c>
      <c r="L36" s="6">
        <f t="shared" si="2"/>
        <v>165</v>
      </c>
    </row>
    <row r="37" spans="1:13" s="12" customFormat="1" ht="30" customHeight="1" x14ac:dyDescent="0.3">
      <c r="A37" s="12" t="s">
        <v>159</v>
      </c>
      <c r="B37" s="45" t="s">
        <v>2645</v>
      </c>
      <c r="C37" s="16" t="s">
        <v>2646</v>
      </c>
      <c r="D37" s="13"/>
      <c r="E37" s="13" t="s">
        <v>104</v>
      </c>
      <c r="F37" s="13">
        <v>202</v>
      </c>
      <c r="G37" s="13">
        <f t="shared" si="0"/>
        <v>161.6</v>
      </c>
      <c r="H37" s="12">
        <f>F37+F38+F39+F40+F41+F42+F43+F44+F45+F46+F47+F48</f>
        <v>4527</v>
      </c>
      <c r="I37" s="12">
        <v>3100</v>
      </c>
      <c r="J37" s="13">
        <f t="shared" si="1"/>
        <v>1427</v>
      </c>
      <c r="L37" s="13">
        <f t="shared" si="2"/>
        <v>40.400000000000006</v>
      </c>
      <c r="M37" s="13"/>
    </row>
    <row r="38" spans="1:13" s="10" customFormat="1" ht="30" customHeight="1" x14ac:dyDescent="0.3">
      <c r="A38" s="10" t="s">
        <v>159</v>
      </c>
      <c r="B38" s="42" t="s">
        <v>2631</v>
      </c>
      <c r="C38" s="15" t="s">
        <v>2632</v>
      </c>
      <c r="D38" s="21" t="s">
        <v>680</v>
      </c>
      <c r="E38" s="10" t="s">
        <v>120</v>
      </c>
      <c r="F38" s="11">
        <v>1429</v>
      </c>
      <c r="G38" s="11">
        <f t="shared" ref="G38:G61" si="3">F38-L38</f>
        <v>1143.2</v>
      </c>
      <c r="J38" s="11">
        <f t="shared" ref="J38:J60" si="4">H38-I38</f>
        <v>0</v>
      </c>
      <c r="L38" s="11">
        <f t="shared" si="2"/>
        <v>285.8</v>
      </c>
    </row>
    <row r="39" spans="1:13" s="10" customFormat="1" ht="30" customHeight="1" x14ac:dyDescent="0.3">
      <c r="A39" s="10" t="s">
        <v>159</v>
      </c>
      <c r="B39" s="42" t="s">
        <v>2641</v>
      </c>
      <c r="C39" s="15" t="s">
        <v>2642</v>
      </c>
      <c r="D39" s="11"/>
      <c r="E39" s="11"/>
      <c r="F39" s="11">
        <v>70</v>
      </c>
      <c r="G39" s="11">
        <f t="shared" si="3"/>
        <v>56</v>
      </c>
      <c r="J39" s="11">
        <f t="shared" si="4"/>
        <v>0</v>
      </c>
      <c r="L39" s="11">
        <f t="shared" si="2"/>
        <v>14</v>
      </c>
    </row>
    <row r="40" spans="1:13" s="10" customFormat="1" ht="30" customHeight="1" x14ac:dyDescent="0.3">
      <c r="A40" s="10" t="s">
        <v>159</v>
      </c>
      <c r="B40" s="42" t="s">
        <v>2651</v>
      </c>
      <c r="C40" s="15" t="s">
        <v>2601</v>
      </c>
      <c r="E40" s="10" t="s">
        <v>147</v>
      </c>
      <c r="F40" s="11">
        <v>219</v>
      </c>
      <c r="G40" s="11">
        <f t="shared" si="3"/>
        <v>175.2</v>
      </c>
      <c r="J40" s="11">
        <f t="shared" si="4"/>
        <v>0</v>
      </c>
      <c r="L40" s="11">
        <f t="shared" si="2"/>
        <v>43.800000000000004</v>
      </c>
    </row>
    <row r="41" spans="1:13" s="10" customFormat="1" ht="30" customHeight="1" x14ac:dyDescent="0.3">
      <c r="A41" s="10" t="s">
        <v>159</v>
      </c>
      <c r="B41" s="42" t="s">
        <v>2652</v>
      </c>
      <c r="C41" s="15" t="s">
        <v>2613</v>
      </c>
      <c r="E41" s="10" t="s">
        <v>147</v>
      </c>
      <c r="F41" s="11">
        <v>177</v>
      </c>
      <c r="G41" s="11">
        <f t="shared" si="3"/>
        <v>141.6</v>
      </c>
      <c r="J41" s="11">
        <f t="shared" si="4"/>
        <v>0</v>
      </c>
      <c r="L41" s="11">
        <f t="shared" si="2"/>
        <v>35.4</v>
      </c>
    </row>
    <row r="42" spans="1:13" s="10" customFormat="1" ht="30" customHeight="1" x14ac:dyDescent="0.3">
      <c r="A42" s="10" t="s">
        <v>159</v>
      </c>
      <c r="B42" s="41" t="s">
        <v>2639</v>
      </c>
      <c r="C42" s="15" t="s">
        <v>2640</v>
      </c>
      <c r="F42" s="11">
        <v>145</v>
      </c>
      <c r="G42" s="11">
        <f t="shared" si="3"/>
        <v>116</v>
      </c>
      <c r="J42" s="11">
        <f t="shared" si="4"/>
        <v>0</v>
      </c>
      <c r="L42" s="11">
        <f t="shared" si="2"/>
        <v>29</v>
      </c>
    </row>
    <row r="43" spans="1:13" s="10" customFormat="1" ht="30" customHeight="1" x14ac:dyDescent="0.3">
      <c r="A43" s="10" t="s">
        <v>159</v>
      </c>
      <c r="B43" s="42" t="s">
        <v>2643</v>
      </c>
      <c r="C43" s="15" t="s">
        <v>2644</v>
      </c>
      <c r="E43" s="11"/>
      <c r="F43" s="11">
        <v>147</v>
      </c>
      <c r="G43" s="11">
        <f t="shared" si="3"/>
        <v>117.6</v>
      </c>
      <c r="J43" s="11">
        <f t="shared" si="4"/>
        <v>0</v>
      </c>
      <c r="L43" s="11">
        <f t="shared" si="2"/>
        <v>29.400000000000002</v>
      </c>
    </row>
    <row r="44" spans="1:13" s="10" customFormat="1" ht="30" customHeight="1" x14ac:dyDescent="0.3">
      <c r="A44" s="10" t="s">
        <v>159</v>
      </c>
      <c r="B44" s="42" t="s">
        <v>2637</v>
      </c>
      <c r="C44" s="15" t="s">
        <v>2638</v>
      </c>
      <c r="E44" s="21"/>
      <c r="F44" s="11">
        <v>178</v>
      </c>
      <c r="G44" s="11">
        <f t="shared" si="3"/>
        <v>142.4</v>
      </c>
      <c r="J44" s="11">
        <f t="shared" si="4"/>
        <v>0</v>
      </c>
      <c r="L44" s="11">
        <f t="shared" si="2"/>
        <v>35.6</v>
      </c>
    </row>
    <row r="45" spans="1:13" s="10" customFormat="1" ht="30" customHeight="1" x14ac:dyDescent="0.3">
      <c r="A45" s="10" t="s">
        <v>159</v>
      </c>
      <c r="B45" s="42" t="s">
        <v>2649</v>
      </c>
      <c r="C45" s="15" t="s">
        <v>2650</v>
      </c>
      <c r="F45" s="11">
        <v>136</v>
      </c>
      <c r="G45" s="11">
        <f t="shared" si="3"/>
        <v>108.8</v>
      </c>
      <c r="J45" s="11">
        <f t="shared" si="4"/>
        <v>0</v>
      </c>
      <c r="L45" s="11">
        <f t="shared" si="2"/>
        <v>27.200000000000003</v>
      </c>
    </row>
    <row r="46" spans="1:13" s="10" customFormat="1" ht="30" customHeight="1" x14ac:dyDescent="0.3">
      <c r="A46" s="10" t="s">
        <v>159</v>
      </c>
      <c r="B46" s="42" t="s">
        <v>2648</v>
      </c>
      <c r="C46" s="15" t="s">
        <v>2647</v>
      </c>
      <c r="D46" s="11"/>
      <c r="E46" s="11"/>
      <c r="F46" s="11">
        <v>136</v>
      </c>
      <c r="G46" s="11">
        <f t="shared" si="3"/>
        <v>108.8</v>
      </c>
      <c r="J46" s="11">
        <f t="shared" si="4"/>
        <v>0</v>
      </c>
      <c r="L46" s="11">
        <f t="shared" si="2"/>
        <v>27.200000000000003</v>
      </c>
    </row>
    <row r="47" spans="1:13" s="10" customFormat="1" ht="30" customHeight="1" x14ac:dyDescent="0.3">
      <c r="A47" s="10" t="s">
        <v>159</v>
      </c>
      <c r="B47" s="42" t="s">
        <v>2633</v>
      </c>
      <c r="C47" s="15" t="s">
        <v>2635</v>
      </c>
      <c r="D47" s="21" t="s">
        <v>2634</v>
      </c>
      <c r="E47" s="10" t="s">
        <v>83</v>
      </c>
      <c r="F47" s="11">
        <v>1688</v>
      </c>
      <c r="G47" s="11">
        <f t="shared" si="3"/>
        <v>1350.4</v>
      </c>
      <c r="J47" s="11">
        <f t="shared" si="4"/>
        <v>0</v>
      </c>
      <c r="L47" s="11">
        <f t="shared" si="2"/>
        <v>337.6</v>
      </c>
    </row>
    <row r="48" spans="1:13" s="8" customFormat="1" ht="30" customHeight="1" x14ac:dyDescent="0.3">
      <c r="A48" s="8" t="s">
        <v>159</v>
      </c>
      <c r="B48" s="55" t="s">
        <v>2633</v>
      </c>
      <c r="C48" s="14" t="s">
        <v>2636</v>
      </c>
      <c r="D48" s="20" t="s">
        <v>2634</v>
      </c>
      <c r="E48" s="8" t="s">
        <v>890</v>
      </c>
      <c r="F48" s="9"/>
      <c r="G48" s="9">
        <f t="shared" si="3"/>
        <v>0</v>
      </c>
      <c r="J48" s="9">
        <f t="shared" si="4"/>
        <v>0</v>
      </c>
      <c r="L48" s="9">
        <f t="shared" si="2"/>
        <v>0</v>
      </c>
    </row>
    <row r="49" spans="1:12" s="12" customFormat="1" ht="30" customHeight="1" x14ac:dyDescent="0.3">
      <c r="A49" s="12" t="s">
        <v>143</v>
      </c>
      <c r="B49" s="47" t="s">
        <v>2684</v>
      </c>
      <c r="C49" s="16" t="s">
        <v>2685</v>
      </c>
      <c r="D49" s="12">
        <v>23</v>
      </c>
      <c r="F49" s="12">
        <v>101</v>
      </c>
      <c r="G49" s="13">
        <f t="shared" si="3"/>
        <v>80.8</v>
      </c>
      <c r="H49" s="12">
        <f>F49+F50</f>
        <v>227</v>
      </c>
      <c r="I49" s="12">
        <v>100</v>
      </c>
      <c r="J49" s="13">
        <f t="shared" si="4"/>
        <v>127</v>
      </c>
      <c r="L49" s="13">
        <f t="shared" si="2"/>
        <v>20.200000000000003</v>
      </c>
    </row>
    <row r="50" spans="1:12" s="8" customFormat="1" ht="30" customHeight="1" x14ac:dyDescent="0.3">
      <c r="A50" s="8" t="s">
        <v>143</v>
      </c>
      <c r="B50" s="48" t="s">
        <v>2686</v>
      </c>
      <c r="C50" s="14" t="s">
        <v>2687</v>
      </c>
      <c r="F50" s="8">
        <v>126</v>
      </c>
      <c r="G50" s="9">
        <f t="shared" si="3"/>
        <v>100.8</v>
      </c>
      <c r="J50" s="9">
        <f t="shared" si="4"/>
        <v>0</v>
      </c>
      <c r="L50" s="9">
        <f t="shared" si="2"/>
        <v>25.200000000000003</v>
      </c>
    </row>
    <row r="51" spans="1:12" ht="30" customHeight="1" x14ac:dyDescent="0.3">
      <c r="A51" s="1" t="s">
        <v>402</v>
      </c>
      <c r="B51" s="1" t="s">
        <v>2057</v>
      </c>
      <c r="C51" s="29" t="s">
        <v>2696</v>
      </c>
      <c r="D51" s="1">
        <v>54</v>
      </c>
      <c r="E51" s="1" t="s">
        <v>120</v>
      </c>
      <c r="G51" s="2">
        <f t="shared" si="3"/>
        <v>0</v>
      </c>
      <c r="J51" s="2">
        <f t="shared" si="4"/>
        <v>0</v>
      </c>
      <c r="L51" s="2">
        <f t="shared" si="2"/>
        <v>0</v>
      </c>
    </row>
    <row r="52" spans="1:12" s="12" customFormat="1" ht="30" customHeight="1" x14ac:dyDescent="0.3">
      <c r="A52" s="12" t="s">
        <v>371</v>
      </c>
      <c r="B52" s="47" t="s">
        <v>2663</v>
      </c>
      <c r="C52" s="16" t="s">
        <v>2664</v>
      </c>
      <c r="F52" s="12">
        <v>59</v>
      </c>
      <c r="G52" s="13">
        <f t="shared" si="3"/>
        <v>47.2</v>
      </c>
      <c r="H52" s="12">
        <f>F52+F53+F54+F55</f>
        <v>290</v>
      </c>
      <c r="I52" s="12">
        <v>150</v>
      </c>
      <c r="J52" s="13">
        <f t="shared" si="4"/>
        <v>140</v>
      </c>
      <c r="L52" s="13">
        <f t="shared" ref="L52:L76" si="5">F52*20%</f>
        <v>11.8</v>
      </c>
    </row>
    <row r="53" spans="1:12" s="10" customFormat="1" ht="30" customHeight="1" x14ac:dyDescent="0.3">
      <c r="A53" s="10" t="s">
        <v>371</v>
      </c>
      <c r="B53" s="41" t="s">
        <v>2672</v>
      </c>
      <c r="C53" s="15" t="s">
        <v>2660</v>
      </c>
      <c r="F53" s="10">
        <v>73</v>
      </c>
      <c r="G53" s="11">
        <f t="shared" si="3"/>
        <v>58.4</v>
      </c>
      <c r="J53" s="11">
        <f t="shared" si="4"/>
        <v>0</v>
      </c>
      <c r="L53" s="11">
        <f t="shared" si="5"/>
        <v>14.600000000000001</v>
      </c>
    </row>
    <row r="54" spans="1:12" s="10" customFormat="1" ht="30" customHeight="1" x14ac:dyDescent="0.3">
      <c r="A54" s="10" t="s">
        <v>371</v>
      </c>
      <c r="B54" s="41" t="s">
        <v>2584</v>
      </c>
      <c r="C54" s="15" t="s">
        <v>2585</v>
      </c>
      <c r="F54" s="10">
        <v>79</v>
      </c>
      <c r="G54" s="11">
        <f t="shared" si="3"/>
        <v>63.2</v>
      </c>
      <c r="J54" s="11">
        <f t="shared" si="4"/>
        <v>0</v>
      </c>
      <c r="L54" s="11">
        <f t="shared" si="5"/>
        <v>15.8</v>
      </c>
    </row>
    <row r="55" spans="1:12" s="8" customFormat="1" ht="30" customHeight="1" x14ac:dyDescent="0.3">
      <c r="A55" s="8" t="s">
        <v>371</v>
      </c>
      <c r="B55" s="48" t="s">
        <v>2580</v>
      </c>
      <c r="C55" s="14" t="s">
        <v>2581</v>
      </c>
      <c r="D55" s="20"/>
      <c r="E55" s="20"/>
      <c r="F55" s="9">
        <v>79</v>
      </c>
      <c r="G55" s="9">
        <f t="shared" si="3"/>
        <v>63.2</v>
      </c>
      <c r="J55" s="9">
        <f t="shared" si="4"/>
        <v>0</v>
      </c>
      <c r="L55" s="9">
        <f t="shared" si="5"/>
        <v>15.8</v>
      </c>
    </row>
    <row r="56" spans="1:12" s="3" customFormat="1" ht="30" customHeight="1" x14ac:dyDescent="0.3">
      <c r="A56" s="3" t="s">
        <v>1135</v>
      </c>
      <c r="B56" s="43" t="s">
        <v>2624</v>
      </c>
      <c r="C56" s="15" t="s">
        <v>2585</v>
      </c>
      <c r="D56" s="21"/>
      <c r="E56" s="3" t="s">
        <v>104</v>
      </c>
      <c r="F56" s="4">
        <v>158</v>
      </c>
      <c r="G56" s="4">
        <f t="shared" si="3"/>
        <v>126.4</v>
      </c>
      <c r="H56" s="3">
        <f>F56+F57+F58</f>
        <v>308</v>
      </c>
      <c r="I56" s="3">
        <v>150</v>
      </c>
      <c r="J56" s="4">
        <f t="shared" si="4"/>
        <v>158</v>
      </c>
      <c r="L56" s="4">
        <f t="shared" si="5"/>
        <v>31.6</v>
      </c>
    </row>
    <row r="57" spans="1:12" s="3" customFormat="1" ht="30" customHeight="1" x14ac:dyDescent="0.3">
      <c r="A57" s="3" t="s">
        <v>1135</v>
      </c>
      <c r="B57" s="49" t="s">
        <v>2625</v>
      </c>
      <c r="C57" s="15" t="s">
        <v>2583</v>
      </c>
      <c r="D57" s="21"/>
      <c r="E57" s="21">
        <v>10</v>
      </c>
      <c r="F57" s="4">
        <v>80</v>
      </c>
      <c r="G57" s="4">
        <f t="shared" si="3"/>
        <v>64</v>
      </c>
      <c r="J57" s="4">
        <f t="shared" si="4"/>
        <v>0</v>
      </c>
      <c r="L57" s="4">
        <f t="shared" si="5"/>
        <v>16</v>
      </c>
    </row>
    <row r="58" spans="1:12" s="3" customFormat="1" ht="30" customHeight="1" x14ac:dyDescent="0.3">
      <c r="A58" s="3" t="s">
        <v>1135</v>
      </c>
      <c r="B58" s="49" t="s">
        <v>2626</v>
      </c>
      <c r="C58" s="15" t="s">
        <v>2578</v>
      </c>
      <c r="E58" s="4">
        <v>10</v>
      </c>
      <c r="F58" s="4">
        <v>70</v>
      </c>
      <c r="G58" s="4">
        <f t="shared" si="3"/>
        <v>56</v>
      </c>
      <c r="J58" s="4">
        <f t="shared" si="4"/>
        <v>0</v>
      </c>
      <c r="L58" s="4">
        <f t="shared" si="5"/>
        <v>14</v>
      </c>
    </row>
    <row r="59" spans="1:12" s="12" customFormat="1" ht="30" customHeight="1" x14ac:dyDescent="0.3">
      <c r="A59" s="12" t="s">
        <v>82</v>
      </c>
      <c r="B59" s="45" t="s">
        <v>2627</v>
      </c>
      <c r="C59" s="16" t="s">
        <v>2628</v>
      </c>
      <c r="D59" s="13"/>
      <c r="E59" s="13"/>
      <c r="F59" s="13">
        <v>355</v>
      </c>
      <c r="G59" s="13">
        <f t="shared" si="3"/>
        <v>284</v>
      </c>
      <c r="H59" s="12">
        <f>F59+F60+F61</f>
        <v>1124</v>
      </c>
      <c r="I59" s="12">
        <v>400</v>
      </c>
      <c r="J59" s="13">
        <f t="shared" si="4"/>
        <v>724</v>
      </c>
      <c r="L59" s="13">
        <f t="shared" si="5"/>
        <v>71</v>
      </c>
    </row>
    <row r="60" spans="1:12" s="10" customFormat="1" ht="30" customHeight="1" x14ac:dyDescent="0.3">
      <c r="A60" s="10" t="s">
        <v>82</v>
      </c>
      <c r="B60" s="42" t="s">
        <v>2629</v>
      </c>
      <c r="C60" s="15" t="s">
        <v>2630</v>
      </c>
      <c r="D60" s="11"/>
      <c r="E60" s="11"/>
      <c r="F60" s="11">
        <v>394</v>
      </c>
      <c r="G60" s="11">
        <f t="shared" si="3"/>
        <v>315.2</v>
      </c>
      <c r="J60" s="11">
        <f t="shared" si="4"/>
        <v>0</v>
      </c>
      <c r="L60" s="11">
        <f t="shared" si="5"/>
        <v>78.800000000000011</v>
      </c>
    </row>
    <row r="61" spans="1:12" s="8" customFormat="1" ht="30" customHeight="1" x14ac:dyDescent="0.3">
      <c r="A61" s="8" t="s">
        <v>82</v>
      </c>
      <c r="B61" s="44" t="s">
        <v>791</v>
      </c>
      <c r="C61" s="71" t="s">
        <v>2774</v>
      </c>
      <c r="D61" s="78">
        <v>164</v>
      </c>
      <c r="E61" s="78"/>
      <c r="F61" s="9">
        <v>375</v>
      </c>
      <c r="G61" s="9">
        <f t="shared" si="3"/>
        <v>300</v>
      </c>
      <c r="J61" s="9"/>
      <c r="L61" s="9">
        <f t="shared" si="5"/>
        <v>75</v>
      </c>
    </row>
    <row r="62" spans="1:12" s="10" customFormat="1" ht="30" customHeight="1" x14ac:dyDescent="0.3">
      <c r="A62" s="11" t="s">
        <v>283</v>
      </c>
      <c r="B62" s="42" t="s">
        <v>2715</v>
      </c>
      <c r="C62" s="15" t="s">
        <v>2716</v>
      </c>
      <c r="D62" s="10">
        <v>14</v>
      </c>
      <c r="E62" s="21"/>
      <c r="F62" s="11">
        <v>604</v>
      </c>
      <c r="G62" s="11">
        <f t="shared" ref="G62:G73" si="6">F62-L62</f>
        <v>483.2</v>
      </c>
      <c r="H62" s="10">
        <f>F62+F63+F64+F65+F66+F67</f>
        <v>2426</v>
      </c>
      <c r="I62" s="10">
        <v>1889</v>
      </c>
      <c r="J62" s="11">
        <f t="shared" ref="J62:J73" si="7">H62-I62</f>
        <v>537</v>
      </c>
      <c r="L62" s="11">
        <f t="shared" si="5"/>
        <v>120.80000000000001</v>
      </c>
    </row>
    <row r="63" spans="1:12" s="10" customFormat="1" ht="30" customHeight="1" x14ac:dyDescent="0.3">
      <c r="A63" s="11" t="s">
        <v>283</v>
      </c>
      <c r="B63" s="42" t="s">
        <v>2717</v>
      </c>
      <c r="C63" s="15" t="s">
        <v>2718</v>
      </c>
      <c r="D63" s="21" t="s">
        <v>915</v>
      </c>
      <c r="E63" s="21"/>
      <c r="F63" s="11">
        <v>261</v>
      </c>
      <c r="G63" s="11">
        <f t="shared" si="6"/>
        <v>208.8</v>
      </c>
      <c r="J63" s="11">
        <f t="shared" si="7"/>
        <v>0</v>
      </c>
      <c r="L63" s="11">
        <f t="shared" si="5"/>
        <v>52.2</v>
      </c>
    </row>
    <row r="64" spans="1:12" s="10" customFormat="1" ht="30" customHeight="1" x14ac:dyDescent="0.3">
      <c r="A64" s="10" t="s">
        <v>283</v>
      </c>
      <c r="B64" s="41" t="s">
        <v>2719</v>
      </c>
      <c r="C64" s="15" t="s">
        <v>2720</v>
      </c>
      <c r="D64" s="21" t="s">
        <v>360</v>
      </c>
      <c r="E64" s="10" t="s">
        <v>2721</v>
      </c>
      <c r="F64" s="11">
        <v>252</v>
      </c>
      <c r="G64" s="11">
        <f t="shared" si="6"/>
        <v>201.6</v>
      </c>
      <c r="J64" s="11">
        <f t="shared" si="7"/>
        <v>0</v>
      </c>
      <c r="L64" s="11">
        <f t="shared" si="5"/>
        <v>50.400000000000006</v>
      </c>
    </row>
    <row r="65" spans="1:12" s="10" customFormat="1" ht="30" customHeight="1" x14ac:dyDescent="0.3">
      <c r="A65" s="11" t="s">
        <v>283</v>
      </c>
      <c r="B65" s="42" t="s">
        <v>2722</v>
      </c>
      <c r="C65" s="15" t="s">
        <v>2723</v>
      </c>
      <c r="D65" s="11" t="s">
        <v>915</v>
      </c>
      <c r="E65" s="11"/>
      <c r="F65" s="11">
        <v>286</v>
      </c>
      <c r="G65" s="11">
        <f t="shared" si="6"/>
        <v>228.8</v>
      </c>
      <c r="J65" s="11">
        <f t="shared" si="7"/>
        <v>0</v>
      </c>
      <c r="L65" s="11">
        <f t="shared" si="5"/>
        <v>57.2</v>
      </c>
    </row>
    <row r="66" spans="1:12" s="10" customFormat="1" ht="30" customHeight="1" x14ac:dyDescent="0.3">
      <c r="A66" s="11" t="s">
        <v>283</v>
      </c>
      <c r="B66" s="42" t="s">
        <v>2724</v>
      </c>
      <c r="C66" s="15" t="s">
        <v>2725</v>
      </c>
      <c r="D66" s="11">
        <v>14</v>
      </c>
      <c r="E66" s="11" t="s">
        <v>83</v>
      </c>
      <c r="F66" s="11">
        <v>622</v>
      </c>
      <c r="G66" s="11">
        <f t="shared" si="6"/>
        <v>497.6</v>
      </c>
      <c r="J66" s="11">
        <f t="shared" si="7"/>
        <v>0</v>
      </c>
      <c r="L66" s="11">
        <f t="shared" si="5"/>
        <v>124.4</v>
      </c>
    </row>
    <row r="67" spans="1:12" s="8" customFormat="1" ht="30" customHeight="1" x14ac:dyDescent="0.3">
      <c r="A67" s="9" t="s">
        <v>283</v>
      </c>
      <c r="B67" s="48" t="s">
        <v>2726</v>
      </c>
      <c r="C67" s="14" t="s">
        <v>2727</v>
      </c>
      <c r="D67" s="8" t="s">
        <v>915</v>
      </c>
      <c r="F67" s="8">
        <v>401</v>
      </c>
      <c r="G67" s="9">
        <f t="shared" si="6"/>
        <v>320.8</v>
      </c>
      <c r="J67" s="9">
        <f t="shared" si="7"/>
        <v>0</v>
      </c>
      <c r="L67" s="9">
        <f t="shared" si="5"/>
        <v>80.2</v>
      </c>
    </row>
    <row r="68" spans="1:12" s="3" customFormat="1" ht="30" customHeight="1" x14ac:dyDescent="0.3">
      <c r="A68" s="3" t="s">
        <v>765</v>
      </c>
      <c r="B68" s="43" t="s">
        <v>2300</v>
      </c>
      <c r="C68" s="15" t="s">
        <v>2301</v>
      </c>
      <c r="D68" s="3">
        <v>115</v>
      </c>
      <c r="E68" s="3" t="s">
        <v>7</v>
      </c>
      <c r="F68" s="4">
        <v>318</v>
      </c>
      <c r="G68" s="4">
        <f t="shared" si="6"/>
        <v>254.4</v>
      </c>
      <c r="H68" s="3">
        <f>F68</f>
        <v>318</v>
      </c>
      <c r="I68" s="3">
        <v>150</v>
      </c>
      <c r="J68" s="4">
        <f t="shared" si="7"/>
        <v>168</v>
      </c>
      <c r="L68" s="4">
        <f t="shared" si="5"/>
        <v>63.6</v>
      </c>
    </row>
    <row r="69" spans="1:12" s="5" customFormat="1" ht="30" customHeight="1" x14ac:dyDescent="0.3">
      <c r="A69" s="5" t="s">
        <v>2739</v>
      </c>
      <c r="B69" s="46" t="s">
        <v>2737</v>
      </c>
      <c r="C69" s="7" t="s">
        <v>2738</v>
      </c>
      <c r="D69" s="5" t="s">
        <v>516</v>
      </c>
      <c r="F69" s="6">
        <v>456</v>
      </c>
      <c r="G69" s="6">
        <f t="shared" si="6"/>
        <v>364.8</v>
      </c>
      <c r="H69" s="5">
        <f>F69</f>
        <v>456</v>
      </c>
      <c r="I69" s="5">
        <v>456</v>
      </c>
      <c r="J69" s="6">
        <f t="shared" si="7"/>
        <v>0</v>
      </c>
      <c r="L69" s="6">
        <f t="shared" si="5"/>
        <v>91.2</v>
      </c>
    </row>
    <row r="70" spans="1:12" s="3" customFormat="1" ht="30" customHeight="1" x14ac:dyDescent="0.3">
      <c r="A70" s="3" t="s">
        <v>2750</v>
      </c>
      <c r="B70" s="36" t="s">
        <v>2748</v>
      </c>
      <c r="C70" s="15" t="s">
        <v>2749</v>
      </c>
      <c r="D70" s="3">
        <v>134</v>
      </c>
      <c r="E70" s="3" t="s">
        <v>83</v>
      </c>
      <c r="F70" s="4"/>
      <c r="G70" s="4">
        <f t="shared" si="6"/>
        <v>0</v>
      </c>
      <c r="H70" s="3">
        <f>F70+F71+F72+F73</f>
        <v>591</v>
      </c>
      <c r="I70" s="3">
        <v>400</v>
      </c>
      <c r="J70" s="4">
        <f t="shared" si="7"/>
        <v>191</v>
      </c>
      <c r="L70" s="4">
        <f t="shared" si="5"/>
        <v>0</v>
      </c>
    </row>
    <row r="71" spans="1:12" s="3" customFormat="1" ht="30" customHeight="1" x14ac:dyDescent="0.3">
      <c r="A71" s="3" t="s">
        <v>2750</v>
      </c>
      <c r="B71" s="43" t="s">
        <v>2751</v>
      </c>
      <c r="C71" s="15" t="s">
        <v>2752</v>
      </c>
      <c r="D71" s="3">
        <v>134</v>
      </c>
      <c r="E71" s="3" t="s">
        <v>83</v>
      </c>
      <c r="F71" s="4">
        <v>247</v>
      </c>
      <c r="G71" s="4">
        <f t="shared" si="6"/>
        <v>197.6</v>
      </c>
      <c r="J71" s="4">
        <f t="shared" si="7"/>
        <v>0</v>
      </c>
      <c r="L71" s="4">
        <f t="shared" si="5"/>
        <v>49.400000000000006</v>
      </c>
    </row>
    <row r="72" spans="1:12" s="3" customFormat="1" ht="30" customHeight="1" x14ac:dyDescent="0.3">
      <c r="A72" s="3" t="s">
        <v>2750</v>
      </c>
      <c r="B72" s="43" t="s">
        <v>2753</v>
      </c>
      <c r="C72" s="15" t="s">
        <v>2754</v>
      </c>
      <c r="D72" s="3">
        <v>134</v>
      </c>
      <c r="E72" s="3" t="s">
        <v>470</v>
      </c>
      <c r="F72" s="4">
        <v>218</v>
      </c>
      <c r="G72" s="4">
        <f t="shared" si="6"/>
        <v>174.4</v>
      </c>
      <c r="J72" s="4">
        <f t="shared" si="7"/>
        <v>0</v>
      </c>
      <c r="L72" s="4">
        <f t="shared" si="5"/>
        <v>43.6</v>
      </c>
    </row>
    <row r="73" spans="1:12" s="3" customFormat="1" ht="30" customHeight="1" x14ac:dyDescent="0.3">
      <c r="A73" s="3" t="s">
        <v>2486</v>
      </c>
      <c r="B73" s="43" t="s">
        <v>2740</v>
      </c>
      <c r="C73" s="15" t="s">
        <v>2720</v>
      </c>
      <c r="D73" s="3" t="s">
        <v>155</v>
      </c>
      <c r="F73" s="4">
        <v>126</v>
      </c>
      <c r="G73" s="4">
        <f t="shared" si="6"/>
        <v>100.8</v>
      </c>
      <c r="J73" s="4">
        <f t="shared" si="7"/>
        <v>0</v>
      </c>
      <c r="L73" s="4">
        <f t="shared" si="5"/>
        <v>25.200000000000003</v>
      </c>
    </row>
    <row r="74" spans="1:12" s="12" customFormat="1" ht="30" customHeight="1" x14ac:dyDescent="0.3">
      <c r="A74" s="12" t="s">
        <v>850</v>
      </c>
      <c r="B74" s="47" t="s">
        <v>2741</v>
      </c>
      <c r="C74" s="16"/>
      <c r="D74" s="12">
        <v>50</v>
      </c>
      <c r="F74" s="13">
        <v>729</v>
      </c>
      <c r="G74" s="13">
        <f>F74-L74</f>
        <v>583.20000000000005</v>
      </c>
      <c r="H74" s="12">
        <f>F74+F75+F76+F77+F78</f>
        <v>2557</v>
      </c>
      <c r="I74" s="12">
        <v>1750</v>
      </c>
      <c r="J74" s="13">
        <f>H74-I74</f>
        <v>807</v>
      </c>
      <c r="L74" s="13">
        <f t="shared" si="5"/>
        <v>145.80000000000001</v>
      </c>
    </row>
    <row r="75" spans="1:12" s="10" customFormat="1" ht="30" customHeight="1" x14ac:dyDescent="0.3">
      <c r="A75" s="10" t="s">
        <v>850</v>
      </c>
      <c r="B75" s="41" t="s">
        <v>2742</v>
      </c>
      <c r="C75" s="15"/>
      <c r="D75" s="10">
        <v>50</v>
      </c>
      <c r="F75" s="11">
        <v>823</v>
      </c>
      <c r="G75" s="11">
        <f>F75-L75</f>
        <v>658.4</v>
      </c>
      <c r="J75" s="11">
        <f>H75-I75</f>
        <v>0</v>
      </c>
      <c r="L75" s="11">
        <f t="shared" si="5"/>
        <v>164.60000000000002</v>
      </c>
    </row>
    <row r="76" spans="1:12" s="10" customFormat="1" ht="30" customHeight="1" x14ac:dyDescent="0.3">
      <c r="A76" s="10" t="s">
        <v>850</v>
      </c>
      <c r="B76" s="41" t="s">
        <v>2743</v>
      </c>
      <c r="C76" s="15"/>
      <c r="D76" s="10">
        <v>50</v>
      </c>
      <c r="F76" s="10">
        <v>566</v>
      </c>
      <c r="G76" s="11">
        <f>F76-L76</f>
        <v>452.8</v>
      </c>
      <c r="J76" s="11">
        <f>H76-I76</f>
        <v>0</v>
      </c>
      <c r="L76" s="11">
        <f t="shared" si="5"/>
        <v>113.2</v>
      </c>
    </row>
    <row r="77" spans="1:12" s="10" customFormat="1" ht="30" customHeight="1" x14ac:dyDescent="0.3">
      <c r="A77" s="10" t="s">
        <v>850</v>
      </c>
      <c r="B77" s="41" t="s">
        <v>2744</v>
      </c>
      <c r="D77" s="10">
        <v>50</v>
      </c>
      <c r="E77" s="10" t="s">
        <v>83</v>
      </c>
      <c r="F77" s="10">
        <v>439</v>
      </c>
      <c r="G77" s="11">
        <f t="shared" ref="G77:G83" si="8">F77-L77</f>
        <v>351.2</v>
      </c>
      <c r="J77" s="11">
        <f t="shared" ref="J77:J83" si="9">H77-I77</f>
        <v>0</v>
      </c>
      <c r="L77" s="11">
        <f t="shared" ref="L77:L83" si="10">F77*20%</f>
        <v>87.800000000000011</v>
      </c>
    </row>
    <row r="78" spans="1:12" s="8" customFormat="1" ht="30" customHeight="1" x14ac:dyDescent="0.3">
      <c r="A78" s="8" t="s">
        <v>850</v>
      </c>
      <c r="B78" s="52" t="s">
        <v>2745</v>
      </c>
      <c r="D78" s="8">
        <v>50</v>
      </c>
      <c r="G78" s="9">
        <f t="shared" si="8"/>
        <v>0</v>
      </c>
      <c r="J78" s="9">
        <f t="shared" si="9"/>
        <v>0</v>
      </c>
      <c r="L78" s="9">
        <f t="shared" si="10"/>
        <v>0</v>
      </c>
    </row>
    <row r="79" spans="1:12" s="12" customFormat="1" ht="30" customHeight="1" x14ac:dyDescent="0.3">
      <c r="A79" s="12" t="s">
        <v>2546</v>
      </c>
      <c r="B79" s="47" t="s">
        <v>2746</v>
      </c>
      <c r="C79" s="16" t="s">
        <v>2747</v>
      </c>
      <c r="D79" s="12" t="s">
        <v>284</v>
      </c>
      <c r="F79" s="12">
        <v>723</v>
      </c>
      <c r="G79" s="13">
        <f t="shared" si="8"/>
        <v>578.4</v>
      </c>
      <c r="H79" s="12">
        <f>F79+F80</f>
        <v>723</v>
      </c>
      <c r="I79" s="12">
        <v>1416</v>
      </c>
      <c r="J79" s="13">
        <f t="shared" si="9"/>
        <v>-693</v>
      </c>
      <c r="L79" s="13">
        <f t="shared" si="10"/>
        <v>144.6</v>
      </c>
    </row>
    <row r="80" spans="1:12" s="8" customFormat="1" ht="30" customHeight="1" x14ac:dyDescent="0.3">
      <c r="A80" s="8" t="s">
        <v>2546</v>
      </c>
      <c r="B80" s="52" t="s">
        <v>2755</v>
      </c>
      <c r="C80" s="14" t="s">
        <v>2756</v>
      </c>
      <c r="D80" s="8">
        <v>48</v>
      </c>
      <c r="E80" s="8" t="s">
        <v>676</v>
      </c>
      <c r="G80" s="9">
        <f t="shared" si="8"/>
        <v>0</v>
      </c>
      <c r="J80" s="9">
        <f t="shared" si="9"/>
        <v>0</v>
      </c>
      <c r="L80" s="9">
        <f t="shared" si="10"/>
        <v>0</v>
      </c>
    </row>
    <row r="81" spans="1:12" s="12" customFormat="1" ht="30" customHeight="1" x14ac:dyDescent="0.3">
      <c r="A81" s="12" t="s">
        <v>2758</v>
      </c>
      <c r="B81" s="47" t="s">
        <v>2757</v>
      </c>
      <c r="D81" s="12" t="s">
        <v>121</v>
      </c>
      <c r="E81" s="12" t="s">
        <v>20</v>
      </c>
      <c r="F81" s="12">
        <v>147</v>
      </c>
      <c r="G81" s="13">
        <f t="shared" si="8"/>
        <v>117.6</v>
      </c>
      <c r="H81" s="12">
        <f>F81+F82+F83+F84+F85+F86+F87+F88+F89+F90+F91+F92+F93+F94+F95</f>
        <v>5345</v>
      </c>
      <c r="I81" s="12">
        <v>3000</v>
      </c>
      <c r="J81" s="13">
        <f t="shared" si="9"/>
        <v>2345</v>
      </c>
      <c r="L81" s="13">
        <f t="shared" si="10"/>
        <v>29.400000000000002</v>
      </c>
    </row>
    <row r="82" spans="1:12" s="10" customFormat="1" ht="30" customHeight="1" x14ac:dyDescent="0.3">
      <c r="A82" s="10" t="s">
        <v>2758</v>
      </c>
      <c r="B82" s="34" t="s">
        <v>2759</v>
      </c>
      <c r="D82" s="10" t="s">
        <v>164</v>
      </c>
      <c r="E82" s="10" t="s">
        <v>7</v>
      </c>
      <c r="G82" s="11">
        <f t="shared" si="8"/>
        <v>0</v>
      </c>
      <c r="J82" s="11">
        <f t="shared" si="9"/>
        <v>0</v>
      </c>
      <c r="L82" s="11">
        <f t="shared" si="10"/>
        <v>0</v>
      </c>
    </row>
    <row r="83" spans="1:12" s="10" customFormat="1" ht="30" customHeight="1" x14ac:dyDescent="0.3">
      <c r="A83" s="10" t="s">
        <v>2758</v>
      </c>
      <c r="B83" s="41" t="s">
        <v>2760</v>
      </c>
      <c r="D83" s="10">
        <v>8</v>
      </c>
      <c r="E83" s="10" t="s">
        <v>120</v>
      </c>
      <c r="F83" s="10">
        <v>253</v>
      </c>
      <c r="G83" s="11">
        <f t="shared" si="8"/>
        <v>202.4</v>
      </c>
      <c r="J83" s="11">
        <f t="shared" si="9"/>
        <v>0</v>
      </c>
      <c r="L83" s="11">
        <f t="shared" si="10"/>
        <v>50.6</v>
      </c>
    </row>
    <row r="84" spans="1:12" s="10" customFormat="1" ht="30" customHeight="1" x14ac:dyDescent="0.3">
      <c r="A84" s="10" t="s">
        <v>2758</v>
      </c>
      <c r="B84" s="41" t="s">
        <v>2760</v>
      </c>
      <c r="D84" s="10">
        <v>10</v>
      </c>
      <c r="E84" s="10" t="s">
        <v>7</v>
      </c>
      <c r="F84" s="10">
        <v>253</v>
      </c>
      <c r="G84" s="11">
        <f t="shared" ref="G84:G92" si="11">F84-L84</f>
        <v>202.4</v>
      </c>
      <c r="J84" s="11">
        <f t="shared" ref="J84:J92" si="12">H84-I84</f>
        <v>0</v>
      </c>
      <c r="L84" s="11">
        <f t="shared" ref="L84:L92" si="13">F84*20%</f>
        <v>50.6</v>
      </c>
    </row>
    <row r="85" spans="1:12" s="10" customFormat="1" ht="30" customHeight="1" x14ac:dyDescent="0.3">
      <c r="A85" s="10" t="s">
        <v>2758</v>
      </c>
      <c r="B85" s="41" t="s">
        <v>2761</v>
      </c>
      <c r="D85" s="10">
        <v>134</v>
      </c>
      <c r="E85" s="10" t="s">
        <v>83</v>
      </c>
      <c r="F85" s="10">
        <v>148</v>
      </c>
      <c r="G85" s="11">
        <f t="shared" si="11"/>
        <v>118.4</v>
      </c>
      <c r="J85" s="11">
        <f t="shared" si="12"/>
        <v>0</v>
      </c>
      <c r="L85" s="11">
        <f t="shared" si="13"/>
        <v>29.6</v>
      </c>
    </row>
    <row r="86" spans="1:12" s="10" customFormat="1" ht="30" customHeight="1" x14ac:dyDescent="0.3">
      <c r="A86" s="10" t="s">
        <v>2758</v>
      </c>
      <c r="B86" s="41" t="s">
        <v>2762</v>
      </c>
      <c r="D86" s="10" t="s">
        <v>164</v>
      </c>
      <c r="E86" s="10" t="s">
        <v>2766</v>
      </c>
      <c r="F86" s="10">
        <v>420</v>
      </c>
      <c r="G86" s="11">
        <f t="shared" si="11"/>
        <v>336</v>
      </c>
      <c r="J86" s="11">
        <f t="shared" si="12"/>
        <v>0</v>
      </c>
      <c r="L86" s="11">
        <f t="shared" si="13"/>
        <v>84</v>
      </c>
    </row>
    <row r="87" spans="1:12" s="10" customFormat="1" ht="30" customHeight="1" x14ac:dyDescent="0.3">
      <c r="A87" s="10" t="s">
        <v>2758</v>
      </c>
      <c r="B87" s="41" t="s">
        <v>2763</v>
      </c>
      <c r="D87" s="10" t="s">
        <v>164</v>
      </c>
      <c r="E87" s="10" t="s">
        <v>83</v>
      </c>
      <c r="F87" s="10">
        <v>195</v>
      </c>
      <c r="G87" s="11">
        <f t="shared" si="11"/>
        <v>156</v>
      </c>
      <c r="J87" s="11">
        <f t="shared" si="12"/>
        <v>0</v>
      </c>
      <c r="L87" s="11">
        <f t="shared" si="13"/>
        <v>39</v>
      </c>
    </row>
    <row r="88" spans="1:12" s="10" customFormat="1" ht="30" customHeight="1" x14ac:dyDescent="0.3">
      <c r="A88" s="10" t="s">
        <v>2758</v>
      </c>
      <c r="B88" s="41" t="s">
        <v>2764</v>
      </c>
      <c r="D88" s="10" t="s">
        <v>2765</v>
      </c>
      <c r="E88" s="10" t="s">
        <v>20</v>
      </c>
      <c r="F88" s="10">
        <v>211</v>
      </c>
      <c r="G88" s="11">
        <f t="shared" si="11"/>
        <v>168.8</v>
      </c>
      <c r="J88" s="11">
        <f t="shared" si="12"/>
        <v>0</v>
      </c>
      <c r="L88" s="11">
        <f t="shared" si="13"/>
        <v>42.2</v>
      </c>
    </row>
    <row r="89" spans="1:12" s="10" customFormat="1" ht="30" customHeight="1" x14ac:dyDescent="0.3">
      <c r="A89" s="10" t="s">
        <v>2758</v>
      </c>
      <c r="B89" s="41" t="s">
        <v>2767</v>
      </c>
      <c r="D89" s="77" t="s">
        <v>360</v>
      </c>
      <c r="F89" s="10">
        <v>467</v>
      </c>
      <c r="G89" s="11">
        <f t="shared" si="11"/>
        <v>373.6</v>
      </c>
      <c r="J89" s="11">
        <f t="shared" si="12"/>
        <v>0</v>
      </c>
      <c r="L89" s="11">
        <f t="shared" si="13"/>
        <v>93.4</v>
      </c>
    </row>
    <row r="90" spans="1:12" s="10" customFormat="1" ht="30" customHeight="1" x14ac:dyDescent="0.3">
      <c r="A90" s="10" t="s">
        <v>2758</v>
      </c>
      <c r="B90" s="41" t="s">
        <v>2768</v>
      </c>
      <c r="D90" s="10" t="s">
        <v>244</v>
      </c>
      <c r="F90" s="10">
        <v>291</v>
      </c>
      <c r="G90" s="11">
        <f t="shared" si="11"/>
        <v>232.8</v>
      </c>
      <c r="J90" s="11">
        <f t="shared" si="12"/>
        <v>0</v>
      </c>
      <c r="L90" s="11">
        <f t="shared" si="13"/>
        <v>58.2</v>
      </c>
    </row>
    <row r="91" spans="1:12" s="10" customFormat="1" ht="30" customHeight="1" x14ac:dyDescent="0.3">
      <c r="A91" s="10" t="s">
        <v>2758</v>
      </c>
      <c r="B91" s="41" t="s">
        <v>2769</v>
      </c>
      <c r="D91" s="10">
        <v>46</v>
      </c>
      <c r="F91" s="10">
        <v>1104</v>
      </c>
      <c r="G91" s="11">
        <f t="shared" si="11"/>
        <v>883.2</v>
      </c>
      <c r="J91" s="11">
        <f t="shared" si="12"/>
        <v>0</v>
      </c>
      <c r="L91" s="11">
        <f t="shared" si="13"/>
        <v>220.8</v>
      </c>
    </row>
    <row r="92" spans="1:12" s="10" customFormat="1" ht="30" customHeight="1" x14ac:dyDescent="0.3">
      <c r="A92" s="10" t="s">
        <v>2758</v>
      </c>
      <c r="B92" s="41" t="s">
        <v>2770</v>
      </c>
      <c r="D92" s="10">
        <v>140</v>
      </c>
      <c r="E92" s="10" t="s">
        <v>83</v>
      </c>
      <c r="F92" s="10">
        <v>785</v>
      </c>
      <c r="G92" s="11">
        <f t="shared" si="11"/>
        <v>628</v>
      </c>
      <c r="J92" s="11">
        <f t="shared" si="12"/>
        <v>0</v>
      </c>
      <c r="L92" s="11">
        <f t="shared" si="13"/>
        <v>157</v>
      </c>
    </row>
    <row r="93" spans="1:12" s="10" customFormat="1" ht="30" customHeight="1" x14ac:dyDescent="0.3">
      <c r="A93" s="10" t="s">
        <v>2758</v>
      </c>
      <c r="B93" s="41" t="s">
        <v>2771</v>
      </c>
      <c r="D93" s="10">
        <v>10</v>
      </c>
      <c r="F93" s="10">
        <v>594</v>
      </c>
      <c r="G93" s="11">
        <f t="shared" ref="G93:G111" si="14">F93-L93</f>
        <v>475.2</v>
      </c>
      <c r="J93" s="11">
        <f t="shared" ref="J93:J111" si="15">H93-I93</f>
        <v>0</v>
      </c>
      <c r="L93" s="11">
        <f t="shared" ref="L93:L111" si="16">F93*20%</f>
        <v>118.80000000000001</v>
      </c>
    </row>
    <row r="94" spans="1:12" s="10" customFormat="1" ht="30" customHeight="1" x14ac:dyDescent="0.3">
      <c r="A94" s="10" t="s">
        <v>2758</v>
      </c>
      <c r="B94" s="41" t="s">
        <v>2772</v>
      </c>
      <c r="D94" s="10">
        <v>140</v>
      </c>
      <c r="E94" s="10" t="s">
        <v>470</v>
      </c>
      <c r="F94" s="10">
        <v>477</v>
      </c>
      <c r="G94" s="11">
        <f t="shared" si="14"/>
        <v>381.6</v>
      </c>
      <c r="J94" s="11">
        <f t="shared" si="15"/>
        <v>0</v>
      </c>
      <c r="L94" s="11">
        <f t="shared" si="16"/>
        <v>95.4</v>
      </c>
    </row>
    <row r="95" spans="1:12" s="8" customFormat="1" ht="30" customHeight="1" x14ac:dyDescent="0.3">
      <c r="A95" s="8" t="s">
        <v>2758</v>
      </c>
      <c r="B95" s="52" t="s">
        <v>2773</v>
      </c>
      <c r="D95" s="8">
        <v>140</v>
      </c>
      <c r="E95" s="8" t="s">
        <v>470</v>
      </c>
      <c r="G95" s="9">
        <f t="shared" si="14"/>
        <v>0</v>
      </c>
      <c r="J95" s="9">
        <f t="shared" si="15"/>
        <v>0</v>
      </c>
      <c r="L95" s="9">
        <f t="shared" si="16"/>
        <v>0</v>
      </c>
    </row>
    <row r="96" spans="1:12" s="3" customFormat="1" ht="30" customHeight="1" x14ac:dyDescent="0.3">
      <c r="A96" s="3" t="s">
        <v>2419</v>
      </c>
      <c r="B96" s="43" t="s">
        <v>2775</v>
      </c>
      <c r="D96" s="3" t="s">
        <v>915</v>
      </c>
      <c r="E96" s="3" t="s">
        <v>2776</v>
      </c>
      <c r="F96" s="3">
        <v>401</v>
      </c>
      <c r="G96" s="4">
        <f t="shared" si="14"/>
        <v>320.8</v>
      </c>
      <c r="H96" s="3">
        <f>F96</f>
        <v>401</v>
      </c>
      <c r="I96" s="3">
        <v>200</v>
      </c>
      <c r="J96" s="4">
        <f t="shared" si="15"/>
        <v>201</v>
      </c>
      <c r="L96" s="4">
        <f t="shared" si="16"/>
        <v>80.2</v>
      </c>
    </row>
    <row r="97" spans="1:12" s="12" customFormat="1" ht="33" customHeight="1" x14ac:dyDescent="0.3">
      <c r="A97" s="12" t="s">
        <v>1689</v>
      </c>
      <c r="B97" s="45" t="s">
        <v>2777</v>
      </c>
      <c r="C97" s="16" t="s">
        <v>2778</v>
      </c>
      <c r="D97" s="22" t="s">
        <v>2779</v>
      </c>
      <c r="E97" s="12" t="s">
        <v>2381</v>
      </c>
      <c r="F97" s="13">
        <v>126</v>
      </c>
      <c r="G97" s="13">
        <f t="shared" si="14"/>
        <v>100.8</v>
      </c>
      <c r="H97" s="12">
        <f>F97+F98+F99+F100+F101+F102</f>
        <v>1735</v>
      </c>
      <c r="I97" s="12">
        <v>750</v>
      </c>
      <c r="J97" s="13">
        <f t="shared" si="15"/>
        <v>985</v>
      </c>
      <c r="L97" s="13">
        <f t="shared" si="16"/>
        <v>25.200000000000003</v>
      </c>
    </row>
    <row r="98" spans="1:12" s="10" customFormat="1" ht="30" customHeight="1" x14ac:dyDescent="0.3">
      <c r="A98" s="10" t="s">
        <v>1689</v>
      </c>
      <c r="B98" s="42" t="s">
        <v>2780</v>
      </c>
      <c r="C98" s="15" t="s">
        <v>2781</v>
      </c>
      <c r="D98" s="21">
        <v>20</v>
      </c>
      <c r="E98" s="10" t="s">
        <v>2789</v>
      </c>
      <c r="F98" s="11">
        <v>174</v>
      </c>
      <c r="G98" s="11">
        <f t="shared" si="14"/>
        <v>139.19999999999999</v>
      </c>
      <c r="J98" s="11">
        <f t="shared" si="15"/>
        <v>0</v>
      </c>
      <c r="L98" s="11">
        <f t="shared" si="16"/>
        <v>34.800000000000004</v>
      </c>
    </row>
    <row r="99" spans="1:12" s="10" customFormat="1" ht="30" customHeight="1" x14ac:dyDescent="0.3">
      <c r="A99" s="10" t="s">
        <v>1689</v>
      </c>
      <c r="B99" s="42" t="s">
        <v>2780</v>
      </c>
      <c r="C99" s="15" t="s">
        <v>2781</v>
      </c>
      <c r="D99" s="21">
        <v>22</v>
      </c>
      <c r="E99" s="10" t="s">
        <v>2790</v>
      </c>
      <c r="F99" s="11">
        <v>87</v>
      </c>
      <c r="G99" s="11">
        <f t="shared" si="14"/>
        <v>69.599999999999994</v>
      </c>
      <c r="J99" s="11">
        <f t="shared" si="15"/>
        <v>0</v>
      </c>
      <c r="L99" s="11">
        <f t="shared" si="16"/>
        <v>17.400000000000002</v>
      </c>
    </row>
    <row r="100" spans="1:12" s="10" customFormat="1" ht="30" customHeight="1" x14ac:dyDescent="0.3">
      <c r="A100" s="10" t="s">
        <v>1689</v>
      </c>
      <c r="B100" s="42" t="s">
        <v>2780</v>
      </c>
      <c r="C100" s="15" t="s">
        <v>2782</v>
      </c>
      <c r="D100" s="10">
        <v>20</v>
      </c>
      <c r="E100" s="21" t="s">
        <v>2504</v>
      </c>
      <c r="F100" s="11">
        <v>174</v>
      </c>
      <c r="G100" s="11">
        <f t="shared" si="14"/>
        <v>139.19999999999999</v>
      </c>
      <c r="J100" s="11">
        <f t="shared" si="15"/>
        <v>0</v>
      </c>
      <c r="L100" s="11">
        <f t="shared" si="16"/>
        <v>34.800000000000004</v>
      </c>
    </row>
    <row r="101" spans="1:12" s="10" customFormat="1" ht="30" customHeight="1" x14ac:dyDescent="0.3">
      <c r="A101" s="10" t="s">
        <v>1689</v>
      </c>
      <c r="B101" s="41" t="s">
        <v>2783</v>
      </c>
      <c r="C101" s="15" t="s">
        <v>2784</v>
      </c>
      <c r="D101" s="10">
        <v>140</v>
      </c>
      <c r="E101" s="10" t="s">
        <v>83</v>
      </c>
      <c r="F101" s="11">
        <v>558</v>
      </c>
      <c r="G101" s="11">
        <f t="shared" si="14"/>
        <v>446.4</v>
      </c>
      <c r="J101" s="11">
        <f t="shared" si="15"/>
        <v>0</v>
      </c>
      <c r="L101" s="11">
        <f t="shared" si="16"/>
        <v>111.60000000000001</v>
      </c>
    </row>
    <row r="102" spans="1:12" s="8" customFormat="1" ht="30" customHeight="1" x14ac:dyDescent="0.3">
      <c r="A102" s="8" t="s">
        <v>1689</v>
      </c>
      <c r="B102" s="44" t="s">
        <v>2785</v>
      </c>
      <c r="C102" s="14" t="s">
        <v>2786</v>
      </c>
      <c r="D102" s="9">
        <v>140</v>
      </c>
      <c r="E102" s="9" t="s">
        <v>470</v>
      </c>
      <c r="F102" s="9">
        <v>616</v>
      </c>
      <c r="G102" s="9">
        <f t="shared" si="14"/>
        <v>492.8</v>
      </c>
      <c r="J102" s="9">
        <f t="shared" si="15"/>
        <v>0</v>
      </c>
      <c r="L102" s="9">
        <f t="shared" si="16"/>
        <v>123.2</v>
      </c>
    </row>
    <row r="103" spans="1:12" ht="30" customHeight="1" x14ac:dyDescent="0.3">
      <c r="G103" s="2">
        <f t="shared" si="14"/>
        <v>0</v>
      </c>
      <c r="J103" s="2">
        <f t="shared" si="15"/>
        <v>0</v>
      </c>
      <c r="L103" s="2">
        <f t="shared" si="16"/>
        <v>0</v>
      </c>
    </row>
    <row r="104" spans="1:12" ht="30" customHeight="1" x14ac:dyDescent="0.3">
      <c r="G104" s="2">
        <f t="shared" si="14"/>
        <v>0</v>
      </c>
      <c r="J104" s="2">
        <f t="shared" si="15"/>
        <v>0</v>
      </c>
      <c r="L104" s="2">
        <f t="shared" si="16"/>
        <v>0</v>
      </c>
    </row>
    <row r="105" spans="1:12" ht="30" customHeight="1" x14ac:dyDescent="0.3">
      <c r="F105" s="1">
        <f>SUM(F2:F104)</f>
        <v>26934</v>
      </c>
      <c r="G105" s="2">
        <f t="shared" si="14"/>
        <v>21547.200000000001</v>
      </c>
      <c r="H105" s="1">
        <f>SUM(H2:H104)</f>
        <v>26934</v>
      </c>
      <c r="J105" s="2">
        <f>SUM(J2:J104)</f>
        <v>9623</v>
      </c>
      <c r="L105" s="2">
        <f t="shared" si="16"/>
        <v>5386.8</v>
      </c>
    </row>
    <row r="106" spans="1:12" ht="30" customHeight="1" x14ac:dyDescent="0.3">
      <c r="G106" s="2">
        <f t="shared" si="14"/>
        <v>0</v>
      </c>
      <c r="J106" s="2">
        <f t="shared" si="15"/>
        <v>0</v>
      </c>
      <c r="L106" s="2">
        <f t="shared" si="16"/>
        <v>0</v>
      </c>
    </row>
    <row r="107" spans="1:12" ht="30" customHeight="1" x14ac:dyDescent="0.3">
      <c r="G107" s="2">
        <f t="shared" si="14"/>
        <v>0</v>
      </c>
      <c r="J107" s="2">
        <f t="shared" si="15"/>
        <v>0</v>
      </c>
      <c r="L107" s="2">
        <f t="shared" si="16"/>
        <v>0</v>
      </c>
    </row>
    <row r="108" spans="1:12" ht="30" customHeight="1" x14ac:dyDescent="0.3">
      <c r="G108" s="2">
        <f t="shared" si="14"/>
        <v>0</v>
      </c>
      <c r="J108" s="2">
        <f t="shared" si="15"/>
        <v>0</v>
      </c>
      <c r="L108" s="2">
        <f t="shared" si="16"/>
        <v>0</v>
      </c>
    </row>
    <row r="109" spans="1:12" ht="30" customHeight="1" x14ac:dyDescent="0.3">
      <c r="G109" s="2">
        <f t="shared" si="14"/>
        <v>0</v>
      </c>
      <c r="J109" s="2">
        <f t="shared" si="15"/>
        <v>0</v>
      </c>
      <c r="L109" s="2">
        <f t="shared" si="16"/>
        <v>0</v>
      </c>
    </row>
    <row r="110" spans="1:12" ht="30" customHeight="1" x14ac:dyDescent="0.3">
      <c r="G110" s="2">
        <f t="shared" si="14"/>
        <v>0</v>
      </c>
      <c r="J110" s="2">
        <f t="shared" si="15"/>
        <v>0</v>
      </c>
      <c r="L110" s="2">
        <f t="shared" si="16"/>
        <v>0</v>
      </c>
    </row>
    <row r="111" spans="1:12" ht="30" customHeight="1" x14ac:dyDescent="0.3">
      <c r="G111" s="2">
        <f t="shared" si="14"/>
        <v>0</v>
      </c>
      <c r="J111" s="2">
        <f t="shared" si="15"/>
        <v>0</v>
      </c>
      <c r="L111" s="2">
        <f t="shared" si="16"/>
        <v>0</v>
      </c>
    </row>
    <row r="112" spans="1:12" ht="30" customHeight="1" x14ac:dyDescent="0.3">
      <c r="G112" s="1">
        <f>SUM(G2:G111)</f>
        <v>42782.399999999994</v>
      </c>
    </row>
  </sheetData>
  <sortState ref="A2:K56">
    <sortCondition ref="A2"/>
  </sortState>
  <hyperlinks>
    <hyperlink ref="C56" r:id="rId1" xr:uid="{00000000-0004-0000-1000-000000000000}"/>
    <hyperlink ref="C57" r:id="rId2" xr:uid="{00000000-0004-0000-1000-000001000000}"/>
    <hyperlink ref="C58" r:id="rId3" xr:uid="{00000000-0004-0000-1000-000002000000}"/>
    <hyperlink ref="C59" r:id="rId4" xr:uid="{00000000-0004-0000-1000-000003000000}"/>
    <hyperlink ref="C60" r:id="rId5" xr:uid="{00000000-0004-0000-1000-000004000000}"/>
    <hyperlink ref="C38" r:id="rId6" xr:uid="{00000000-0004-0000-1000-000005000000}"/>
    <hyperlink ref="C47" r:id="rId7" xr:uid="{00000000-0004-0000-1000-000006000000}"/>
    <hyperlink ref="C48" r:id="rId8" xr:uid="{00000000-0004-0000-1000-000007000000}"/>
    <hyperlink ref="C44" r:id="rId9" xr:uid="{00000000-0004-0000-1000-000008000000}"/>
    <hyperlink ref="C42" r:id="rId10" xr:uid="{00000000-0004-0000-1000-000009000000}"/>
    <hyperlink ref="C39" r:id="rId11" xr:uid="{00000000-0004-0000-1000-00000A000000}"/>
    <hyperlink ref="C43" r:id="rId12" xr:uid="{00000000-0004-0000-1000-00000B000000}"/>
    <hyperlink ref="C37" r:id="rId13" xr:uid="{00000000-0004-0000-1000-00000C000000}"/>
    <hyperlink ref="C46" r:id="rId14" xr:uid="{00000000-0004-0000-1000-00000D000000}"/>
    <hyperlink ref="C45" r:id="rId15" xr:uid="{00000000-0004-0000-1000-00000E000000}"/>
    <hyperlink ref="C40" r:id="rId16" xr:uid="{00000000-0004-0000-1000-00000F000000}"/>
    <hyperlink ref="C41" r:id="rId17" xr:uid="{00000000-0004-0000-1000-000010000000}"/>
    <hyperlink ref="C16" r:id="rId18" xr:uid="{00000000-0004-0000-1000-000011000000}"/>
    <hyperlink ref="C15" r:id="rId19" xr:uid="{00000000-0004-0000-1000-000012000000}"/>
    <hyperlink ref="C10" r:id="rId20" xr:uid="{00000000-0004-0000-1000-000013000000}"/>
    <hyperlink ref="C12" r:id="rId21" xr:uid="{00000000-0004-0000-1000-000014000000}"/>
    <hyperlink ref="C8" r:id="rId22" xr:uid="{00000000-0004-0000-1000-000015000000}"/>
    <hyperlink ref="C7" r:id="rId23" xr:uid="{00000000-0004-0000-1000-000016000000}"/>
    <hyperlink ref="C9" r:id="rId24" xr:uid="{00000000-0004-0000-1000-000017000000}"/>
    <hyperlink ref="C11" r:id="rId25" xr:uid="{00000000-0004-0000-1000-000018000000}"/>
    <hyperlink ref="C14" r:id="rId26" xr:uid="{00000000-0004-0000-1000-000019000000}"/>
    <hyperlink ref="C18" r:id="rId27" xr:uid="{00000000-0004-0000-1000-00001A000000}"/>
    <hyperlink ref="C17" r:id="rId28" xr:uid="{00000000-0004-0000-1000-00001B000000}"/>
    <hyperlink ref="C53" r:id="rId29" xr:uid="{00000000-0004-0000-1000-00001C000000}"/>
    <hyperlink ref="C52" r:id="rId30" xr:uid="{00000000-0004-0000-1000-00001D000000}"/>
    <hyperlink ref="C54" r:id="rId31" xr:uid="{00000000-0004-0000-1000-00001E000000}"/>
    <hyperlink ref="C55" r:id="rId32" xr:uid="{00000000-0004-0000-1000-00001F000000}"/>
    <hyperlink ref="C19" r:id="rId33" xr:uid="{00000000-0004-0000-1000-000020000000}"/>
    <hyperlink ref="C20" r:id="rId34" xr:uid="{00000000-0004-0000-1000-000021000000}"/>
    <hyperlink ref="C21" r:id="rId35" xr:uid="{00000000-0004-0000-1000-000022000000}"/>
    <hyperlink ref="C22" r:id="rId36" xr:uid="{00000000-0004-0000-1000-000023000000}"/>
    <hyperlink ref="C23" r:id="rId37" xr:uid="{00000000-0004-0000-1000-000024000000}"/>
    <hyperlink ref="C13" r:id="rId38" xr:uid="{00000000-0004-0000-1000-000025000000}"/>
    <hyperlink ref="C2" r:id="rId39" xr:uid="{00000000-0004-0000-1000-000026000000}"/>
    <hyperlink ref="C49" r:id="rId40" xr:uid="{00000000-0004-0000-1000-000027000000}"/>
    <hyperlink ref="C50" r:id="rId41" xr:uid="{00000000-0004-0000-1000-000028000000}"/>
    <hyperlink ref="C24" r:id="rId42" xr:uid="{00000000-0004-0000-1000-000029000000}"/>
    <hyperlink ref="C25" r:id="rId43" xr:uid="{00000000-0004-0000-1000-00002A000000}"/>
    <hyperlink ref="C26" r:id="rId44" xr:uid="{00000000-0004-0000-1000-00002B000000}"/>
    <hyperlink ref="C27" r:id="rId45" xr:uid="{00000000-0004-0000-1000-00002C000000}"/>
    <hyperlink ref="C28" r:id="rId46" xr:uid="{00000000-0004-0000-1000-00002D000000}"/>
    <hyperlink ref="C29" r:id="rId47" xr:uid="{00000000-0004-0000-1000-00002E000000}"/>
    <hyperlink ref="C30" r:id="rId48" xr:uid="{00000000-0004-0000-1000-00002F000000}"/>
    <hyperlink ref="C31" r:id="rId49" xr:uid="{00000000-0004-0000-1000-000030000000}"/>
    <hyperlink ref="C32" r:id="rId50" xr:uid="{00000000-0004-0000-1000-000031000000}"/>
    <hyperlink ref="C33" r:id="rId51" xr:uid="{00000000-0004-0000-1000-000032000000}"/>
    <hyperlink ref="C34" r:id="rId52" xr:uid="{00000000-0004-0000-1000-000033000000}"/>
    <hyperlink ref="C35" r:id="rId53" xr:uid="{00000000-0004-0000-1000-000034000000}"/>
    <hyperlink ref="C62" r:id="rId54" xr:uid="{00000000-0004-0000-1000-000035000000}"/>
    <hyperlink ref="C63" r:id="rId55" xr:uid="{00000000-0004-0000-1000-000036000000}"/>
    <hyperlink ref="C64" r:id="rId56" xr:uid="{00000000-0004-0000-1000-000037000000}"/>
    <hyperlink ref="C65" r:id="rId57" xr:uid="{00000000-0004-0000-1000-000038000000}"/>
    <hyperlink ref="C66" r:id="rId58" xr:uid="{00000000-0004-0000-1000-000039000000}"/>
    <hyperlink ref="C67" r:id="rId59" xr:uid="{00000000-0004-0000-1000-00003A000000}"/>
    <hyperlink ref="C3" r:id="rId60" xr:uid="{00000000-0004-0000-1000-00003B000000}"/>
    <hyperlink ref="C6" r:id="rId61" xr:uid="{00000000-0004-0000-1000-00003C000000}"/>
    <hyperlink ref="C68" r:id="rId62" xr:uid="{00000000-0004-0000-1000-00003D000000}"/>
    <hyperlink ref="C4" r:id="rId63" xr:uid="{00000000-0004-0000-1000-00003E000000}"/>
    <hyperlink ref="C5" r:id="rId64" xr:uid="{00000000-0004-0000-1000-00003F000000}"/>
    <hyperlink ref="C69" r:id="rId65" xr:uid="{00000000-0004-0000-1000-000040000000}"/>
    <hyperlink ref="C73" r:id="rId66" xr:uid="{00000000-0004-0000-1000-000041000000}"/>
    <hyperlink ref="C79" r:id="rId67" xr:uid="{00000000-0004-0000-1000-000042000000}"/>
    <hyperlink ref="C70" r:id="rId68" xr:uid="{00000000-0004-0000-1000-000043000000}"/>
    <hyperlink ref="C71" r:id="rId69" xr:uid="{00000000-0004-0000-1000-000044000000}"/>
    <hyperlink ref="C72" r:id="rId70" xr:uid="{00000000-0004-0000-1000-000045000000}"/>
    <hyperlink ref="C80" r:id="rId71" xr:uid="{00000000-0004-0000-1000-000046000000}"/>
    <hyperlink ref="C61" r:id="rId72" xr:uid="{00000000-0004-0000-1000-000047000000}"/>
    <hyperlink ref="C97" r:id="rId73" xr:uid="{00000000-0004-0000-1000-000048000000}"/>
    <hyperlink ref="C98" r:id="rId74" xr:uid="{00000000-0004-0000-1000-000049000000}"/>
    <hyperlink ref="C99" r:id="rId75" xr:uid="{00000000-0004-0000-1000-00004A000000}"/>
    <hyperlink ref="C100" r:id="rId76" xr:uid="{00000000-0004-0000-1000-00004B000000}"/>
    <hyperlink ref="C101" r:id="rId77" xr:uid="{00000000-0004-0000-1000-00004C000000}"/>
    <hyperlink ref="C102" r:id="rId78" xr:uid="{00000000-0004-0000-1000-00004D000000}"/>
  </hyperlinks>
  <pageMargins left="0.7" right="0.7" top="0.75" bottom="0.75" header="0.3" footer="0.3"/>
  <pageSetup paperSize="9" orientation="portrait" verticalDpi="0" r:id="rId79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9"/>
  <sheetViews>
    <sheetView topLeftCell="A55" workbookViewId="0">
      <selection activeCell="I71" sqref="I71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2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2" s="5" customFormat="1" ht="30" customHeight="1" x14ac:dyDescent="0.3">
      <c r="A2" s="65" t="s">
        <v>765</v>
      </c>
      <c r="B2" s="56" t="s">
        <v>2528</v>
      </c>
      <c r="C2" s="7" t="s">
        <v>2529</v>
      </c>
      <c r="D2" s="5">
        <v>116</v>
      </c>
      <c r="E2" s="5" t="s">
        <v>2549</v>
      </c>
      <c r="F2" s="6">
        <v>335</v>
      </c>
      <c r="G2" s="6">
        <v>239</v>
      </c>
      <c r="H2" s="5">
        <f>F2</f>
        <v>335</v>
      </c>
      <c r="I2" s="5">
        <v>150</v>
      </c>
      <c r="J2" s="6">
        <f t="shared" ref="J2:J27" si="0">H2-I2</f>
        <v>185</v>
      </c>
      <c r="L2" s="6">
        <f t="shared" ref="L2:L27" si="1">F2*20%</f>
        <v>67</v>
      </c>
    </row>
    <row r="3" spans="1:12" s="3" customFormat="1" ht="30" customHeight="1" x14ac:dyDescent="0.3">
      <c r="A3" s="37" t="s">
        <v>247</v>
      </c>
      <c r="B3" s="49" t="s">
        <v>2526</v>
      </c>
      <c r="C3" s="15" t="s">
        <v>2527</v>
      </c>
      <c r="E3" s="3" t="s">
        <v>147</v>
      </c>
      <c r="F3" s="4">
        <v>225</v>
      </c>
      <c r="G3" s="4">
        <v>225</v>
      </c>
      <c r="H3" s="3">
        <f>F3</f>
        <v>225</v>
      </c>
      <c r="J3" s="4">
        <f t="shared" si="0"/>
        <v>225</v>
      </c>
      <c r="L3" s="4">
        <f t="shared" si="1"/>
        <v>45</v>
      </c>
    </row>
    <row r="4" spans="1:12" s="12" customFormat="1" ht="30" customHeight="1" x14ac:dyDescent="0.3">
      <c r="A4" s="12" t="s">
        <v>2540</v>
      </c>
      <c r="B4" s="35" t="s">
        <v>2538</v>
      </c>
      <c r="C4" s="16" t="s">
        <v>2537</v>
      </c>
      <c r="E4" s="12" t="s">
        <v>2539</v>
      </c>
      <c r="G4" s="13"/>
      <c r="H4" s="12">
        <f>F4+F5</f>
        <v>2400</v>
      </c>
      <c r="J4" s="13">
        <f t="shared" si="0"/>
        <v>2400</v>
      </c>
      <c r="L4" s="13">
        <f t="shared" si="1"/>
        <v>0</v>
      </c>
    </row>
    <row r="5" spans="1:12" s="8" customFormat="1" ht="30" customHeight="1" x14ac:dyDescent="0.3">
      <c r="A5" s="8" t="s">
        <v>2540</v>
      </c>
      <c r="B5" s="44" t="s">
        <v>2538</v>
      </c>
      <c r="C5" s="14" t="s">
        <v>2541</v>
      </c>
      <c r="E5" s="9" t="s">
        <v>2542</v>
      </c>
      <c r="F5" s="9">
        <v>2400</v>
      </c>
      <c r="G5" s="9">
        <v>1889</v>
      </c>
      <c r="J5" s="9">
        <f t="shared" si="0"/>
        <v>0</v>
      </c>
      <c r="L5" s="9">
        <f t="shared" si="1"/>
        <v>480</v>
      </c>
    </row>
    <row r="6" spans="1:12" s="3" customFormat="1" ht="30" customHeight="1" x14ac:dyDescent="0.3">
      <c r="A6" s="3" t="s">
        <v>1330</v>
      </c>
      <c r="B6" s="49" t="s">
        <v>2285</v>
      </c>
      <c r="C6" s="15"/>
      <c r="D6" s="21" t="s">
        <v>2521</v>
      </c>
      <c r="E6" s="21" t="s">
        <v>83</v>
      </c>
      <c r="F6" s="4">
        <v>850</v>
      </c>
      <c r="G6" s="4">
        <v>669</v>
      </c>
      <c r="H6" s="3">
        <f>F6+F7+F8+F9+F10</f>
        <v>2800</v>
      </c>
      <c r="I6" s="3">
        <v>2183</v>
      </c>
      <c r="J6" s="4">
        <f t="shared" si="0"/>
        <v>617</v>
      </c>
      <c r="L6" s="4">
        <f t="shared" si="1"/>
        <v>170</v>
      </c>
    </row>
    <row r="7" spans="1:12" s="3" customFormat="1" ht="30" customHeight="1" x14ac:dyDescent="0.3">
      <c r="A7" s="3" t="s">
        <v>1330</v>
      </c>
      <c r="B7" s="49"/>
      <c r="C7" s="15"/>
      <c r="D7" s="3">
        <v>50</v>
      </c>
      <c r="E7" s="21"/>
      <c r="F7" s="4">
        <v>1213</v>
      </c>
      <c r="G7" s="4"/>
      <c r="J7" s="4">
        <f t="shared" si="0"/>
        <v>0</v>
      </c>
      <c r="L7" s="4">
        <f t="shared" si="1"/>
        <v>242.60000000000002</v>
      </c>
    </row>
    <row r="8" spans="1:12" s="3" customFormat="1" ht="30" customHeight="1" x14ac:dyDescent="0.3">
      <c r="A8" s="3" t="s">
        <v>1330</v>
      </c>
      <c r="B8" s="43" t="s">
        <v>2522</v>
      </c>
      <c r="C8" s="15"/>
      <c r="E8" s="3" t="s">
        <v>2523</v>
      </c>
      <c r="F8" s="4">
        <v>252</v>
      </c>
      <c r="G8" s="4">
        <v>213</v>
      </c>
      <c r="J8" s="4">
        <f t="shared" si="0"/>
        <v>0</v>
      </c>
      <c r="L8" s="4">
        <f t="shared" si="1"/>
        <v>50.400000000000006</v>
      </c>
    </row>
    <row r="9" spans="1:12" s="3" customFormat="1" ht="30" customHeight="1" x14ac:dyDescent="0.3">
      <c r="A9" s="3" t="s">
        <v>1330</v>
      </c>
      <c r="B9" s="43" t="s">
        <v>2522</v>
      </c>
      <c r="C9" s="15"/>
      <c r="D9" s="4"/>
      <c r="E9" s="4" t="s">
        <v>2524</v>
      </c>
      <c r="F9" s="4">
        <v>252</v>
      </c>
      <c r="G9" s="4">
        <v>213</v>
      </c>
      <c r="J9" s="4">
        <f t="shared" si="0"/>
        <v>0</v>
      </c>
      <c r="L9" s="4">
        <f t="shared" si="1"/>
        <v>50.400000000000006</v>
      </c>
    </row>
    <row r="10" spans="1:12" s="3" customFormat="1" ht="30" customHeight="1" x14ac:dyDescent="0.3">
      <c r="A10" s="4" t="s">
        <v>1330</v>
      </c>
      <c r="B10" s="49" t="s">
        <v>2543</v>
      </c>
      <c r="C10" s="15"/>
      <c r="D10" s="3" t="s">
        <v>1328</v>
      </c>
      <c r="E10" s="4"/>
      <c r="F10" s="4">
        <v>233</v>
      </c>
      <c r="G10" s="4">
        <v>183</v>
      </c>
      <c r="J10" s="4">
        <f t="shared" si="0"/>
        <v>0</v>
      </c>
      <c r="L10" s="4">
        <f t="shared" si="1"/>
        <v>46.6</v>
      </c>
    </row>
    <row r="11" spans="1:12" s="12" customFormat="1" ht="30" customHeight="1" x14ac:dyDescent="0.3">
      <c r="A11" s="13" t="s">
        <v>2546</v>
      </c>
      <c r="B11" s="45" t="s">
        <v>2544</v>
      </c>
      <c r="C11" s="16" t="s">
        <v>2545</v>
      </c>
      <c r="D11" s="12">
        <v>48</v>
      </c>
      <c r="E11" s="13"/>
      <c r="F11" s="13">
        <v>506</v>
      </c>
      <c r="G11" s="13">
        <v>398</v>
      </c>
      <c r="H11" s="12">
        <f>F11+F12</f>
        <v>1222</v>
      </c>
      <c r="I11" s="12">
        <v>1222</v>
      </c>
      <c r="J11" s="13">
        <f t="shared" si="0"/>
        <v>0</v>
      </c>
      <c r="L11" s="13">
        <f t="shared" si="1"/>
        <v>101.2</v>
      </c>
    </row>
    <row r="12" spans="1:12" s="8" customFormat="1" ht="30" customHeight="1" x14ac:dyDescent="0.3">
      <c r="A12" s="9" t="s">
        <v>2546</v>
      </c>
      <c r="B12" s="44" t="s">
        <v>2547</v>
      </c>
      <c r="C12" s="14" t="s">
        <v>2548</v>
      </c>
      <c r="D12" s="9">
        <v>48</v>
      </c>
      <c r="E12" s="81" t="s">
        <v>2960</v>
      </c>
      <c r="F12" s="9">
        <v>716</v>
      </c>
      <c r="G12" s="9"/>
      <c r="J12" s="9">
        <f t="shared" si="0"/>
        <v>0</v>
      </c>
      <c r="L12" s="9">
        <f t="shared" si="1"/>
        <v>143.20000000000002</v>
      </c>
    </row>
    <row r="13" spans="1:12" s="4" customFormat="1" ht="30" customHeight="1" x14ac:dyDescent="0.3">
      <c r="A13" s="3" t="s">
        <v>143</v>
      </c>
      <c r="B13" s="49" t="s">
        <v>2513</v>
      </c>
      <c r="C13" s="15" t="s">
        <v>2514</v>
      </c>
      <c r="D13" s="21" t="s">
        <v>45</v>
      </c>
      <c r="E13" s="21" t="s">
        <v>50</v>
      </c>
      <c r="F13" s="4">
        <v>166</v>
      </c>
      <c r="G13" s="4">
        <v>106</v>
      </c>
      <c r="H13" s="3">
        <f>F13+F14+F15+F16+F17+F18</f>
        <v>901</v>
      </c>
      <c r="I13" s="3">
        <v>466</v>
      </c>
      <c r="J13" s="4">
        <f t="shared" si="0"/>
        <v>435</v>
      </c>
      <c r="K13" s="3"/>
      <c r="L13" s="4">
        <f t="shared" si="1"/>
        <v>33.200000000000003</v>
      </c>
    </row>
    <row r="14" spans="1:12" s="4" customFormat="1" ht="30" customHeight="1" x14ac:dyDescent="0.3">
      <c r="A14" s="3" t="s">
        <v>143</v>
      </c>
      <c r="B14" s="49" t="s">
        <v>2515</v>
      </c>
      <c r="C14" s="15" t="s">
        <v>2516</v>
      </c>
      <c r="D14" s="3"/>
      <c r="E14" s="4" t="s">
        <v>363</v>
      </c>
      <c r="F14" s="4">
        <v>147</v>
      </c>
      <c r="G14" s="4">
        <v>95</v>
      </c>
      <c r="H14" s="3"/>
      <c r="I14" s="3"/>
      <c r="J14" s="4">
        <f t="shared" si="0"/>
        <v>0</v>
      </c>
      <c r="K14" s="3"/>
      <c r="L14" s="4">
        <f t="shared" si="1"/>
        <v>29.400000000000002</v>
      </c>
    </row>
    <row r="15" spans="1:12" s="4" customFormat="1" ht="30" customHeight="1" x14ac:dyDescent="0.3">
      <c r="A15" s="3" t="s">
        <v>143</v>
      </c>
      <c r="B15" s="49" t="s">
        <v>2517</v>
      </c>
      <c r="C15" s="15" t="s">
        <v>2518</v>
      </c>
      <c r="F15" s="4">
        <v>189</v>
      </c>
      <c r="G15" s="4">
        <v>99</v>
      </c>
      <c r="H15" s="3"/>
      <c r="I15" s="3"/>
      <c r="J15" s="4">
        <f t="shared" si="0"/>
        <v>0</v>
      </c>
      <c r="K15" s="3"/>
      <c r="L15" s="4">
        <f t="shared" si="1"/>
        <v>37.800000000000004</v>
      </c>
    </row>
    <row r="16" spans="1:12" s="4" customFormat="1" ht="30" customHeight="1" x14ac:dyDescent="0.3">
      <c r="A16" s="3" t="s">
        <v>143</v>
      </c>
      <c r="B16" s="49" t="s">
        <v>2519</v>
      </c>
      <c r="C16" s="15" t="s">
        <v>2520</v>
      </c>
      <c r="D16" s="4">
        <v>5</v>
      </c>
      <c r="F16" s="4">
        <v>139</v>
      </c>
      <c r="G16" s="4">
        <v>99</v>
      </c>
      <c r="H16" s="3"/>
      <c r="I16" s="3"/>
      <c r="J16" s="4">
        <f t="shared" si="0"/>
        <v>0</v>
      </c>
      <c r="K16" s="3"/>
      <c r="L16" s="4">
        <f t="shared" si="1"/>
        <v>27.8</v>
      </c>
    </row>
    <row r="17" spans="1:12" s="4" customFormat="1" ht="30" customHeight="1" x14ac:dyDescent="0.3">
      <c r="A17" s="3"/>
      <c r="B17" s="49" t="s">
        <v>2554</v>
      </c>
      <c r="C17" s="15" t="s">
        <v>2555</v>
      </c>
      <c r="F17" s="4">
        <v>121</v>
      </c>
      <c r="G17" s="4">
        <v>95</v>
      </c>
      <c r="H17" s="3"/>
      <c r="I17" s="3"/>
      <c r="K17" s="3"/>
      <c r="L17" s="4">
        <f t="shared" si="1"/>
        <v>24.200000000000003</v>
      </c>
    </row>
    <row r="18" spans="1:12" s="3" customFormat="1" ht="30" customHeight="1" x14ac:dyDescent="0.3">
      <c r="A18" s="3" t="s">
        <v>143</v>
      </c>
      <c r="B18" s="49" t="s">
        <v>2519</v>
      </c>
      <c r="C18" s="15" t="s">
        <v>2520</v>
      </c>
      <c r="D18" s="4">
        <v>6</v>
      </c>
      <c r="E18" s="4"/>
      <c r="F18" s="4">
        <v>139</v>
      </c>
      <c r="G18" s="4">
        <v>99</v>
      </c>
      <c r="J18" s="4">
        <f t="shared" si="0"/>
        <v>0</v>
      </c>
      <c r="L18" s="4">
        <f t="shared" si="1"/>
        <v>27.8</v>
      </c>
    </row>
    <row r="19" spans="1:12" s="12" customFormat="1" ht="30" customHeight="1" x14ac:dyDescent="0.3">
      <c r="A19" s="13" t="s">
        <v>2533</v>
      </c>
      <c r="B19" s="63" t="s">
        <v>2532</v>
      </c>
      <c r="C19" s="16" t="s">
        <v>2534</v>
      </c>
      <c r="D19" s="12">
        <v>98</v>
      </c>
      <c r="E19" s="13" t="s">
        <v>59</v>
      </c>
      <c r="F19" s="13"/>
      <c r="G19" s="13"/>
      <c r="H19" s="12">
        <f>F19+F20</f>
        <v>124</v>
      </c>
      <c r="I19" s="12">
        <v>124</v>
      </c>
      <c r="J19" s="13">
        <f t="shared" si="0"/>
        <v>0</v>
      </c>
      <c r="L19" s="13">
        <f t="shared" si="1"/>
        <v>0</v>
      </c>
    </row>
    <row r="20" spans="1:12" s="8" customFormat="1" ht="30" customHeight="1" x14ac:dyDescent="0.3">
      <c r="A20" s="9" t="s">
        <v>2533</v>
      </c>
      <c r="B20" s="48" t="s">
        <v>2535</v>
      </c>
      <c r="C20" s="14" t="s">
        <v>2536</v>
      </c>
      <c r="D20" s="8">
        <v>98</v>
      </c>
      <c r="E20" s="8" t="s">
        <v>747</v>
      </c>
      <c r="F20" s="8">
        <v>124</v>
      </c>
      <c r="G20" s="9">
        <v>135</v>
      </c>
      <c r="J20" s="9">
        <f t="shared" si="0"/>
        <v>0</v>
      </c>
      <c r="L20" s="9">
        <f t="shared" si="1"/>
        <v>24.8</v>
      </c>
    </row>
    <row r="21" spans="1:12" s="3" customFormat="1" ht="30" customHeight="1" x14ac:dyDescent="0.3">
      <c r="A21" s="37" t="s">
        <v>371</v>
      </c>
      <c r="B21" s="49" t="s">
        <v>871</v>
      </c>
      <c r="C21" s="15" t="s">
        <v>2525</v>
      </c>
      <c r="E21" s="4"/>
      <c r="F21" s="4">
        <v>178</v>
      </c>
      <c r="G21" s="4">
        <v>127</v>
      </c>
      <c r="H21" s="3">
        <f>F21+F22+F23</f>
        <v>1230</v>
      </c>
      <c r="I21" s="3">
        <v>600</v>
      </c>
      <c r="J21" s="4">
        <f t="shared" si="0"/>
        <v>630</v>
      </c>
      <c r="L21" s="4">
        <f t="shared" si="1"/>
        <v>35.6</v>
      </c>
    </row>
    <row r="22" spans="1:12" s="3" customFormat="1" ht="30" customHeight="1" x14ac:dyDescent="0.3">
      <c r="A22" s="37" t="s">
        <v>371</v>
      </c>
      <c r="B22" s="49" t="s">
        <v>2526</v>
      </c>
      <c r="C22" s="15" t="s">
        <v>2527</v>
      </c>
      <c r="D22" s="4"/>
      <c r="E22" s="4"/>
      <c r="F22" s="4">
        <v>105</v>
      </c>
      <c r="G22" s="4">
        <v>75</v>
      </c>
      <c r="J22" s="4">
        <f t="shared" si="0"/>
        <v>0</v>
      </c>
      <c r="L22" s="4">
        <f t="shared" si="1"/>
        <v>21</v>
      </c>
    </row>
    <row r="23" spans="1:12" s="3" customFormat="1" ht="30" customHeight="1" x14ac:dyDescent="0.3">
      <c r="A23" s="37" t="s">
        <v>371</v>
      </c>
      <c r="B23" s="49" t="s">
        <v>2531</v>
      </c>
      <c r="C23" s="15" t="s">
        <v>2530</v>
      </c>
      <c r="D23" s="3">
        <v>64</v>
      </c>
      <c r="F23" s="4">
        <v>947</v>
      </c>
      <c r="G23" s="4">
        <v>845</v>
      </c>
      <c r="J23" s="4">
        <f t="shared" si="0"/>
        <v>0</v>
      </c>
      <c r="L23" s="4">
        <f t="shared" si="1"/>
        <v>189.4</v>
      </c>
    </row>
    <row r="24" spans="1:12" s="12" customFormat="1" ht="30" customHeight="1" x14ac:dyDescent="0.3">
      <c r="A24" s="12" t="s">
        <v>58</v>
      </c>
      <c r="B24" s="47" t="s">
        <v>741</v>
      </c>
      <c r="C24" s="16"/>
      <c r="D24" s="12">
        <v>58</v>
      </c>
      <c r="E24" s="12" t="s">
        <v>120</v>
      </c>
      <c r="F24" s="12">
        <v>315</v>
      </c>
      <c r="G24" s="13">
        <v>315</v>
      </c>
      <c r="H24" s="12">
        <f>F24+F25</f>
        <v>315</v>
      </c>
      <c r="J24" s="13">
        <f t="shared" si="0"/>
        <v>315</v>
      </c>
      <c r="L24" s="13">
        <f t="shared" si="1"/>
        <v>63</v>
      </c>
    </row>
    <row r="25" spans="1:12" s="8" customFormat="1" ht="30" customHeight="1" x14ac:dyDescent="0.3">
      <c r="A25" s="8" t="s">
        <v>58</v>
      </c>
      <c r="B25" s="55" t="s">
        <v>2550</v>
      </c>
      <c r="C25" s="14"/>
      <c r="D25" s="9">
        <v>58</v>
      </c>
      <c r="E25" s="9" t="s">
        <v>443</v>
      </c>
      <c r="F25" s="9"/>
      <c r="G25" s="9"/>
      <c r="J25" s="9">
        <f t="shared" si="0"/>
        <v>0</v>
      </c>
      <c r="L25" s="9">
        <f t="shared" si="1"/>
        <v>0</v>
      </c>
    </row>
    <row r="26" spans="1:12" s="5" customFormat="1" ht="30" customHeight="1" x14ac:dyDescent="0.3">
      <c r="A26" s="6" t="s">
        <v>1657</v>
      </c>
      <c r="B26" s="56" t="s">
        <v>2551</v>
      </c>
      <c r="C26" s="7"/>
      <c r="D26" s="6">
        <v>74</v>
      </c>
      <c r="E26" s="6" t="s">
        <v>470</v>
      </c>
      <c r="F26" s="6">
        <v>451</v>
      </c>
      <c r="G26" s="6">
        <v>355</v>
      </c>
      <c r="H26" s="5">
        <f>F26</f>
        <v>451</v>
      </c>
      <c r="I26" s="5">
        <v>250</v>
      </c>
      <c r="J26" s="6">
        <f t="shared" si="0"/>
        <v>201</v>
      </c>
      <c r="L26" s="6">
        <f t="shared" si="1"/>
        <v>90.2</v>
      </c>
    </row>
    <row r="27" spans="1:12" s="3" customFormat="1" ht="30" customHeight="1" x14ac:dyDescent="0.3">
      <c r="A27" s="3" t="s">
        <v>156</v>
      </c>
      <c r="B27" s="43" t="s">
        <v>2552</v>
      </c>
      <c r="C27" s="15" t="s">
        <v>2553</v>
      </c>
      <c r="D27" s="3">
        <v>50</v>
      </c>
      <c r="F27" s="3">
        <v>1029</v>
      </c>
      <c r="G27" s="4">
        <v>810</v>
      </c>
      <c r="H27" s="3">
        <f>F27</f>
        <v>1029</v>
      </c>
      <c r="I27" s="3">
        <v>500</v>
      </c>
      <c r="J27" s="4">
        <f t="shared" si="0"/>
        <v>529</v>
      </c>
      <c r="L27" s="4">
        <f t="shared" si="1"/>
        <v>205.8</v>
      </c>
    </row>
    <row r="28" spans="1:12" s="12" customFormat="1" ht="30" customHeight="1" x14ac:dyDescent="0.3">
      <c r="A28" s="13" t="s">
        <v>1790</v>
      </c>
      <c r="B28" s="47" t="s">
        <v>2561</v>
      </c>
      <c r="C28" s="22"/>
      <c r="D28" s="22">
        <v>6</v>
      </c>
      <c r="E28" s="22" t="s">
        <v>59</v>
      </c>
      <c r="F28" s="13">
        <v>324</v>
      </c>
      <c r="G28" s="13">
        <v>255</v>
      </c>
      <c r="H28" s="12">
        <f>F28+F29+F30+F31+F32</f>
        <v>2247</v>
      </c>
      <c r="I28" s="12">
        <v>2247</v>
      </c>
      <c r="J28" s="13">
        <f t="shared" ref="J28:J33" si="2">H28-I28</f>
        <v>0</v>
      </c>
      <c r="L28" s="13">
        <f t="shared" ref="L28:L33" si="3">F28*20%</f>
        <v>64.8</v>
      </c>
    </row>
    <row r="29" spans="1:12" s="10" customFormat="1" ht="30" customHeight="1" x14ac:dyDescent="0.3">
      <c r="A29" s="11" t="s">
        <v>1790</v>
      </c>
      <c r="B29" s="42" t="s">
        <v>2562</v>
      </c>
      <c r="C29" s="21"/>
      <c r="D29" s="10">
        <v>116</v>
      </c>
      <c r="E29" s="11" t="s">
        <v>2563</v>
      </c>
      <c r="F29" s="11">
        <v>489</v>
      </c>
      <c r="G29" s="11">
        <v>385</v>
      </c>
      <c r="J29" s="11">
        <f t="shared" si="2"/>
        <v>0</v>
      </c>
      <c r="L29" s="11">
        <f t="shared" si="3"/>
        <v>97.800000000000011</v>
      </c>
    </row>
    <row r="30" spans="1:12" s="10" customFormat="1" ht="30" customHeight="1" x14ac:dyDescent="0.3">
      <c r="A30" s="11" t="s">
        <v>1790</v>
      </c>
      <c r="B30" s="42" t="s">
        <v>2564</v>
      </c>
      <c r="C30" s="21"/>
      <c r="D30" s="10">
        <v>116</v>
      </c>
      <c r="E30" s="11" t="s">
        <v>2565</v>
      </c>
      <c r="F30" s="11">
        <v>533</v>
      </c>
      <c r="G30" s="11">
        <v>419</v>
      </c>
      <c r="J30" s="11">
        <f t="shared" si="2"/>
        <v>0</v>
      </c>
      <c r="L30" s="11">
        <f t="shared" si="3"/>
        <v>106.60000000000001</v>
      </c>
    </row>
    <row r="31" spans="1:12" s="10" customFormat="1" ht="30" customHeight="1" x14ac:dyDescent="0.3">
      <c r="A31" s="11" t="s">
        <v>1790</v>
      </c>
      <c r="B31" s="42" t="s">
        <v>2566</v>
      </c>
      <c r="C31" s="21"/>
      <c r="D31" s="11">
        <v>44</v>
      </c>
      <c r="E31" s="11" t="s">
        <v>59</v>
      </c>
      <c r="F31" s="11">
        <v>495</v>
      </c>
      <c r="G31" s="11">
        <v>389</v>
      </c>
      <c r="J31" s="11">
        <f t="shared" si="2"/>
        <v>0</v>
      </c>
      <c r="L31" s="11">
        <f t="shared" si="3"/>
        <v>99</v>
      </c>
    </row>
    <row r="32" spans="1:12" s="8" customFormat="1" ht="30" customHeight="1" x14ac:dyDescent="0.3">
      <c r="A32" s="9" t="s">
        <v>1790</v>
      </c>
      <c r="B32" s="44" t="s">
        <v>2568</v>
      </c>
      <c r="C32" s="20"/>
      <c r="D32" s="20" t="s">
        <v>1294</v>
      </c>
      <c r="E32" s="8" t="s">
        <v>363</v>
      </c>
      <c r="F32" s="9">
        <v>406</v>
      </c>
      <c r="G32" s="9">
        <v>319</v>
      </c>
      <c r="J32" s="9">
        <f t="shared" si="2"/>
        <v>0</v>
      </c>
      <c r="L32" s="9">
        <f t="shared" si="3"/>
        <v>81.2</v>
      </c>
    </row>
    <row r="33" spans="1:12" s="3" customFormat="1" ht="30" customHeight="1" x14ac:dyDescent="0.3">
      <c r="A33" s="4" t="s">
        <v>2423</v>
      </c>
      <c r="B33" s="49" t="s">
        <v>2567</v>
      </c>
      <c r="C33" s="21"/>
      <c r="D33" s="21">
        <v>48</v>
      </c>
      <c r="E33" s="3" t="s">
        <v>750</v>
      </c>
      <c r="F33" s="4">
        <v>622</v>
      </c>
      <c r="G33" s="4">
        <v>489</v>
      </c>
      <c r="H33" s="3">
        <f>F33+F34+F35</f>
        <v>1589</v>
      </c>
      <c r="I33" s="3">
        <v>1589</v>
      </c>
      <c r="J33" s="4">
        <f t="shared" si="2"/>
        <v>0</v>
      </c>
      <c r="L33" s="4">
        <f t="shared" si="3"/>
        <v>124.4</v>
      </c>
    </row>
    <row r="34" spans="1:12" s="3" customFormat="1" ht="30" customHeight="1" x14ac:dyDescent="0.3">
      <c r="A34" s="4" t="s">
        <v>2423</v>
      </c>
      <c r="B34" s="49" t="s">
        <v>2569</v>
      </c>
      <c r="C34" s="21"/>
      <c r="D34" s="21">
        <v>48</v>
      </c>
      <c r="E34" s="3" t="s">
        <v>120</v>
      </c>
      <c r="F34" s="4">
        <v>307</v>
      </c>
      <c r="G34" s="4">
        <v>241</v>
      </c>
      <c r="J34" s="4">
        <f t="shared" ref="J34:J54" si="4">H34-I34</f>
        <v>0</v>
      </c>
      <c r="L34" s="4">
        <f t="shared" ref="L34:L54" si="5">F34*20%</f>
        <v>61.400000000000006</v>
      </c>
    </row>
    <row r="35" spans="1:12" s="3" customFormat="1" ht="30" customHeight="1" x14ac:dyDescent="0.3">
      <c r="A35" s="4" t="s">
        <v>2423</v>
      </c>
      <c r="B35" s="43" t="s">
        <v>2570</v>
      </c>
      <c r="C35" s="15"/>
      <c r="D35" s="3">
        <v>46</v>
      </c>
      <c r="E35" s="3" t="s">
        <v>89</v>
      </c>
      <c r="F35" s="3">
        <v>660</v>
      </c>
      <c r="G35" s="4">
        <v>519</v>
      </c>
      <c r="J35" s="4">
        <f t="shared" si="4"/>
        <v>0</v>
      </c>
      <c r="L35" s="4">
        <f t="shared" si="5"/>
        <v>132</v>
      </c>
    </row>
    <row r="36" spans="1:12" s="5" customFormat="1" ht="30" customHeight="1" x14ac:dyDescent="0.3">
      <c r="A36" s="5" t="s">
        <v>339</v>
      </c>
      <c r="B36" s="46" t="s">
        <v>2571</v>
      </c>
      <c r="C36" s="7" t="s">
        <v>2572</v>
      </c>
      <c r="E36" s="5" t="s">
        <v>83</v>
      </c>
      <c r="F36" s="5">
        <v>403</v>
      </c>
      <c r="G36" s="6">
        <v>317</v>
      </c>
      <c r="H36" s="5">
        <f>F36</f>
        <v>403</v>
      </c>
      <c r="I36" s="5">
        <v>200</v>
      </c>
      <c r="J36" s="6">
        <f t="shared" si="4"/>
        <v>203</v>
      </c>
      <c r="L36" s="6">
        <f t="shared" si="5"/>
        <v>80.600000000000009</v>
      </c>
    </row>
    <row r="37" spans="1:12" s="3" customFormat="1" ht="30" customHeight="1" x14ac:dyDescent="0.3">
      <c r="A37" s="3" t="s">
        <v>402</v>
      </c>
      <c r="B37" s="43" t="s">
        <v>2573</v>
      </c>
      <c r="C37" s="15" t="s">
        <v>2574</v>
      </c>
      <c r="D37" s="3" t="s">
        <v>313</v>
      </c>
      <c r="E37" s="3" t="s">
        <v>83</v>
      </c>
      <c r="F37" s="3">
        <v>350</v>
      </c>
      <c r="G37" s="4">
        <v>275</v>
      </c>
      <c r="H37" s="3">
        <f>F37+F38</f>
        <v>350</v>
      </c>
      <c r="I37" s="3">
        <v>350</v>
      </c>
      <c r="J37" s="4">
        <f t="shared" si="4"/>
        <v>0</v>
      </c>
      <c r="L37" s="4">
        <f t="shared" si="5"/>
        <v>70</v>
      </c>
    </row>
    <row r="38" spans="1:12" s="3" customFormat="1" ht="30" customHeight="1" x14ac:dyDescent="0.3">
      <c r="A38" s="3" t="s">
        <v>402</v>
      </c>
      <c r="B38" s="36" t="s">
        <v>2575</v>
      </c>
      <c r="C38" s="15" t="s">
        <v>2576</v>
      </c>
      <c r="G38" s="4"/>
      <c r="J38" s="4">
        <f t="shared" si="4"/>
        <v>0</v>
      </c>
      <c r="L38" s="4">
        <f t="shared" si="5"/>
        <v>0</v>
      </c>
    </row>
    <row r="39" spans="1:12" s="58" customFormat="1" ht="30" customHeight="1" x14ac:dyDescent="0.3">
      <c r="B39" s="13" t="s">
        <v>2526</v>
      </c>
      <c r="C39" s="76"/>
      <c r="G39" s="59"/>
      <c r="J39" s="59">
        <f t="shared" si="4"/>
        <v>0</v>
      </c>
      <c r="L39" s="59">
        <f t="shared" si="5"/>
        <v>0</v>
      </c>
    </row>
    <row r="40" spans="1:12" s="12" customFormat="1" ht="30" customHeight="1" x14ac:dyDescent="0.3">
      <c r="A40" s="12" t="s">
        <v>467</v>
      </c>
      <c r="B40" s="47" t="s">
        <v>2556</v>
      </c>
      <c r="C40" s="16" t="s">
        <v>2421</v>
      </c>
      <c r="D40" s="12" t="s">
        <v>2418</v>
      </c>
      <c r="E40" s="12" t="s">
        <v>20</v>
      </c>
      <c r="F40" s="12">
        <v>413</v>
      </c>
      <c r="G40" s="13">
        <v>325</v>
      </c>
      <c r="H40" s="12">
        <f>F40+F41+F42+F43+F44+F45+F46+F47+F48+F49+F50+F51+F52+F53+F54+F55+F56+F57+F58+F59+F60+F61+F62+F63</f>
        <v>4636</v>
      </c>
      <c r="I40" s="12">
        <v>2200</v>
      </c>
      <c r="J40" s="13">
        <f t="shared" si="4"/>
        <v>2436</v>
      </c>
      <c r="L40" s="13">
        <f t="shared" si="5"/>
        <v>82.600000000000009</v>
      </c>
    </row>
    <row r="41" spans="1:12" s="10" customFormat="1" ht="30" customHeight="1" x14ac:dyDescent="0.3">
      <c r="A41" s="10" t="s">
        <v>467</v>
      </c>
      <c r="B41" s="41" t="s">
        <v>2557</v>
      </c>
      <c r="C41" s="15" t="s">
        <v>2558</v>
      </c>
      <c r="D41" s="10">
        <v>134</v>
      </c>
      <c r="E41" s="10" t="s">
        <v>120</v>
      </c>
      <c r="F41" s="10">
        <v>478</v>
      </c>
      <c r="G41" s="11">
        <v>376</v>
      </c>
      <c r="J41" s="11">
        <f t="shared" si="4"/>
        <v>0</v>
      </c>
      <c r="L41" s="11">
        <f t="shared" si="5"/>
        <v>95.600000000000009</v>
      </c>
    </row>
    <row r="42" spans="1:12" s="10" customFormat="1" ht="30" customHeight="1" x14ac:dyDescent="0.3">
      <c r="A42" s="10" t="s">
        <v>467</v>
      </c>
      <c r="B42" s="41" t="s">
        <v>2560</v>
      </c>
      <c r="C42" s="15" t="s">
        <v>2559</v>
      </c>
      <c r="D42" s="10" t="s">
        <v>121</v>
      </c>
      <c r="F42" s="10">
        <v>718</v>
      </c>
      <c r="G42" s="11">
        <v>565</v>
      </c>
      <c r="J42" s="11">
        <f t="shared" si="4"/>
        <v>0</v>
      </c>
      <c r="L42" s="11">
        <f t="shared" si="5"/>
        <v>143.6</v>
      </c>
    </row>
    <row r="43" spans="1:12" s="10" customFormat="1" ht="30" customHeight="1" x14ac:dyDescent="0.3">
      <c r="A43" s="10" t="s">
        <v>467</v>
      </c>
      <c r="B43" s="41" t="s">
        <v>2577</v>
      </c>
      <c r="C43" s="15" t="s">
        <v>2578</v>
      </c>
      <c r="E43" s="10" t="s">
        <v>2579</v>
      </c>
      <c r="F43" s="10">
        <v>140</v>
      </c>
      <c r="G43" s="11">
        <v>104</v>
      </c>
      <c r="J43" s="11">
        <f t="shared" si="4"/>
        <v>0</v>
      </c>
      <c r="L43" s="11">
        <f t="shared" si="5"/>
        <v>28</v>
      </c>
    </row>
    <row r="44" spans="1:12" s="10" customFormat="1" ht="30" customHeight="1" x14ac:dyDescent="0.3">
      <c r="A44" s="10" t="s">
        <v>467</v>
      </c>
      <c r="B44" s="41" t="s">
        <v>2580</v>
      </c>
      <c r="C44" s="15" t="s">
        <v>2581</v>
      </c>
      <c r="F44" s="10">
        <v>79</v>
      </c>
      <c r="G44" s="11">
        <v>62</v>
      </c>
      <c r="J44" s="11">
        <f t="shared" si="4"/>
        <v>0</v>
      </c>
      <c r="L44" s="11">
        <f t="shared" si="5"/>
        <v>15.8</v>
      </c>
    </row>
    <row r="45" spans="1:12" s="10" customFormat="1" ht="30" customHeight="1" x14ac:dyDescent="0.3">
      <c r="A45" s="10" t="s">
        <v>467</v>
      </c>
      <c r="B45" s="41" t="s">
        <v>2582</v>
      </c>
      <c r="C45" s="15" t="s">
        <v>2583</v>
      </c>
      <c r="E45" s="10" t="s">
        <v>2579</v>
      </c>
      <c r="F45" s="10">
        <v>160</v>
      </c>
      <c r="G45" s="11">
        <v>124</v>
      </c>
      <c r="J45" s="11">
        <f t="shared" si="4"/>
        <v>0</v>
      </c>
      <c r="L45" s="11">
        <f t="shared" si="5"/>
        <v>32</v>
      </c>
    </row>
    <row r="46" spans="1:12" s="10" customFormat="1" ht="30" customHeight="1" x14ac:dyDescent="0.3">
      <c r="A46" s="10" t="s">
        <v>467</v>
      </c>
      <c r="B46" s="41" t="s">
        <v>2584</v>
      </c>
      <c r="C46" s="21" t="s">
        <v>2585</v>
      </c>
      <c r="F46" s="10">
        <v>79</v>
      </c>
      <c r="G46" s="11">
        <v>62</v>
      </c>
      <c r="J46" s="11">
        <f t="shared" si="4"/>
        <v>0</v>
      </c>
      <c r="L46" s="11">
        <f t="shared" si="5"/>
        <v>15.8</v>
      </c>
    </row>
    <row r="47" spans="1:12" s="10" customFormat="1" ht="30" customHeight="1" x14ac:dyDescent="0.3">
      <c r="A47" s="10" t="s">
        <v>467</v>
      </c>
      <c r="B47" s="41" t="s">
        <v>2586</v>
      </c>
      <c r="C47" s="15" t="s">
        <v>2587</v>
      </c>
      <c r="E47" s="10" t="s">
        <v>104</v>
      </c>
      <c r="F47" s="10">
        <v>134</v>
      </c>
      <c r="G47" s="11">
        <v>104</v>
      </c>
      <c r="J47" s="11">
        <f t="shared" si="4"/>
        <v>0</v>
      </c>
      <c r="L47" s="11">
        <f t="shared" si="5"/>
        <v>26.8</v>
      </c>
    </row>
    <row r="48" spans="1:12" s="10" customFormat="1" ht="30" customHeight="1" x14ac:dyDescent="0.3">
      <c r="A48" s="10" t="s">
        <v>467</v>
      </c>
      <c r="B48" s="41" t="s">
        <v>2588</v>
      </c>
      <c r="C48" s="15" t="s">
        <v>2589</v>
      </c>
      <c r="E48" s="10" t="s">
        <v>104</v>
      </c>
      <c r="F48" s="10">
        <v>166</v>
      </c>
      <c r="G48" s="11">
        <v>130</v>
      </c>
      <c r="J48" s="11">
        <f t="shared" si="4"/>
        <v>0</v>
      </c>
      <c r="L48" s="11">
        <f t="shared" si="5"/>
        <v>33.200000000000003</v>
      </c>
    </row>
    <row r="49" spans="1:12" s="10" customFormat="1" ht="30" customHeight="1" x14ac:dyDescent="0.3">
      <c r="A49" s="10" t="s">
        <v>467</v>
      </c>
      <c r="B49" s="41" t="s">
        <v>2590</v>
      </c>
      <c r="C49" s="15" t="s">
        <v>2591</v>
      </c>
      <c r="E49" s="10" t="s">
        <v>104</v>
      </c>
      <c r="F49" s="10">
        <v>202</v>
      </c>
      <c r="G49" s="11">
        <v>158</v>
      </c>
      <c r="J49" s="11">
        <f t="shared" si="4"/>
        <v>0</v>
      </c>
      <c r="L49" s="11">
        <f t="shared" si="5"/>
        <v>40.400000000000006</v>
      </c>
    </row>
    <row r="50" spans="1:12" s="10" customFormat="1" ht="30" customHeight="1" x14ac:dyDescent="0.3">
      <c r="A50" s="10" t="s">
        <v>467</v>
      </c>
      <c r="B50" s="41" t="s">
        <v>2592</v>
      </c>
      <c r="C50" s="15" t="s">
        <v>2593</v>
      </c>
      <c r="E50" s="10" t="s">
        <v>104</v>
      </c>
      <c r="F50" s="10">
        <v>112</v>
      </c>
      <c r="G50" s="11">
        <v>88</v>
      </c>
      <c r="J50" s="11">
        <f t="shared" si="4"/>
        <v>0</v>
      </c>
      <c r="L50" s="11">
        <f t="shared" si="5"/>
        <v>22.400000000000002</v>
      </c>
    </row>
    <row r="51" spans="1:12" s="10" customFormat="1" ht="30" customHeight="1" x14ac:dyDescent="0.3">
      <c r="A51" s="10" t="s">
        <v>467</v>
      </c>
      <c r="B51" s="41" t="s">
        <v>2594</v>
      </c>
      <c r="C51" s="15" t="s">
        <v>2595</v>
      </c>
      <c r="D51" s="21"/>
      <c r="E51" s="10" t="s">
        <v>104</v>
      </c>
      <c r="F51" s="11">
        <v>146</v>
      </c>
      <c r="G51" s="11">
        <v>114</v>
      </c>
      <c r="J51" s="11">
        <f t="shared" si="4"/>
        <v>0</v>
      </c>
      <c r="L51" s="11">
        <f t="shared" si="5"/>
        <v>29.200000000000003</v>
      </c>
    </row>
    <row r="52" spans="1:12" s="10" customFormat="1" ht="30" customHeight="1" x14ac:dyDescent="0.3">
      <c r="A52" s="10" t="s">
        <v>467</v>
      </c>
      <c r="B52" s="41" t="s">
        <v>2597</v>
      </c>
      <c r="C52" s="15" t="s">
        <v>2596</v>
      </c>
      <c r="D52" s="21"/>
      <c r="E52" s="10" t="s">
        <v>147</v>
      </c>
      <c r="F52" s="11">
        <v>177</v>
      </c>
      <c r="G52" s="11">
        <v>138</v>
      </c>
      <c r="J52" s="11">
        <f t="shared" si="4"/>
        <v>0</v>
      </c>
      <c r="L52" s="11">
        <f t="shared" si="5"/>
        <v>35.4</v>
      </c>
    </row>
    <row r="53" spans="1:12" s="10" customFormat="1" ht="30" customHeight="1" x14ac:dyDescent="0.3">
      <c r="A53" s="10" t="s">
        <v>467</v>
      </c>
      <c r="B53" s="42" t="s">
        <v>2598</v>
      </c>
      <c r="C53" s="15" t="s">
        <v>2599</v>
      </c>
      <c r="E53" s="10" t="s">
        <v>104</v>
      </c>
      <c r="F53" s="11">
        <v>166</v>
      </c>
      <c r="G53" s="11">
        <v>130</v>
      </c>
      <c r="J53" s="11">
        <f t="shared" si="4"/>
        <v>0</v>
      </c>
      <c r="L53" s="11">
        <f t="shared" si="5"/>
        <v>33.200000000000003</v>
      </c>
    </row>
    <row r="54" spans="1:12" s="10" customFormat="1" ht="30" customHeight="1" x14ac:dyDescent="0.3">
      <c r="A54" s="10" t="s">
        <v>467</v>
      </c>
      <c r="B54" s="42" t="s">
        <v>2600</v>
      </c>
      <c r="C54" s="15" t="s">
        <v>2601</v>
      </c>
      <c r="E54" s="21" t="s">
        <v>104</v>
      </c>
      <c r="F54" s="11">
        <v>146</v>
      </c>
      <c r="G54" s="11">
        <v>114</v>
      </c>
      <c r="J54" s="11">
        <f t="shared" si="4"/>
        <v>0</v>
      </c>
      <c r="L54" s="11">
        <f t="shared" si="5"/>
        <v>29.200000000000003</v>
      </c>
    </row>
    <row r="55" spans="1:12" s="10" customFormat="1" ht="30" customHeight="1" x14ac:dyDescent="0.3">
      <c r="A55" s="10" t="s">
        <v>467</v>
      </c>
      <c r="B55" s="42" t="s">
        <v>2602</v>
      </c>
      <c r="C55" s="15" t="s">
        <v>2603</v>
      </c>
      <c r="D55" s="21"/>
      <c r="E55" s="21" t="s">
        <v>104</v>
      </c>
      <c r="F55" s="11">
        <v>146</v>
      </c>
      <c r="G55" s="11">
        <v>114</v>
      </c>
      <c r="J55" s="11">
        <f t="shared" ref="J55:J62" si="6">H55-I55</f>
        <v>0</v>
      </c>
      <c r="L55" s="11">
        <f t="shared" ref="L55:L62" si="7">F55*20%</f>
        <v>29.200000000000003</v>
      </c>
    </row>
    <row r="56" spans="1:12" s="10" customFormat="1" ht="30" customHeight="1" x14ac:dyDescent="0.3">
      <c r="A56" s="10" t="s">
        <v>467</v>
      </c>
      <c r="B56" s="41" t="s">
        <v>2604</v>
      </c>
      <c r="C56" s="15" t="s">
        <v>2605</v>
      </c>
      <c r="D56" s="21"/>
      <c r="E56" s="10" t="s">
        <v>147</v>
      </c>
      <c r="F56" s="11">
        <v>219</v>
      </c>
      <c r="G56" s="11">
        <v>171</v>
      </c>
      <c r="J56" s="11">
        <f t="shared" si="6"/>
        <v>0</v>
      </c>
      <c r="L56" s="11">
        <f t="shared" si="7"/>
        <v>43.800000000000004</v>
      </c>
    </row>
    <row r="57" spans="1:12" s="10" customFormat="1" ht="30" customHeight="1" x14ac:dyDescent="0.3">
      <c r="A57" s="10" t="s">
        <v>467</v>
      </c>
      <c r="B57" s="42" t="s">
        <v>2606</v>
      </c>
      <c r="C57" s="15" t="s">
        <v>2607</v>
      </c>
      <c r="D57" s="11"/>
      <c r="E57" s="21" t="s">
        <v>104</v>
      </c>
      <c r="F57" s="11">
        <v>194</v>
      </c>
      <c r="G57" s="11">
        <v>152</v>
      </c>
      <c r="J57" s="11">
        <f t="shared" si="6"/>
        <v>0</v>
      </c>
      <c r="L57" s="11">
        <f t="shared" si="7"/>
        <v>38.800000000000004</v>
      </c>
    </row>
    <row r="58" spans="1:12" s="10" customFormat="1" ht="30" customHeight="1" x14ac:dyDescent="0.3">
      <c r="A58" s="10" t="s">
        <v>467</v>
      </c>
      <c r="B58" s="42" t="s">
        <v>2608</v>
      </c>
      <c r="C58" s="15" t="s">
        <v>2609</v>
      </c>
      <c r="D58" s="11"/>
      <c r="E58" s="11" t="s">
        <v>104</v>
      </c>
      <c r="F58" s="11">
        <v>162</v>
      </c>
      <c r="G58" s="11">
        <v>126</v>
      </c>
      <c r="J58" s="11">
        <f t="shared" si="6"/>
        <v>0</v>
      </c>
      <c r="L58" s="11">
        <f t="shared" si="7"/>
        <v>32.4</v>
      </c>
    </row>
    <row r="59" spans="1:12" s="10" customFormat="1" ht="30" customHeight="1" x14ac:dyDescent="0.3">
      <c r="A59" s="10" t="s">
        <v>467</v>
      </c>
      <c r="B59" s="41" t="s">
        <v>2610</v>
      </c>
      <c r="C59" s="15" t="s">
        <v>2611</v>
      </c>
      <c r="F59" s="10">
        <v>101</v>
      </c>
      <c r="G59" s="11">
        <v>79</v>
      </c>
      <c r="J59" s="11">
        <f t="shared" si="6"/>
        <v>0</v>
      </c>
      <c r="L59" s="11">
        <f t="shared" si="7"/>
        <v>20.200000000000003</v>
      </c>
    </row>
    <row r="60" spans="1:12" s="10" customFormat="1" ht="30" customHeight="1" x14ac:dyDescent="0.3">
      <c r="A60" s="10" t="s">
        <v>467</v>
      </c>
      <c r="B60" s="41" t="s">
        <v>2612</v>
      </c>
      <c r="C60" s="15" t="s">
        <v>2613</v>
      </c>
      <c r="E60" s="10" t="s">
        <v>104</v>
      </c>
      <c r="F60" s="11">
        <v>118</v>
      </c>
      <c r="G60" s="11">
        <v>92</v>
      </c>
      <c r="J60" s="11">
        <f t="shared" si="6"/>
        <v>0</v>
      </c>
      <c r="L60" s="11">
        <f t="shared" si="7"/>
        <v>23.6</v>
      </c>
    </row>
    <row r="61" spans="1:12" s="10" customFormat="1" ht="30" customHeight="1" x14ac:dyDescent="0.3">
      <c r="A61" s="10" t="s">
        <v>467</v>
      </c>
      <c r="B61" s="41" t="s">
        <v>2614</v>
      </c>
      <c r="C61" s="15" t="s">
        <v>2615</v>
      </c>
      <c r="E61" s="10" t="s">
        <v>147</v>
      </c>
      <c r="F61" s="11">
        <v>219</v>
      </c>
      <c r="G61" s="11">
        <v>171</v>
      </c>
      <c r="J61" s="11">
        <f t="shared" si="6"/>
        <v>0</v>
      </c>
      <c r="L61" s="11">
        <f t="shared" si="7"/>
        <v>43.800000000000004</v>
      </c>
    </row>
    <row r="62" spans="1:12" s="10" customFormat="1" ht="30" customHeight="1" x14ac:dyDescent="0.3">
      <c r="A62" s="10" t="s">
        <v>467</v>
      </c>
      <c r="B62" s="41" t="s">
        <v>2616</v>
      </c>
      <c r="C62" s="15" t="s">
        <v>2617</v>
      </c>
      <c r="F62" s="11">
        <v>40</v>
      </c>
      <c r="G62" s="11">
        <v>31</v>
      </c>
      <c r="J62" s="11">
        <f t="shared" si="6"/>
        <v>0</v>
      </c>
      <c r="L62" s="11">
        <f t="shared" si="7"/>
        <v>8</v>
      </c>
    </row>
    <row r="63" spans="1:12" s="8" customFormat="1" ht="30" customHeight="1" x14ac:dyDescent="0.3">
      <c r="A63" s="8" t="s">
        <v>467</v>
      </c>
      <c r="B63" s="48" t="s">
        <v>2619</v>
      </c>
      <c r="C63" s="14" t="s">
        <v>2620</v>
      </c>
      <c r="F63" s="8">
        <v>121</v>
      </c>
      <c r="G63" s="9">
        <v>95</v>
      </c>
      <c r="J63" s="9">
        <f>H63-I63</f>
        <v>0</v>
      </c>
      <c r="L63" s="9">
        <f>F63*20%</f>
        <v>24.200000000000003</v>
      </c>
    </row>
    <row r="64" spans="1:12" s="3" customFormat="1" ht="30" customHeight="1" x14ac:dyDescent="0.3">
      <c r="A64" s="3" t="s">
        <v>1230</v>
      </c>
      <c r="B64" s="43" t="s">
        <v>2618</v>
      </c>
      <c r="C64" s="15" t="s">
        <v>2581</v>
      </c>
      <c r="F64" s="4">
        <v>79</v>
      </c>
      <c r="G64" s="4">
        <v>62</v>
      </c>
      <c r="H64" s="3">
        <f>F64+F65</f>
        <v>158</v>
      </c>
      <c r="J64" s="4">
        <f>H64-I64</f>
        <v>158</v>
      </c>
      <c r="L64" s="4">
        <f>F64*20%</f>
        <v>15.8</v>
      </c>
    </row>
    <row r="65" spans="1:12" s="3" customFormat="1" ht="30" customHeight="1" x14ac:dyDescent="0.3">
      <c r="A65" s="3" t="s">
        <v>1230</v>
      </c>
      <c r="B65" s="43" t="s">
        <v>2584</v>
      </c>
      <c r="C65" s="15" t="s">
        <v>2585</v>
      </c>
      <c r="F65" s="4">
        <v>79</v>
      </c>
      <c r="G65" s="4">
        <v>62</v>
      </c>
      <c r="J65" s="4">
        <f>H65-I65</f>
        <v>0</v>
      </c>
      <c r="L65" s="4">
        <f>F65*20%</f>
        <v>15.8</v>
      </c>
    </row>
    <row r="66" spans="1:12" ht="30" customHeight="1" x14ac:dyDescent="0.3">
      <c r="B66" s="1" t="s">
        <v>2621</v>
      </c>
      <c r="G66" s="1">
        <v>137</v>
      </c>
    </row>
    <row r="67" spans="1:12" ht="30" customHeight="1" x14ac:dyDescent="0.3">
      <c r="F67" s="1">
        <f>SUM(F2:F66)</f>
        <v>20415</v>
      </c>
      <c r="G67" s="1">
        <v>435</v>
      </c>
      <c r="H67" s="1">
        <f>SUM(H2:H66)</f>
        <v>20415</v>
      </c>
      <c r="J67" s="1">
        <f>SUM(J2:J66)</f>
        <v>8334</v>
      </c>
    </row>
    <row r="69" spans="1:12" ht="30" customHeight="1" x14ac:dyDescent="0.3">
      <c r="G69" s="1">
        <f>SUM(G2:G68)</f>
        <v>15213</v>
      </c>
    </row>
    <row r="70" spans="1:12" ht="30" customHeight="1" x14ac:dyDescent="0.3">
      <c r="G70" s="1">
        <v>17337</v>
      </c>
      <c r="I70" s="1">
        <f>F67-G70</f>
        <v>3078</v>
      </c>
    </row>
    <row r="79" spans="1:12" ht="30" customHeight="1" x14ac:dyDescent="0.3">
      <c r="G79" s="1">
        <f>SUM(G2:G78)</f>
        <v>47763</v>
      </c>
    </row>
  </sheetData>
  <sortState ref="A43:H65">
    <sortCondition ref="A43"/>
  </sortState>
  <hyperlinks>
    <hyperlink ref="C13" r:id="rId1" xr:uid="{00000000-0004-0000-1100-000000000000}"/>
    <hyperlink ref="C14" r:id="rId2" xr:uid="{00000000-0004-0000-1100-000001000000}"/>
    <hyperlink ref="C15" r:id="rId3" xr:uid="{00000000-0004-0000-1100-000002000000}"/>
    <hyperlink ref="C16" r:id="rId4" xr:uid="{00000000-0004-0000-1100-000003000000}"/>
    <hyperlink ref="C18" r:id="rId5" xr:uid="{00000000-0004-0000-1100-000004000000}"/>
    <hyperlink ref="C21" r:id="rId6" xr:uid="{00000000-0004-0000-1100-000005000000}"/>
    <hyperlink ref="C22" r:id="rId7" xr:uid="{00000000-0004-0000-1100-000006000000}"/>
    <hyperlink ref="C3" r:id="rId8" xr:uid="{00000000-0004-0000-1100-000007000000}"/>
    <hyperlink ref="C2" r:id="rId9" xr:uid="{00000000-0004-0000-1100-000008000000}"/>
    <hyperlink ref="C23" r:id="rId10" xr:uid="{00000000-0004-0000-1100-000009000000}"/>
    <hyperlink ref="C19" r:id="rId11" xr:uid="{00000000-0004-0000-1100-00000A000000}"/>
    <hyperlink ref="C20" r:id="rId12" xr:uid="{00000000-0004-0000-1100-00000B000000}"/>
    <hyperlink ref="C5" r:id="rId13" xr:uid="{00000000-0004-0000-1100-00000C000000}"/>
    <hyperlink ref="C11" r:id="rId14" xr:uid="{00000000-0004-0000-1100-00000D000000}"/>
    <hyperlink ref="C27" r:id="rId15" xr:uid="{00000000-0004-0000-1100-00000E000000}"/>
    <hyperlink ref="C17" r:id="rId16" xr:uid="{00000000-0004-0000-1100-00000F000000}"/>
    <hyperlink ref="C36" r:id="rId17" xr:uid="{00000000-0004-0000-1100-000010000000}"/>
    <hyperlink ref="C37" r:id="rId18" xr:uid="{00000000-0004-0000-1100-000011000000}"/>
    <hyperlink ref="C38" r:id="rId19" xr:uid="{00000000-0004-0000-1100-000012000000}"/>
    <hyperlink ref="C43" r:id="rId20" xr:uid="{00000000-0004-0000-1100-000013000000}"/>
    <hyperlink ref="C44" r:id="rId21" xr:uid="{00000000-0004-0000-1100-000014000000}"/>
    <hyperlink ref="C45" r:id="rId22" xr:uid="{00000000-0004-0000-1100-000015000000}"/>
    <hyperlink ref="C47" r:id="rId23" xr:uid="{00000000-0004-0000-1100-000016000000}"/>
    <hyperlink ref="C48" r:id="rId24" xr:uid="{00000000-0004-0000-1100-000017000000}"/>
    <hyperlink ref="C49" r:id="rId25" xr:uid="{00000000-0004-0000-1100-000018000000}"/>
    <hyperlink ref="C50" r:id="rId26" xr:uid="{00000000-0004-0000-1100-000019000000}"/>
    <hyperlink ref="C51" r:id="rId27" xr:uid="{00000000-0004-0000-1100-00001A000000}"/>
    <hyperlink ref="C52" r:id="rId28" xr:uid="{00000000-0004-0000-1100-00001B000000}"/>
    <hyperlink ref="C53" r:id="rId29" xr:uid="{00000000-0004-0000-1100-00001C000000}"/>
    <hyperlink ref="C54" r:id="rId30" xr:uid="{00000000-0004-0000-1100-00001D000000}"/>
    <hyperlink ref="C55" r:id="rId31" xr:uid="{00000000-0004-0000-1100-00001E000000}"/>
    <hyperlink ref="C56" r:id="rId32" xr:uid="{00000000-0004-0000-1100-00001F000000}"/>
    <hyperlink ref="C57" r:id="rId33" xr:uid="{00000000-0004-0000-1100-000020000000}"/>
    <hyperlink ref="C58" r:id="rId34" xr:uid="{00000000-0004-0000-1100-000021000000}"/>
    <hyperlink ref="C59" r:id="rId35" xr:uid="{00000000-0004-0000-1100-000022000000}"/>
    <hyperlink ref="C60" r:id="rId36" xr:uid="{00000000-0004-0000-1100-000023000000}"/>
    <hyperlink ref="C61" r:id="rId37" xr:uid="{00000000-0004-0000-1100-000024000000}"/>
    <hyperlink ref="C62" r:id="rId38" xr:uid="{00000000-0004-0000-1100-000025000000}"/>
    <hyperlink ref="C64" r:id="rId39" xr:uid="{00000000-0004-0000-1100-000026000000}"/>
    <hyperlink ref="C65" r:id="rId40" xr:uid="{00000000-0004-0000-1100-000027000000}"/>
    <hyperlink ref="C63" r:id="rId41" xr:uid="{00000000-0004-0000-1100-000028000000}"/>
    <hyperlink ref="C40" r:id="rId42" xr:uid="{00000000-0004-0000-1100-000029000000}"/>
    <hyperlink ref="C41" r:id="rId43" xr:uid="{00000000-0004-0000-1100-00002A000000}"/>
    <hyperlink ref="C42" r:id="rId44" xr:uid="{00000000-0004-0000-1100-00002B000000}"/>
  </hyperlinks>
  <pageMargins left="0.7" right="0.7" top="0.75" bottom="0.75" header="0.3" footer="0.3"/>
  <pageSetup paperSize="9" orientation="portrait" verticalDpi="0" r:id="rId4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8"/>
  <sheetViews>
    <sheetView topLeftCell="A40" workbookViewId="0">
      <selection activeCell="B28" sqref="B2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2433</v>
      </c>
      <c r="B2" s="47" t="s">
        <v>2431</v>
      </c>
      <c r="C2" s="16" t="s">
        <v>2432</v>
      </c>
      <c r="D2" s="22">
        <v>48</v>
      </c>
      <c r="F2" s="13">
        <v>672</v>
      </c>
      <c r="G2" s="13">
        <v>529</v>
      </c>
      <c r="H2" s="12">
        <f>F2+F3+F4</f>
        <v>1779</v>
      </c>
      <c r="I2" s="12">
        <v>900</v>
      </c>
      <c r="J2" s="13">
        <f t="shared" ref="J2:J24" si="0">H2-I2</f>
        <v>879</v>
      </c>
      <c r="L2" s="13">
        <f t="shared" ref="L2:L48" si="1">F2*20%</f>
        <v>134.4</v>
      </c>
    </row>
    <row r="3" spans="1:14" s="10" customFormat="1" ht="30" customHeight="1" x14ac:dyDescent="0.3">
      <c r="A3" s="10" t="s">
        <v>2433</v>
      </c>
      <c r="B3" s="41" t="s">
        <v>2501</v>
      </c>
      <c r="C3" s="15" t="s">
        <v>2502</v>
      </c>
      <c r="D3" s="21">
        <v>48</v>
      </c>
      <c r="E3" s="10" t="s">
        <v>688</v>
      </c>
      <c r="F3" s="11">
        <v>517</v>
      </c>
      <c r="G3" s="11">
        <v>438</v>
      </c>
      <c r="J3" s="11"/>
      <c r="L3" s="11">
        <f t="shared" si="1"/>
        <v>103.4</v>
      </c>
    </row>
    <row r="4" spans="1:14" s="8" customFormat="1" ht="30" customHeight="1" x14ac:dyDescent="0.3">
      <c r="A4" s="8" t="s">
        <v>2433</v>
      </c>
      <c r="B4" s="48" t="s">
        <v>2499</v>
      </c>
      <c r="C4" s="14" t="s">
        <v>2500</v>
      </c>
      <c r="D4" s="20">
        <v>50</v>
      </c>
      <c r="F4" s="9">
        <v>590</v>
      </c>
      <c r="G4" s="9">
        <v>499</v>
      </c>
      <c r="J4" s="9"/>
      <c r="L4" s="9"/>
    </row>
    <row r="5" spans="1:14" s="3" customFormat="1" ht="30" customHeight="1" x14ac:dyDescent="0.3">
      <c r="A5" s="3" t="s">
        <v>55</v>
      </c>
      <c r="B5" s="49" t="s">
        <v>2441</v>
      </c>
      <c r="C5" s="15" t="s">
        <v>2442</v>
      </c>
      <c r="D5" s="21" t="s">
        <v>351</v>
      </c>
      <c r="F5" s="4">
        <v>554</v>
      </c>
      <c r="G5" s="4">
        <v>436</v>
      </c>
      <c r="H5" s="3">
        <f>F5</f>
        <v>554</v>
      </c>
      <c r="I5" s="3">
        <v>300</v>
      </c>
      <c r="J5" s="4">
        <f t="shared" si="0"/>
        <v>254</v>
      </c>
      <c r="L5" s="4">
        <f t="shared" si="1"/>
        <v>110.80000000000001</v>
      </c>
      <c r="M5" s="4"/>
      <c r="N5" s="4"/>
    </row>
    <row r="6" spans="1:14" s="5" customFormat="1" ht="30" customHeight="1" x14ac:dyDescent="0.3">
      <c r="A6" s="65" t="s">
        <v>1330</v>
      </c>
      <c r="B6" s="56" t="s">
        <v>2459</v>
      </c>
      <c r="C6" s="7"/>
      <c r="D6" s="5" t="s">
        <v>2460</v>
      </c>
      <c r="F6" s="6">
        <v>459</v>
      </c>
      <c r="G6" s="6">
        <v>388</v>
      </c>
      <c r="H6" s="5">
        <f>F6</f>
        <v>459</v>
      </c>
      <c r="I6" s="5">
        <v>459</v>
      </c>
      <c r="J6" s="6">
        <f t="shared" si="0"/>
        <v>0</v>
      </c>
      <c r="L6" s="6">
        <f t="shared" si="1"/>
        <v>91.800000000000011</v>
      </c>
    </row>
    <row r="7" spans="1:14" ht="30" customHeight="1" x14ac:dyDescent="0.3">
      <c r="A7" s="4" t="s">
        <v>2463</v>
      </c>
      <c r="B7" s="49" t="s">
        <v>2461</v>
      </c>
      <c r="C7" s="15"/>
      <c r="D7" s="3" t="s">
        <v>147</v>
      </c>
      <c r="E7" s="4" t="s">
        <v>3</v>
      </c>
      <c r="F7" s="4">
        <v>231</v>
      </c>
      <c r="G7" s="4">
        <v>195</v>
      </c>
      <c r="H7" s="3">
        <f>F7+F8</f>
        <v>453</v>
      </c>
      <c r="I7" s="3">
        <v>200</v>
      </c>
      <c r="J7" s="4">
        <f t="shared" si="0"/>
        <v>253</v>
      </c>
      <c r="K7" s="3"/>
      <c r="L7" s="2">
        <f t="shared" si="1"/>
        <v>46.2</v>
      </c>
    </row>
    <row r="8" spans="1:14" ht="30" customHeight="1" x14ac:dyDescent="0.3">
      <c r="A8" s="3" t="s">
        <v>2463</v>
      </c>
      <c r="B8" s="43" t="s">
        <v>2462</v>
      </c>
      <c r="C8" s="15"/>
      <c r="D8" s="3" t="s">
        <v>147</v>
      </c>
      <c r="E8" s="3" t="s">
        <v>120</v>
      </c>
      <c r="F8" s="3">
        <v>222</v>
      </c>
      <c r="G8" s="4">
        <v>186</v>
      </c>
      <c r="H8" s="3"/>
      <c r="I8" s="3"/>
      <c r="J8" s="4">
        <f t="shared" si="0"/>
        <v>0</v>
      </c>
      <c r="K8" s="3"/>
      <c r="L8" s="2">
        <f t="shared" si="1"/>
        <v>44.400000000000006</v>
      </c>
    </row>
    <row r="9" spans="1:14" s="12" customFormat="1" ht="32.25" customHeight="1" x14ac:dyDescent="0.3">
      <c r="A9" s="12" t="s">
        <v>2155</v>
      </c>
      <c r="B9" s="45" t="s">
        <v>2452</v>
      </c>
      <c r="C9" s="16"/>
      <c r="D9" s="13">
        <v>48</v>
      </c>
      <c r="E9" s="13" t="s">
        <v>7</v>
      </c>
      <c r="F9" s="13">
        <v>672</v>
      </c>
      <c r="G9" s="13">
        <v>569</v>
      </c>
      <c r="H9" s="12">
        <f>F9+F10</f>
        <v>1688</v>
      </c>
      <c r="I9" s="12">
        <v>850</v>
      </c>
      <c r="J9" s="13">
        <f t="shared" si="0"/>
        <v>838</v>
      </c>
      <c r="L9" s="13">
        <f t="shared" si="1"/>
        <v>134.4</v>
      </c>
    </row>
    <row r="10" spans="1:14" s="8" customFormat="1" ht="30" customHeight="1" x14ac:dyDescent="0.3">
      <c r="A10" s="8" t="s">
        <v>2155</v>
      </c>
      <c r="B10" s="48" t="s">
        <v>2464</v>
      </c>
      <c r="C10" s="14"/>
      <c r="D10" s="8" t="s">
        <v>2465</v>
      </c>
      <c r="F10" s="8">
        <v>1016</v>
      </c>
      <c r="G10" s="9">
        <v>800</v>
      </c>
      <c r="J10" s="9">
        <f t="shared" si="0"/>
        <v>0</v>
      </c>
      <c r="L10" s="9">
        <f t="shared" si="1"/>
        <v>203.20000000000002</v>
      </c>
    </row>
    <row r="11" spans="1:14" s="3" customFormat="1" ht="30" customHeight="1" x14ac:dyDescent="0.3">
      <c r="A11" s="3" t="s">
        <v>199</v>
      </c>
      <c r="B11" s="49" t="s">
        <v>2443</v>
      </c>
      <c r="C11" s="15" t="s">
        <v>2444</v>
      </c>
      <c r="D11" s="21">
        <v>58</v>
      </c>
      <c r="E11" s="3" t="s">
        <v>747</v>
      </c>
      <c r="F11" s="4">
        <v>1117</v>
      </c>
      <c r="G11" s="4">
        <v>945</v>
      </c>
      <c r="H11" s="3">
        <f>F11</f>
        <v>1117</v>
      </c>
      <c r="I11" s="3">
        <v>1117</v>
      </c>
      <c r="J11" s="4">
        <f t="shared" si="0"/>
        <v>0</v>
      </c>
      <c r="L11" s="4">
        <f t="shared" si="1"/>
        <v>223.4</v>
      </c>
    </row>
    <row r="12" spans="1:14" s="12" customFormat="1" ht="30" customHeight="1" x14ac:dyDescent="0.3">
      <c r="A12" s="13" t="s">
        <v>159</v>
      </c>
      <c r="B12" s="45" t="s">
        <v>2466</v>
      </c>
      <c r="C12" s="16" t="s">
        <v>2467</v>
      </c>
      <c r="E12" s="13"/>
      <c r="F12" s="13">
        <v>168</v>
      </c>
      <c r="G12" s="13">
        <v>142</v>
      </c>
      <c r="H12" s="12">
        <f>F12+F13</f>
        <v>351</v>
      </c>
      <c r="J12" s="13">
        <f t="shared" si="0"/>
        <v>351</v>
      </c>
      <c r="L12" s="13">
        <f t="shared" si="1"/>
        <v>33.6</v>
      </c>
    </row>
    <row r="13" spans="1:14" s="8" customFormat="1" ht="30" customHeight="1" x14ac:dyDescent="0.3">
      <c r="A13" s="9" t="s">
        <v>159</v>
      </c>
      <c r="B13" s="44" t="s">
        <v>2468</v>
      </c>
      <c r="C13" s="14"/>
      <c r="E13" s="9"/>
      <c r="F13" s="9">
        <v>183</v>
      </c>
      <c r="G13" s="9">
        <v>155</v>
      </c>
      <c r="J13" s="9">
        <f t="shared" si="0"/>
        <v>0</v>
      </c>
      <c r="L13" s="9">
        <f t="shared" si="1"/>
        <v>36.6</v>
      </c>
    </row>
    <row r="14" spans="1:14" s="3" customFormat="1" ht="30" customHeight="1" x14ac:dyDescent="0.3">
      <c r="A14" s="3" t="s">
        <v>366</v>
      </c>
      <c r="B14" s="49" t="s">
        <v>2439</v>
      </c>
      <c r="C14" s="15" t="s">
        <v>2440</v>
      </c>
      <c r="D14" s="4">
        <v>86</v>
      </c>
      <c r="E14" s="4"/>
      <c r="F14" s="4">
        <v>595</v>
      </c>
      <c r="G14" s="4">
        <v>468</v>
      </c>
      <c r="H14" s="3">
        <f>F14</f>
        <v>595</v>
      </c>
      <c r="I14" s="3">
        <v>300</v>
      </c>
      <c r="J14" s="4">
        <f t="shared" si="0"/>
        <v>295</v>
      </c>
      <c r="L14" s="4">
        <f t="shared" si="1"/>
        <v>119</v>
      </c>
    </row>
    <row r="15" spans="1:14" s="5" customFormat="1" ht="30" customHeight="1" x14ac:dyDescent="0.3">
      <c r="A15" s="5" t="s">
        <v>751</v>
      </c>
      <c r="B15" s="46" t="s">
        <v>2434</v>
      </c>
      <c r="C15" s="7" t="s">
        <v>2435</v>
      </c>
      <c r="D15" s="24">
        <v>146</v>
      </c>
      <c r="F15" s="6">
        <v>616</v>
      </c>
      <c r="G15" s="6">
        <v>485</v>
      </c>
      <c r="H15" s="5">
        <f>F15</f>
        <v>616</v>
      </c>
      <c r="I15" s="5">
        <v>300</v>
      </c>
      <c r="J15" s="6">
        <f t="shared" si="0"/>
        <v>316</v>
      </c>
      <c r="L15" s="6">
        <f t="shared" si="1"/>
        <v>123.2</v>
      </c>
    </row>
    <row r="16" spans="1:14" s="4" customFormat="1" ht="30" customHeight="1" x14ac:dyDescent="0.3">
      <c r="A16" s="3" t="s">
        <v>1135</v>
      </c>
      <c r="B16" s="49" t="s">
        <v>2445</v>
      </c>
      <c r="C16" s="15" t="s">
        <v>2446</v>
      </c>
      <c r="D16" s="21">
        <v>146</v>
      </c>
      <c r="E16" s="21" t="s">
        <v>83</v>
      </c>
      <c r="F16" s="4">
        <v>389</v>
      </c>
      <c r="G16" s="4">
        <v>329</v>
      </c>
      <c r="H16" s="3">
        <f>F16+F17+F18</f>
        <v>1194</v>
      </c>
      <c r="I16" s="3">
        <v>600</v>
      </c>
      <c r="J16" s="4">
        <f t="shared" si="0"/>
        <v>594</v>
      </c>
      <c r="K16" s="3"/>
      <c r="L16" s="4">
        <f t="shared" si="1"/>
        <v>77.800000000000011</v>
      </c>
    </row>
    <row r="17" spans="1:12" s="4" customFormat="1" ht="30" customHeight="1" x14ac:dyDescent="0.3">
      <c r="A17" s="3" t="s">
        <v>1135</v>
      </c>
      <c r="B17" s="49" t="s">
        <v>2447</v>
      </c>
      <c r="C17" s="15" t="s">
        <v>2448</v>
      </c>
      <c r="D17" s="3">
        <v>152</v>
      </c>
      <c r="E17" s="21" t="s">
        <v>2449</v>
      </c>
      <c r="F17" s="4">
        <v>303</v>
      </c>
      <c r="G17" s="4">
        <v>238</v>
      </c>
      <c r="H17" s="3"/>
      <c r="I17" s="3"/>
      <c r="J17" s="4">
        <f t="shared" si="0"/>
        <v>0</v>
      </c>
      <c r="K17" s="3"/>
      <c r="L17" s="4">
        <f t="shared" si="1"/>
        <v>60.6</v>
      </c>
    </row>
    <row r="18" spans="1:12" s="4" customFormat="1" ht="30" customHeight="1" x14ac:dyDescent="0.3">
      <c r="A18" s="3" t="s">
        <v>1135</v>
      </c>
      <c r="B18" s="43" t="s">
        <v>2450</v>
      </c>
      <c r="C18" s="15" t="s">
        <v>2451</v>
      </c>
      <c r="D18" s="3">
        <v>152</v>
      </c>
      <c r="E18" s="3" t="s">
        <v>79</v>
      </c>
      <c r="F18" s="4">
        <v>502</v>
      </c>
      <c r="G18" s="4">
        <v>395</v>
      </c>
      <c r="H18" s="3"/>
      <c r="I18" s="3"/>
      <c r="J18" s="4">
        <f t="shared" si="0"/>
        <v>0</v>
      </c>
      <c r="K18" s="3"/>
      <c r="L18" s="4">
        <f t="shared" si="1"/>
        <v>100.4</v>
      </c>
    </row>
    <row r="19" spans="1:12" s="12" customFormat="1" ht="30" customHeight="1" x14ac:dyDescent="0.3">
      <c r="A19" s="13" t="s">
        <v>1891</v>
      </c>
      <c r="B19" s="63" t="s">
        <v>2453</v>
      </c>
      <c r="C19" s="16"/>
      <c r="D19" s="13">
        <v>122</v>
      </c>
      <c r="E19" s="13" t="s">
        <v>2454</v>
      </c>
      <c r="F19" s="13"/>
      <c r="G19" s="13"/>
      <c r="H19" s="12">
        <f>F19+F20</f>
        <v>0</v>
      </c>
      <c r="J19" s="13">
        <f t="shared" si="0"/>
        <v>0</v>
      </c>
      <c r="L19" s="13">
        <f t="shared" si="1"/>
        <v>0</v>
      </c>
    </row>
    <row r="20" spans="1:12" s="8" customFormat="1" ht="30" customHeight="1" x14ac:dyDescent="0.3">
      <c r="A20" s="9" t="s">
        <v>1891</v>
      </c>
      <c r="B20" s="55" t="s">
        <v>2453</v>
      </c>
      <c r="C20" s="14"/>
      <c r="D20" s="9">
        <v>122</v>
      </c>
      <c r="E20" s="9" t="s">
        <v>2455</v>
      </c>
      <c r="F20" s="9"/>
      <c r="G20" s="9"/>
      <c r="J20" s="9">
        <f t="shared" si="0"/>
        <v>0</v>
      </c>
      <c r="L20" s="9">
        <f t="shared" si="1"/>
        <v>0</v>
      </c>
    </row>
    <row r="21" spans="1:12" s="3" customFormat="1" ht="30" customHeight="1" x14ac:dyDescent="0.3">
      <c r="A21" s="4" t="s">
        <v>1580</v>
      </c>
      <c r="B21" s="49" t="s">
        <v>2469</v>
      </c>
      <c r="C21" s="15" t="s">
        <v>2470</v>
      </c>
      <c r="E21" s="4" t="s">
        <v>83</v>
      </c>
      <c r="F21" s="4">
        <v>246</v>
      </c>
      <c r="G21" s="4">
        <v>207</v>
      </c>
      <c r="H21" s="3">
        <f>F21+F22</f>
        <v>630</v>
      </c>
      <c r="I21" s="3">
        <v>300</v>
      </c>
      <c r="J21" s="4">
        <f t="shared" si="0"/>
        <v>330</v>
      </c>
      <c r="L21" s="4">
        <f t="shared" si="1"/>
        <v>49.2</v>
      </c>
    </row>
    <row r="22" spans="1:12" s="3" customFormat="1" ht="30" customHeight="1" x14ac:dyDescent="0.3">
      <c r="A22" s="4" t="s">
        <v>1580</v>
      </c>
      <c r="B22" s="49" t="s">
        <v>2477</v>
      </c>
      <c r="C22" s="15" t="s">
        <v>2476</v>
      </c>
      <c r="D22" s="3">
        <v>46</v>
      </c>
      <c r="E22" s="4" t="s">
        <v>120</v>
      </c>
      <c r="F22" s="4">
        <v>384</v>
      </c>
      <c r="G22" s="4">
        <v>355</v>
      </c>
      <c r="J22" s="4"/>
      <c r="L22" s="4">
        <f t="shared" si="1"/>
        <v>76.800000000000011</v>
      </c>
    </row>
    <row r="23" spans="1:12" s="5" customFormat="1" ht="30" customHeight="1" x14ac:dyDescent="0.3">
      <c r="A23" s="65" t="s">
        <v>6</v>
      </c>
      <c r="B23" s="56" t="s">
        <v>2456</v>
      </c>
      <c r="C23" s="7" t="s">
        <v>2457</v>
      </c>
      <c r="E23" s="5" t="s">
        <v>2458</v>
      </c>
      <c r="F23" s="6">
        <v>583</v>
      </c>
      <c r="G23" s="6">
        <v>494</v>
      </c>
      <c r="H23" s="5">
        <f>F23</f>
        <v>583</v>
      </c>
      <c r="I23" s="5">
        <v>300</v>
      </c>
      <c r="J23" s="6">
        <f t="shared" si="0"/>
        <v>283</v>
      </c>
      <c r="L23" s="6">
        <f t="shared" si="1"/>
        <v>116.60000000000001</v>
      </c>
    </row>
    <row r="24" spans="1:12" ht="30" customHeight="1" x14ac:dyDescent="0.3">
      <c r="A24" s="1" t="s">
        <v>1993</v>
      </c>
      <c r="B24" s="2" t="s">
        <v>2436</v>
      </c>
      <c r="C24" s="28" t="s">
        <v>2437</v>
      </c>
      <c r="D24" s="1">
        <v>140</v>
      </c>
      <c r="E24" s="2" t="s">
        <v>2438</v>
      </c>
      <c r="F24" s="2"/>
      <c r="G24" s="2"/>
      <c r="H24" s="1">
        <f>F24</f>
        <v>0</v>
      </c>
      <c r="J24" s="2">
        <f t="shared" si="0"/>
        <v>0</v>
      </c>
      <c r="L24" s="2">
        <f t="shared" si="1"/>
        <v>0</v>
      </c>
    </row>
    <row r="25" spans="1:12" s="12" customFormat="1" ht="30" customHeight="1" x14ac:dyDescent="0.3">
      <c r="A25" s="13" t="s">
        <v>1501</v>
      </c>
      <c r="B25" s="45" t="s">
        <v>2471</v>
      </c>
      <c r="C25" s="16" t="s">
        <v>2472</v>
      </c>
      <c r="D25" s="13"/>
      <c r="E25" s="13" t="s">
        <v>2473</v>
      </c>
      <c r="F25" s="13">
        <v>141</v>
      </c>
      <c r="G25" s="13">
        <v>119</v>
      </c>
      <c r="H25" s="12">
        <f>F25+F26</f>
        <v>495</v>
      </c>
      <c r="I25" s="12">
        <v>250</v>
      </c>
      <c r="J25" s="13">
        <f t="shared" ref="J25:J48" si="2">H25-I25</f>
        <v>245</v>
      </c>
      <c r="L25" s="13">
        <f t="shared" si="1"/>
        <v>28.200000000000003</v>
      </c>
    </row>
    <row r="26" spans="1:12" s="8" customFormat="1" ht="30" customHeight="1" x14ac:dyDescent="0.3">
      <c r="A26" s="9" t="s">
        <v>1501</v>
      </c>
      <c r="B26" s="48" t="s">
        <v>2474</v>
      </c>
      <c r="C26" s="14" t="s">
        <v>2475</v>
      </c>
      <c r="F26" s="8">
        <v>354</v>
      </c>
      <c r="G26" s="9">
        <v>299</v>
      </c>
      <c r="J26" s="9">
        <f t="shared" si="2"/>
        <v>0</v>
      </c>
      <c r="L26" s="9">
        <f t="shared" si="1"/>
        <v>70.8</v>
      </c>
    </row>
    <row r="27" spans="1:12" s="3" customFormat="1" ht="30" customHeight="1" x14ac:dyDescent="0.3">
      <c r="A27" s="4" t="s">
        <v>2479</v>
      </c>
      <c r="B27" s="49" t="s">
        <v>2478</v>
      </c>
      <c r="C27" s="15"/>
      <c r="D27" s="4" t="s">
        <v>2480</v>
      </c>
      <c r="E27" s="4"/>
      <c r="F27" s="4">
        <v>1386</v>
      </c>
      <c r="G27" s="4">
        <v>1065</v>
      </c>
      <c r="H27" s="3">
        <f>F27+F28+F29</f>
        <v>3481</v>
      </c>
      <c r="I27" s="3">
        <v>1750</v>
      </c>
      <c r="J27" s="4">
        <f t="shared" si="2"/>
        <v>1731</v>
      </c>
      <c r="L27" s="4">
        <f t="shared" si="1"/>
        <v>277.2</v>
      </c>
    </row>
    <row r="28" spans="1:12" s="3" customFormat="1" ht="30" customHeight="1" x14ac:dyDescent="0.3">
      <c r="A28" s="4" t="s">
        <v>2479</v>
      </c>
      <c r="B28" s="49" t="s">
        <v>2505</v>
      </c>
      <c r="C28" s="15"/>
      <c r="D28" s="4" t="s">
        <v>2090</v>
      </c>
      <c r="E28" s="4"/>
      <c r="F28" s="4">
        <v>709</v>
      </c>
      <c r="G28" s="4">
        <v>600</v>
      </c>
      <c r="J28" s="4"/>
      <c r="L28" s="4">
        <f t="shared" si="1"/>
        <v>141.80000000000001</v>
      </c>
    </row>
    <row r="29" spans="1:12" s="3" customFormat="1" ht="30" customHeight="1" x14ac:dyDescent="0.3">
      <c r="A29" s="4" t="s">
        <v>2479</v>
      </c>
      <c r="B29" s="49" t="s">
        <v>2478</v>
      </c>
      <c r="C29" s="15"/>
      <c r="D29" s="4" t="s">
        <v>2480</v>
      </c>
      <c r="E29" s="4"/>
      <c r="F29" s="4">
        <v>1386</v>
      </c>
      <c r="G29" s="4">
        <v>1065</v>
      </c>
      <c r="J29" s="4">
        <f t="shared" si="2"/>
        <v>0</v>
      </c>
      <c r="L29" s="4">
        <f t="shared" si="1"/>
        <v>277.2</v>
      </c>
    </row>
    <row r="30" spans="1:12" s="5" customFormat="1" ht="30" customHeight="1" x14ac:dyDescent="0.3">
      <c r="A30" s="5" t="s">
        <v>58</v>
      </c>
      <c r="B30" s="46" t="s">
        <v>2481</v>
      </c>
      <c r="C30" s="7" t="s">
        <v>2482</v>
      </c>
      <c r="F30" s="5">
        <v>107</v>
      </c>
      <c r="G30" s="6">
        <v>107</v>
      </c>
      <c r="H30" s="5">
        <f>F30</f>
        <v>107</v>
      </c>
      <c r="J30" s="6">
        <f t="shared" si="2"/>
        <v>107</v>
      </c>
      <c r="L30" s="6">
        <f t="shared" si="1"/>
        <v>21.400000000000002</v>
      </c>
    </row>
    <row r="31" spans="1:12" s="12" customFormat="1" ht="30" customHeight="1" x14ac:dyDescent="0.3">
      <c r="A31" s="12" t="s">
        <v>2486</v>
      </c>
      <c r="B31" s="47" t="s">
        <v>2484</v>
      </c>
      <c r="C31" s="16" t="s">
        <v>2485</v>
      </c>
      <c r="E31" s="12" t="s">
        <v>83</v>
      </c>
      <c r="F31" s="12">
        <v>126</v>
      </c>
      <c r="G31" s="13">
        <v>99</v>
      </c>
      <c r="H31" s="12">
        <f>F31+F32+F33+F34+F35+F36+F37</f>
        <v>877</v>
      </c>
      <c r="I31" s="12">
        <v>450</v>
      </c>
      <c r="J31" s="13">
        <f t="shared" si="2"/>
        <v>427</v>
      </c>
      <c r="L31" s="13">
        <f t="shared" si="1"/>
        <v>25.200000000000003</v>
      </c>
    </row>
    <row r="32" spans="1:12" s="10" customFormat="1" ht="30" customHeight="1" x14ac:dyDescent="0.3">
      <c r="A32" s="10" t="s">
        <v>2486</v>
      </c>
      <c r="B32" s="41" t="s">
        <v>2487</v>
      </c>
      <c r="C32" s="15" t="s">
        <v>2488</v>
      </c>
      <c r="E32" s="10" t="s">
        <v>7</v>
      </c>
      <c r="F32" s="10">
        <v>126</v>
      </c>
      <c r="G32" s="11">
        <v>99</v>
      </c>
      <c r="J32" s="11">
        <f t="shared" si="2"/>
        <v>0</v>
      </c>
      <c r="L32" s="11">
        <f t="shared" si="1"/>
        <v>25.200000000000003</v>
      </c>
    </row>
    <row r="33" spans="1:12" s="10" customFormat="1" ht="30" customHeight="1" x14ac:dyDescent="0.3">
      <c r="A33" s="10" t="s">
        <v>2486</v>
      </c>
      <c r="B33" s="41" t="s">
        <v>2489</v>
      </c>
      <c r="C33" s="15" t="s">
        <v>2483</v>
      </c>
      <c r="D33" s="21">
        <v>25</v>
      </c>
      <c r="E33" s="21" t="s">
        <v>83</v>
      </c>
      <c r="F33" s="11">
        <v>126</v>
      </c>
      <c r="G33" s="11">
        <v>99</v>
      </c>
      <c r="J33" s="11">
        <f t="shared" si="2"/>
        <v>0</v>
      </c>
      <c r="L33" s="11">
        <f t="shared" si="1"/>
        <v>25.200000000000003</v>
      </c>
    </row>
    <row r="34" spans="1:12" s="10" customFormat="1" ht="30" customHeight="1" x14ac:dyDescent="0.3">
      <c r="A34" s="10" t="s">
        <v>2486</v>
      </c>
      <c r="B34" s="42" t="s">
        <v>2490</v>
      </c>
      <c r="C34" s="15" t="s">
        <v>2492</v>
      </c>
      <c r="D34" s="10">
        <v>25</v>
      </c>
      <c r="E34" s="11" t="s">
        <v>2491</v>
      </c>
      <c r="F34" s="11">
        <v>101</v>
      </c>
      <c r="G34" s="11">
        <v>79</v>
      </c>
      <c r="J34" s="11">
        <f t="shared" si="2"/>
        <v>0</v>
      </c>
      <c r="L34" s="11">
        <f t="shared" si="1"/>
        <v>20.200000000000003</v>
      </c>
    </row>
    <row r="35" spans="1:12" s="10" customFormat="1" ht="30" customHeight="1" x14ac:dyDescent="0.3">
      <c r="A35" s="10" t="s">
        <v>2486</v>
      </c>
      <c r="B35" s="42" t="s">
        <v>2493</v>
      </c>
      <c r="C35" s="15" t="s">
        <v>2494</v>
      </c>
      <c r="D35" s="10">
        <v>25</v>
      </c>
      <c r="E35" s="11" t="s">
        <v>2110</v>
      </c>
      <c r="F35" s="11">
        <v>126</v>
      </c>
      <c r="G35" s="11">
        <v>99</v>
      </c>
      <c r="J35" s="11">
        <f t="shared" si="2"/>
        <v>0</v>
      </c>
      <c r="L35" s="11">
        <f t="shared" si="1"/>
        <v>25.200000000000003</v>
      </c>
    </row>
    <row r="36" spans="1:12" s="10" customFormat="1" ht="30" customHeight="1" x14ac:dyDescent="0.3">
      <c r="A36" s="10" t="s">
        <v>2486</v>
      </c>
      <c r="B36" s="42" t="s">
        <v>2495</v>
      </c>
      <c r="C36" s="15" t="s">
        <v>2496</v>
      </c>
      <c r="D36" s="11" t="s">
        <v>669</v>
      </c>
      <c r="E36" s="11" t="s">
        <v>7</v>
      </c>
      <c r="F36" s="11">
        <v>108</v>
      </c>
      <c r="G36" s="11">
        <v>85</v>
      </c>
      <c r="J36" s="11">
        <f t="shared" si="2"/>
        <v>0</v>
      </c>
      <c r="L36" s="11">
        <f t="shared" si="1"/>
        <v>21.6</v>
      </c>
    </row>
    <row r="37" spans="1:12" s="8" customFormat="1" ht="30" customHeight="1" x14ac:dyDescent="0.3">
      <c r="A37" s="8" t="s">
        <v>2486</v>
      </c>
      <c r="B37" s="44" t="s">
        <v>2497</v>
      </c>
      <c r="C37" s="14" t="s">
        <v>2498</v>
      </c>
      <c r="D37" s="20">
        <v>25</v>
      </c>
      <c r="E37" s="8" t="s">
        <v>50</v>
      </c>
      <c r="F37" s="9">
        <v>164</v>
      </c>
      <c r="G37" s="9">
        <v>144</v>
      </c>
      <c r="J37" s="9">
        <f t="shared" si="2"/>
        <v>0</v>
      </c>
      <c r="L37" s="9">
        <f t="shared" si="1"/>
        <v>32.800000000000004</v>
      </c>
    </row>
    <row r="38" spans="1:12" s="3" customFormat="1" ht="30" customHeight="1" x14ac:dyDescent="0.3">
      <c r="A38" s="4" t="s">
        <v>2503</v>
      </c>
      <c r="B38" s="49" t="s">
        <v>2497</v>
      </c>
      <c r="C38" s="15" t="s">
        <v>2498</v>
      </c>
      <c r="D38" s="21">
        <v>25</v>
      </c>
      <c r="E38" s="3" t="s">
        <v>2504</v>
      </c>
      <c r="F38" s="4">
        <v>164</v>
      </c>
      <c r="G38" s="4">
        <v>144</v>
      </c>
      <c r="H38" s="3">
        <f>F38</f>
        <v>164</v>
      </c>
      <c r="I38" s="3">
        <v>100</v>
      </c>
      <c r="J38" s="4">
        <f t="shared" si="2"/>
        <v>64</v>
      </c>
      <c r="L38" s="4">
        <f t="shared" si="1"/>
        <v>32.800000000000004</v>
      </c>
    </row>
    <row r="39" spans="1:12" ht="30" customHeight="1" x14ac:dyDescent="0.3">
      <c r="A39" s="2"/>
      <c r="B39" s="49" t="s">
        <v>2506</v>
      </c>
      <c r="C39" s="29"/>
      <c r="D39" s="29"/>
      <c r="F39" s="2"/>
      <c r="G39" s="2">
        <v>115</v>
      </c>
      <c r="J39" s="2">
        <f t="shared" si="2"/>
        <v>0</v>
      </c>
      <c r="L39" s="2">
        <f t="shared" si="1"/>
        <v>0</v>
      </c>
    </row>
    <row r="40" spans="1:12" ht="30" customHeight="1" x14ac:dyDescent="0.3">
      <c r="B40" s="43" t="s">
        <v>2507</v>
      </c>
      <c r="C40" s="28"/>
      <c r="G40" s="2">
        <v>395</v>
      </c>
      <c r="J40" s="2">
        <f t="shared" si="2"/>
        <v>0</v>
      </c>
      <c r="L40" s="2">
        <f t="shared" si="1"/>
        <v>0</v>
      </c>
    </row>
    <row r="41" spans="1:12" ht="30" customHeight="1" x14ac:dyDescent="0.3">
      <c r="B41" s="43" t="s">
        <v>2508</v>
      </c>
      <c r="C41" s="28"/>
      <c r="G41" s="2">
        <v>95</v>
      </c>
      <c r="J41" s="2">
        <f t="shared" si="2"/>
        <v>0</v>
      </c>
      <c r="L41" s="2">
        <f t="shared" si="1"/>
        <v>0</v>
      </c>
    </row>
    <row r="42" spans="1:12" ht="30" customHeight="1" x14ac:dyDescent="0.3">
      <c r="B42" s="43" t="s">
        <v>2509</v>
      </c>
      <c r="C42" s="29"/>
      <c r="G42" s="2">
        <v>95</v>
      </c>
      <c r="J42" s="2">
        <f t="shared" si="2"/>
        <v>0</v>
      </c>
      <c r="L42" s="2">
        <f t="shared" si="1"/>
        <v>0</v>
      </c>
    </row>
    <row r="43" spans="1:12" ht="30" customHeight="1" x14ac:dyDescent="0.3">
      <c r="B43" s="43" t="s">
        <v>2510</v>
      </c>
      <c r="C43" s="29"/>
      <c r="G43" s="2">
        <v>95</v>
      </c>
      <c r="J43" s="2">
        <f t="shared" si="2"/>
        <v>0</v>
      </c>
      <c r="L43" s="2">
        <f t="shared" si="1"/>
        <v>0</v>
      </c>
    </row>
    <row r="44" spans="1:12" ht="30" customHeight="1" x14ac:dyDescent="0.3">
      <c r="B44" s="43" t="s">
        <v>2511</v>
      </c>
      <c r="C44" s="29"/>
      <c r="G44" s="2">
        <v>166</v>
      </c>
      <c r="J44" s="2">
        <f t="shared" si="2"/>
        <v>0</v>
      </c>
      <c r="L44" s="2">
        <f t="shared" si="1"/>
        <v>0</v>
      </c>
    </row>
    <row r="45" spans="1:12" ht="30" customHeight="1" x14ac:dyDescent="0.3">
      <c r="B45" s="43" t="s">
        <v>2512</v>
      </c>
      <c r="C45" s="29"/>
      <c r="G45" s="2">
        <v>67</v>
      </c>
      <c r="J45" s="2">
        <f t="shared" si="2"/>
        <v>0</v>
      </c>
      <c r="L45" s="2">
        <f t="shared" si="1"/>
        <v>0</v>
      </c>
    </row>
    <row r="46" spans="1:12" ht="30" customHeight="1" x14ac:dyDescent="0.3">
      <c r="C46" s="29"/>
      <c r="F46" s="1">
        <f>SUM(F2:F45)</f>
        <v>15143</v>
      </c>
      <c r="G46" s="2"/>
      <c r="H46" s="1">
        <f>SUM(H2:H45)</f>
        <v>15143</v>
      </c>
      <c r="J46" s="2">
        <f>SUM(J2:J45)</f>
        <v>6967</v>
      </c>
      <c r="L46" s="2">
        <f t="shared" si="1"/>
        <v>3028.6000000000004</v>
      </c>
    </row>
    <row r="47" spans="1:12" ht="30" customHeight="1" x14ac:dyDescent="0.3">
      <c r="C47" s="29"/>
      <c r="G47" s="2">
        <f>SUM(G2:G46)</f>
        <v>13384</v>
      </c>
      <c r="J47" s="2">
        <f t="shared" si="2"/>
        <v>0</v>
      </c>
      <c r="L47" s="2">
        <f t="shared" si="1"/>
        <v>0</v>
      </c>
    </row>
    <row r="48" spans="1:12" ht="30" customHeight="1" x14ac:dyDescent="0.3">
      <c r="C48" s="29"/>
      <c r="G48" s="75">
        <v>13196</v>
      </c>
      <c r="J48" s="2">
        <f t="shared" si="2"/>
        <v>0</v>
      </c>
      <c r="L48" s="2">
        <f t="shared" si="1"/>
        <v>0</v>
      </c>
    </row>
  </sheetData>
  <sortState ref="A2:K21">
    <sortCondition ref="A2"/>
  </sortState>
  <hyperlinks>
    <hyperlink ref="C2" r:id="rId1" xr:uid="{00000000-0004-0000-1200-000000000000}"/>
    <hyperlink ref="C15" r:id="rId2" xr:uid="{00000000-0004-0000-1200-000001000000}"/>
    <hyperlink ref="C14" r:id="rId3" xr:uid="{00000000-0004-0000-1200-000002000000}"/>
    <hyperlink ref="C5" r:id="rId4" xr:uid="{00000000-0004-0000-1200-000003000000}"/>
    <hyperlink ref="C11" r:id="rId5" xr:uid="{00000000-0004-0000-1200-000004000000}"/>
    <hyperlink ref="C16" r:id="rId6" xr:uid="{00000000-0004-0000-1200-000005000000}"/>
    <hyperlink ref="C17" r:id="rId7" xr:uid="{00000000-0004-0000-1200-000006000000}"/>
    <hyperlink ref="C18" r:id="rId8" xr:uid="{00000000-0004-0000-1200-000007000000}"/>
    <hyperlink ref="C23" r:id="rId9" xr:uid="{00000000-0004-0000-1200-000008000000}"/>
    <hyperlink ref="C12" r:id="rId10" xr:uid="{00000000-0004-0000-1200-000009000000}"/>
    <hyperlink ref="C21" r:id="rId11" xr:uid="{00000000-0004-0000-1200-00000A000000}"/>
    <hyperlink ref="C25" r:id="rId12" xr:uid="{00000000-0004-0000-1200-00000B000000}"/>
    <hyperlink ref="C26" r:id="rId13" xr:uid="{00000000-0004-0000-1200-00000C000000}"/>
    <hyperlink ref="C22" r:id="rId14" xr:uid="{00000000-0004-0000-1200-00000D000000}"/>
    <hyperlink ref="C30" r:id="rId15" xr:uid="{00000000-0004-0000-1200-00000E000000}"/>
    <hyperlink ref="C31" r:id="rId16" xr:uid="{00000000-0004-0000-1200-00000F000000}"/>
    <hyperlink ref="C32" r:id="rId17" xr:uid="{00000000-0004-0000-1200-000010000000}"/>
    <hyperlink ref="C33" r:id="rId18" xr:uid="{00000000-0004-0000-1200-000011000000}"/>
    <hyperlink ref="C34" r:id="rId19" xr:uid="{00000000-0004-0000-1200-000012000000}"/>
    <hyperlink ref="C35" r:id="rId20" xr:uid="{00000000-0004-0000-1200-000013000000}"/>
    <hyperlink ref="C36" r:id="rId21" xr:uid="{00000000-0004-0000-1200-000014000000}"/>
    <hyperlink ref="C37" r:id="rId22" xr:uid="{00000000-0004-0000-1200-000015000000}"/>
    <hyperlink ref="C4" r:id="rId23" xr:uid="{00000000-0004-0000-1200-000016000000}"/>
    <hyperlink ref="C3" r:id="rId24" xr:uid="{00000000-0004-0000-1200-000017000000}"/>
    <hyperlink ref="C38" r:id="rId25" xr:uid="{00000000-0004-0000-1200-000018000000}"/>
  </hyperlinks>
  <pageMargins left="0.7" right="0.7" top="0.75" bottom="0.75" header="0.3" footer="0.3"/>
  <pageSetup paperSize="9" orientation="portrait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22" workbookViewId="0">
      <selection activeCell="B29" sqref="B29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0" customFormat="1" ht="30" customHeight="1" x14ac:dyDescent="0.3">
      <c r="A2" s="10" t="s">
        <v>1330</v>
      </c>
      <c r="B2" s="41" t="s">
        <v>3942</v>
      </c>
      <c r="C2" s="15"/>
      <c r="F2" s="10">
        <v>185</v>
      </c>
      <c r="G2" s="11">
        <v>145</v>
      </c>
      <c r="H2" s="10">
        <f>F2+F3+F4+F5+F6+F7</f>
        <v>1415</v>
      </c>
      <c r="I2" s="10">
        <v>1000</v>
      </c>
      <c r="J2" s="11">
        <f t="shared" ref="J2:J23" si="0">H2-I2</f>
        <v>415</v>
      </c>
      <c r="L2" s="11">
        <f t="shared" ref="L2:L23" si="1">F2*20%</f>
        <v>37</v>
      </c>
    </row>
    <row r="3" spans="1:14" s="10" customFormat="1" ht="30" customHeight="1" x14ac:dyDescent="0.3">
      <c r="A3" s="10" t="s">
        <v>1330</v>
      </c>
      <c r="B3" s="40" t="s">
        <v>3943</v>
      </c>
      <c r="C3" s="15"/>
      <c r="E3" s="11" t="s">
        <v>83</v>
      </c>
      <c r="F3" s="11"/>
      <c r="G3" s="11"/>
      <c r="J3" s="11">
        <f t="shared" si="0"/>
        <v>0</v>
      </c>
      <c r="L3" s="11">
        <f t="shared" si="1"/>
        <v>0</v>
      </c>
    </row>
    <row r="4" spans="1:14" s="10" customFormat="1" ht="30" customHeight="1" x14ac:dyDescent="0.3">
      <c r="A4" s="10" t="s">
        <v>1330</v>
      </c>
      <c r="B4" s="42" t="s">
        <v>3944</v>
      </c>
      <c r="C4" s="15"/>
      <c r="D4" s="10">
        <v>14</v>
      </c>
      <c r="E4" s="11" t="s">
        <v>3945</v>
      </c>
      <c r="F4" s="11">
        <v>190</v>
      </c>
      <c r="G4" s="11">
        <v>149</v>
      </c>
      <c r="J4" s="11">
        <f t="shared" si="0"/>
        <v>0</v>
      </c>
      <c r="L4" s="11">
        <f t="shared" si="1"/>
        <v>38</v>
      </c>
    </row>
    <row r="5" spans="1:14" s="10" customFormat="1" ht="30" customHeight="1" x14ac:dyDescent="0.3">
      <c r="A5" s="10" t="s">
        <v>1330</v>
      </c>
      <c r="B5" s="41" t="s">
        <v>3949</v>
      </c>
      <c r="C5" s="15"/>
      <c r="E5" s="10" t="s">
        <v>3950</v>
      </c>
      <c r="F5" s="10">
        <v>96</v>
      </c>
      <c r="G5" s="11">
        <v>75</v>
      </c>
      <c r="J5" s="11">
        <f t="shared" si="0"/>
        <v>0</v>
      </c>
      <c r="L5" s="11">
        <f t="shared" si="1"/>
        <v>19.200000000000003</v>
      </c>
    </row>
    <row r="6" spans="1:14" s="10" customFormat="1" ht="30" customHeight="1" x14ac:dyDescent="0.3">
      <c r="A6" s="11" t="s">
        <v>1330</v>
      </c>
      <c r="B6" s="42" t="s">
        <v>3951</v>
      </c>
      <c r="C6" s="15"/>
      <c r="D6" s="11">
        <v>41</v>
      </c>
      <c r="E6" s="11"/>
      <c r="F6" s="11">
        <v>491</v>
      </c>
      <c r="G6" s="11">
        <v>386</v>
      </c>
      <c r="J6" s="11">
        <f t="shared" si="0"/>
        <v>0</v>
      </c>
      <c r="L6" s="11">
        <f t="shared" si="1"/>
        <v>98.2</v>
      </c>
    </row>
    <row r="7" spans="1:14" s="8" customFormat="1" ht="30" customHeight="1" x14ac:dyDescent="0.3">
      <c r="A7" s="9" t="s">
        <v>1330</v>
      </c>
      <c r="B7" s="44" t="s">
        <v>3952</v>
      </c>
      <c r="C7" s="14"/>
      <c r="D7" s="9">
        <v>43</v>
      </c>
      <c r="E7" s="9"/>
      <c r="F7" s="9">
        <v>453</v>
      </c>
      <c r="G7" s="9">
        <v>356</v>
      </c>
      <c r="J7" s="9">
        <f t="shared" si="0"/>
        <v>0</v>
      </c>
      <c r="L7" s="9">
        <f t="shared" si="1"/>
        <v>90.600000000000009</v>
      </c>
    </row>
    <row r="8" spans="1:14" s="3" customFormat="1" ht="30" customHeight="1" x14ac:dyDescent="0.3">
      <c r="A8" s="4" t="s">
        <v>58</v>
      </c>
      <c r="B8" s="49" t="s">
        <v>3948</v>
      </c>
      <c r="C8" s="15"/>
      <c r="D8" s="4"/>
      <c r="E8" s="4"/>
      <c r="F8" s="4">
        <v>155</v>
      </c>
      <c r="G8" s="4">
        <v>155</v>
      </c>
      <c r="H8" s="3">
        <f>F8</f>
        <v>155</v>
      </c>
      <c r="J8" s="4">
        <f t="shared" si="0"/>
        <v>155</v>
      </c>
      <c r="L8" s="4">
        <f t="shared" si="1"/>
        <v>31</v>
      </c>
    </row>
    <row r="9" spans="1:14" s="12" customFormat="1" ht="30" customHeight="1" x14ac:dyDescent="0.3">
      <c r="A9" s="12" t="s">
        <v>199</v>
      </c>
      <c r="B9" s="47" t="s">
        <v>3922</v>
      </c>
      <c r="C9" s="16" t="s">
        <v>3923</v>
      </c>
      <c r="D9" s="22"/>
      <c r="F9" s="13">
        <v>50</v>
      </c>
      <c r="G9" s="13">
        <v>46</v>
      </c>
      <c r="H9" s="12">
        <f>F9+F10+F11</f>
        <v>404</v>
      </c>
      <c r="I9" s="12">
        <v>400</v>
      </c>
      <c r="J9" s="13">
        <f>H9-I9</f>
        <v>4</v>
      </c>
      <c r="L9" s="13">
        <f>F9*20%</f>
        <v>10</v>
      </c>
      <c r="M9" s="13"/>
      <c r="N9" s="13"/>
    </row>
    <row r="10" spans="1:14" s="11" customFormat="1" ht="30" customHeight="1" x14ac:dyDescent="0.3">
      <c r="A10" s="11" t="s">
        <v>199</v>
      </c>
      <c r="B10" s="42" t="s">
        <v>3934</v>
      </c>
      <c r="C10" s="15" t="s">
        <v>3935</v>
      </c>
      <c r="D10" s="10"/>
      <c r="E10" s="10"/>
      <c r="F10" s="11">
        <v>253</v>
      </c>
      <c r="G10" s="11">
        <v>199</v>
      </c>
      <c r="H10" s="10"/>
      <c r="I10" s="10"/>
      <c r="J10" s="11">
        <f>H10-I10</f>
        <v>0</v>
      </c>
      <c r="K10" s="10"/>
      <c r="L10" s="11">
        <f>F10*20%</f>
        <v>50.6</v>
      </c>
      <c r="N10" s="10"/>
    </row>
    <row r="11" spans="1:14" s="9" customFormat="1" ht="30" customHeight="1" x14ac:dyDescent="0.3">
      <c r="A11" s="9" t="s">
        <v>199</v>
      </c>
      <c r="B11" s="44" t="s">
        <v>3936</v>
      </c>
      <c r="C11" s="14" t="s">
        <v>3937</v>
      </c>
      <c r="D11" s="8"/>
      <c r="E11" s="8" t="s">
        <v>3953</v>
      </c>
      <c r="F11" s="9">
        <v>101</v>
      </c>
      <c r="G11" s="9">
        <v>79</v>
      </c>
      <c r="H11" s="8"/>
      <c r="I11" s="8"/>
      <c r="J11" s="9">
        <f>H11-I11</f>
        <v>0</v>
      </c>
      <c r="K11" s="8"/>
      <c r="L11" s="9">
        <f>F11*20%</f>
        <v>20.200000000000003</v>
      </c>
      <c r="N11" s="8"/>
    </row>
    <row r="12" spans="1:14" s="4" customFormat="1" ht="30" customHeight="1" x14ac:dyDescent="0.3">
      <c r="A12" s="4" t="s">
        <v>143</v>
      </c>
      <c r="B12" s="49" t="s">
        <v>3930</v>
      </c>
      <c r="C12" s="15" t="s">
        <v>3931</v>
      </c>
      <c r="D12" s="4" t="s">
        <v>2779</v>
      </c>
      <c r="F12" s="4">
        <v>108</v>
      </c>
      <c r="G12" s="4">
        <v>85</v>
      </c>
      <c r="H12" s="3">
        <f>F12+F13</f>
        <v>209</v>
      </c>
      <c r="I12" s="3">
        <v>100</v>
      </c>
      <c r="J12" s="4">
        <f>H12-I12</f>
        <v>109</v>
      </c>
      <c r="K12" s="3"/>
      <c r="L12" s="4">
        <f>F12*20%</f>
        <v>21.6</v>
      </c>
      <c r="M12" s="3"/>
    </row>
    <row r="13" spans="1:14" s="4" customFormat="1" ht="30" customHeight="1" x14ac:dyDescent="0.3">
      <c r="A13" s="4" t="s">
        <v>143</v>
      </c>
      <c r="B13" s="49" t="s">
        <v>3932</v>
      </c>
      <c r="C13" s="15" t="s">
        <v>3933</v>
      </c>
      <c r="D13" s="4">
        <v>18</v>
      </c>
      <c r="E13" s="4" t="s">
        <v>94</v>
      </c>
      <c r="F13" s="4">
        <v>101</v>
      </c>
      <c r="G13" s="4">
        <v>79</v>
      </c>
      <c r="H13" s="3"/>
      <c r="I13" s="3"/>
      <c r="J13" s="4">
        <f>H13-I13</f>
        <v>0</v>
      </c>
      <c r="K13" s="3"/>
      <c r="L13" s="4">
        <f>F13*20%</f>
        <v>20.200000000000003</v>
      </c>
      <c r="M13" s="3"/>
    </row>
    <row r="14" spans="1:14" s="12" customFormat="1" ht="30" customHeight="1" x14ac:dyDescent="0.3">
      <c r="A14" s="12" t="s">
        <v>129</v>
      </c>
      <c r="B14" s="45" t="s">
        <v>3924</v>
      </c>
      <c r="C14" s="16"/>
      <c r="D14" s="22"/>
      <c r="E14" s="22" t="s">
        <v>3</v>
      </c>
      <c r="F14" s="13">
        <v>177</v>
      </c>
      <c r="G14" s="13">
        <v>139</v>
      </c>
      <c r="H14" s="12">
        <f>F14+F15+F16</f>
        <v>455</v>
      </c>
      <c r="I14" s="12">
        <v>455</v>
      </c>
      <c r="J14" s="13">
        <f t="shared" si="0"/>
        <v>0</v>
      </c>
      <c r="L14" s="13">
        <f t="shared" si="1"/>
        <v>35.4</v>
      </c>
    </row>
    <row r="15" spans="1:14" s="10" customFormat="1" ht="30" customHeight="1" x14ac:dyDescent="0.3">
      <c r="A15" s="10" t="s">
        <v>129</v>
      </c>
      <c r="B15" s="42" t="s">
        <v>3925</v>
      </c>
      <c r="C15" s="15"/>
      <c r="E15" s="11"/>
      <c r="F15" s="11">
        <v>101</v>
      </c>
      <c r="G15" s="11">
        <v>79</v>
      </c>
      <c r="J15" s="11">
        <f t="shared" si="0"/>
        <v>0</v>
      </c>
      <c r="L15" s="11">
        <f t="shared" si="1"/>
        <v>20.200000000000003</v>
      </c>
    </row>
    <row r="16" spans="1:14" s="8" customFormat="1" ht="30" customHeight="1" x14ac:dyDescent="0.3">
      <c r="A16" s="8" t="s">
        <v>129</v>
      </c>
      <c r="B16" s="44" t="s">
        <v>3924</v>
      </c>
      <c r="C16" s="14"/>
      <c r="D16" s="9"/>
      <c r="E16" s="9" t="s">
        <v>3</v>
      </c>
      <c r="F16" s="9">
        <v>177</v>
      </c>
      <c r="G16" s="9">
        <v>139</v>
      </c>
      <c r="J16" s="9">
        <f t="shared" si="0"/>
        <v>0</v>
      </c>
      <c r="L16" s="9">
        <f t="shared" si="1"/>
        <v>35.4</v>
      </c>
    </row>
    <row r="17" spans="1:14" s="3" customFormat="1" ht="30" customHeight="1" x14ac:dyDescent="0.3">
      <c r="A17" s="3" t="s">
        <v>124</v>
      </c>
      <c r="B17" s="43" t="s">
        <v>3921</v>
      </c>
      <c r="C17" s="15"/>
      <c r="D17" s="21" t="s">
        <v>2418</v>
      </c>
      <c r="E17" s="3" t="s">
        <v>274</v>
      </c>
      <c r="F17" s="4">
        <v>375</v>
      </c>
      <c r="G17" s="4">
        <v>295</v>
      </c>
      <c r="H17" s="3">
        <f>F17</f>
        <v>375</v>
      </c>
      <c r="I17" s="3">
        <v>200</v>
      </c>
      <c r="J17" s="4">
        <f t="shared" si="0"/>
        <v>175</v>
      </c>
      <c r="L17" s="4">
        <f t="shared" si="1"/>
        <v>75</v>
      </c>
    </row>
    <row r="18" spans="1:14" s="5" customFormat="1" ht="30" customHeight="1" x14ac:dyDescent="0.3">
      <c r="A18" s="6" t="s">
        <v>115</v>
      </c>
      <c r="B18" s="56" t="s">
        <v>3946</v>
      </c>
      <c r="C18" s="7" t="s">
        <v>3947</v>
      </c>
      <c r="E18" s="6"/>
      <c r="F18" s="6">
        <v>634</v>
      </c>
      <c r="G18" s="6">
        <v>499</v>
      </c>
      <c r="H18" s="5">
        <f>F18</f>
        <v>634</v>
      </c>
      <c r="I18" s="5">
        <v>300</v>
      </c>
      <c r="J18" s="6">
        <f t="shared" si="0"/>
        <v>334</v>
      </c>
      <c r="L18" s="6">
        <f t="shared" si="1"/>
        <v>126.80000000000001</v>
      </c>
    </row>
    <row r="19" spans="1:14" s="12" customFormat="1" ht="30" customHeight="1" x14ac:dyDescent="0.3">
      <c r="A19" s="12" t="s">
        <v>82</v>
      </c>
      <c r="B19" s="45" t="s">
        <v>3926</v>
      </c>
      <c r="C19" s="16" t="s">
        <v>3927</v>
      </c>
      <c r="D19" s="22">
        <v>164</v>
      </c>
      <c r="F19" s="13">
        <v>253</v>
      </c>
      <c r="G19" s="13">
        <v>199</v>
      </c>
      <c r="H19" s="12">
        <f>F19+F20+F21+F22</f>
        <v>1033</v>
      </c>
      <c r="I19" s="12">
        <v>500</v>
      </c>
      <c r="J19" s="13">
        <f t="shared" si="0"/>
        <v>533</v>
      </c>
      <c r="L19" s="13">
        <f t="shared" si="1"/>
        <v>50.6</v>
      </c>
    </row>
    <row r="20" spans="1:14" s="10" customFormat="1" ht="30" customHeight="1" x14ac:dyDescent="0.3">
      <c r="A20" s="10" t="s">
        <v>82</v>
      </c>
      <c r="B20" s="42" t="s">
        <v>3928</v>
      </c>
      <c r="C20" s="15" t="s">
        <v>3929</v>
      </c>
      <c r="D20" s="21">
        <v>164</v>
      </c>
      <c r="E20" s="10" t="s">
        <v>419</v>
      </c>
      <c r="F20" s="11">
        <v>248</v>
      </c>
      <c r="G20" s="11">
        <v>195</v>
      </c>
      <c r="J20" s="11">
        <f t="shared" si="0"/>
        <v>0</v>
      </c>
      <c r="L20" s="11">
        <f t="shared" si="1"/>
        <v>49.6</v>
      </c>
    </row>
    <row r="21" spans="1:14" s="10" customFormat="1" ht="30" customHeight="1" x14ac:dyDescent="0.3">
      <c r="A21" s="26" t="s">
        <v>82</v>
      </c>
      <c r="B21" s="42" t="s">
        <v>428</v>
      </c>
      <c r="C21" s="15" t="s">
        <v>3938</v>
      </c>
      <c r="D21" s="10">
        <v>128</v>
      </c>
      <c r="E21" s="10" t="s">
        <v>83</v>
      </c>
      <c r="F21" s="11">
        <v>253</v>
      </c>
      <c r="G21" s="11">
        <v>199</v>
      </c>
      <c r="J21" s="11">
        <f t="shared" si="0"/>
        <v>0</v>
      </c>
      <c r="L21" s="11">
        <f t="shared" si="1"/>
        <v>50.6</v>
      </c>
      <c r="M21" s="11"/>
      <c r="N21" s="11"/>
    </row>
    <row r="22" spans="1:14" s="8" customFormat="1" ht="30" customHeight="1" x14ac:dyDescent="0.3">
      <c r="A22" s="25" t="s">
        <v>82</v>
      </c>
      <c r="B22" s="44" t="s">
        <v>3939</v>
      </c>
      <c r="C22" s="14" t="s">
        <v>3940</v>
      </c>
      <c r="D22" s="8">
        <v>134</v>
      </c>
      <c r="E22" s="9" t="s">
        <v>3941</v>
      </c>
      <c r="F22" s="9">
        <v>279</v>
      </c>
      <c r="G22" s="9">
        <v>219</v>
      </c>
      <c r="J22" s="9">
        <f t="shared" si="0"/>
        <v>0</v>
      </c>
      <c r="L22" s="9">
        <f t="shared" si="1"/>
        <v>55.800000000000004</v>
      </c>
      <c r="M22" s="9"/>
      <c r="N22" s="9"/>
    </row>
    <row r="23" spans="1:14" s="3" customFormat="1" ht="30" customHeight="1" x14ac:dyDescent="0.3">
      <c r="A23" s="3" t="s">
        <v>1344</v>
      </c>
      <c r="B23" s="43" t="s">
        <v>3954</v>
      </c>
      <c r="C23" s="15" t="s">
        <v>3955</v>
      </c>
      <c r="D23" s="3">
        <v>54</v>
      </c>
      <c r="F23" s="3">
        <v>762</v>
      </c>
      <c r="G23" s="4">
        <v>600</v>
      </c>
      <c r="H23" s="3">
        <f>F23</f>
        <v>762</v>
      </c>
      <c r="J23" s="4">
        <f t="shared" si="0"/>
        <v>762</v>
      </c>
      <c r="L23" s="4">
        <f t="shared" si="1"/>
        <v>152.4</v>
      </c>
    </row>
    <row r="24" spans="1:14" s="17" customFormat="1" ht="30" customHeight="1" x14ac:dyDescent="0.3">
      <c r="A24" s="17" t="s">
        <v>765</v>
      </c>
      <c r="B24" s="46" t="s">
        <v>3956</v>
      </c>
      <c r="C24" s="80" t="s">
        <v>3957</v>
      </c>
      <c r="E24" s="17" t="s">
        <v>3958</v>
      </c>
      <c r="F24" s="17">
        <v>337</v>
      </c>
      <c r="G24" s="18">
        <v>265</v>
      </c>
      <c r="H24" s="17">
        <f>F24</f>
        <v>337</v>
      </c>
      <c r="J24" s="18">
        <f t="shared" ref="J24:J59" si="2">H24-I24</f>
        <v>337</v>
      </c>
      <c r="L24" s="18">
        <f t="shared" ref="L24:L59" si="3">F24*20%</f>
        <v>67.400000000000006</v>
      </c>
    </row>
    <row r="25" spans="1:14" s="17" customFormat="1" ht="30" customHeight="1" x14ac:dyDescent="0.3">
      <c r="A25" s="17" t="s">
        <v>371</v>
      </c>
      <c r="B25" s="46" t="s">
        <v>3959</v>
      </c>
      <c r="C25" s="80" t="s">
        <v>3960</v>
      </c>
      <c r="D25" s="17">
        <v>50</v>
      </c>
      <c r="F25" s="17">
        <v>253</v>
      </c>
      <c r="G25" s="18">
        <v>199</v>
      </c>
      <c r="H25" s="17">
        <f>F25</f>
        <v>253</v>
      </c>
      <c r="J25" s="18">
        <f t="shared" si="2"/>
        <v>253</v>
      </c>
      <c r="L25" s="18">
        <f t="shared" si="3"/>
        <v>50.6</v>
      </c>
    </row>
    <row r="26" spans="1:14" ht="30" customHeight="1" x14ac:dyDescent="0.3">
      <c r="A26" s="1" t="s">
        <v>1091</v>
      </c>
      <c r="B26" s="1" t="s">
        <v>3961</v>
      </c>
      <c r="C26" s="28"/>
      <c r="G26" s="2">
        <v>59</v>
      </c>
      <c r="J26" s="2">
        <f t="shared" si="2"/>
        <v>0</v>
      </c>
      <c r="L26" s="2">
        <f t="shared" si="3"/>
        <v>0</v>
      </c>
    </row>
    <row r="27" spans="1:14" ht="30" customHeight="1" x14ac:dyDescent="0.3">
      <c r="A27" s="1" t="s">
        <v>1091</v>
      </c>
      <c r="B27" s="1" t="s">
        <v>3962</v>
      </c>
      <c r="C27" s="29"/>
      <c r="D27" s="29"/>
      <c r="E27" s="29"/>
      <c r="F27" s="2"/>
      <c r="G27" s="2">
        <v>425</v>
      </c>
      <c r="J27" s="2">
        <f t="shared" si="2"/>
        <v>0</v>
      </c>
      <c r="L27" s="2">
        <f t="shared" si="3"/>
        <v>0</v>
      </c>
    </row>
    <row r="28" spans="1:14" ht="30" customHeight="1" x14ac:dyDescent="0.3">
      <c r="A28" s="1" t="s">
        <v>1091</v>
      </c>
      <c r="B28" s="60" t="s">
        <v>3963</v>
      </c>
      <c r="C28" s="29"/>
      <c r="E28" s="2"/>
      <c r="F28" s="2"/>
      <c r="G28" s="2"/>
      <c r="J28" s="2">
        <f t="shared" si="2"/>
        <v>0</v>
      </c>
      <c r="L28" s="2">
        <f t="shared" si="3"/>
        <v>0</v>
      </c>
    </row>
    <row r="29" spans="1:14" ht="30" customHeight="1" x14ac:dyDescent="0.3">
      <c r="A29" s="1" t="s">
        <v>1091</v>
      </c>
      <c r="B29" s="2" t="s">
        <v>3964</v>
      </c>
      <c r="C29" s="29"/>
      <c r="E29" s="2"/>
      <c r="F29" s="2"/>
      <c r="G29" s="2">
        <v>299</v>
      </c>
      <c r="J29" s="2"/>
      <c r="L29" s="2"/>
    </row>
    <row r="30" spans="1:14" ht="30" customHeight="1" x14ac:dyDescent="0.3">
      <c r="A30" s="2"/>
      <c r="B30" s="2"/>
      <c r="C30" s="29"/>
      <c r="E30" s="2"/>
      <c r="F30" s="2"/>
      <c r="G30" s="2">
        <f>SUM(G2:G29)</f>
        <v>5564</v>
      </c>
      <c r="J30" s="2">
        <f t="shared" si="2"/>
        <v>0</v>
      </c>
      <c r="L30" s="2">
        <f t="shared" si="3"/>
        <v>0</v>
      </c>
    </row>
    <row r="31" spans="1:14" ht="30" customHeight="1" x14ac:dyDescent="0.3">
      <c r="A31" s="2"/>
      <c r="B31" s="2"/>
      <c r="C31" s="29"/>
      <c r="D31" s="2"/>
      <c r="E31" s="2"/>
      <c r="F31" s="2">
        <f>SUM(F2:F30)</f>
        <v>6032</v>
      </c>
      <c r="G31" s="2">
        <v>5797</v>
      </c>
      <c r="H31" s="1">
        <f>SUM(H2:H30)</f>
        <v>6032</v>
      </c>
      <c r="J31" s="2">
        <f>SUM(J2:J30)</f>
        <v>3077</v>
      </c>
      <c r="L31" s="2">
        <f t="shared" si="3"/>
        <v>1206.4000000000001</v>
      </c>
    </row>
    <row r="32" spans="1:14" ht="30" customHeight="1" x14ac:dyDescent="0.3">
      <c r="A32" s="2"/>
      <c r="B32" s="2"/>
      <c r="C32" s="29"/>
      <c r="D32" s="29"/>
      <c r="F32" s="2"/>
      <c r="G32" s="2">
        <f t="shared" ref="G32:G59" si="4">F32-L32</f>
        <v>0</v>
      </c>
      <c r="J32" s="2">
        <f t="shared" si="2"/>
        <v>0</v>
      </c>
      <c r="L32" s="2">
        <f t="shared" si="3"/>
        <v>0</v>
      </c>
    </row>
    <row r="33" spans="1:12" ht="30" customHeight="1" x14ac:dyDescent="0.3">
      <c r="A33" s="2"/>
      <c r="B33" s="2"/>
      <c r="C33" s="29"/>
      <c r="D33" s="29"/>
      <c r="F33" s="2"/>
      <c r="G33" s="2">
        <f t="shared" si="4"/>
        <v>0</v>
      </c>
      <c r="J33" s="2">
        <f t="shared" si="2"/>
        <v>0</v>
      </c>
      <c r="L33" s="2">
        <f t="shared" si="3"/>
        <v>0</v>
      </c>
    </row>
    <row r="34" spans="1:12" ht="30" customHeight="1" x14ac:dyDescent="0.3">
      <c r="A34" s="2"/>
      <c r="B34" s="2"/>
      <c r="C34" s="29"/>
      <c r="D34" s="29"/>
      <c r="F34" s="2"/>
      <c r="G34" s="2">
        <f t="shared" si="4"/>
        <v>0</v>
      </c>
      <c r="J34" s="2">
        <f t="shared" si="2"/>
        <v>0</v>
      </c>
      <c r="L34" s="2">
        <f t="shared" si="3"/>
        <v>0</v>
      </c>
    </row>
    <row r="35" spans="1:12" ht="30" customHeight="1" x14ac:dyDescent="0.3">
      <c r="C35" s="28"/>
      <c r="G35" s="2">
        <f t="shared" si="4"/>
        <v>0</v>
      </c>
      <c r="J35" s="2">
        <f t="shared" si="2"/>
        <v>0</v>
      </c>
      <c r="L35" s="2">
        <f t="shared" si="3"/>
        <v>0</v>
      </c>
    </row>
    <row r="36" spans="1:12" ht="30" customHeight="1" x14ac:dyDescent="0.3">
      <c r="C36" s="28"/>
      <c r="G36" s="2">
        <f t="shared" si="4"/>
        <v>0</v>
      </c>
      <c r="J36" s="2">
        <f t="shared" si="2"/>
        <v>0</v>
      </c>
      <c r="L36" s="2">
        <f t="shared" si="3"/>
        <v>0</v>
      </c>
    </row>
    <row r="37" spans="1:12" ht="30" customHeight="1" x14ac:dyDescent="0.3">
      <c r="C37" s="29"/>
      <c r="G37" s="2">
        <f t="shared" si="4"/>
        <v>0</v>
      </c>
      <c r="J37" s="2">
        <f t="shared" si="2"/>
        <v>0</v>
      </c>
      <c r="L37" s="2">
        <f t="shared" si="3"/>
        <v>0</v>
      </c>
    </row>
    <row r="38" spans="1:12" ht="30" customHeight="1" x14ac:dyDescent="0.3">
      <c r="C38" s="29"/>
      <c r="G38" s="2">
        <f t="shared" si="4"/>
        <v>0</v>
      </c>
      <c r="J38" s="2">
        <f t="shared" si="2"/>
        <v>0</v>
      </c>
      <c r="L38" s="2">
        <f t="shared" si="3"/>
        <v>0</v>
      </c>
    </row>
    <row r="39" spans="1:12" ht="30" customHeight="1" x14ac:dyDescent="0.3">
      <c r="C39" s="29"/>
      <c r="G39" s="2">
        <f t="shared" si="4"/>
        <v>0</v>
      </c>
      <c r="J39" s="2">
        <f t="shared" si="2"/>
        <v>0</v>
      </c>
      <c r="L39" s="2">
        <f t="shared" si="3"/>
        <v>0</v>
      </c>
    </row>
    <row r="40" spans="1:12" ht="30" customHeight="1" x14ac:dyDescent="0.3">
      <c r="C40" s="29"/>
      <c r="G40" s="2">
        <f t="shared" si="4"/>
        <v>0</v>
      </c>
      <c r="J40" s="2">
        <f t="shared" si="2"/>
        <v>0</v>
      </c>
      <c r="L40" s="2">
        <f t="shared" si="3"/>
        <v>0</v>
      </c>
    </row>
    <row r="41" spans="1:12" ht="30" customHeight="1" x14ac:dyDescent="0.3">
      <c r="C41" s="29"/>
      <c r="G41" s="2">
        <f t="shared" si="4"/>
        <v>0</v>
      </c>
      <c r="J41" s="2">
        <f t="shared" si="2"/>
        <v>0</v>
      </c>
      <c r="L41" s="2">
        <f t="shared" si="3"/>
        <v>0</v>
      </c>
    </row>
    <row r="42" spans="1:12" ht="30" customHeight="1" x14ac:dyDescent="0.3">
      <c r="C42" s="29"/>
      <c r="G42" s="2">
        <f t="shared" si="4"/>
        <v>0</v>
      </c>
      <c r="J42" s="2">
        <f t="shared" si="2"/>
        <v>0</v>
      </c>
      <c r="L42" s="2">
        <f t="shared" si="3"/>
        <v>0</v>
      </c>
    </row>
    <row r="43" spans="1:12" ht="30" customHeight="1" x14ac:dyDescent="0.3">
      <c r="C43" s="29"/>
      <c r="G43" s="2">
        <f t="shared" si="4"/>
        <v>0</v>
      </c>
      <c r="J43" s="2">
        <f t="shared" si="2"/>
        <v>0</v>
      </c>
      <c r="L43" s="2">
        <f t="shared" si="3"/>
        <v>0</v>
      </c>
    </row>
    <row r="44" spans="1:12" ht="30" customHeight="1" x14ac:dyDescent="0.3">
      <c r="C44" s="29"/>
      <c r="G44" s="2">
        <f t="shared" si="4"/>
        <v>0</v>
      </c>
      <c r="J44" s="2">
        <f t="shared" si="2"/>
        <v>0</v>
      </c>
      <c r="L44" s="2">
        <f t="shared" si="3"/>
        <v>0</v>
      </c>
    </row>
    <row r="45" spans="1:12" ht="30" customHeight="1" x14ac:dyDescent="0.3">
      <c r="C45" s="29"/>
      <c r="G45" s="2">
        <f t="shared" si="4"/>
        <v>0</v>
      </c>
      <c r="J45" s="2">
        <f t="shared" si="2"/>
        <v>0</v>
      </c>
      <c r="L45" s="2">
        <f t="shared" si="3"/>
        <v>0</v>
      </c>
    </row>
    <row r="46" spans="1:12" ht="30" customHeight="1" x14ac:dyDescent="0.3">
      <c r="C46" s="29"/>
      <c r="G46" s="2">
        <f t="shared" si="4"/>
        <v>0</v>
      </c>
      <c r="J46" s="2">
        <f t="shared" si="2"/>
        <v>0</v>
      </c>
      <c r="L46" s="2">
        <f t="shared" si="3"/>
        <v>0</v>
      </c>
    </row>
    <row r="47" spans="1:12" ht="30" customHeight="1" x14ac:dyDescent="0.3">
      <c r="C47" s="29"/>
      <c r="G47" s="2">
        <f t="shared" si="4"/>
        <v>0</v>
      </c>
      <c r="J47" s="2">
        <f t="shared" si="2"/>
        <v>0</v>
      </c>
      <c r="L47" s="2">
        <f t="shared" si="3"/>
        <v>0</v>
      </c>
    </row>
    <row r="48" spans="1:12" ht="30" customHeight="1" x14ac:dyDescent="0.3">
      <c r="C48" s="28"/>
      <c r="D48" s="29"/>
      <c r="F48" s="2"/>
      <c r="G48" s="2">
        <f t="shared" si="4"/>
        <v>0</v>
      </c>
      <c r="J48" s="2">
        <f t="shared" si="2"/>
        <v>0</v>
      </c>
      <c r="L48" s="2">
        <f t="shared" si="3"/>
        <v>0</v>
      </c>
    </row>
    <row r="49" spans="1:12" ht="30" customHeight="1" x14ac:dyDescent="0.3">
      <c r="C49" s="28"/>
      <c r="D49" s="29"/>
      <c r="F49" s="2"/>
      <c r="G49" s="2">
        <f t="shared" si="4"/>
        <v>0</v>
      </c>
      <c r="J49" s="2">
        <f t="shared" si="2"/>
        <v>0</v>
      </c>
      <c r="L49" s="2">
        <f t="shared" si="3"/>
        <v>0</v>
      </c>
    </row>
    <row r="50" spans="1:12" ht="30" customHeight="1" x14ac:dyDescent="0.3">
      <c r="A50" s="2"/>
      <c r="B50" s="2"/>
      <c r="C50" s="28"/>
      <c r="E50" s="29"/>
      <c r="F50" s="2"/>
      <c r="G50" s="2">
        <f t="shared" si="4"/>
        <v>0</v>
      </c>
      <c r="J50" s="2">
        <f t="shared" si="2"/>
        <v>0</v>
      </c>
      <c r="L50" s="2">
        <f t="shared" si="3"/>
        <v>0</v>
      </c>
    </row>
    <row r="51" spans="1:12" ht="30" customHeight="1" x14ac:dyDescent="0.3">
      <c r="A51" s="2"/>
      <c r="B51" s="2"/>
      <c r="C51" s="28"/>
      <c r="E51" s="29"/>
      <c r="F51" s="2"/>
      <c r="G51" s="2">
        <f t="shared" si="4"/>
        <v>0</v>
      </c>
      <c r="J51" s="2">
        <f t="shared" si="2"/>
        <v>0</v>
      </c>
      <c r="L51" s="2">
        <f t="shared" si="3"/>
        <v>0</v>
      </c>
    </row>
    <row r="52" spans="1:12" ht="30" customHeight="1" x14ac:dyDescent="0.3">
      <c r="A52" s="2"/>
      <c r="B52" s="2"/>
      <c r="C52" s="28"/>
      <c r="D52" s="29"/>
      <c r="E52" s="29"/>
      <c r="F52" s="2"/>
      <c r="G52" s="2">
        <f t="shared" si="4"/>
        <v>0</v>
      </c>
      <c r="J52" s="2">
        <f t="shared" si="2"/>
        <v>0</v>
      </c>
      <c r="L52" s="2">
        <f t="shared" si="3"/>
        <v>0</v>
      </c>
    </row>
    <row r="53" spans="1:12" ht="30" customHeight="1" x14ac:dyDescent="0.3">
      <c r="C53" s="28"/>
      <c r="D53" s="29"/>
      <c r="F53" s="2"/>
      <c r="G53" s="2">
        <f t="shared" si="4"/>
        <v>0</v>
      </c>
      <c r="J53" s="2">
        <f t="shared" si="2"/>
        <v>0</v>
      </c>
      <c r="L53" s="2">
        <f t="shared" si="3"/>
        <v>0</v>
      </c>
    </row>
    <row r="54" spans="1:12" ht="30" customHeight="1" x14ac:dyDescent="0.3">
      <c r="A54" s="2"/>
      <c r="B54" s="2"/>
      <c r="C54" s="28"/>
      <c r="D54" s="2"/>
      <c r="E54" s="2"/>
      <c r="F54" s="2"/>
      <c r="G54" s="2">
        <f t="shared" si="4"/>
        <v>0</v>
      </c>
      <c r="J54" s="2">
        <f t="shared" si="2"/>
        <v>0</v>
      </c>
      <c r="L54" s="2">
        <f t="shared" si="3"/>
        <v>0</v>
      </c>
    </row>
    <row r="55" spans="1:12" ht="30" customHeight="1" x14ac:dyDescent="0.3">
      <c r="A55" s="2"/>
      <c r="B55" s="2"/>
      <c r="C55" s="28"/>
      <c r="D55" s="2"/>
      <c r="E55" s="2"/>
      <c r="F55" s="2"/>
      <c r="G55" s="2">
        <f t="shared" si="4"/>
        <v>0</v>
      </c>
      <c r="J55" s="2">
        <f t="shared" si="2"/>
        <v>0</v>
      </c>
      <c r="L55" s="2">
        <f t="shared" si="3"/>
        <v>0</v>
      </c>
    </row>
    <row r="56" spans="1:12" ht="30" customHeight="1" x14ac:dyDescent="0.3">
      <c r="C56" s="28"/>
      <c r="G56" s="2">
        <f t="shared" si="4"/>
        <v>0</v>
      </c>
      <c r="J56" s="2">
        <f t="shared" si="2"/>
        <v>0</v>
      </c>
      <c r="L56" s="2">
        <f t="shared" si="3"/>
        <v>0</v>
      </c>
    </row>
    <row r="57" spans="1:12" ht="30" customHeight="1" x14ac:dyDescent="0.3">
      <c r="C57" s="28"/>
      <c r="F57" s="2"/>
      <c r="G57" s="2">
        <f t="shared" si="4"/>
        <v>0</v>
      </c>
      <c r="J57" s="2">
        <f t="shared" si="2"/>
        <v>0</v>
      </c>
      <c r="L57" s="2">
        <f t="shared" si="3"/>
        <v>0</v>
      </c>
    </row>
    <row r="58" spans="1:12" ht="30" customHeight="1" x14ac:dyDescent="0.3">
      <c r="C58" s="28"/>
      <c r="F58" s="2"/>
      <c r="G58" s="2">
        <f t="shared" si="4"/>
        <v>0</v>
      </c>
      <c r="J58" s="2">
        <f t="shared" si="2"/>
        <v>0</v>
      </c>
      <c r="L58" s="2">
        <f t="shared" si="3"/>
        <v>0</v>
      </c>
    </row>
    <row r="59" spans="1:12" ht="30" customHeight="1" x14ac:dyDescent="0.3">
      <c r="C59" s="28"/>
      <c r="F59" s="2"/>
      <c r="G59" s="2">
        <f t="shared" si="4"/>
        <v>0</v>
      </c>
      <c r="J59" s="2">
        <f t="shared" si="2"/>
        <v>0</v>
      </c>
      <c r="L59" s="2">
        <f t="shared" si="3"/>
        <v>0</v>
      </c>
    </row>
    <row r="60" spans="1:12" ht="30" customHeight="1" x14ac:dyDescent="0.3">
      <c r="C60" s="28"/>
      <c r="F60" s="2"/>
      <c r="G60" s="2">
        <f>F60-L60</f>
        <v>0</v>
      </c>
      <c r="J60" s="2">
        <f>H60-I60</f>
        <v>0</v>
      </c>
      <c r="L60" s="2">
        <f>F60*20%</f>
        <v>0</v>
      </c>
    </row>
    <row r="61" spans="1:12" ht="30" customHeight="1" x14ac:dyDescent="0.3">
      <c r="C61" s="28"/>
      <c r="F61" s="2"/>
      <c r="G61" s="2">
        <f>F61-L61</f>
        <v>0</v>
      </c>
      <c r="J61" s="2">
        <f>H61-I61</f>
        <v>0</v>
      </c>
      <c r="L61" s="2">
        <f>F61*20%</f>
        <v>0</v>
      </c>
    </row>
    <row r="62" spans="1:12" ht="30" customHeight="1" x14ac:dyDescent="0.3">
      <c r="C62" s="28"/>
      <c r="G62" s="2">
        <f>F62-L62</f>
        <v>0</v>
      </c>
      <c r="J62" s="2">
        <f>H62-I62</f>
        <v>0</v>
      </c>
      <c r="L62" s="2">
        <f>F62*20%</f>
        <v>0</v>
      </c>
    </row>
    <row r="63" spans="1:12" ht="30" customHeight="1" x14ac:dyDescent="0.3">
      <c r="G63" s="1">
        <f>SUM(G2:G62)</f>
        <v>16925</v>
      </c>
    </row>
  </sheetData>
  <sortState ref="A9:M13">
    <sortCondition ref="A9"/>
  </sortState>
  <hyperlinks>
    <hyperlink ref="C9" r:id="rId1" xr:uid="{00000000-0004-0000-0100-000000000000}"/>
    <hyperlink ref="C19" r:id="rId2" xr:uid="{00000000-0004-0000-0100-000001000000}"/>
    <hyperlink ref="C20" r:id="rId3" xr:uid="{00000000-0004-0000-0100-000002000000}"/>
    <hyperlink ref="C12" r:id="rId4" xr:uid="{00000000-0004-0000-0100-000003000000}"/>
    <hyperlink ref="C13" r:id="rId5" xr:uid="{00000000-0004-0000-0100-000004000000}"/>
    <hyperlink ref="C10" r:id="rId6" xr:uid="{00000000-0004-0000-0100-000005000000}"/>
    <hyperlink ref="C11" r:id="rId7" xr:uid="{00000000-0004-0000-0100-000006000000}"/>
    <hyperlink ref="C21" r:id="rId8" xr:uid="{00000000-0004-0000-0100-000007000000}"/>
    <hyperlink ref="C22" r:id="rId9" xr:uid="{00000000-0004-0000-0100-000008000000}"/>
    <hyperlink ref="C18" r:id="rId10" xr:uid="{00000000-0004-0000-0100-000009000000}"/>
    <hyperlink ref="C23" r:id="rId11" xr:uid="{00000000-0004-0000-0100-00000A000000}"/>
    <hyperlink ref="C24" r:id="rId12" xr:uid="{00000000-0004-0000-0100-00000B000000}"/>
    <hyperlink ref="C25" r:id="rId13" xr:uid="{00000000-0004-0000-0100-00000C000000}"/>
  </hyperlinks>
  <pageMargins left="0.7" right="0.7" top="0.75" bottom="0.75" header="0.3" footer="0.3"/>
  <pageSetup paperSize="9" orientation="portrait" verticalDpi="0" r:id="rId1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7"/>
  <sheetViews>
    <sheetView topLeftCell="A19" workbookViewId="0">
      <selection activeCell="B28" sqref="B2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2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2" s="12" customFormat="1" ht="30" customHeight="1" x14ac:dyDescent="0.3">
      <c r="A2" s="12" t="s">
        <v>353</v>
      </c>
      <c r="B2" s="45" t="s">
        <v>2351</v>
      </c>
      <c r="C2" s="16" t="s">
        <v>2352</v>
      </c>
      <c r="D2" s="22">
        <v>2</v>
      </c>
      <c r="E2" s="12" t="s">
        <v>83</v>
      </c>
      <c r="F2" s="13">
        <v>133</v>
      </c>
      <c r="G2" s="13">
        <v>104</v>
      </c>
      <c r="H2" s="12">
        <f>F2+F3+F4+F5+F6</f>
        <v>1223</v>
      </c>
      <c r="I2" s="12">
        <v>1000</v>
      </c>
      <c r="J2" s="13">
        <f t="shared" ref="J2:J30" si="0">H2-I2</f>
        <v>223</v>
      </c>
      <c r="L2" s="13">
        <f t="shared" ref="L2:L50" si="1">F2*20%</f>
        <v>26.6</v>
      </c>
    </row>
    <row r="3" spans="1:12" s="10" customFormat="1" ht="30" customHeight="1" x14ac:dyDescent="0.3">
      <c r="A3" s="10" t="s">
        <v>353</v>
      </c>
      <c r="B3" s="42" t="s">
        <v>2351</v>
      </c>
      <c r="C3" s="15" t="s">
        <v>2352</v>
      </c>
      <c r="D3" s="21">
        <v>2</v>
      </c>
      <c r="E3" s="10" t="s">
        <v>83</v>
      </c>
      <c r="F3" s="11">
        <v>133</v>
      </c>
      <c r="G3" s="11">
        <v>104</v>
      </c>
      <c r="J3" s="11">
        <f t="shared" si="0"/>
        <v>0</v>
      </c>
      <c r="L3" s="11">
        <f t="shared" si="1"/>
        <v>26.6</v>
      </c>
    </row>
    <row r="4" spans="1:12" s="10" customFormat="1" ht="30" customHeight="1" x14ac:dyDescent="0.3">
      <c r="A4" s="10" t="s">
        <v>353</v>
      </c>
      <c r="B4" s="42" t="s">
        <v>2351</v>
      </c>
      <c r="C4" s="15" t="s">
        <v>2352</v>
      </c>
      <c r="D4" s="21">
        <v>2</v>
      </c>
      <c r="E4" s="10" t="s">
        <v>83</v>
      </c>
      <c r="F4" s="11">
        <v>133</v>
      </c>
      <c r="G4" s="11">
        <v>104</v>
      </c>
      <c r="J4" s="11">
        <f t="shared" si="0"/>
        <v>0</v>
      </c>
      <c r="L4" s="11">
        <f t="shared" si="1"/>
        <v>26.6</v>
      </c>
    </row>
    <row r="5" spans="1:12" s="10" customFormat="1" ht="30" customHeight="1" x14ac:dyDescent="0.3">
      <c r="A5" s="10" t="s">
        <v>353</v>
      </c>
      <c r="B5" s="42" t="s">
        <v>2353</v>
      </c>
      <c r="C5" s="15" t="s">
        <v>2354</v>
      </c>
      <c r="D5" s="11">
        <v>44</v>
      </c>
      <c r="E5" s="11"/>
      <c r="F5" s="11">
        <v>506</v>
      </c>
      <c r="G5" s="11">
        <v>398</v>
      </c>
      <c r="J5" s="11">
        <f t="shared" si="0"/>
        <v>0</v>
      </c>
      <c r="L5" s="11">
        <f t="shared" si="1"/>
        <v>101.2</v>
      </c>
    </row>
    <row r="6" spans="1:12" s="8" customFormat="1" ht="30" customHeight="1" x14ac:dyDescent="0.3">
      <c r="A6" s="9" t="s">
        <v>353</v>
      </c>
      <c r="B6" s="44" t="s">
        <v>2357</v>
      </c>
      <c r="C6" s="14" t="s">
        <v>2358</v>
      </c>
      <c r="D6" s="9">
        <v>85</v>
      </c>
      <c r="E6" s="9"/>
      <c r="F6" s="9">
        <v>318</v>
      </c>
      <c r="G6" s="9">
        <v>250</v>
      </c>
      <c r="J6" s="9">
        <f t="shared" si="0"/>
        <v>0</v>
      </c>
      <c r="L6" s="9">
        <f t="shared" si="1"/>
        <v>63.6</v>
      </c>
    </row>
    <row r="7" spans="1:12" s="12" customFormat="1" ht="30" customHeight="1" x14ac:dyDescent="0.3">
      <c r="A7" s="12" t="s">
        <v>270</v>
      </c>
      <c r="B7" s="45" t="s">
        <v>2341</v>
      </c>
      <c r="C7" s="16" t="s">
        <v>2342</v>
      </c>
      <c r="D7" s="13">
        <v>22</v>
      </c>
      <c r="E7" s="13" t="s">
        <v>2343</v>
      </c>
      <c r="F7" s="13">
        <v>241</v>
      </c>
      <c r="G7" s="13">
        <v>189</v>
      </c>
      <c r="H7" s="12">
        <f>F7+F8+F9</f>
        <v>957</v>
      </c>
      <c r="I7" s="12">
        <v>957</v>
      </c>
      <c r="J7" s="13">
        <f t="shared" si="0"/>
        <v>0</v>
      </c>
      <c r="L7" s="13">
        <f t="shared" si="1"/>
        <v>48.2</v>
      </c>
    </row>
    <row r="8" spans="1:12" s="10" customFormat="1" ht="30" customHeight="1" x14ac:dyDescent="0.3">
      <c r="A8" s="10" t="s">
        <v>270</v>
      </c>
      <c r="B8" s="42" t="s">
        <v>2344</v>
      </c>
      <c r="C8" s="15" t="s">
        <v>2345</v>
      </c>
      <c r="D8" s="11">
        <v>140</v>
      </c>
      <c r="E8" s="11" t="s">
        <v>2346</v>
      </c>
      <c r="F8" s="11">
        <v>529</v>
      </c>
      <c r="G8" s="11">
        <v>416</v>
      </c>
      <c r="J8" s="11">
        <f t="shared" si="0"/>
        <v>0</v>
      </c>
      <c r="L8" s="11">
        <f>F8*20%</f>
        <v>105.80000000000001</v>
      </c>
    </row>
    <row r="9" spans="1:12" s="10" customFormat="1" ht="30" customHeight="1" x14ac:dyDescent="0.3">
      <c r="A9" s="10" t="s">
        <v>270</v>
      </c>
      <c r="B9" s="42" t="s">
        <v>2347</v>
      </c>
      <c r="C9" s="15" t="s">
        <v>2349</v>
      </c>
      <c r="D9" s="21" t="s">
        <v>2348</v>
      </c>
      <c r="E9" s="10" t="s">
        <v>2350</v>
      </c>
      <c r="F9" s="11">
        <v>187</v>
      </c>
      <c r="G9" s="11">
        <v>147</v>
      </c>
      <c r="J9" s="11">
        <f t="shared" si="0"/>
        <v>0</v>
      </c>
      <c r="L9" s="11">
        <f>F9*20%</f>
        <v>37.4</v>
      </c>
    </row>
    <row r="10" spans="1:12" s="12" customFormat="1" ht="32.25" customHeight="1" x14ac:dyDescent="0.3">
      <c r="A10" s="13" t="s">
        <v>467</v>
      </c>
      <c r="B10" s="45" t="s">
        <v>2364</v>
      </c>
      <c r="C10" s="16" t="s">
        <v>2365</v>
      </c>
      <c r="D10" s="73" t="s">
        <v>164</v>
      </c>
      <c r="E10" s="13" t="s">
        <v>670</v>
      </c>
      <c r="F10" s="13"/>
      <c r="G10" s="13">
        <v>396</v>
      </c>
      <c r="H10" s="12">
        <f>F11+F12+F13+F14+F15</f>
        <v>862</v>
      </c>
      <c r="I10" s="12">
        <v>500</v>
      </c>
      <c r="J10" s="13">
        <f t="shared" si="0"/>
        <v>362</v>
      </c>
      <c r="L10" s="13">
        <f t="shared" si="1"/>
        <v>0</v>
      </c>
    </row>
    <row r="11" spans="1:12" s="10" customFormat="1" ht="30" customHeight="1" x14ac:dyDescent="0.3">
      <c r="A11" s="11" t="s">
        <v>467</v>
      </c>
      <c r="B11" s="41" t="s">
        <v>2409</v>
      </c>
      <c r="C11" s="15" t="s">
        <v>2410</v>
      </c>
      <c r="D11" s="21">
        <v>56</v>
      </c>
      <c r="E11" s="10" t="s">
        <v>7</v>
      </c>
      <c r="F11" s="11">
        <v>253</v>
      </c>
      <c r="G11" s="11">
        <v>199</v>
      </c>
      <c r="J11" s="11">
        <f t="shared" si="0"/>
        <v>0</v>
      </c>
      <c r="L11" s="11">
        <f>F11*20%</f>
        <v>50.6</v>
      </c>
    </row>
    <row r="12" spans="1:12" s="10" customFormat="1" ht="30" customHeight="1" x14ac:dyDescent="0.3">
      <c r="A12" s="11" t="s">
        <v>467</v>
      </c>
      <c r="B12" s="34" t="s">
        <v>2409</v>
      </c>
      <c r="C12" s="15" t="s">
        <v>2410</v>
      </c>
      <c r="D12" s="21">
        <v>56</v>
      </c>
      <c r="E12" s="10" t="s">
        <v>7</v>
      </c>
      <c r="F12" s="11"/>
      <c r="G12" s="11"/>
      <c r="J12" s="11">
        <f>H12-I12</f>
        <v>0</v>
      </c>
      <c r="L12" s="11">
        <f>F12*20%</f>
        <v>0</v>
      </c>
    </row>
    <row r="13" spans="1:12" s="10" customFormat="1" ht="32.25" customHeight="1" x14ac:dyDescent="0.3">
      <c r="A13" s="11" t="s">
        <v>467</v>
      </c>
      <c r="B13" s="42" t="s">
        <v>2402</v>
      </c>
      <c r="C13" s="15" t="s">
        <v>2403</v>
      </c>
      <c r="D13" s="74"/>
      <c r="E13" s="11" t="s">
        <v>147</v>
      </c>
      <c r="F13" s="11">
        <v>225</v>
      </c>
      <c r="G13" s="11">
        <v>177</v>
      </c>
      <c r="J13" s="11">
        <f>H13-I13</f>
        <v>0</v>
      </c>
      <c r="L13" s="11">
        <f>F13*20%</f>
        <v>45</v>
      </c>
    </row>
    <row r="14" spans="1:12" s="10" customFormat="1" ht="32.25" customHeight="1" x14ac:dyDescent="0.3">
      <c r="A14" s="11" t="s">
        <v>467</v>
      </c>
      <c r="B14" s="42" t="s">
        <v>2413</v>
      </c>
      <c r="C14" s="15" t="s">
        <v>2414</v>
      </c>
      <c r="D14" s="10">
        <v>56</v>
      </c>
      <c r="E14" s="21" t="s">
        <v>2415</v>
      </c>
      <c r="F14" s="11">
        <v>279</v>
      </c>
      <c r="G14" s="11">
        <v>219</v>
      </c>
      <c r="J14" s="11">
        <f>H14-I14</f>
        <v>0</v>
      </c>
      <c r="L14" s="11">
        <f>F14*20%</f>
        <v>55.800000000000004</v>
      </c>
    </row>
    <row r="15" spans="1:12" s="8" customFormat="1" ht="30" customHeight="1" x14ac:dyDescent="0.3">
      <c r="A15" s="9" t="s">
        <v>467</v>
      </c>
      <c r="B15" s="44" t="s">
        <v>2373</v>
      </c>
      <c r="C15" s="14" t="s">
        <v>2374</v>
      </c>
      <c r="E15" s="9"/>
      <c r="F15" s="9">
        <v>105</v>
      </c>
      <c r="G15" s="9">
        <v>82</v>
      </c>
      <c r="J15" s="9">
        <f t="shared" si="0"/>
        <v>0</v>
      </c>
      <c r="L15" s="9">
        <f t="shared" si="1"/>
        <v>21</v>
      </c>
    </row>
    <row r="16" spans="1:12" s="3" customFormat="1" ht="30" customHeight="1" x14ac:dyDescent="0.3">
      <c r="A16" s="3" t="s">
        <v>199</v>
      </c>
      <c r="B16" s="43" t="s">
        <v>2337</v>
      </c>
      <c r="C16" s="15" t="s">
        <v>2338</v>
      </c>
      <c r="D16" s="21">
        <v>58</v>
      </c>
      <c r="E16" s="3" t="s">
        <v>89</v>
      </c>
      <c r="F16" s="4">
        <v>481</v>
      </c>
      <c r="G16" s="4">
        <v>378</v>
      </c>
      <c r="H16" s="3">
        <f>F16+F17+F18+F19+F20</f>
        <v>1582</v>
      </c>
      <c r="I16" s="3">
        <v>1582</v>
      </c>
      <c r="J16" s="4">
        <f t="shared" si="0"/>
        <v>0</v>
      </c>
      <c r="L16" s="4">
        <f t="shared" si="1"/>
        <v>96.2</v>
      </c>
    </row>
    <row r="17" spans="1:12" s="3" customFormat="1" ht="30" customHeight="1" x14ac:dyDescent="0.3">
      <c r="A17" s="4" t="s">
        <v>199</v>
      </c>
      <c r="B17" s="49" t="s">
        <v>2371</v>
      </c>
      <c r="C17" s="15" t="s">
        <v>2372</v>
      </c>
      <c r="D17" s="3">
        <v>44</v>
      </c>
      <c r="E17" s="4" t="s">
        <v>385</v>
      </c>
      <c r="F17" s="4">
        <v>591</v>
      </c>
      <c r="G17" s="4">
        <v>492</v>
      </c>
      <c r="J17" s="4">
        <f t="shared" si="0"/>
        <v>0</v>
      </c>
      <c r="L17" s="4">
        <f t="shared" si="1"/>
        <v>118.2</v>
      </c>
    </row>
    <row r="18" spans="1:12" s="4" customFormat="1" ht="30" customHeight="1" x14ac:dyDescent="0.3">
      <c r="A18" s="3" t="s">
        <v>199</v>
      </c>
      <c r="B18" s="43" t="s">
        <v>2375</v>
      </c>
      <c r="C18" s="15" t="s">
        <v>2376</v>
      </c>
      <c r="D18" s="3" t="s">
        <v>104</v>
      </c>
      <c r="E18" s="3" t="s">
        <v>83</v>
      </c>
      <c r="F18" s="3">
        <v>144</v>
      </c>
      <c r="G18" s="4">
        <v>130</v>
      </c>
      <c r="H18" s="3"/>
      <c r="I18" s="3"/>
      <c r="J18" s="4">
        <f t="shared" si="0"/>
        <v>0</v>
      </c>
      <c r="K18" s="3"/>
      <c r="L18" s="4">
        <f t="shared" si="1"/>
        <v>28.8</v>
      </c>
    </row>
    <row r="19" spans="1:12" s="4" customFormat="1" ht="30" customHeight="1" x14ac:dyDescent="0.3">
      <c r="A19" s="3" t="s">
        <v>199</v>
      </c>
      <c r="B19" s="49" t="s">
        <v>2377</v>
      </c>
      <c r="C19" s="15" t="s">
        <v>2378</v>
      </c>
      <c r="D19" s="4">
        <v>25</v>
      </c>
      <c r="E19" s="4" t="s">
        <v>83</v>
      </c>
      <c r="F19" s="4">
        <v>108</v>
      </c>
      <c r="G19" s="4">
        <v>85</v>
      </c>
      <c r="H19" s="3"/>
      <c r="I19" s="3"/>
      <c r="J19" s="4">
        <f t="shared" si="0"/>
        <v>0</v>
      </c>
      <c r="K19" s="3"/>
      <c r="L19" s="4">
        <f t="shared" si="1"/>
        <v>21.6</v>
      </c>
    </row>
    <row r="20" spans="1:12" s="4" customFormat="1" ht="30" customHeight="1" x14ac:dyDescent="0.3">
      <c r="A20" s="3" t="s">
        <v>199</v>
      </c>
      <c r="B20" s="49" t="s">
        <v>2379</v>
      </c>
      <c r="C20" s="15" t="s">
        <v>2380</v>
      </c>
      <c r="D20" s="4">
        <v>25</v>
      </c>
      <c r="E20" s="4" t="s">
        <v>2381</v>
      </c>
      <c r="F20" s="4">
        <v>258</v>
      </c>
      <c r="G20" s="4">
        <v>218</v>
      </c>
      <c r="H20" s="3"/>
      <c r="I20" s="3"/>
      <c r="J20" s="4">
        <f t="shared" si="0"/>
        <v>0</v>
      </c>
      <c r="K20" s="3"/>
      <c r="L20" s="4">
        <f t="shared" si="1"/>
        <v>51.6</v>
      </c>
    </row>
    <row r="21" spans="1:12" s="13" customFormat="1" ht="30" customHeight="1" x14ac:dyDescent="0.3">
      <c r="A21" s="27" t="s">
        <v>143</v>
      </c>
      <c r="B21" s="45" t="s">
        <v>2359</v>
      </c>
      <c r="C21" s="16" t="s">
        <v>2360</v>
      </c>
      <c r="D21" s="12">
        <v>5</v>
      </c>
      <c r="E21" s="12" t="s">
        <v>399</v>
      </c>
      <c r="F21" s="13">
        <v>270</v>
      </c>
      <c r="G21" s="13">
        <v>235</v>
      </c>
      <c r="H21" s="12">
        <f>F21+F22</f>
        <v>561</v>
      </c>
      <c r="I21" s="12">
        <v>300</v>
      </c>
      <c r="J21" s="13">
        <f t="shared" si="0"/>
        <v>261</v>
      </c>
      <c r="K21" s="12"/>
      <c r="L21" s="13">
        <f t="shared" si="1"/>
        <v>54</v>
      </c>
    </row>
    <row r="22" spans="1:12" s="8" customFormat="1" ht="30" customHeight="1" x14ac:dyDescent="0.3">
      <c r="A22" s="25" t="s">
        <v>143</v>
      </c>
      <c r="B22" s="44" t="s">
        <v>2361</v>
      </c>
      <c r="C22" s="14" t="s">
        <v>2363</v>
      </c>
      <c r="D22" s="8">
        <v>5</v>
      </c>
      <c r="E22" s="8" t="s">
        <v>2362</v>
      </c>
      <c r="F22" s="9">
        <v>291</v>
      </c>
      <c r="G22" s="9">
        <v>229</v>
      </c>
      <c r="J22" s="9">
        <f t="shared" si="0"/>
        <v>0</v>
      </c>
      <c r="L22" s="9">
        <f t="shared" si="1"/>
        <v>58.2</v>
      </c>
    </row>
    <row r="23" spans="1:12" s="3" customFormat="1" ht="30" customHeight="1" x14ac:dyDescent="0.3">
      <c r="A23" s="37" t="s">
        <v>135</v>
      </c>
      <c r="B23" s="49" t="s">
        <v>2355</v>
      </c>
      <c r="C23" s="15" t="s">
        <v>2356</v>
      </c>
      <c r="D23" s="3" t="s">
        <v>71</v>
      </c>
      <c r="E23" s="4"/>
      <c r="F23" s="4">
        <v>566</v>
      </c>
      <c r="G23" s="4">
        <v>445</v>
      </c>
      <c r="H23" s="3">
        <f>F23</f>
        <v>566</v>
      </c>
      <c r="I23" s="3">
        <v>300</v>
      </c>
      <c r="J23" s="4">
        <f t="shared" si="0"/>
        <v>266</v>
      </c>
      <c r="L23" s="4">
        <f t="shared" si="1"/>
        <v>113.2</v>
      </c>
    </row>
    <row r="24" spans="1:12" s="5" customFormat="1" ht="30" customHeight="1" x14ac:dyDescent="0.3">
      <c r="A24" s="6" t="s">
        <v>784</v>
      </c>
      <c r="B24" s="56" t="s">
        <v>2355</v>
      </c>
      <c r="C24" s="7" t="s">
        <v>2356</v>
      </c>
      <c r="D24" s="5" t="s">
        <v>111</v>
      </c>
      <c r="E24" s="6"/>
      <c r="F24" s="6">
        <v>566</v>
      </c>
      <c r="G24" s="6">
        <v>445</v>
      </c>
      <c r="H24" s="5">
        <f>F24</f>
        <v>566</v>
      </c>
      <c r="I24" s="5">
        <v>300</v>
      </c>
      <c r="J24" s="6">
        <f t="shared" si="0"/>
        <v>266</v>
      </c>
      <c r="L24" s="6">
        <f t="shared" si="1"/>
        <v>113.2</v>
      </c>
    </row>
    <row r="25" spans="1:12" s="3" customFormat="1" ht="30" customHeight="1" x14ac:dyDescent="0.3">
      <c r="A25" s="37" t="s">
        <v>371</v>
      </c>
      <c r="B25" s="49" t="s">
        <v>2355</v>
      </c>
      <c r="C25" s="15" t="s">
        <v>2356</v>
      </c>
      <c r="D25" s="3" t="s">
        <v>357</v>
      </c>
      <c r="E25" s="4"/>
      <c r="F25" s="4">
        <v>566</v>
      </c>
      <c r="G25" s="4">
        <v>445</v>
      </c>
      <c r="H25" s="3">
        <f>F25+F26+F27</f>
        <v>805</v>
      </c>
      <c r="I25" s="3">
        <v>671</v>
      </c>
      <c r="J25" s="4">
        <f t="shared" si="0"/>
        <v>134</v>
      </c>
      <c r="L25" s="4">
        <f t="shared" si="1"/>
        <v>113.2</v>
      </c>
    </row>
    <row r="26" spans="1:12" s="3" customFormat="1" ht="30" customHeight="1" x14ac:dyDescent="0.3">
      <c r="A26" s="37" t="s">
        <v>371</v>
      </c>
      <c r="B26" s="49" t="s">
        <v>2411</v>
      </c>
      <c r="C26" s="15" t="s">
        <v>2412</v>
      </c>
      <c r="E26" s="4"/>
      <c r="F26" s="4">
        <v>134</v>
      </c>
      <c r="G26" s="4">
        <v>105</v>
      </c>
      <c r="J26" s="4"/>
      <c r="L26" s="4">
        <f t="shared" si="1"/>
        <v>26.8</v>
      </c>
    </row>
    <row r="27" spans="1:12" s="3" customFormat="1" ht="30" customHeight="1" x14ac:dyDescent="0.3">
      <c r="A27" s="4" t="s">
        <v>371</v>
      </c>
      <c r="B27" s="49" t="s">
        <v>2373</v>
      </c>
      <c r="C27" s="15" t="s">
        <v>2374</v>
      </c>
      <c r="E27" s="4"/>
      <c r="F27" s="4">
        <v>105</v>
      </c>
      <c r="G27" s="4">
        <v>82</v>
      </c>
      <c r="J27" s="4">
        <f t="shared" si="0"/>
        <v>0</v>
      </c>
      <c r="L27" s="4">
        <f t="shared" si="1"/>
        <v>21</v>
      </c>
    </row>
    <row r="28" spans="1:12" s="12" customFormat="1" ht="30" customHeight="1" x14ac:dyDescent="0.3">
      <c r="A28" s="12" t="s">
        <v>850</v>
      </c>
      <c r="B28" s="47" t="s">
        <v>2366</v>
      </c>
      <c r="C28" s="16"/>
      <c r="D28" s="12" t="s">
        <v>344</v>
      </c>
      <c r="E28" s="12" t="s">
        <v>2367</v>
      </c>
      <c r="F28" s="12">
        <v>3149</v>
      </c>
      <c r="G28" s="13">
        <v>2479</v>
      </c>
      <c r="H28" s="12">
        <f>F28+F29+F30</f>
        <v>10093</v>
      </c>
      <c r="I28" s="12">
        <v>5000</v>
      </c>
      <c r="J28" s="13">
        <f t="shared" si="0"/>
        <v>5093</v>
      </c>
      <c r="L28" s="13">
        <f t="shared" si="1"/>
        <v>629.80000000000007</v>
      </c>
    </row>
    <row r="29" spans="1:12" s="10" customFormat="1" ht="30" customHeight="1" x14ac:dyDescent="0.3">
      <c r="A29" s="10" t="s">
        <v>850</v>
      </c>
      <c r="B29" s="41" t="s">
        <v>2368</v>
      </c>
      <c r="C29" s="15"/>
      <c r="E29" s="41" t="s">
        <v>2369</v>
      </c>
      <c r="F29" s="10">
        <v>3470</v>
      </c>
      <c r="G29" s="11">
        <v>2732</v>
      </c>
      <c r="J29" s="11">
        <f t="shared" si="0"/>
        <v>0</v>
      </c>
      <c r="L29" s="11">
        <f t="shared" si="1"/>
        <v>694</v>
      </c>
    </row>
    <row r="30" spans="1:12" s="8" customFormat="1" ht="30" customHeight="1" x14ac:dyDescent="0.3">
      <c r="A30" s="8" t="s">
        <v>850</v>
      </c>
      <c r="B30" s="44" t="s">
        <v>2368</v>
      </c>
      <c r="C30" s="14"/>
      <c r="E30" s="9" t="s">
        <v>2370</v>
      </c>
      <c r="F30" s="9">
        <v>3474</v>
      </c>
      <c r="G30" s="9">
        <v>2735</v>
      </c>
      <c r="J30" s="9">
        <f t="shared" si="0"/>
        <v>0</v>
      </c>
      <c r="L30" s="9">
        <f t="shared" si="1"/>
        <v>694.80000000000007</v>
      </c>
    </row>
    <row r="31" spans="1:12" s="3" customFormat="1" ht="30" customHeight="1" x14ac:dyDescent="0.3">
      <c r="A31" s="3" t="s">
        <v>339</v>
      </c>
      <c r="B31" s="43" t="s">
        <v>2382</v>
      </c>
      <c r="C31" s="15" t="s">
        <v>2383</v>
      </c>
      <c r="D31" s="3">
        <v>48</v>
      </c>
      <c r="E31" s="3" t="s">
        <v>2384</v>
      </c>
      <c r="F31" s="3">
        <v>401</v>
      </c>
      <c r="G31" s="4">
        <v>315</v>
      </c>
      <c r="H31" s="3">
        <f>F31</f>
        <v>401</v>
      </c>
      <c r="I31" s="3">
        <v>200</v>
      </c>
      <c r="J31" s="4">
        <f t="shared" ref="J31:J50" si="2">H31-I31</f>
        <v>201</v>
      </c>
      <c r="L31" s="4">
        <f t="shared" si="1"/>
        <v>80.2</v>
      </c>
    </row>
    <row r="32" spans="1:12" s="12" customFormat="1" ht="30" customHeight="1" x14ac:dyDescent="0.3">
      <c r="A32" s="12" t="s">
        <v>2388</v>
      </c>
      <c r="B32" s="47" t="s">
        <v>2385</v>
      </c>
      <c r="C32" s="16" t="s">
        <v>2386</v>
      </c>
      <c r="E32" s="12" t="s">
        <v>2387</v>
      </c>
      <c r="F32" s="12">
        <v>238</v>
      </c>
      <c r="G32" s="13">
        <v>187</v>
      </c>
      <c r="H32" s="12">
        <f>F32+F33+F34+F35+F36+F37</f>
        <v>1508</v>
      </c>
      <c r="J32" s="13">
        <f t="shared" si="2"/>
        <v>1508</v>
      </c>
      <c r="L32" s="13">
        <f t="shared" si="1"/>
        <v>47.6</v>
      </c>
    </row>
    <row r="33" spans="1:12" s="10" customFormat="1" ht="30" customHeight="1" x14ac:dyDescent="0.3">
      <c r="A33" s="10" t="s">
        <v>2388</v>
      </c>
      <c r="B33" s="41" t="s">
        <v>2389</v>
      </c>
      <c r="C33" s="15" t="s">
        <v>2390</v>
      </c>
      <c r="D33" s="10" t="s">
        <v>2391</v>
      </c>
      <c r="E33" s="10" t="s">
        <v>2392</v>
      </c>
      <c r="F33" s="10">
        <v>362</v>
      </c>
      <c r="G33" s="11">
        <v>285</v>
      </c>
      <c r="J33" s="11">
        <f t="shared" si="2"/>
        <v>0</v>
      </c>
      <c r="L33" s="11">
        <f t="shared" si="1"/>
        <v>72.400000000000006</v>
      </c>
    </row>
    <row r="34" spans="1:12" s="10" customFormat="1" ht="30" customHeight="1" x14ac:dyDescent="0.3">
      <c r="A34" s="10" t="s">
        <v>2388</v>
      </c>
      <c r="B34" s="41" t="s">
        <v>2393</v>
      </c>
      <c r="C34" s="15" t="s">
        <v>2395</v>
      </c>
      <c r="D34" s="10" t="s">
        <v>2391</v>
      </c>
      <c r="E34" s="10" t="s">
        <v>2394</v>
      </c>
      <c r="F34" s="10">
        <v>362</v>
      </c>
      <c r="G34" s="11">
        <v>285</v>
      </c>
      <c r="J34" s="11">
        <f t="shared" si="2"/>
        <v>0</v>
      </c>
      <c r="L34" s="11">
        <f t="shared" si="1"/>
        <v>72.400000000000006</v>
      </c>
    </row>
    <row r="35" spans="1:12" s="10" customFormat="1" ht="30" customHeight="1" x14ac:dyDescent="0.3">
      <c r="A35" s="10" t="s">
        <v>2388</v>
      </c>
      <c r="B35" s="41" t="s">
        <v>2396</v>
      </c>
      <c r="C35" s="15" t="s">
        <v>2397</v>
      </c>
      <c r="D35" s="21"/>
      <c r="E35" s="21"/>
      <c r="F35" s="11">
        <v>210</v>
      </c>
      <c r="G35" s="11">
        <v>165</v>
      </c>
      <c r="J35" s="11">
        <f t="shared" si="2"/>
        <v>0</v>
      </c>
      <c r="L35" s="11">
        <f t="shared" si="1"/>
        <v>42</v>
      </c>
    </row>
    <row r="36" spans="1:12" s="10" customFormat="1" ht="30" customHeight="1" x14ac:dyDescent="0.3">
      <c r="A36" s="10" t="s">
        <v>2388</v>
      </c>
      <c r="B36" s="42" t="s">
        <v>2398</v>
      </c>
      <c r="C36" s="15" t="s">
        <v>2399</v>
      </c>
      <c r="D36" s="10">
        <v>140</v>
      </c>
      <c r="E36" s="11" t="s">
        <v>83</v>
      </c>
      <c r="F36" s="11">
        <v>164</v>
      </c>
      <c r="G36" s="11">
        <v>129</v>
      </c>
      <c r="J36" s="11">
        <f t="shared" si="2"/>
        <v>0</v>
      </c>
      <c r="L36" s="11">
        <f t="shared" si="1"/>
        <v>32.800000000000004</v>
      </c>
    </row>
    <row r="37" spans="1:12" s="8" customFormat="1" ht="30" customHeight="1" x14ac:dyDescent="0.3">
      <c r="A37" s="8" t="s">
        <v>2388</v>
      </c>
      <c r="B37" s="44" t="s">
        <v>2400</v>
      </c>
      <c r="C37" s="14" t="s">
        <v>2401</v>
      </c>
      <c r="D37" s="8">
        <v>4</v>
      </c>
      <c r="E37" s="9"/>
      <c r="F37" s="9">
        <v>172</v>
      </c>
      <c r="G37" s="9">
        <v>135</v>
      </c>
      <c r="J37" s="9">
        <f t="shared" si="2"/>
        <v>0</v>
      </c>
      <c r="L37" s="9">
        <f t="shared" si="1"/>
        <v>34.4</v>
      </c>
    </row>
    <row r="38" spans="1:12" s="3" customFormat="1" ht="30" customHeight="1" x14ac:dyDescent="0.3">
      <c r="A38" s="3" t="s">
        <v>2406</v>
      </c>
      <c r="B38" s="43" t="s">
        <v>2404</v>
      </c>
      <c r="C38" s="15" t="s">
        <v>2405</v>
      </c>
      <c r="D38" s="3">
        <v>152</v>
      </c>
      <c r="E38" s="3" t="s">
        <v>83</v>
      </c>
      <c r="F38" s="3">
        <v>667</v>
      </c>
      <c r="G38" s="4">
        <v>525</v>
      </c>
      <c r="H38" s="3">
        <f>F38+F39</f>
        <v>1009</v>
      </c>
      <c r="I38" s="3">
        <v>500</v>
      </c>
      <c r="J38" s="4">
        <f t="shared" si="2"/>
        <v>509</v>
      </c>
      <c r="L38" s="4">
        <f t="shared" si="1"/>
        <v>133.4</v>
      </c>
    </row>
    <row r="39" spans="1:12" s="3" customFormat="1" ht="30" customHeight="1" x14ac:dyDescent="0.3">
      <c r="A39" s="3" t="s">
        <v>2406</v>
      </c>
      <c r="B39" s="43" t="s">
        <v>2407</v>
      </c>
      <c r="C39" s="15" t="s">
        <v>2408</v>
      </c>
      <c r="D39" s="21"/>
      <c r="F39" s="4">
        <v>342</v>
      </c>
      <c r="G39" s="4">
        <v>269</v>
      </c>
      <c r="J39" s="4">
        <f t="shared" si="2"/>
        <v>0</v>
      </c>
      <c r="L39" s="4">
        <f t="shared" si="1"/>
        <v>68.400000000000006</v>
      </c>
    </row>
    <row r="40" spans="1:12" s="12" customFormat="1" ht="30" customHeight="1" x14ac:dyDescent="0.3">
      <c r="A40" s="13" t="s">
        <v>515</v>
      </c>
      <c r="B40" s="45" t="s">
        <v>2413</v>
      </c>
      <c r="C40" s="16" t="s">
        <v>2414</v>
      </c>
      <c r="D40" s="12">
        <v>56</v>
      </c>
      <c r="E40" s="22" t="s">
        <v>2415</v>
      </c>
      <c r="F40" s="13">
        <v>279</v>
      </c>
      <c r="G40" s="13">
        <v>219</v>
      </c>
      <c r="H40" s="12">
        <f>F40+F41</f>
        <v>558</v>
      </c>
      <c r="I40" s="12">
        <v>281</v>
      </c>
      <c r="J40" s="13">
        <f t="shared" si="2"/>
        <v>277</v>
      </c>
      <c r="L40" s="13">
        <f t="shared" si="1"/>
        <v>55.800000000000004</v>
      </c>
    </row>
    <row r="41" spans="1:12" s="8" customFormat="1" ht="30" customHeight="1" x14ac:dyDescent="0.3">
      <c r="A41" s="9" t="s">
        <v>515</v>
      </c>
      <c r="B41" s="44" t="s">
        <v>2413</v>
      </c>
      <c r="C41" s="14" t="s">
        <v>2414</v>
      </c>
      <c r="D41" s="8">
        <v>56</v>
      </c>
      <c r="E41" s="20" t="s">
        <v>2415</v>
      </c>
      <c r="F41" s="9">
        <v>279</v>
      </c>
      <c r="G41" s="9">
        <v>219</v>
      </c>
      <c r="J41" s="9">
        <f>H41-I41</f>
        <v>0</v>
      </c>
      <c r="L41" s="9">
        <f>F41*20%</f>
        <v>55.800000000000004</v>
      </c>
    </row>
    <row r="42" spans="1:12" ht="30" customHeight="1" x14ac:dyDescent="0.3">
      <c r="A42" s="2" t="s">
        <v>490</v>
      </c>
      <c r="B42" s="49" t="s">
        <v>2411</v>
      </c>
      <c r="C42" s="28" t="s">
        <v>2412</v>
      </c>
      <c r="D42" s="29"/>
      <c r="E42" s="29"/>
      <c r="F42" s="2">
        <v>134</v>
      </c>
      <c r="G42" s="2">
        <v>105</v>
      </c>
      <c r="H42" s="1">
        <f>F42</f>
        <v>134</v>
      </c>
      <c r="J42" s="2">
        <f t="shared" si="2"/>
        <v>134</v>
      </c>
      <c r="L42" s="2">
        <f t="shared" si="1"/>
        <v>26.8</v>
      </c>
    </row>
    <row r="43" spans="1:12" s="5" customFormat="1" ht="30" customHeight="1" x14ac:dyDescent="0.3">
      <c r="A43" s="6" t="s">
        <v>2419</v>
      </c>
      <c r="B43" s="46" t="s">
        <v>2416</v>
      </c>
      <c r="C43" s="7" t="s">
        <v>2417</v>
      </c>
      <c r="D43" s="24" t="s">
        <v>915</v>
      </c>
      <c r="E43" s="5" t="s">
        <v>120</v>
      </c>
      <c r="F43" s="6">
        <v>134</v>
      </c>
      <c r="G43" s="6">
        <v>105</v>
      </c>
      <c r="H43" s="5">
        <f>F43</f>
        <v>134</v>
      </c>
      <c r="J43" s="6">
        <f>H43-I43</f>
        <v>134</v>
      </c>
      <c r="L43" s="6">
        <f t="shared" si="1"/>
        <v>26.8</v>
      </c>
    </row>
    <row r="44" spans="1:12" s="3" customFormat="1" ht="30" customHeight="1" x14ac:dyDescent="0.3">
      <c r="A44" s="3" t="s">
        <v>124</v>
      </c>
      <c r="B44" s="43" t="s">
        <v>2416</v>
      </c>
      <c r="C44" s="15" t="s">
        <v>2417</v>
      </c>
      <c r="D44" s="21" t="s">
        <v>2418</v>
      </c>
      <c r="E44" s="3" t="s">
        <v>120</v>
      </c>
      <c r="F44" s="4">
        <v>134</v>
      </c>
      <c r="G44" s="4">
        <v>105</v>
      </c>
      <c r="H44" s="3">
        <f>F44+F45</f>
        <v>547</v>
      </c>
      <c r="I44" s="3">
        <v>250</v>
      </c>
      <c r="J44" s="4">
        <f>H44-I44</f>
        <v>297</v>
      </c>
      <c r="L44" s="4">
        <f t="shared" si="1"/>
        <v>26.8</v>
      </c>
    </row>
    <row r="45" spans="1:12" s="3" customFormat="1" ht="30" customHeight="1" x14ac:dyDescent="0.3">
      <c r="A45" s="3" t="s">
        <v>124</v>
      </c>
      <c r="B45" s="49" t="s">
        <v>2420</v>
      </c>
      <c r="C45" s="15" t="s">
        <v>2421</v>
      </c>
      <c r="D45" s="4" t="s">
        <v>2418</v>
      </c>
      <c r="E45" s="4" t="s">
        <v>20</v>
      </c>
      <c r="F45" s="4">
        <v>413</v>
      </c>
      <c r="G45" s="4">
        <v>325</v>
      </c>
      <c r="J45" s="4">
        <f>H45-I45</f>
        <v>0</v>
      </c>
      <c r="L45" s="4">
        <f t="shared" si="1"/>
        <v>82.600000000000009</v>
      </c>
    </row>
    <row r="46" spans="1:12" s="12" customFormat="1" ht="30" customHeight="1" x14ac:dyDescent="0.3">
      <c r="A46" s="12" t="s">
        <v>2423</v>
      </c>
      <c r="B46" s="47" t="s">
        <v>2422</v>
      </c>
      <c r="C46" s="16"/>
      <c r="D46" s="12">
        <v>44</v>
      </c>
      <c r="F46" s="12">
        <v>691</v>
      </c>
      <c r="G46" s="13">
        <v>544</v>
      </c>
      <c r="H46" s="12">
        <f>F46+F47</f>
        <v>1555</v>
      </c>
      <c r="I46" s="12">
        <v>1555</v>
      </c>
      <c r="J46" s="13">
        <f t="shared" si="2"/>
        <v>0</v>
      </c>
      <c r="L46" s="13">
        <f t="shared" si="1"/>
        <v>138.20000000000002</v>
      </c>
    </row>
    <row r="47" spans="1:12" s="10" customFormat="1" ht="30" customHeight="1" x14ac:dyDescent="0.3">
      <c r="A47" s="10" t="s">
        <v>2423</v>
      </c>
      <c r="B47" s="41" t="s">
        <v>2424</v>
      </c>
      <c r="C47" s="15"/>
      <c r="D47" s="10" t="s">
        <v>1887</v>
      </c>
      <c r="F47" s="11">
        <v>864</v>
      </c>
      <c r="G47" s="11">
        <v>680</v>
      </c>
      <c r="J47" s="11">
        <f t="shared" si="2"/>
        <v>0</v>
      </c>
      <c r="L47" s="11">
        <f t="shared" si="1"/>
        <v>172.8</v>
      </c>
    </row>
    <row r="48" spans="1:12" s="12" customFormat="1" ht="30" customHeight="1" x14ac:dyDescent="0.3">
      <c r="A48" s="12" t="s">
        <v>6</v>
      </c>
      <c r="B48" s="47" t="s">
        <v>2425</v>
      </c>
      <c r="C48" s="16" t="s">
        <v>2426</v>
      </c>
      <c r="D48" s="12">
        <v>44</v>
      </c>
      <c r="E48" s="12" t="s">
        <v>7</v>
      </c>
      <c r="F48" s="13">
        <v>926</v>
      </c>
      <c r="G48" s="13">
        <v>729</v>
      </c>
      <c r="H48" s="12">
        <f>F48+F49</f>
        <v>1507</v>
      </c>
      <c r="I48" s="12">
        <v>800</v>
      </c>
      <c r="J48" s="13">
        <f t="shared" si="2"/>
        <v>707</v>
      </c>
      <c r="L48" s="13">
        <f t="shared" si="1"/>
        <v>185.20000000000002</v>
      </c>
    </row>
    <row r="49" spans="1:12" s="8" customFormat="1" ht="30" customHeight="1" x14ac:dyDescent="0.3">
      <c r="A49" s="8" t="s">
        <v>6</v>
      </c>
      <c r="B49" s="44" t="s">
        <v>2339</v>
      </c>
      <c r="C49" s="14" t="s">
        <v>2340</v>
      </c>
      <c r="D49" s="8" t="s">
        <v>516</v>
      </c>
      <c r="E49" s="9"/>
      <c r="F49" s="9">
        <v>581</v>
      </c>
      <c r="G49" s="9">
        <v>457</v>
      </c>
      <c r="J49" s="9">
        <f t="shared" si="2"/>
        <v>0</v>
      </c>
      <c r="L49" s="9">
        <f>F49*20%</f>
        <v>116.2</v>
      </c>
    </row>
    <row r="50" spans="1:12" s="8" customFormat="1" ht="30" customHeight="1" x14ac:dyDescent="0.3">
      <c r="A50" s="8" t="s">
        <v>2155</v>
      </c>
      <c r="B50" s="48" t="s">
        <v>2427</v>
      </c>
      <c r="C50" s="14"/>
      <c r="D50" s="8" t="s">
        <v>111</v>
      </c>
      <c r="E50" s="8" t="s">
        <v>147</v>
      </c>
      <c r="F50" s="9">
        <v>900</v>
      </c>
      <c r="G50" s="9">
        <v>708</v>
      </c>
      <c r="H50" s="8">
        <f>F50</f>
        <v>900</v>
      </c>
      <c r="I50" s="8">
        <v>450</v>
      </c>
      <c r="J50" s="9">
        <f t="shared" si="2"/>
        <v>450</v>
      </c>
      <c r="L50" s="9">
        <f t="shared" si="1"/>
        <v>180</v>
      </c>
    </row>
    <row r="51" spans="1:12" ht="30" customHeight="1" x14ac:dyDescent="0.3">
      <c r="B51" s="3" t="s">
        <v>2428</v>
      </c>
      <c r="C51" s="28"/>
      <c r="F51" s="2"/>
      <c r="G51" s="2">
        <v>75</v>
      </c>
      <c r="J51" s="2">
        <f>H51-I51</f>
        <v>0</v>
      </c>
      <c r="L51" s="2">
        <f>F51*20%</f>
        <v>0</v>
      </c>
    </row>
    <row r="52" spans="1:12" ht="30" customHeight="1" x14ac:dyDescent="0.3">
      <c r="B52" s="43" t="s">
        <v>2429</v>
      </c>
      <c r="C52" s="28"/>
      <c r="F52" s="2"/>
      <c r="G52" s="2">
        <v>136</v>
      </c>
      <c r="J52" s="2">
        <f>H52-I52</f>
        <v>0</v>
      </c>
      <c r="L52" s="2">
        <f>F52*20%</f>
        <v>0</v>
      </c>
    </row>
    <row r="53" spans="1:12" ht="30" customHeight="1" x14ac:dyDescent="0.3">
      <c r="B53" s="43" t="s">
        <v>2430</v>
      </c>
      <c r="C53" s="28"/>
      <c r="F53" s="2"/>
      <c r="G53" s="2">
        <v>634</v>
      </c>
      <c r="J53" s="2"/>
      <c r="L53" s="2"/>
    </row>
    <row r="54" spans="1:12" ht="30" customHeight="1" x14ac:dyDescent="0.3">
      <c r="C54" s="28"/>
      <c r="F54" s="2">
        <f>SUM(F2:F53)</f>
        <v>25468</v>
      </c>
      <c r="G54" s="2"/>
      <c r="H54" s="1">
        <f>SUM(H2:H53)</f>
        <v>25468</v>
      </c>
      <c r="J54" s="2">
        <f>SUM(J2:J53)</f>
        <v>10822</v>
      </c>
      <c r="L54" s="2"/>
    </row>
    <row r="55" spans="1:12" ht="30" customHeight="1" x14ac:dyDescent="0.3">
      <c r="C55" s="28"/>
      <c r="F55" s="2"/>
      <c r="G55" s="2"/>
      <c r="J55" s="2"/>
      <c r="L55" s="2"/>
    </row>
    <row r="56" spans="1:12" ht="30" customHeight="1" x14ac:dyDescent="0.3">
      <c r="C56" s="28"/>
      <c r="G56" s="2">
        <f>F56-L56</f>
        <v>0</v>
      </c>
      <c r="J56" s="2">
        <f>H56-I56</f>
        <v>0</v>
      </c>
      <c r="L56" s="2">
        <f>F56*20%</f>
        <v>0</v>
      </c>
    </row>
    <row r="57" spans="1:12" ht="30" customHeight="1" x14ac:dyDescent="0.3">
      <c r="G57" s="1">
        <f>SUM(G2:G56)</f>
        <v>21356</v>
      </c>
    </row>
  </sheetData>
  <sortState ref="A44:K46">
    <sortCondition ref="A44"/>
  </sortState>
  <hyperlinks>
    <hyperlink ref="C16" r:id="rId1" xr:uid="{00000000-0004-0000-1300-000000000000}"/>
    <hyperlink ref="C7" r:id="rId2" xr:uid="{00000000-0004-0000-1300-000001000000}"/>
    <hyperlink ref="C8" r:id="rId3" xr:uid="{00000000-0004-0000-1300-000002000000}"/>
    <hyperlink ref="C9" r:id="rId4" xr:uid="{00000000-0004-0000-1300-000003000000}"/>
    <hyperlink ref="C2" r:id="rId5" xr:uid="{00000000-0004-0000-1300-000004000000}"/>
    <hyperlink ref="C3" r:id="rId6" xr:uid="{00000000-0004-0000-1300-000005000000}"/>
    <hyperlink ref="C4" r:id="rId7" xr:uid="{00000000-0004-0000-1300-000006000000}"/>
    <hyperlink ref="C5" r:id="rId8" xr:uid="{00000000-0004-0000-1300-000007000000}"/>
    <hyperlink ref="C25" r:id="rId9" xr:uid="{00000000-0004-0000-1300-000008000000}"/>
    <hyperlink ref="C24" r:id="rId10" xr:uid="{00000000-0004-0000-1300-000009000000}"/>
    <hyperlink ref="C6" r:id="rId11" xr:uid="{00000000-0004-0000-1300-00000A000000}"/>
    <hyperlink ref="C21" r:id="rId12" xr:uid="{00000000-0004-0000-1300-00000B000000}"/>
    <hyperlink ref="C22" r:id="rId13" xr:uid="{00000000-0004-0000-1300-00000C000000}"/>
    <hyperlink ref="C23" r:id="rId14" xr:uid="{00000000-0004-0000-1300-00000D000000}"/>
    <hyperlink ref="C17" r:id="rId15" xr:uid="{00000000-0004-0000-1300-00000E000000}"/>
    <hyperlink ref="C27" r:id="rId16" xr:uid="{00000000-0004-0000-1300-00000F000000}"/>
    <hyperlink ref="C15" r:id="rId17" xr:uid="{00000000-0004-0000-1300-000010000000}"/>
    <hyperlink ref="C18" r:id="rId18" xr:uid="{00000000-0004-0000-1300-000011000000}"/>
    <hyperlink ref="C19" r:id="rId19" xr:uid="{00000000-0004-0000-1300-000012000000}"/>
    <hyperlink ref="C20" r:id="rId20" xr:uid="{00000000-0004-0000-1300-000013000000}"/>
    <hyperlink ref="C31" r:id="rId21" xr:uid="{00000000-0004-0000-1300-000014000000}"/>
    <hyperlink ref="C32" r:id="rId22" xr:uid="{00000000-0004-0000-1300-000015000000}"/>
    <hyperlink ref="C34" r:id="rId23" xr:uid="{00000000-0004-0000-1300-000016000000}"/>
    <hyperlink ref="C35" r:id="rId24" xr:uid="{00000000-0004-0000-1300-000017000000}"/>
    <hyperlink ref="C36" r:id="rId25" xr:uid="{00000000-0004-0000-1300-000018000000}"/>
    <hyperlink ref="C37" r:id="rId26" xr:uid="{00000000-0004-0000-1300-000019000000}"/>
    <hyperlink ref="C13" r:id="rId27" xr:uid="{00000000-0004-0000-1300-00001A000000}"/>
    <hyperlink ref="C38" r:id="rId28" xr:uid="{00000000-0004-0000-1300-00001B000000}"/>
    <hyperlink ref="C39" r:id="rId29" xr:uid="{00000000-0004-0000-1300-00001C000000}"/>
    <hyperlink ref="C11" r:id="rId30" xr:uid="{00000000-0004-0000-1300-00001D000000}"/>
    <hyperlink ref="C12" r:id="rId31" xr:uid="{00000000-0004-0000-1300-00001E000000}"/>
    <hyperlink ref="C26" r:id="rId32" xr:uid="{00000000-0004-0000-1300-00001F000000}"/>
    <hyperlink ref="C40" r:id="rId33" xr:uid="{00000000-0004-0000-1300-000020000000}"/>
    <hyperlink ref="C41" r:id="rId34" xr:uid="{00000000-0004-0000-1300-000021000000}"/>
    <hyperlink ref="C14" r:id="rId35" xr:uid="{00000000-0004-0000-1300-000022000000}"/>
    <hyperlink ref="C42" r:id="rId36" xr:uid="{00000000-0004-0000-1300-000023000000}"/>
    <hyperlink ref="C44" r:id="rId37" xr:uid="{00000000-0004-0000-1300-000024000000}"/>
    <hyperlink ref="C43" r:id="rId38" xr:uid="{00000000-0004-0000-1300-000025000000}"/>
    <hyperlink ref="C45" r:id="rId39" xr:uid="{00000000-0004-0000-1300-000026000000}"/>
    <hyperlink ref="C48" r:id="rId40" xr:uid="{00000000-0004-0000-1300-000027000000}"/>
    <hyperlink ref="C49" r:id="rId41" xr:uid="{00000000-0004-0000-1300-000028000000}"/>
  </hyperlinks>
  <pageMargins left="0.7" right="0.7" top="0.75" bottom="0.75" header="0.3" footer="0.3"/>
  <pageSetup paperSize="9" orientation="portrait" verticalDpi="0" r:id="rId4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7"/>
  <sheetViews>
    <sheetView topLeftCell="A10" workbookViewId="0">
      <selection activeCell="A24" sqref="A24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3" t="s">
        <v>2284</v>
      </c>
      <c r="B2" s="49" t="s">
        <v>2282</v>
      </c>
      <c r="C2" s="15" t="s">
        <v>2281</v>
      </c>
      <c r="D2" s="3">
        <v>52</v>
      </c>
      <c r="E2" s="4" t="s">
        <v>2283</v>
      </c>
      <c r="F2" s="4">
        <v>540</v>
      </c>
      <c r="G2" s="4">
        <v>425</v>
      </c>
      <c r="H2" s="3">
        <f>F2+F3</f>
        <v>858</v>
      </c>
      <c r="I2" s="3">
        <v>300</v>
      </c>
      <c r="J2" s="4">
        <f t="shared" ref="J2:J49" si="0">H2-I2</f>
        <v>558</v>
      </c>
      <c r="L2" s="4">
        <f t="shared" ref="L2:L28" si="1">F2*20%</f>
        <v>108</v>
      </c>
    </row>
    <row r="3" spans="1:14" s="3" customFormat="1" ht="30" customHeight="1" x14ac:dyDescent="0.3">
      <c r="B3" s="49" t="s">
        <v>2300</v>
      </c>
      <c r="C3" s="15"/>
      <c r="D3" s="3">
        <v>105</v>
      </c>
      <c r="E3" s="4"/>
      <c r="F3" s="4">
        <v>318</v>
      </c>
      <c r="G3" s="4">
        <v>250</v>
      </c>
      <c r="J3" s="4"/>
      <c r="L3" s="4"/>
    </row>
    <row r="4" spans="1:14" s="12" customFormat="1" ht="30" customHeight="1" x14ac:dyDescent="0.3">
      <c r="A4" s="12" t="s">
        <v>247</v>
      </c>
      <c r="B4" s="45" t="s">
        <v>2287</v>
      </c>
      <c r="C4" s="16" t="s">
        <v>2288</v>
      </c>
      <c r="D4" s="22">
        <v>98</v>
      </c>
      <c r="E4" s="12" t="s">
        <v>363</v>
      </c>
      <c r="F4" s="13">
        <v>248</v>
      </c>
      <c r="G4" s="13">
        <v>248</v>
      </c>
      <c r="H4" s="12">
        <f>F4+F5</f>
        <v>407</v>
      </c>
      <c r="I4" s="12">
        <v>200</v>
      </c>
      <c r="J4" s="13">
        <f t="shared" si="0"/>
        <v>207</v>
      </c>
      <c r="L4" s="13">
        <f t="shared" si="1"/>
        <v>49.6</v>
      </c>
      <c r="M4" s="13"/>
      <c r="N4" s="13"/>
    </row>
    <row r="5" spans="1:14" s="8" customFormat="1" ht="30" customHeight="1" x14ac:dyDescent="0.3">
      <c r="A5" s="8" t="s">
        <v>247</v>
      </c>
      <c r="B5" s="44" t="s">
        <v>958</v>
      </c>
      <c r="C5" s="14" t="s">
        <v>2289</v>
      </c>
      <c r="D5" s="20">
        <v>4</v>
      </c>
      <c r="E5" s="20" t="s">
        <v>635</v>
      </c>
      <c r="F5" s="9">
        <v>159</v>
      </c>
      <c r="G5" s="9">
        <v>125</v>
      </c>
      <c r="J5" s="9">
        <f t="shared" si="0"/>
        <v>0</v>
      </c>
      <c r="L5" s="9">
        <f t="shared" si="1"/>
        <v>31.8</v>
      </c>
    </row>
    <row r="6" spans="1:14" s="3" customFormat="1" ht="30" customHeight="1" x14ac:dyDescent="0.3">
      <c r="A6" s="4" t="s">
        <v>636</v>
      </c>
      <c r="B6" s="49" t="s">
        <v>2300</v>
      </c>
      <c r="C6" s="15" t="s">
        <v>2301</v>
      </c>
      <c r="D6" s="4">
        <v>110</v>
      </c>
      <c r="E6" s="4"/>
      <c r="F6" s="4">
        <v>318</v>
      </c>
      <c r="G6" s="4">
        <v>250</v>
      </c>
      <c r="H6" s="3">
        <f>F6+F7+F8</f>
        <v>884</v>
      </c>
      <c r="I6" s="3">
        <v>600</v>
      </c>
      <c r="J6" s="4">
        <f t="shared" si="0"/>
        <v>284</v>
      </c>
      <c r="L6" s="4">
        <f t="shared" si="1"/>
        <v>63.6</v>
      </c>
    </row>
    <row r="7" spans="1:14" s="3" customFormat="1" ht="30" customHeight="1" x14ac:dyDescent="0.3">
      <c r="A7" s="4" t="s">
        <v>636</v>
      </c>
      <c r="B7" s="49" t="s">
        <v>2300</v>
      </c>
      <c r="C7" s="15" t="s">
        <v>2301</v>
      </c>
      <c r="D7" s="3">
        <v>120</v>
      </c>
      <c r="F7" s="4">
        <v>318</v>
      </c>
      <c r="G7" s="4">
        <v>250</v>
      </c>
      <c r="J7" s="4">
        <f t="shared" si="0"/>
        <v>0</v>
      </c>
      <c r="L7" s="4">
        <f t="shared" si="1"/>
        <v>63.6</v>
      </c>
    </row>
    <row r="8" spans="1:14" s="3" customFormat="1" ht="30" customHeight="1" x14ac:dyDescent="0.3">
      <c r="A8" s="4" t="s">
        <v>636</v>
      </c>
      <c r="B8" s="49" t="s">
        <v>2311</v>
      </c>
      <c r="C8" s="15" t="s">
        <v>2312</v>
      </c>
      <c r="D8" s="3">
        <v>158</v>
      </c>
      <c r="E8" s="4" t="s">
        <v>7</v>
      </c>
      <c r="F8" s="4">
        <v>248</v>
      </c>
      <c r="G8" s="4">
        <v>195</v>
      </c>
      <c r="J8" s="4">
        <f t="shared" si="0"/>
        <v>0</v>
      </c>
      <c r="L8" s="4">
        <f t="shared" si="1"/>
        <v>49.6</v>
      </c>
    </row>
    <row r="9" spans="1:14" s="5" customFormat="1" ht="30" customHeight="1" x14ac:dyDescent="0.3">
      <c r="A9" s="6" t="s">
        <v>2299</v>
      </c>
      <c r="B9" s="56" t="s">
        <v>2298</v>
      </c>
      <c r="C9" s="7"/>
      <c r="D9" s="6"/>
      <c r="E9" s="6"/>
      <c r="F9" s="6"/>
      <c r="G9" s="6">
        <v>288</v>
      </c>
      <c r="J9" s="6">
        <f t="shared" si="0"/>
        <v>0</v>
      </c>
      <c r="L9" s="6">
        <f t="shared" si="1"/>
        <v>0</v>
      </c>
    </row>
    <row r="10" spans="1:14" s="3" customFormat="1" ht="30" customHeight="1" x14ac:dyDescent="0.3">
      <c r="A10" s="4" t="s">
        <v>2188</v>
      </c>
      <c r="B10" s="49" t="s">
        <v>2313</v>
      </c>
      <c r="C10" s="15" t="s">
        <v>2314</v>
      </c>
      <c r="D10" s="3">
        <v>48</v>
      </c>
      <c r="E10" s="4" t="s">
        <v>558</v>
      </c>
      <c r="F10" s="4">
        <v>418</v>
      </c>
      <c r="G10" s="4">
        <v>329</v>
      </c>
      <c r="H10" s="3">
        <f>F10</f>
        <v>418</v>
      </c>
      <c r="I10" s="3">
        <v>418</v>
      </c>
      <c r="J10" s="4">
        <f t="shared" si="0"/>
        <v>0</v>
      </c>
      <c r="L10" s="4">
        <f t="shared" si="1"/>
        <v>83.600000000000009</v>
      </c>
    </row>
    <row r="11" spans="1:14" s="12" customFormat="1" ht="30" customHeight="1" x14ac:dyDescent="0.3">
      <c r="A11" s="12" t="s">
        <v>1125</v>
      </c>
      <c r="B11" s="47" t="s">
        <v>2315</v>
      </c>
      <c r="C11" s="16" t="s">
        <v>2316</v>
      </c>
      <c r="D11" s="12">
        <v>50</v>
      </c>
      <c r="E11" s="12" t="s">
        <v>59</v>
      </c>
      <c r="F11" s="12">
        <v>451</v>
      </c>
      <c r="G11" s="13">
        <v>355</v>
      </c>
      <c r="H11" s="12">
        <f>F11+F12</f>
        <v>890</v>
      </c>
      <c r="I11" s="12">
        <v>300</v>
      </c>
      <c r="J11" s="13">
        <f t="shared" si="0"/>
        <v>590</v>
      </c>
      <c r="L11" s="13">
        <f t="shared" si="1"/>
        <v>90.2</v>
      </c>
    </row>
    <row r="12" spans="1:14" s="8" customFormat="1" ht="30" customHeight="1" x14ac:dyDescent="0.3">
      <c r="A12" s="8" t="s">
        <v>1125</v>
      </c>
      <c r="B12" s="44" t="s">
        <v>2317</v>
      </c>
      <c r="C12" s="14" t="s">
        <v>2318</v>
      </c>
      <c r="D12" s="9">
        <v>50</v>
      </c>
      <c r="E12" s="9" t="s">
        <v>558</v>
      </c>
      <c r="F12" s="9">
        <v>439</v>
      </c>
      <c r="G12" s="9">
        <v>345</v>
      </c>
      <c r="J12" s="9">
        <f t="shared" si="0"/>
        <v>0</v>
      </c>
      <c r="L12" s="9">
        <f t="shared" si="1"/>
        <v>87.800000000000011</v>
      </c>
    </row>
    <row r="13" spans="1:14" s="3" customFormat="1" ht="30" customHeight="1" x14ac:dyDescent="0.3">
      <c r="A13" s="3" t="s">
        <v>1072</v>
      </c>
      <c r="B13" s="3" t="s">
        <v>2309</v>
      </c>
      <c r="C13" s="15"/>
      <c r="G13" s="4">
        <v>245</v>
      </c>
      <c r="J13" s="4">
        <f t="shared" si="0"/>
        <v>0</v>
      </c>
      <c r="L13" s="4">
        <f t="shared" si="1"/>
        <v>0</v>
      </c>
    </row>
    <row r="14" spans="1:14" s="3" customFormat="1" ht="30" customHeight="1" x14ac:dyDescent="0.3">
      <c r="A14" s="3" t="s">
        <v>1072</v>
      </c>
      <c r="B14" s="4" t="s">
        <v>2310</v>
      </c>
      <c r="C14" s="15"/>
      <c r="E14" s="4"/>
      <c r="F14" s="4"/>
      <c r="G14" s="4">
        <v>245</v>
      </c>
      <c r="J14" s="4">
        <f t="shared" si="0"/>
        <v>0</v>
      </c>
      <c r="L14" s="4">
        <f t="shared" si="1"/>
        <v>0</v>
      </c>
    </row>
    <row r="15" spans="1:14" s="12" customFormat="1" ht="30" customHeight="1" x14ac:dyDescent="0.3">
      <c r="A15" s="12" t="s">
        <v>199</v>
      </c>
      <c r="B15" s="47" t="s">
        <v>2292</v>
      </c>
      <c r="C15" s="16" t="s">
        <v>2293</v>
      </c>
      <c r="E15" s="12" t="s">
        <v>120</v>
      </c>
      <c r="F15" s="13">
        <v>152</v>
      </c>
      <c r="G15" s="13">
        <v>119</v>
      </c>
      <c r="H15" s="12">
        <f>F15+F16+F17+F18+F19+F20+F21</f>
        <v>1887</v>
      </c>
      <c r="I15" s="12">
        <v>1126</v>
      </c>
      <c r="J15" s="13">
        <f t="shared" si="0"/>
        <v>761</v>
      </c>
      <c r="L15" s="13">
        <f t="shared" si="1"/>
        <v>30.400000000000002</v>
      </c>
    </row>
    <row r="16" spans="1:14" s="10" customFormat="1" ht="30" customHeight="1" x14ac:dyDescent="0.3">
      <c r="A16" s="10" t="s">
        <v>199</v>
      </c>
      <c r="B16" s="42" t="s">
        <v>1577</v>
      </c>
      <c r="C16" s="15" t="s">
        <v>2294</v>
      </c>
      <c r="D16" s="11" t="s">
        <v>104</v>
      </c>
      <c r="E16" s="11" t="s">
        <v>2295</v>
      </c>
      <c r="F16" s="11">
        <v>176</v>
      </c>
      <c r="G16" s="11">
        <v>138</v>
      </c>
      <c r="J16" s="11">
        <f t="shared" si="0"/>
        <v>0</v>
      </c>
      <c r="L16" s="11">
        <f t="shared" si="1"/>
        <v>35.200000000000003</v>
      </c>
    </row>
    <row r="17" spans="1:12" s="10" customFormat="1" ht="30" customHeight="1" x14ac:dyDescent="0.3">
      <c r="A17" s="26" t="s">
        <v>199</v>
      </c>
      <c r="B17" s="42" t="s">
        <v>2296</v>
      </c>
      <c r="C17" s="15" t="s">
        <v>2297</v>
      </c>
      <c r="D17" s="10" t="s">
        <v>2319</v>
      </c>
      <c r="E17" s="11" t="s">
        <v>120</v>
      </c>
      <c r="F17" s="11">
        <v>202</v>
      </c>
      <c r="G17" s="11">
        <v>158</v>
      </c>
      <c r="J17" s="11">
        <f t="shared" si="0"/>
        <v>0</v>
      </c>
      <c r="L17" s="11">
        <f t="shared" si="1"/>
        <v>40.400000000000006</v>
      </c>
    </row>
    <row r="18" spans="1:12" s="11" customFormat="1" ht="30" customHeight="1" x14ac:dyDescent="0.3">
      <c r="A18" s="26" t="s">
        <v>199</v>
      </c>
      <c r="B18" s="42" t="s">
        <v>2302</v>
      </c>
      <c r="C18" s="15" t="s">
        <v>2303</v>
      </c>
      <c r="D18" s="10" t="s">
        <v>104</v>
      </c>
      <c r="E18" s="10" t="s">
        <v>2304</v>
      </c>
      <c r="F18" s="11">
        <v>140</v>
      </c>
      <c r="G18" s="11">
        <v>110</v>
      </c>
      <c r="H18" s="10"/>
      <c r="I18" s="10"/>
      <c r="J18" s="11">
        <f t="shared" si="0"/>
        <v>0</v>
      </c>
      <c r="K18" s="10"/>
      <c r="L18" s="11">
        <f t="shared" si="1"/>
        <v>28</v>
      </c>
    </row>
    <row r="19" spans="1:12" s="11" customFormat="1" ht="30" customHeight="1" x14ac:dyDescent="0.3">
      <c r="A19" s="26" t="s">
        <v>199</v>
      </c>
      <c r="B19" s="42" t="s">
        <v>2305</v>
      </c>
      <c r="C19" s="15" t="s">
        <v>2306</v>
      </c>
      <c r="D19" s="10" t="s">
        <v>104</v>
      </c>
      <c r="E19" s="11" t="s">
        <v>1780</v>
      </c>
      <c r="F19" s="11">
        <v>176</v>
      </c>
      <c r="G19" s="11">
        <v>138</v>
      </c>
      <c r="H19" s="10"/>
      <c r="I19" s="10"/>
      <c r="J19" s="11">
        <f t="shared" si="0"/>
        <v>0</v>
      </c>
      <c r="K19" s="10"/>
      <c r="L19" s="11">
        <f t="shared" si="1"/>
        <v>35.200000000000003</v>
      </c>
    </row>
    <row r="20" spans="1:12" s="11" customFormat="1" ht="30" customHeight="1" x14ac:dyDescent="0.3">
      <c r="A20" s="26" t="s">
        <v>199</v>
      </c>
      <c r="B20" s="41" t="s">
        <v>2308</v>
      </c>
      <c r="C20" s="15" t="s">
        <v>2307</v>
      </c>
      <c r="D20" s="10" t="s">
        <v>104</v>
      </c>
      <c r="E20" s="10" t="s">
        <v>446</v>
      </c>
      <c r="F20" s="10">
        <v>280</v>
      </c>
      <c r="G20" s="11">
        <v>220</v>
      </c>
      <c r="H20" s="10"/>
      <c r="I20" s="10"/>
      <c r="J20" s="11">
        <f t="shared" si="0"/>
        <v>0</v>
      </c>
      <c r="K20" s="10"/>
      <c r="L20" s="11">
        <f t="shared" si="1"/>
        <v>56</v>
      </c>
    </row>
    <row r="21" spans="1:12" s="9" customFormat="1" ht="30" customHeight="1" x14ac:dyDescent="0.3">
      <c r="A21" s="25" t="s">
        <v>199</v>
      </c>
      <c r="B21" s="48" t="s">
        <v>2332</v>
      </c>
      <c r="C21" s="14" t="s">
        <v>2333</v>
      </c>
      <c r="D21" s="8"/>
      <c r="E21" s="8"/>
      <c r="F21" s="8">
        <v>761</v>
      </c>
      <c r="G21" s="9">
        <v>599</v>
      </c>
      <c r="H21" s="8"/>
      <c r="I21" s="8"/>
      <c r="K21" s="8"/>
      <c r="L21" s="9">
        <f t="shared" si="1"/>
        <v>152.20000000000002</v>
      </c>
    </row>
    <row r="22" spans="1:12" s="3" customFormat="1" ht="30" customHeight="1" x14ac:dyDescent="0.3">
      <c r="A22" s="3" t="s">
        <v>129</v>
      </c>
      <c r="B22" s="49" t="s">
        <v>2285</v>
      </c>
      <c r="C22" s="15"/>
      <c r="D22" s="4" t="s">
        <v>2001</v>
      </c>
      <c r="E22" s="4" t="s">
        <v>83</v>
      </c>
      <c r="F22" s="4">
        <v>1353</v>
      </c>
      <c r="G22" s="4">
        <v>1065</v>
      </c>
      <c r="H22" s="3">
        <f>F22+F23</f>
        <v>2706</v>
      </c>
      <c r="I22" s="3">
        <v>1353</v>
      </c>
      <c r="J22" s="4">
        <f t="shared" si="0"/>
        <v>1353</v>
      </c>
      <c r="L22" s="4">
        <f t="shared" si="1"/>
        <v>270.60000000000002</v>
      </c>
    </row>
    <row r="23" spans="1:12" s="3" customFormat="1" ht="30" customHeight="1" x14ac:dyDescent="0.3">
      <c r="A23" s="3" t="s">
        <v>129</v>
      </c>
      <c r="B23" s="49" t="s">
        <v>2286</v>
      </c>
      <c r="C23" s="15"/>
      <c r="D23" s="21" t="s">
        <v>2001</v>
      </c>
      <c r="E23" s="3" t="s">
        <v>616</v>
      </c>
      <c r="F23" s="4">
        <v>1353</v>
      </c>
      <c r="G23" s="4">
        <v>1065</v>
      </c>
      <c r="J23" s="4">
        <f t="shared" si="0"/>
        <v>0</v>
      </c>
      <c r="L23" s="4">
        <f t="shared" si="1"/>
        <v>270.60000000000002</v>
      </c>
    </row>
    <row r="24" spans="1:12" s="5" customFormat="1" ht="30" customHeight="1" x14ac:dyDescent="0.3">
      <c r="A24" s="5" t="s">
        <v>402</v>
      </c>
      <c r="B24" s="56" t="s">
        <v>2290</v>
      </c>
      <c r="C24" s="7" t="s">
        <v>2291</v>
      </c>
      <c r="D24" s="5">
        <v>44</v>
      </c>
      <c r="E24" s="24" t="s">
        <v>59</v>
      </c>
      <c r="F24" s="6">
        <v>634</v>
      </c>
      <c r="G24" s="6">
        <v>499</v>
      </c>
      <c r="H24" s="5">
        <f>F24</f>
        <v>634</v>
      </c>
      <c r="I24" s="5">
        <v>300</v>
      </c>
      <c r="J24" s="6">
        <f t="shared" si="0"/>
        <v>334</v>
      </c>
      <c r="L24" s="6">
        <f t="shared" si="1"/>
        <v>126.80000000000001</v>
      </c>
    </row>
    <row r="25" spans="1:12" s="5" customFormat="1" ht="30" customHeight="1" x14ac:dyDescent="0.3">
      <c r="A25" s="5" t="s">
        <v>115</v>
      </c>
      <c r="B25" s="56" t="s">
        <v>2282</v>
      </c>
      <c r="C25" s="7" t="s">
        <v>2281</v>
      </c>
      <c r="D25" s="5">
        <v>48</v>
      </c>
      <c r="E25" s="6" t="s">
        <v>2283</v>
      </c>
      <c r="F25" s="6">
        <v>540</v>
      </c>
      <c r="G25" s="6">
        <v>425</v>
      </c>
      <c r="H25" s="5">
        <f>F25</f>
        <v>540</v>
      </c>
      <c r="I25" s="5">
        <v>250</v>
      </c>
      <c r="J25" s="6">
        <f t="shared" si="0"/>
        <v>290</v>
      </c>
      <c r="L25" s="6">
        <f t="shared" si="1"/>
        <v>108</v>
      </c>
    </row>
    <row r="26" spans="1:12" s="3" customFormat="1" ht="30" customHeight="1" x14ac:dyDescent="0.3">
      <c r="A26" s="3" t="s">
        <v>1230</v>
      </c>
      <c r="B26" s="43" t="s">
        <v>2276</v>
      </c>
      <c r="C26" s="15" t="s">
        <v>2267</v>
      </c>
      <c r="D26" s="21">
        <v>48</v>
      </c>
      <c r="E26" s="3" t="s">
        <v>83</v>
      </c>
      <c r="F26" s="4">
        <v>401</v>
      </c>
      <c r="G26" s="4">
        <v>315</v>
      </c>
      <c r="H26" s="3">
        <f>F26</f>
        <v>401</v>
      </c>
      <c r="I26" s="3">
        <v>200</v>
      </c>
      <c r="J26" s="4">
        <f t="shared" si="0"/>
        <v>201</v>
      </c>
      <c r="L26" s="4">
        <f t="shared" si="1"/>
        <v>80.2</v>
      </c>
    </row>
    <row r="27" spans="1:12" s="12" customFormat="1" ht="30" customHeight="1" x14ac:dyDescent="0.3">
      <c r="A27" s="12" t="s">
        <v>823</v>
      </c>
      <c r="B27" s="47" t="s">
        <v>2277</v>
      </c>
      <c r="C27" s="16" t="s">
        <v>2278</v>
      </c>
      <c r="D27" s="22" t="s">
        <v>121</v>
      </c>
      <c r="F27" s="13">
        <v>225</v>
      </c>
      <c r="G27" s="13">
        <v>177</v>
      </c>
      <c r="H27" s="12">
        <f>F27+F28</f>
        <v>435</v>
      </c>
      <c r="I27" s="12">
        <v>200</v>
      </c>
      <c r="J27" s="13">
        <f t="shared" si="0"/>
        <v>235</v>
      </c>
      <c r="L27" s="13">
        <f t="shared" si="1"/>
        <v>45</v>
      </c>
    </row>
    <row r="28" spans="1:12" s="8" customFormat="1" ht="30" customHeight="1" x14ac:dyDescent="0.3">
      <c r="A28" s="8" t="s">
        <v>823</v>
      </c>
      <c r="B28" s="44" t="s">
        <v>2279</v>
      </c>
      <c r="C28" s="14" t="s">
        <v>2280</v>
      </c>
      <c r="D28" s="20" t="s">
        <v>121</v>
      </c>
      <c r="E28" s="20"/>
      <c r="F28" s="9">
        <v>210</v>
      </c>
      <c r="G28" s="9">
        <v>165</v>
      </c>
      <c r="J28" s="9">
        <f t="shared" si="0"/>
        <v>0</v>
      </c>
      <c r="L28" s="9">
        <f t="shared" si="1"/>
        <v>42</v>
      </c>
    </row>
    <row r="29" spans="1:12" s="12" customFormat="1" ht="30" customHeight="1" x14ac:dyDescent="0.3">
      <c r="A29" s="13" t="s">
        <v>2321</v>
      </c>
      <c r="B29" s="45" t="s">
        <v>2320</v>
      </c>
      <c r="C29" s="16"/>
      <c r="D29" s="13">
        <v>44</v>
      </c>
      <c r="E29" s="13" t="s">
        <v>616</v>
      </c>
      <c r="F29" s="13">
        <v>413</v>
      </c>
      <c r="G29" s="13">
        <v>365</v>
      </c>
      <c r="H29" s="12">
        <f>F29+F30+F31</f>
        <v>2971</v>
      </c>
      <c r="I29" s="12">
        <v>1500</v>
      </c>
      <c r="J29" s="13">
        <f t="shared" si="0"/>
        <v>1471</v>
      </c>
      <c r="L29" s="13">
        <f t="shared" ref="L29:L63" si="2">F29*20%</f>
        <v>82.600000000000009</v>
      </c>
    </row>
    <row r="30" spans="1:12" s="10" customFormat="1" ht="30" customHeight="1" x14ac:dyDescent="0.3">
      <c r="A30" s="11" t="s">
        <v>2321</v>
      </c>
      <c r="B30" s="41" t="s">
        <v>2322</v>
      </c>
      <c r="C30" s="15"/>
      <c r="D30" s="10">
        <v>44</v>
      </c>
      <c r="E30" s="10" t="s">
        <v>616</v>
      </c>
      <c r="F30" s="10">
        <v>934</v>
      </c>
      <c r="G30" s="11">
        <v>735</v>
      </c>
      <c r="J30" s="11">
        <f t="shared" si="0"/>
        <v>0</v>
      </c>
      <c r="L30" s="11">
        <f t="shared" si="2"/>
        <v>186.8</v>
      </c>
    </row>
    <row r="31" spans="1:12" s="8" customFormat="1" ht="30" customHeight="1" x14ac:dyDescent="0.3">
      <c r="A31" s="9" t="s">
        <v>2321</v>
      </c>
      <c r="B31" s="48" t="s">
        <v>2323</v>
      </c>
      <c r="C31" s="14"/>
      <c r="D31" s="8">
        <v>44</v>
      </c>
      <c r="F31" s="8">
        <v>1624</v>
      </c>
      <c r="G31" s="9">
        <v>1278</v>
      </c>
      <c r="J31" s="9">
        <f t="shared" si="0"/>
        <v>0</v>
      </c>
      <c r="L31" s="9">
        <f t="shared" si="2"/>
        <v>324.8</v>
      </c>
    </row>
    <row r="32" spans="1:12" s="3" customFormat="1" ht="30" customHeight="1" x14ac:dyDescent="0.3">
      <c r="A32" s="3" t="s">
        <v>1689</v>
      </c>
      <c r="B32" s="43" t="s">
        <v>2324</v>
      </c>
      <c r="C32" s="15" t="s">
        <v>2326</v>
      </c>
      <c r="D32" s="3" t="s">
        <v>2325</v>
      </c>
      <c r="E32" s="3" t="s">
        <v>120</v>
      </c>
      <c r="F32" s="3">
        <v>235</v>
      </c>
      <c r="G32" s="4">
        <v>185</v>
      </c>
      <c r="H32" s="3">
        <f>F32</f>
        <v>235</v>
      </c>
      <c r="I32" s="3">
        <v>180</v>
      </c>
      <c r="J32" s="4">
        <f t="shared" si="0"/>
        <v>55</v>
      </c>
      <c r="L32" s="4">
        <f t="shared" si="2"/>
        <v>47</v>
      </c>
    </row>
    <row r="33" spans="1:12" s="5" customFormat="1" ht="30" customHeight="1" x14ac:dyDescent="0.3">
      <c r="A33" s="5" t="s">
        <v>1324</v>
      </c>
      <c r="B33" s="46" t="s">
        <v>2327</v>
      </c>
      <c r="C33" s="7"/>
      <c r="D33" s="5" t="s">
        <v>244</v>
      </c>
      <c r="F33" s="5">
        <v>596</v>
      </c>
      <c r="G33" s="6">
        <v>469</v>
      </c>
      <c r="H33" s="5">
        <f>F33</f>
        <v>596</v>
      </c>
      <c r="I33" s="5">
        <v>400</v>
      </c>
      <c r="J33" s="6">
        <f>H33-I33</f>
        <v>196</v>
      </c>
      <c r="L33" s="6">
        <f>F33*20%</f>
        <v>119.2</v>
      </c>
    </row>
    <row r="34" spans="1:12" s="3" customFormat="1" ht="30" customHeight="1" x14ac:dyDescent="0.3">
      <c r="A34" s="4" t="s">
        <v>2328</v>
      </c>
      <c r="B34" s="49" t="s">
        <v>1923</v>
      </c>
      <c r="C34" s="21"/>
      <c r="E34" s="4" t="s">
        <v>2329</v>
      </c>
      <c r="F34" s="4">
        <v>88</v>
      </c>
      <c r="G34" s="4">
        <v>69</v>
      </c>
      <c r="H34" s="3">
        <f>F34+F35+F36</f>
        <v>477</v>
      </c>
      <c r="I34" s="3">
        <v>250</v>
      </c>
      <c r="J34" s="4">
        <f t="shared" si="0"/>
        <v>227</v>
      </c>
      <c r="L34" s="4">
        <f t="shared" si="2"/>
        <v>17.600000000000001</v>
      </c>
    </row>
    <row r="35" spans="1:12" s="3" customFormat="1" ht="30" customHeight="1" x14ac:dyDescent="0.3">
      <c r="A35" s="4" t="s">
        <v>2328</v>
      </c>
      <c r="B35" s="49" t="s">
        <v>2330</v>
      </c>
      <c r="C35" s="21"/>
      <c r="D35" s="4"/>
      <c r="E35" s="4" t="s">
        <v>83</v>
      </c>
      <c r="F35" s="4">
        <v>263</v>
      </c>
      <c r="G35" s="4">
        <v>207</v>
      </c>
      <c r="J35" s="4">
        <f t="shared" si="0"/>
        <v>0</v>
      </c>
      <c r="L35" s="4">
        <f t="shared" si="2"/>
        <v>52.6</v>
      </c>
    </row>
    <row r="36" spans="1:12" s="3" customFormat="1" ht="30" customHeight="1" x14ac:dyDescent="0.3">
      <c r="A36" s="4" t="s">
        <v>2328</v>
      </c>
      <c r="B36" s="49" t="s">
        <v>2331</v>
      </c>
      <c r="C36" s="21"/>
      <c r="D36" s="21"/>
      <c r="F36" s="4">
        <v>126</v>
      </c>
      <c r="G36" s="4">
        <v>99</v>
      </c>
      <c r="J36" s="4">
        <f t="shared" si="0"/>
        <v>0</v>
      </c>
      <c r="L36" s="4">
        <f t="shared" si="2"/>
        <v>25.200000000000003</v>
      </c>
    </row>
    <row r="37" spans="1:12" ht="30" customHeight="1" x14ac:dyDescent="0.3">
      <c r="A37" s="2"/>
      <c r="B37" s="60" t="s">
        <v>2334</v>
      </c>
      <c r="C37" s="29"/>
      <c r="D37" s="29"/>
      <c r="F37" s="2"/>
      <c r="G37" s="2"/>
      <c r="J37" s="2">
        <f t="shared" si="0"/>
        <v>0</v>
      </c>
      <c r="L37" s="2">
        <f t="shared" si="2"/>
        <v>0</v>
      </c>
    </row>
    <row r="38" spans="1:12" ht="30" customHeight="1" x14ac:dyDescent="0.3">
      <c r="A38" s="2"/>
      <c r="B38" s="2" t="s">
        <v>2335</v>
      </c>
      <c r="C38" s="29"/>
      <c r="D38" s="29"/>
      <c r="F38" s="2"/>
      <c r="G38" s="2">
        <v>99</v>
      </c>
      <c r="J38" s="2">
        <f t="shared" si="0"/>
        <v>0</v>
      </c>
      <c r="L38" s="2">
        <f t="shared" si="2"/>
        <v>0</v>
      </c>
    </row>
    <row r="39" spans="1:12" ht="30" customHeight="1" x14ac:dyDescent="0.3">
      <c r="B39" s="1" t="s">
        <v>2336</v>
      </c>
      <c r="C39" s="28"/>
      <c r="G39" s="2">
        <v>39</v>
      </c>
      <c r="J39" s="2">
        <f t="shared" si="0"/>
        <v>0</v>
      </c>
      <c r="L39" s="2">
        <f t="shared" si="2"/>
        <v>0</v>
      </c>
    </row>
    <row r="40" spans="1:12" ht="30" customHeight="1" x14ac:dyDescent="0.3">
      <c r="B40" s="49" t="s">
        <v>2331</v>
      </c>
      <c r="C40" s="28"/>
      <c r="G40" s="2">
        <v>99</v>
      </c>
      <c r="J40" s="2">
        <f t="shared" si="0"/>
        <v>0</v>
      </c>
      <c r="L40" s="2">
        <f t="shared" si="2"/>
        <v>0</v>
      </c>
    </row>
    <row r="41" spans="1:12" ht="30" customHeight="1" x14ac:dyDescent="0.3">
      <c r="C41" s="29"/>
      <c r="G41" s="2"/>
      <c r="J41" s="2">
        <f t="shared" si="0"/>
        <v>0</v>
      </c>
      <c r="L41" s="2">
        <f t="shared" si="2"/>
        <v>0</v>
      </c>
    </row>
    <row r="42" spans="1:12" ht="30" customHeight="1" x14ac:dyDescent="0.3">
      <c r="C42" s="29"/>
      <c r="F42" s="1">
        <f>SUM(F2:F41)</f>
        <v>14339</v>
      </c>
      <c r="G42" s="2"/>
      <c r="H42" s="1">
        <f>SUM(H2:H41)</f>
        <v>14339</v>
      </c>
      <c r="J42" s="2">
        <f>SUM(J2:J41)</f>
        <v>6762</v>
      </c>
      <c r="L42" s="2">
        <f t="shared" si="2"/>
        <v>2867.8</v>
      </c>
    </row>
    <row r="43" spans="1:12" ht="30" customHeight="1" x14ac:dyDescent="0.3">
      <c r="C43" s="29"/>
      <c r="G43" s="2"/>
      <c r="J43" s="2">
        <f t="shared" si="0"/>
        <v>0</v>
      </c>
      <c r="L43" s="2">
        <f t="shared" si="2"/>
        <v>0</v>
      </c>
    </row>
    <row r="44" spans="1:12" ht="30" customHeight="1" x14ac:dyDescent="0.3">
      <c r="C44" s="29"/>
      <c r="G44" s="2">
        <f>SUM(G2:G43)</f>
        <v>12387</v>
      </c>
      <c r="J44" s="2">
        <f t="shared" si="0"/>
        <v>0</v>
      </c>
      <c r="L44" s="2">
        <f t="shared" si="2"/>
        <v>0</v>
      </c>
    </row>
    <row r="45" spans="1:12" ht="30" customHeight="1" x14ac:dyDescent="0.3">
      <c r="C45" s="29"/>
      <c r="G45" s="2">
        <v>12119</v>
      </c>
      <c r="J45" s="2">
        <f t="shared" si="0"/>
        <v>0</v>
      </c>
      <c r="L45" s="2">
        <f t="shared" si="2"/>
        <v>0</v>
      </c>
    </row>
    <row r="46" spans="1:12" ht="30" customHeight="1" x14ac:dyDescent="0.3">
      <c r="C46" s="29"/>
      <c r="G46" s="2"/>
      <c r="J46" s="2">
        <f t="shared" si="0"/>
        <v>0</v>
      </c>
      <c r="L46" s="2">
        <f t="shared" si="2"/>
        <v>0</v>
      </c>
    </row>
    <row r="47" spans="1:12" ht="30" customHeight="1" x14ac:dyDescent="0.3">
      <c r="C47" s="29"/>
      <c r="G47" s="2"/>
      <c r="J47" s="2">
        <f t="shared" si="0"/>
        <v>0</v>
      </c>
      <c r="L47" s="2">
        <f t="shared" si="2"/>
        <v>0</v>
      </c>
    </row>
    <row r="48" spans="1:12" ht="30" customHeight="1" x14ac:dyDescent="0.3">
      <c r="C48" s="29"/>
      <c r="G48" s="2"/>
      <c r="J48" s="2">
        <f t="shared" si="0"/>
        <v>0</v>
      </c>
      <c r="L48" s="2">
        <f t="shared" si="2"/>
        <v>0</v>
      </c>
    </row>
    <row r="49" spans="1:12" ht="30" customHeight="1" x14ac:dyDescent="0.3">
      <c r="C49" s="29"/>
      <c r="G49" s="2"/>
      <c r="J49" s="2">
        <f t="shared" si="0"/>
        <v>0</v>
      </c>
      <c r="L49" s="2">
        <f t="shared" si="2"/>
        <v>0</v>
      </c>
    </row>
    <row r="50" spans="1:12" ht="30" customHeight="1" x14ac:dyDescent="0.3">
      <c r="C50" s="29"/>
      <c r="G50" s="2">
        <f t="shared" ref="G50:G63" si="3">F50-L50</f>
        <v>0</v>
      </c>
      <c r="J50" s="2">
        <f t="shared" ref="J50:J63" si="4">H50-I50</f>
        <v>0</v>
      </c>
      <c r="L50" s="2">
        <f t="shared" si="2"/>
        <v>0</v>
      </c>
    </row>
    <row r="51" spans="1:12" ht="30" customHeight="1" x14ac:dyDescent="0.3">
      <c r="C51" s="29"/>
      <c r="G51" s="2">
        <f t="shared" si="3"/>
        <v>0</v>
      </c>
      <c r="J51" s="2">
        <f t="shared" si="4"/>
        <v>0</v>
      </c>
      <c r="L51" s="2">
        <f t="shared" si="2"/>
        <v>0</v>
      </c>
    </row>
    <row r="52" spans="1:12" ht="30" customHeight="1" x14ac:dyDescent="0.3">
      <c r="C52" s="28"/>
      <c r="D52" s="29"/>
      <c r="F52" s="2"/>
      <c r="G52" s="2">
        <f t="shared" si="3"/>
        <v>0</v>
      </c>
      <c r="J52" s="2">
        <f t="shared" si="4"/>
        <v>0</v>
      </c>
      <c r="L52" s="2">
        <f t="shared" si="2"/>
        <v>0</v>
      </c>
    </row>
    <row r="53" spans="1:12" ht="30" customHeight="1" x14ac:dyDescent="0.3">
      <c r="C53" s="28"/>
      <c r="D53" s="29"/>
      <c r="F53" s="2"/>
      <c r="G53" s="2">
        <f t="shared" si="3"/>
        <v>0</v>
      </c>
      <c r="J53" s="2">
        <f t="shared" si="4"/>
        <v>0</v>
      </c>
      <c r="L53" s="2">
        <f t="shared" si="2"/>
        <v>0</v>
      </c>
    </row>
    <row r="54" spans="1:12" ht="30" customHeight="1" x14ac:dyDescent="0.3">
      <c r="A54" s="2"/>
      <c r="B54" s="2"/>
      <c r="C54" s="28"/>
      <c r="E54" s="29"/>
      <c r="F54" s="2"/>
      <c r="G54" s="2">
        <f t="shared" si="3"/>
        <v>0</v>
      </c>
      <c r="J54" s="2">
        <f t="shared" si="4"/>
        <v>0</v>
      </c>
      <c r="L54" s="2">
        <f t="shared" si="2"/>
        <v>0</v>
      </c>
    </row>
    <row r="55" spans="1:12" ht="30" customHeight="1" x14ac:dyDescent="0.3">
      <c r="A55" s="2"/>
      <c r="B55" s="2"/>
      <c r="C55" s="28"/>
      <c r="E55" s="29"/>
      <c r="F55" s="2"/>
      <c r="G55" s="2">
        <f t="shared" si="3"/>
        <v>0</v>
      </c>
      <c r="J55" s="2">
        <f t="shared" si="4"/>
        <v>0</v>
      </c>
      <c r="L55" s="2">
        <f t="shared" si="2"/>
        <v>0</v>
      </c>
    </row>
    <row r="56" spans="1:12" ht="30" customHeight="1" x14ac:dyDescent="0.3">
      <c r="A56" s="2"/>
      <c r="B56" s="2"/>
      <c r="C56" s="28"/>
      <c r="D56" s="29"/>
      <c r="E56" s="29"/>
      <c r="F56" s="2"/>
      <c r="G56" s="2">
        <f t="shared" si="3"/>
        <v>0</v>
      </c>
      <c r="J56" s="2">
        <f t="shared" si="4"/>
        <v>0</v>
      </c>
      <c r="L56" s="2">
        <f t="shared" si="2"/>
        <v>0</v>
      </c>
    </row>
    <row r="57" spans="1:12" ht="30" customHeight="1" x14ac:dyDescent="0.3">
      <c r="C57" s="28"/>
      <c r="D57" s="29"/>
      <c r="F57" s="2"/>
      <c r="G57" s="2">
        <f t="shared" si="3"/>
        <v>0</v>
      </c>
      <c r="J57" s="2">
        <f t="shared" si="4"/>
        <v>0</v>
      </c>
      <c r="L57" s="2">
        <f t="shared" si="2"/>
        <v>0</v>
      </c>
    </row>
    <row r="58" spans="1:12" ht="30" customHeight="1" x14ac:dyDescent="0.3">
      <c r="A58" s="2"/>
      <c r="B58" s="2"/>
      <c r="C58" s="28"/>
      <c r="D58" s="2"/>
      <c r="E58" s="2"/>
      <c r="F58" s="2"/>
      <c r="G58" s="2">
        <f t="shared" si="3"/>
        <v>0</v>
      </c>
      <c r="J58" s="2">
        <f t="shared" si="4"/>
        <v>0</v>
      </c>
      <c r="L58" s="2">
        <f t="shared" si="2"/>
        <v>0</v>
      </c>
    </row>
    <row r="59" spans="1:12" ht="30" customHeight="1" x14ac:dyDescent="0.3">
      <c r="A59" s="2"/>
      <c r="B59" s="2"/>
      <c r="C59" s="28"/>
      <c r="D59" s="2"/>
      <c r="E59" s="2"/>
      <c r="F59" s="2"/>
      <c r="G59" s="2">
        <f t="shared" si="3"/>
        <v>0</v>
      </c>
      <c r="J59" s="2">
        <f t="shared" si="4"/>
        <v>0</v>
      </c>
      <c r="L59" s="2">
        <f t="shared" si="2"/>
        <v>0</v>
      </c>
    </row>
    <row r="60" spans="1:12" ht="30" customHeight="1" x14ac:dyDescent="0.3">
      <c r="C60" s="28"/>
      <c r="G60" s="2">
        <f t="shared" si="3"/>
        <v>0</v>
      </c>
      <c r="J60" s="2">
        <f t="shared" si="4"/>
        <v>0</v>
      </c>
      <c r="L60" s="2">
        <f t="shared" si="2"/>
        <v>0</v>
      </c>
    </row>
    <row r="61" spans="1:12" ht="30" customHeight="1" x14ac:dyDescent="0.3">
      <c r="C61" s="28"/>
      <c r="F61" s="2"/>
      <c r="G61" s="2">
        <f t="shared" si="3"/>
        <v>0</v>
      </c>
      <c r="J61" s="2">
        <f t="shared" si="4"/>
        <v>0</v>
      </c>
      <c r="L61" s="2">
        <f t="shared" si="2"/>
        <v>0</v>
      </c>
    </row>
    <row r="62" spans="1:12" ht="30" customHeight="1" x14ac:dyDescent="0.3">
      <c r="C62" s="28"/>
      <c r="F62" s="2"/>
      <c r="G62" s="2">
        <f t="shared" si="3"/>
        <v>0</v>
      </c>
      <c r="J62" s="2">
        <f t="shared" si="4"/>
        <v>0</v>
      </c>
      <c r="L62" s="2">
        <f t="shared" si="2"/>
        <v>0</v>
      </c>
    </row>
    <row r="63" spans="1:12" ht="30" customHeight="1" x14ac:dyDescent="0.3">
      <c r="C63" s="28"/>
      <c r="F63" s="2"/>
      <c r="G63" s="2">
        <f t="shared" si="3"/>
        <v>0</v>
      </c>
      <c r="J63" s="2">
        <f t="shared" si="4"/>
        <v>0</v>
      </c>
      <c r="L63" s="2">
        <f t="shared" si="2"/>
        <v>0</v>
      </c>
    </row>
    <row r="64" spans="1:12" ht="30" customHeight="1" x14ac:dyDescent="0.3">
      <c r="C64" s="28"/>
      <c r="F64" s="2"/>
      <c r="G64" s="2">
        <f>F64-L64</f>
        <v>0</v>
      </c>
      <c r="J64" s="2">
        <f>H64-I64</f>
        <v>0</v>
      </c>
      <c r="L64" s="2">
        <f>F64*20%</f>
        <v>0</v>
      </c>
    </row>
    <row r="65" spans="3:12" ht="30" customHeight="1" x14ac:dyDescent="0.3">
      <c r="C65" s="28"/>
      <c r="F65" s="2"/>
      <c r="G65" s="2">
        <f>F65-L65</f>
        <v>0</v>
      </c>
      <c r="J65" s="2">
        <f>H65-I65</f>
        <v>0</v>
      </c>
      <c r="L65" s="2">
        <f>F65*20%</f>
        <v>0</v>
      </c>
    </row>
    <row r="66" spans="3:12" ht="30" customHeight="1" x14ac:dyDescent="0.3">
      <c r="C66" s="28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G67" s="1">
        <f>SUM(G2:G66)</f>
        <v>36893</v>
      </c>
    </row>
  </sheetData>
  <sortState ref="A2:M26">
    <sortCondition ref="A2"/>
  </sortState>
  <hyperlinks>
    <hyperlink ref="C26" r:id="rId1" xr:uid="{00000000-0004-0000-1400-000000000000}"/>
    <hyperlink ref="C27" r:id="rId2" xr:uid="{00000000-0004-0000-1400-000001000000}"/>
    <hyperlink ref="C28" r:id="rId3" xr:uid="{00000000-0004-0000-1400-000002000000}"/>
    <hyperlink ref="C2" r:id="rId4" xr:uid="{00000000-0004-0000-1400-000003000000}"/>
    <hyperlink ref="C25" r:id="rId5" xr:uid="{00000000-0004-0000-1400-000004000000}"/>
    <hyperlink ref="C4" r:id="rId6" xr:uid="{00000000-0004-0000-1400-000005000000}"/>
    <hyperlink ref="C5" r:id="rId7" xr:uid="{00000000-0004-0000-1400-000006000000}"/>
    <hyperlink ref="C24" r:id="rId8" xr:uid="{00000000-0004-0000-1400-000007000000}"/>
    <hyperlink ref="C15" r:id="rId9" xr:uid="{00000000-0004-0000-1400-000008000000}"/>
    <hyperlink ref="C16" r:id="rId10" xr:uid="{00000000-0004-0000-1400-000009000000}"/>
    <hyperlink ref="C17" r:id="rId11" xr:uid="{00000000-0004-0000-1400-00000A000000}"/>
    <hyperlink ref="C6" r:id="rId12" xr:uid="{00000000-0004-0000-1400-00000B000000}"/>
    <hyperlink ref="C7" r:id="rId13" xr:uid="{00000000-0004-0000-1400-00000C000000}"/>
    <hyperlink ref="C18" r:id="rId14" xr:uid="{00000000-0004-0000-1400-00000D000000}"/>
    <hyperlink ref="C19" r:id="rId15" xr:uid="{00000000-0004-0000-1400-00000E000000}"/>
    <hyperlink ref="C20" r:id="rId16" xr:uid="{00000000-0004-0000-1400-00000F000000}"/>
    <hyperlink ref="C8" r:id="rId17" xr:uid="{00000000-0004-0000-1400-000010000000}"/>
    <hyperlink ref="C10" r:id="rId18" xr:uid="{00000000-0004-0000-1400-000011000000}"/>
    <hyperlink ref="C11" r:id="rId19" xr:uid="{00000000-0004-0000-1400-000012000000}"/>
    <hyperlink ref="C12" r:id="rId20" xr:uid="{00000000-0004-0000-1400-000013000000}"/>
    <hyperlink ref="C32" r:id="rId21" xr:uid="{00000000-0004-0000-1400-000014000000}"/>
    <hyperlink ref="C21" r:id="rId22" xr:uid="{00000000-0004-0000-1400-000015000000}"/>
  </hyperlinks>
  <pageMargins left="0.7" right="0.7" top="0.75" bottom="0.75" header="0.3" footer="0.3"/>
  <pageSetup paperSize="9" orientation="portrait" verticalDpi="0" r:id="rId2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8"/>
  <sheetViews>
    <sheetView workbookViewId="0">
      <pane ySplit="1" topLeftCell="A75" activePane="bottomLeft" state="frozen"/>
      <selection pane="bottomLeft" activeCell="A84" sqref="A84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7" width="9.109375" style="32"/>
    <col min="8" max="8" width="14.33203125" style="32" customWidth="1"/>
    <col min="9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D85</f>
        <v>23528</v>
      </c>
      <c r="E1" s="31" t="s">
        <v>309</v>
      </c>
      <c r="F1" s="31" t="s">
        <v>307</v>
      </c>
      <c r="G1" s="31" t="s">
        <v>306</v>
      </c>
      <c r="I1" s="31" t="s">
        <v>305</v>
      </c>
      <c r="J1" s="31" t="s">
        <v>304</v>
      </c>
      <c r="K1" s="31" t="s">
        <v>303</v>
      </c>
      <c r="L1" s="31" t="s">
        <v>302</v>
      </c>
      <c r="M1" s="31" t="s">
        <v>301</v>
      </c>
      <c r="O1" s="31" t="s">
        <v>300</v>
      </c>
    </row>
    <row r="2" spans="1:15" ht="30" customHeight="1" x14ac:dyDescent="0.3">
      <c r="A2" s="31" t="s">
        <v>2202</v>
      </c>
      <c r="B2" s="32" t="s">
        <v>2203</v>
      </c>
      <c r="C2" s="31"/>
      <c r="D2" s="32">
        <v>275</v>
      </c>
      <c r="E2" s="31" t="s">
        <v>219</v>
      </c>
      <c r="F2" s="28" t="s">
        <v>2204</v>
      </c>
      <c r="G2" s="32" t="s">
        <v>2203</v>
      </c>
      <c r="H2" s="31"/>
      <c r="I2" s="31">
        <v>350</v>
      </c>
      <c r="J2" s="31">
        <f t="shared" ref="J2:J33" si="0">I2-O2</f>
        <v>280</v>
      </c>
      <c r="M2" s="31"/>
      <c r="O2" s="31">
        <f t="shared" ref="O2:O65" si="1">I2*20%</f>
        <v>70</v>
      </c>
    </row>
    <row r="3" spans="1:15" ht="30" customHeight="1" x14ac:dyDescent="0.3">
      <c r="A3" s="31" t="s">
        <v>2123</v>
      </c>
      <c r="B3" s="29">
        <v>48</v>
      </c>
      <c r="D3" s="32">
        <v>299</v>
      </c>
      <c r="E3" s="32" t="s">
        <v>2124</v>
      </c>
      <c r="F3" s="28" t="s">
        <v>2122</v>
      </c>
      <c r="G3" s="29">
        <v>48</v>
      </c>
      <c r="I3" s="31">
        <v>380</v>
      </c>
      <c r="J3" s="31">
        <f t="shared" si="0"/>
        <v>304</v>
      </c>
      <c r="K3" s="32" t="e">
        <f>I3+I4+#REF!</f>
        <v>#REF!</v>
      </c>
      <c r="L3" s="32">
        <v>700</v>
      </c>
      <c r="M3" s="31" t="e">
        <f>K3-L3</f>
        <v>#REF!</v>
      </c>
      <c r="O3" s="31">
        <f t="shared" si="1"/>
        <v>76</v>
      </c>
    </row>
    <row r="4" spans="1:15" ht="30" customHeight="1" x14ac:dyDescent="0.3">
      <c r="A4" s="31" t="s">
        <v>2180</v>
      </c>
      <c r="B4" s="31">
        <v>98</v>
      </c>
      <c r="C4" s="31" t="s">
        <v>2181</v>
      </c>
      <c r="D4" s="32">
        <v>396</v>
      </c>
      <c r="E4" s="31" t="s">
        <v>9</v>
      </c>
      <c r="F4" s="29"/>
      <c r="G4" s="31">
        <v>98</v>
      </c>
      <c r="H4" s="31" t="s">
        <v>2181</v>
      </c>
      <c r="I4" s="31">
        <v>503</v>
      </c>
      <c r="J4" s="31">
        <f t="shared" si="0"/>
        <v>402.4</v>
      </c>
      <c r="M4" s="31">
        <f>K4-L4</f>
        <v>0</v>
      </c>
      <c r="O4" s="31">
        <f t="shared" si="1"/>
        <v>100.60000000000001</v>
      </c>
    </row>
    <row r="5" spans="1:15" ht="30" customHeight="1" x14ac:dyDescent="0.3">
      <c r="A5" s="32" t="s">
        <v>2118</v>
      </c>
      <c r="B5" s="29">
        <v>6</v>
      </c>
      <c r="C5" s="32" t="s">
        <v>399</v>
      </c>
      <c r="D5" s="31">
        <v>399</v>
      </c>
      <c r="E5" s="32" t="s">
        <v>58</v>
      </c>
      <c r="F5" s="28"/>
      <c r="G5" s="29">
        <v>6</v>
      </c>
      <c r="H5" s="32" t="s">
        <v>399</v>
      </c>
      <c r="I5" s="31">
        <v>399</v>
      </c>
      <c r="J5" s="31">
        <f t="shared" si="0"/>
        <v>319.2</v>
      </c>
      <c r="K5" s="32">
        <f>I5+I6+I7+I8</f>
        <v>1220</v>
      </c>
      <c r="M5" s="31">
        <f>K5-L5</f>
        <v>1220</v>
      </c>
      <c r="O5" s="31">
        <f t="shared" si="1"/>
        <v>79.800000000000011</v>
      </c>
    </row>
    <row r="6" spans="1:15" ht="30" customHeight="1" x14ac:dyDescent="0.3">
      <c r="A6" s="32" t="s">
        <v>2185</v>
      </c>
      <c r="B6" s="29">
        <v>4</v>
      </c>
      <c r="D6" s="31">
        <v>249</v>
      </c>
      <c r="E6" s="32" t="s">
        <v>58</v>
      </c>
      <c r="F6" s="28" t="s">
        <v>2184</v>
      </c>
      <c r="G6" s="29">
        <v>4</v>
      </c>
      <c r="I6" s="31">
        <v>249</v>
      </c>
      <c r="J6" s="31">
        <f t="shared" si="0"/>
        <v>199.2</v>
      </c>
      <c r="M6" s="31"/>
      <c r="O6" s="31">
        <f t="shared" si="1"/>
        <v>49.800000000000004</v>
      </c>
    </row>
    <row r="7" spans="1:15" ht="30" customHeight="1" x14ac:dyDescent="0.3">
      <c r="A7" s="32" t="s">
        <v>2183</v>
      </c>
      <c r="B7" s="29">
        <v>104</v>
      </c>
      <c r="D7" s="31">
        <v>311</v>
      </c>
      <c r="E7" s="32" t="s">
        <v>58</v>
      </c>
      <c r="F7" s="28" t="s">
        <v>2182</v>
      </c>
      <c r="G7" s="29">
        <v>104</v>
      </c>
      <c r="I7" s="31">
        <v>311</v>
      </c>
      <c r="J7" s="31">
        <f t="shared" si="0"/>
        <v>248.8</v>
      </c>
      <c r="M7" s="31"/>
      <c r="O7" s="31">
        <f t="shared" si="1"/>
        <v>62.2</v>
      </c>
    </row>
    <row r="8" spans="1:15" ht="30" customHeight="1" x14ac:dyDescent="0.3">
      <c r="A8" s="32" t="s">
        <v>2252</v>
      </c>
      <c r="B8" s="32">
        <v>116</v>
      </c>
      <c r="C8" s="32" t="s">
        <v>16</v>
      </c>
      <c r="D8" s="32">
        <v>205</v>
      </c>
      <c r="E8" s="31" t="s">
        <v>219</v>
      </c>
      <c r="F8" s="28" t="s">
        <v>2253</v>
      </c>
      <c r="G8" s="32">
        <v>116</v>
      </c>
      <c r="H8" s="32" t="s">
        <v>16</v>
      </c>
      <c r="I8" s="32">
        <v>261</v>
      </c>
      <c r="J8" s="31">
        <f t="shared" si="0"/>
        <v>208.8</v>
      </c>
      <c r="M8" s="31"/>
      <c r="O8" s="31">
        <f t="shared" si="1"/>
        <v>52.2</v>
      </c>
    </row>
    <row r="9" spans="1:15" ht="30" customHeight="1" x14ac:dyDescent="0.3">
      <c r="A9" s="32" t="s">
        <v>2221</v>
      </c>
      <c r="B9" s="32" t="s">
        <v>2223</v>
      </c>
      <c r="D9" s="32">
        <v>340</v>
      </c>
      <c r="E9" s="32" t="s">
        <v>2207</v>
      </c>
      <c r="F9" s="28" t="s">
        <v>2222</v>
      </c>
      <c r="G9" s="32" t="s">
        <v>2223</v>
      </c>
      <c r="I9" s="32">
        <v>432</v>
      </c>
      <c r="J9" s="31">
        <f t="shared" si="0"/>
        <v>345.6</v>
      </c>
      <c r="M9" s="31">
        <f>K9-L9</f>
        <v>0</v>
      </c>
      <c r="O9" s="31">
        <f t="shared" si="1"/>
        <v>86.4</v>
      </c>
    </row>
    <row r="10" spans="1:15" ht="30" customHeight="1" x14ac:dyDescent="0.3">
      <c r="A10" s="31" t="s">
        <v>2062</v>
      </c>
      <c r="B10" s="29">
        <v>48</v>
      </c>
      <c r="D10" s="32">
        <v>315</v>
      </c>
      <c r="E10" s="31"/>
      <c r="F10" s="28" t="s">
        <v>2267</v>
      </c>
      <c r="G10" s="29">
        <v>48</v>
      </c>
      <c r="I10" s="31">
        <v>401</v>
      </c>
      <c r="J10" s="31">
        <f t="shared" si="0"/>
        <v>320.8</v>
      </c>
      <c r="M10" s="31"/>
      <c r="O10" s="31">
        <f t="shared" si="1"/>
        <v>80.2</v>
      </c>
    </row>
    <row r="11" spans="1:15" ht="30" customHeight="1" x14ac:dyDescent="0.3">
      <c r="A11" s="32" t="s">
        <v>2198</v>
      </c>
      <c r="B11" s="29">
        <v>50</v>
      </c>
      <c r="D11" s="31">
        <v>290</v>
      </c>
      <c r="E11" s="32" t="s">
        <v>58</v>
      </c>
      <c r="F11" s="28" t="s">
        <v>2199</v>
      </c>
      <c r="G11" s="29">
        <v>50</v>
      </c>
      <c r="I11" s="31">
        <v>290</v>
      </c>
      <c r="J11" s="31">
        <f t="shared" si="0"/>
        <v>232</v>
      </c>
      <c r="M11" s="31"/>
      <c r="O11" s="31">
        <f t="shared" si="1"/>
        <v>58</v>
      </c>
    </row>
    <row r="12" spans="1:15" ht="30" customHeight="1" x14ac:dyDescent="0.3">
      <c r="A12" s="32" t="s">
        <v>2150</v>
      </c>
      <c r="C12" s="32" t="s">
        <v>83</v>
      </c>
      <c r="D12" s="32">
        <v>115</v>
      </c>
      <c r="E12" s="31" t="s">
        <v>219</v>
      </c>
      <c r="F12" s="28" t="s">
        <v>2151</v>
      </c>
      <c r="H12" s="32" t="s">
        <v>83</v>
      </c>
      <c r="I12" s="32">
        <v>147</v>
      </c>
      <c r="J12" s="31">
        <f t="shared" si="0"/>
        <v>117.6</v>
      </c>
      <c r="M12" s="31">
        <f>K12-L12</f>
        <v>0</v>
      </c>
      <c r="O12" s="31">
        <f t="shared" si="1"/>
        <v>29.400000000000002</v>
      </c>
    </row>
    <row r="13" spans="1:15" ht="30" customHeight="1" x14ac:dyDescent="0.3">
      <c r="A13" s="31" t="s">
        <v>2210</v>
      </c>
      <c r="B13" s="29"/>
      <c r="C13" s="29" t="s">
        <v>2212</v>
      </c>
      <c r="D13" s="32">
        <v>230</v>
      </c>
      <c r="E13" s="32" t="s">
        <v>353</v>
      </c>
      <c r="F13" s="28" t="s">
        <v>2211</v>
      </c>
      <c r="G13" s="29"/>
      <c r="H13" s="29" t="s">
        <v>2212</v>
      </c>
      <c r="I13" s="31">
        <v>294</v>
      </c>
      <c r="J13" s="31">
        <f t="shared" si="0"/>
        <v>235.2</v>
      </c>
      <c r="M13" s="31"/>
      <c r="O13" s="31">
        <f t="shared" si="1"/>
        <v>58.800000000000004</v>
      </c>
    </row>
    <row r="14" spans="1:15" ht="30" customHeight="1" x14ac:dyDescent="0.3">
      <c r="A14" s="31" t="s">
        <v>2208</v>
      </c>
      <c r="B14" s="29">
        <v>25</v>
      </c>
      <c r="C14" s="29" t="s">
        <v>50</v>
      </c>
      <c r="D14" s="32">
        <v>198</v>
      </c>
      <c r="E14" s="32" t="s">
        <v>353</v>
      </c>
      <c r="F14" s="28" t="s">
        <v>2209</v>
      </c>
      <c r="G14" s="29">
        <v>25</v>
      </c>
      <c r="H14" s="29" t="s">
        <v>50</v>
      </c>
      <c r="I14" s="31">
        <v>252</v>
      </c>
      <c r="J14" s="31">
        <f t="shared" si="0"/>
        <v>201.6</v>
      </c>
      <c r="M14" s="31"/>
      <c r="O14" s="31">
        <f t="shared" si="1"/>
        <v>50.400000000000006</v>
      </c>
    </row>
    <row r="15" spans="1:15" ht="30" customHeight="1" x14ac:dyDescent="0.3">
      <c r="A15" s="32" t="s">
        <v>2230</v>
      </c>
      <c r="B15" s="32">
        <v>46</v>
      </c>
      <c r="D15" s="32">
        <v>1200</v>
      </c>
      <c r="E15" s="32" t="s">
        <v>1665</v>
      </c>
      <c r="F15" s="29"/>
      <c r="G15" s="32">
        <v>46</v>
      </c>
      <c r="I15" s="32">
        <v>1524</v>
      </c>
      <c r="J15" s="31">
        <f t="shared" si="0"/>
        <v>1219.2</v>
      </c>
      <c r="K15" s="32">
        <f>I15+I16</f>
        <v>1752</v>
      </c>
      <c r="L15" s="32">
        <v>1300</v>
      </c>
      <c r="M15" s="31">
        <f>K15-L15</f>
        <v>452</v>
      </c>
      <c r="O15" s="31">
        <f t="shared" si="1"/>
        <v>304.8</v>
      </c>
    </row>
    <row r="16" spans="1:15" ht="30" customHeight="1" x14ac:dyDescent="0.3">
      <c r="A16" s="32" t="s">
        <v>2259</v>
      </c>
      <c r="B16" s="32">
        <v>116</v>
      </c>
      <c r="C16" s="32" t="s">
        <v>274</v>
      </c>
      <c r="D16" s="32">
        <v>179</v>
      </c>
      <c r="E16" s="31" t="s">
        <v>219</v>
      </c>
      <c r="F16" s="28" t="s">
        <v>2260</v>
      </c>
      <c r="G16" s="32">
        <v>116</v>
      </c>
      <c r="H16" s="32" t="s">
        <v>274</v>
      </c>
      <c r="I16" s="32">
        <v>228</v>
      </c>
      <c r="J16" s="31">
        <f t="shared" si="0"/>
        <v>182.4</v>
      </c>
      <c r="M16" s="31"/>
      <c r="O16" s="31">
        <f t="shared" si="1"/>
        <v>45.6</v>
      </c>
    </row>
    <row r="17" spans="1:17" ht="30" customHeight="1" x14ac:dyDescent="0.3">
      <c r="A17" s="32" t="s">
        <v>2194</v>
      </c>
      <c r="D17" s="32">
        <v>109</v>
      </c>
      <c r="E17" s="31" t="s">
        <v>159</v>
      </c>
      <c r="F17" s="28" t="s">
        <v>2195</v>
      </c>
      <c r="I17" s="32">
        <v>139</v>
      </c>
      <c r="J17" s="31">
        <f t="shared" si="0"/>
        <v>111.2</v>
      </c>
      <c r="M17" s="31">
        <f t="shared" ref="M17:M26" si="2">K17-L17</f>
        <v>0</v>
      </c>
      <c r="O17" s="31">
        <f t="shared" si="1"/>
        <v>27.8</v>
      </c>
      <c r="P17" s="31"/>
      <c r="Q17" s="31"/>
    </row>
    <row r="18" spans="1:17" ht="30" customHeight="1" x14ac:dyDescent="0.3">
      <c r="A18" s="31" t="s">
        <v>2192</v>
      </c>
      <c r="B18" s="29"/>
      <c r="D18" s="32">
        <v>95</v>
      </c>
      <c r="E18" s="31" t="s">
        <v>159</v>
      </c>
      <c r="F18" s="28" t="s">
        <v>2193</v>
      </c>
      <c r="G18" s="29"/>
      <c r="I18" s="31">
        <v>121</v>
      </c>
      <c r="J18" s="31">
        <f t="shared" si="0"/>
        <v>96.8</v>
      </c>
      <c r="K18" s="32">
        <f>I18+I19+I20</f>
        <v>598</v>
      </c>
      <c r="L18" s="32">
        <v>200</v>
      </c>
      <c r="M18" s="31">
        <f t="shared" si="2"/>
        <v>398</v>
      </c>
      <c r="O18" s="31">
        <f t="shared" si="1"/>
        <v>24.200000000000003</v>
      </c>
      <c r="P18" s="31"/>
      <c r="Q18" s="31"/>
    </row>
    <row r="19" spans="1:17" ht="30" customHeight="1" x14ac:dyDescent="0.3">
      <c r="A19" s="31" t="s">
        <v>2263</v>
      </c>
      <c r="B19" s="29" t="s">
        <v>216</v>
      </c>
      <c r="C19" s="29" t="s">
        <v>274</v>
      </c>
      <c r="D19" s="32">
        <v>209</v>
      </c>
      <c r="E19" s="31" t="s">
        <v>247</v>
      </c>
      <c r="F19" s="28" t="s">
        <v>2264</v>
      </c>
      <c r="G19" s="29" t="s">
        <v>216</v>
      </c>
      <c r="H19" s="29" t="s">
        <v>274</v>
      </c>
      <c r="I19" s="31">
        <v>209</v>
      </c>
      <c r="J19" s="31">
        <f t="shared" si="0"/>
        <v>167.2</v>
      </c>
      <c r="M19" s="31">
        <f t="shared" si="2"/>
        <v>0</v>
      </c>
      <c r="O19" s="31">
        <f t="shared" si="1"/>
        <v>41.800000000000004</v>
      </c>
      <c r="P19" s="31"/>
      <c r="Q19" s="31"/>
    </row>
    <row r="20" spans="1:17" ht="30" customHeight="1" x14ac:dyDescent="0.3">
      <c r="A20" s="31" t="s">
        <v>2251</v>
      </c>
      <c r="B20" s="32">
        <v>92</v>
      </c>
      <c r="C20" s="29" t="s">
        <v>2250</v>
      </c>
      <c r="D20" s="32">
        <v>268</v>
      </c>
      <c r="E20" s="32" t="s">
        <v>247</v>
      </c>
      <c r="F20" s="28" t="s">
        <v>2249</v>
      </c>
      <c r="G20" s="32">
        <v>92</v>
      </c>
      <c r="H20" s="29" t="s">
        <v>2250</v>
      </c>
      <c r="I20" s="31">
        <v>268</v>
      </c>
      <c r="J20" s="31">
        <f t="shared" si="0"/>
        <v>214.4</v>
      </c>
      <c r="M20" s="31">
        <f t="shared" si="2"/>
        <v>0</v>
      </c>
      <c r="O20" s="31">
        <f t="shared" si="1"/>
        <v>53.6</v>
      </c>
      <c r="P20" s="31"/>
      <c r="Q20" s="31"/>
    </row>
    <row r="21" spans="1:17" ht="30" customHeight="1" x14ac:dyDescent="0.3">
      <c r="A21" s="31" t="s">
        <v>1701</v>
      </c>
      <c r="B21" s="32">
        <v>3</v>
      </c>
      <c r="C21" s="29" t="s">
        <v>1709</v>
      </c>
      <c r="D21" s="32">
        <v>215</v>
      </c>
      <c r="E21" s="32" t="s">
        <v>247</v>
      </c>
      <c r="F21" s="28" t="s">
        <v>2248</v>
      </c>
      <c r="G21" s="32">
        <v>3</v>
      </c>
      <c r="H21" s="29" t="s">
        <v>1709</v>
      </c>
      <c r="I21" s="31">
        <v>215</v>
      </c>
      <c r="J21" s="31">
        <f t="shared" si="0"/>
        <v>172</v>
      </c>
      <c r="M21" s="31">
        <f t="shared" si="2"/>
        <v>0</v>
      </c>
      <c r="O21" s="31">
        <f t="shared" si="1"/>
        <v>43</v>
      </c>
      <c r="P21" s="31"/>
      <c r="Q21" s="31"/>
    </row>
    <row r="22" spans="1:17" ht="30" customHeight="1" x14ac:dyDescent="0.3">
      <c r="A22" s="32" t="s">
        <v>1885</v>
      </c>
      <c r="B22" s="32">
        <v>3</v>
      </c>
      <c r="D22" s="32">
        <v>519</v>
      </c>
      <c r="E22" s="32" t="s">
        <v>247</v>
      </c>
      <c r="F22" s="28" t="s">
        <v>2234</v>
      </c>
      <c r="G22" s="32">
        <v>3</v>
      </c>
      <c r="I22" s="32">
        <v>519</v>
      </c>
      <c r="J22" s="31">
        <f t="shared" si="0"/>
        <v>415.2</v>
      </c>
      <c r="K22" s="32">
        <f>I22+I23+I24+I25+I26+I27+I28+I29+I30</f>
        <v>3611</v>
      </c>
      <c r="M22" s="31">
        <f t="shared" si="2"/>
        <v>3611</v>
      </c>
      <c r="O22" s="31">
        <f t="shared" si="1"/>
        <v>103.80000000000001</v>
      </c>
      <c r="P22" s="31"/>
      <c r="Q22" s="31"/>
    </row>
    <row r="23" spans="1:17" ht="30" customHeight="1" x14ac:dyDescent="0.3">
      <c r="A23" s="32" t="s">
        <v>2246</v>
      </c>
      <c r="B23" s="29">
        <v>3</v>
      </c>
      <c r="C23" s="32" t="s">
        <v>753</v>
      </c>
      <c r="D23" s="32">
        <v>426</v>
      </c>
      <c r="E23" s="32" t="s">
        <v>247</v>
      </c>
      <c r="F23" s="28" t="s">
        <v>2247</v>
      </c>
      <c r="G23" s="29">
        <v>3</v>
      </c>
      <c r="H23" s="32" t="s">
        <v>753</v>
      </c>
      <c r="I23" s="31">
        <v>426</v>
      </c>
      <c r="J23" s="31">
        <f t="shared" si="0"/>
        <v>340.8</v>
      </c>
      <c r="M23" s="31">
        <f t="shared" si="2"/>
        <v>0</v>
      </c>
      <c r="O23" s="31">
        <f t="shared" si="1"/>
        <v>85.2</v>
      </c>
    </row>
    <row r="24" spans="1:17" ht="30" customHeight="1" x14ac:dyDescent="0.3">
      <c r="A24" s="31" t="s">
        <v>2119</v>
      </c>
      <c r="B24" s="29">
        <v>98</v>
      </c>
      <c r="C24" s="32" t="s">
        <v>363</v>
      </c>
      <c r="D24" s="32">
        <v>229</v>
      </c>
      <c r="E24" s="32" t="s">
        <v>9</v>
      </c>
      <c r="F24" s="28"/>
      <c r="G24" s="29">
        <v>98</v>
      </c>
      <c r="H24" s="32" t="s">
        <v>363</v>
      </c>
      <c r="I24" s="31">
        <v>291</v>
      </c>
      <c r="J24" s="31">
        <f t="shared" si="0"/>
        <v>232.8</v>
      </c>
      <c r="M24" s="31">
        <f t="shared" si="2"/>
        <v>0</v>
      </c>
      <c r="O24" s="31">
        <f t="shared" si="1"/>
        <v>58.2</v>
      </c>
    </row>
    <row r="25" spans="1:17" ht="30" customHeight="1" x14ac:dyDescent="0.3">
      <c r="A25" s="32" t="s">
        <v>2243</v>
      </c>
      <c r="B25" s="29">
        <v>122</v>
      </c>
      <c r="C25" s="32" t="s">
        <v>2245</v>
      </c>
      <c r="D25" s="32">
        <v>275</v>
      </c>
      <c r="E25" s="32" t="s">
        <v>247</v>
      </c>
      <c r="F25" s="28" t="s">
        <v>2244</v>
      </c>
      <c r="G25" s="29">
        <v>122</v>
      </c>
      <c r="H25" s="32" t="s">
        <v>2245</v>
      </c>
      <c r="I25" s="31">
        <v>275</v>
      </c>
      <c r="J25" s="31">
        <f t="shared" si="0"/>
        <v>220</v>
      </c>
      <c r="M25" s="31">
        <f t="shared" si="2"/>
        <v>0</v>
      </c>
      <c r="O25" s="31">
        <f t="shared" si="1"/>
        <v>55</v>
      </c>
    </row>
    <row r="26" spans="1:17" ht="30" customHeight="1" x14ac:dyDescent="0.3">
      <c r="A26" s="32" t="s">
        <v>2235</v>
      </c>
      <c r="B26" s="32">
        <v>7</v>
      </c>
      <c r="C26" s="32" t="s">
        <v>747</v>
      </c>
      <c r="D26" s="32">
        <v>225</v>
      </c>
      <c r="E26" s="32" t="s">
        <v>247</v>
      </c>
      <c r="F26" s="28" t="s">
        <v>2236</v>
      </c>
      <c r="G26" s="32">
        <v>7</v>
      </c>
      <c r="H26" s="32" t="s">
        <v>747</v>
      </c>
      <c r="I26" s="32">
        <v>225</v>
      </c>
      <c r="J26" s="31">
        <f t="shared" si="0"/>
        <v>180</v>
      </c>
      <c r="M26" s="31">
        <f t="shared" si="2"/>
        <v>0</v>
      </c>
      <c r="O26" s="31">
        <f t="shared" si="1"/>
        <v>45</v>
      </c>
    </row>
    <row r="27" spans="1:17" ht="30" customHeight="1" x14ac:dyDescent="0.3">
      <c r="A27" s="32" t="s">
        <v>2256</v>
      </c>
      <c r="B27" s="32">
        <v>122</v>
      </c>
      <c r="C27" s="32" t="s">
        <v>2258</v>
      </c>
      <c r="D27" s="32">
        <v>229</v>
      </c>
      <c r="E27" s="31" t="s">
        <v>219</v>
      </c>
      <c r="F27" s="28" t="s">
        <v>2257</v>
      </c>
      <c r="G27" s="32">
        <v>122</v>
      </c>
      <c r="H27" s="32" t="s">
        <v>2258</v>
      </c>
      <c r="I27" s="32">
        <v>291</v>
      </c>
      <c r="J27" s="31">
        <f t="shared" si="0"/>
        <v>232.8</v>
      </c>
      <c r="M27" s="31"/>
      <c r="O27" s="31">
        <f t="shared" si="1"/>
        <v>58.2</v>
      </c>
    </row>
    <row r="28" spans="1:17" ht="30" customHeight="1" x14ac:dyDescent="0.3">
      <c r="A28" s="31" t="s">
        <v>2125</v>
      </c>
      <c r="B28" s="29" t="s">
        <v>516</v>
      </c>
      <c r="C28" s="29"/>
      <c r="D28" s="32">
        <v>389</v>
      </c>
      <c r="E28" s="32" t="s">
        <v>353</v>
      </c>
      <c r="F28" s="28" t="s">
        <v>2126</v>
      </c>
      <c r="G28" s="29" t="s">
        <v>516</v>
      </c>
      <c r="H28" s="29"/>
      <c r="I28" s="31">
        <v>495</v>
      </c>
      <c r="J28" s="31">
        <f t="shared" si="0"/>
        <v>396</v>
      </c>
      <c r="K28" s="32">
        <f>I28+I29+I30</f>
        <v>1584</v>
      </c>
      <c r="L28" s="32">
        <v>700</v>
      </c>
      <c r="M28" s="31">
        <f t="shared" ref="M28:M36" si="3">K28-L28</f>
        <v>884</v>
      </c>
      <c r="O28" s="31">
        <f t="shared" si="1"/>
        <v>99</v>
      </c>
    </row>
    <row r="29" spans="1:17" s="31" customFormat="1" ht="30" customHeight="1" x14ac:dyDescent="0.3">
      <c r="A29" s="31" t="s">
        <v>2154</v>
      </c>
      <c r="B29" s="32">
        <v>3</v>
      </c>
      <c r="D29" s="31">
        <v>763</v>
      </c>
      <c r="E29" s="31" t="s">
        <v>2155</v>
      </c>
      <c r="F29" s="28"/>
      <c r="G29" s="32">
        <v>3</v>
      </c>
      <c r="I29" s="31">
        <v>969</v>
      </c>
      <c r="J29" s="31">
        <f t="shared" si="0"/>
        <v>775.2</v>
      </c>
      <c r="K29" s="32">
        <f>I29+I30</f>
        <v>1089</v>
      </c>
      <c r="L29" s="32">
        <v>600</v>
      </c>
      <c r="M29" s="31">
        <f t="shared" si="3"/>
        <v>489</v>
      </c>
      <c r="N29" s="32"/>
      <c r="O29" s="31">
        <f t="shared" si="1"/>
        <v>193.8</v>
      </c>
      <c r="P29" s="32"/>
      <c r="Q29" s="32"/>
    </row>
    <row r="30" spans="1:17" s="31" customFormat="1" ht="30" customHeight="1" x14ac:dyDescent="0.3">
      <c r="A30" s="32" t="s">
        <v>2174</v>
      </c>
      <c r="B30" s="29"/>
      <c r="C30" s="29"/>
      <c r="D30" s="32">
        <v>94</v>
      </c>
      <c r="E30" s="31" t="s">
        <v>371</v>
      </c>
      <c r="F30" s="28" t="s">
        <v>2175</v>
      </c>
      <c r="G30" s="29"/>
      <c r="H30" s="29"/>
      <c r="I30" s="31">
        <v>120</v>
      </c>
      <c r="J30" s="31">
        <f t="shared" si="0"/>
        <v>96</v>
      </c>
      <c r="K30" s="32">
        <f>I30+I31</f>
        <v>208</v>
      </c>
      <c r="L30" s="32">
        <v>120</v>
      </c>
      <c r="M30" s="31">
        <f t="shared" si="3"/>
        <v>88</v>
      </c>
      <c r="N30" s="32"/>
      <c r="O30" s="31">
        <f t="shared" si="1"/>
        <v>24</v>
      </c>
      <c r="P30" s="32"/>
      <c r="Q30" s="32"/>
    </row>
    <row r="31" spans="1:17" s="31" customFormat="1" ht="30" customHeight="1" x14ac:dyDescent="0.3">
      <c r="A31" s="31" t="s">
        <v>2141</v>
      </c>
      <c r="B31" s="32"/>
      <c r="C31" s="32" t="s">
        <v>2143</v>
      </c>
      <c r="D31" s="32">
        <v>69</v>
      </c>
      <c r="E31" s="32" t="s">
        <v>1135</v>
      </c>
      <c r="F31" s="28" t="s">
        <v>2142</v>
      </c>
      <c r="G31" s="32"/>
      <c r="H31" s="32" t="s">
        <v>2143</v>
      </c>
      <c r="I31" s="31">
        <v>88</v>
      </c>
      <c r="J31" s="31">
        <f t="shared" si="0"/>
        <v>70.400000000000006</v>
      </c>
      <c r="K31" s="32"/>
      <c r="L31" s="32"/>
      <c r="M31" s="31">
        <f t="shared" si="3"/>
        <v>0</v>
      </c>
      <c r="N31" s="32"/>
      <c r="O31" s="31">
        <f t="shared" si="1"/>
        <v>17.600000000000001</v>
      </c>
      <c r="P31" s="32"/>
      <c r="Q31" s="32"/>
    </row>
    <row r="32" spans="1:17" s="31" customFormat="1" ht="30" customHeight="1" x14ac:dyDescent="0.3">
      <c r="A32" s="31" t="s">
        <v>2141</v>
      </c>
      <c r="B32" s="32"/>
      <c r="C32" s="32" t="s">
        <v>2143</v>
      </c>
      <c r="D32" s="32">
        <v>69</v>
      </c>
      <c r="E32" s="32" t="s">
        <v>622</v>
      </c>
      <c r="F32" s="28" t="s">
        <v>2142</v>
      </c>
      <c r="G32" s="32"/>
      <c r="H32" s="32" t="s">
        <v>2143</v>
      </c>
      <c r="I32" s="31">
        <v>88</v>
      </c>
      <c r="J32" s="31">
        <f t="shared" si="0"/>
        <v>70.400000000000006</v>
      </c>
      <c r="K32" s="32"/>
      <c r="L32" s="32"/>
      <c r="M32" s="31">
        <f t="shared" si="3"/>
        <v>0</v>
      </c>
      <c r="N32" s="32"/>
      <c r="O32" s="31">
        <f>I32*20%</f>
        <v>17.600000000000001</v>
      </c>
      <c r="P32" s="32"/>
      <c r="Q32" s="32"/>
    </row>
    <row r="33" spans="1:17" s="31" customFormat="1" ht="30" customHeight="1" x14ac:dyDescent="0.3">
      <c r="A33" s="31" t="s">
        <v>2134</v>
      </c>
      <c r="B33" s="32"/>
      <c r="C33" s="31" t="s">
        <v>1579</v>
      </c>
      <c r="D33" s="32">
        <v>69</v>
      </c>
      <c r="E33" s="32" t="s">
        <v>1135</v>
      </c>
      <c r="F33" s="28" t="s">
        <v>2133</v>
      </c>
      <c r="G33" s="32"/>
      <c r="H33" s="31" t="s">
        <v>1579</v>
      </c>
      <c r="I33" s="31">
        <v>88</v>
      </c>
      <c r="J33" s="31">
        <f t="shared" si="0"/>
        <v>70.400000000000006</v>
      </c>
      <c r="K33" s="32"/>
      <c r="L33" s="32"/>
      <c r="M33" s="31">
        <f t="shared" si="3"/>
        <v>0</v>
      </c>
      <c r="N33" s="32"/>
      <c r="O33" s="31">
        <f t="shared" si="1"/>
        <v>17.600000000000001</v>
      </c>
      <c r="P33" s="32"/>
      <c r="Q33" s="32"/>
    </row>
    <row r="34" spans="1:17" s="31" customFormat="1" ht="30" customHeight="1" x14ac:dyDescent="0.3">
      <c r="A34" s="40" t="s">
        <v>2144</v>
      </c>
      <c r="B34" s="32"/>
      <c r="C34" s="32" t="s">
        <v>2146</v>
      </c>
      <c r="D34" s="32"/>
      <c r="E34" s="32" t="s">
        <v>1135</v>
      </c>
      <c r="F34" s="28" t="s">
        <v>2145</v>
      </c>
      <c r="G34" s="32"/>
      <c r="H34" s="32" t="s">
        <v>2146</v>
      </c>
      <c r="I34" s="31">
        <v>201</v>
      </c>
      <c r="J34" s="31">
        <f t="shared" ref="J34:J65" si="4">I34-O34</f>
        <v>160.80000000000001</v>
      </c>
      <c r="K34" s="32"/>
      <c r="L34" s="32"/>
      <c r="M34" s="31">
        <f t="shared" si="3"/>
        <v>0</v>
      </c>
      <c r="N34" s="32"/>
      <c r="O34" s="31">
        <f t="shared" si="1"/>
        <v>40.200000000000003</v>
      </c>
      <c r="P34" s="32"/>
      <c r="Q34" s="32"/>
    </row>
    <row r="35" spans="1:17" s="31" customFormat="1" ht="30" customHeight="1" x14ac:dyDescent="0.3">
      <c r="A35" s="32" t="s">
        <v>2200</v>
      </c>
      <c r="B35" s="32">
        <v>39</v>
      </c>
      <c r="C35" s="32" t="s">
        <v>89</v>
      </c>
      <c r="D35" s="32">
        <v>176</v>
      </c>
      <c r="E35" s="32" t="s">
        <v>124</v>
      </c>
      <c r="F35" s="28" t="s">
        <v>2201</v>
      </c>
      <c r="G35" s="32">
        <v>39</v>
      </c>
      <c r="H35" s="32" t="s">
        <v>89</v>
      </c>
      <c r="I35" s="32">
        <v>224</v>
      </c>
      <c r="J35" s="31">
        <f t="shared" si="4"/>
        <v>179.2</v>
      </c>
      <c r="K35" s="32">
        <f>I35</f>
        <v>224</v>
      </c>
      <c r="L35" s="32">
        <v>100</v>
      </c>
      <c r="M35" s="31">
        <f t="shared" si="3"/>
        <v>124</v>
      </c>
      <c r="N35" s="32"/>
      <c r="O35" s="31">
        <f t="shared" si="1"/>
        <v>44.800000000000004</v>
      </c>
      <c r="P35" s="32"/>
      <c r="Q35" s="32"/>
    </row>
    <row r="36" spans="1:17" s="31" customFormat="1" ht="30" customHeight="1" x14ac:dyDescent="0.3">
      <c r="A36" s="31" t="s">
        <v>2268</v>
      </c>
      <c r="B36" s="31">
        <v>52</v>
      </c>
      <c r="D36" s="32">
        <v>439</v>
      </c>
      <c r="E36" s="31" t="s">
        <v>135</v>
      </c>
      <c r="F36" s="28"/>
      <c r="G36" s="31">
        <v>52</v>
      </c>
      <c r="I36" s="31">
        <v>558</v>
      </c>
      <c r="J36" s="31">
        <f t="shared" si="4"/>
        <v>446.4</v>
      </c>
      <c r="K36" s="32">
        <f>I36</f>
        <v>558</v>
      </c>
      <c r="L36" s="32"/>
      <c r="M36" s="31">
        <f t="shared" si="3"/>
        <v>558</v>
      </c>
      <c r="N36" s="32"/>
      <c r="O36" s="31">
        <f t="shared" si="1"/>
        <v>111.60000000000001</v>
      </c>
      <c r="P36" s="32"/>
      <c r="Q36" s="32"/>
    </row>
    <row r="37" spans="1:17" ht="30" customHeight="1" x14ac:dyDescent="0.3">
      <c r="A37" s="32" t="s">
        <v>2213</v>
      </c>
      <c r="B37" s="29"/>
      <c r="C37" s="29"/>
      <c r="D37" s="32">
        <v>115</v>
      </c>
      <c r="E37" s="31" t="s">
        <v>371</v>
      </c>
      <c r="F37" s="28" t="s">
        <v>2214</v>
      </c>
      <c r="G37" s="29"/>
      <c r="H37" s="29"/>
      <c r="I37" s="31">
        <v>147</v>
      </c>
      <c r="J37" s="31">
        <f t="shared" si="4"/>
        <v>117.6</v>
      </c>
      <c r="M37" s="31"/>
      <c r="O37" s="31">
        <f t="shared" si="1"/>
        <v>29.400000000000002</v>
      </c>
    </row>
    <row r="38" spans="1:17" ht="30" customHeight="1" x14ac:dyDescent="0.3">
      <c r="A38" s="31" t="s">
        <v>2231</v>
      </c>
      <c r="B38" s="29">
        <v>43</v>
      </c>
      <c r="D38" s="32">
        <v>299</v>
      </c>
      <c r="E38" s="32" t="s">
        <v>2124</v>
      </c>
      <c r="F38" s="28" t="s">
        <v>2232</v>
      </c>
      <c r="G38" s="29">
        <v>43</v>
      </c>
      <c r="I38" s="31">
        <v>380</v>
      </c>
      <c r="J38" s="31">
        <f t="shared" si="4"/>
        <v>304</v>
      </c>
      <c r="M38" s="31"/>
      <c r="O38" s="31">
        <f t="shared" si="1"/>
        <v>76</v>
      </c>
    </row>
    <row r="39" spans="1:17" ht="30" customHeight="1" x14ac:dyDescent="0.3">
      <c r="A39" s="31" t="s">
        <v>2219</v>
      </c>
      <c r="B39" s="32">
        <v>7</v>
      </c>
      <c r="C39" s="31" t="s">
        <v>59</v>
      </c>
      <c r="D39" s="32">
        <v>248</v>
      </c>
      <c r="E39" s="31" t="s">
        <v>219</v>
      </c>
      <c r="F39" s="28" t="s">
        <v>2220</v>
      </c>
      <c r="G39" s="32">
        <v>7</v>
      </c>
      <c r="H39" s="31" t="s">
        <v>59</v>
      </c>
      <c r="I39" s="31">
        <v>315</v>
      </c>
      <c r="J39" s="31">
        <f t="shared" si="4"/>
        <v>252</v>
      </c>
      <c r="M39" s="31"/>
      <c r="O39" s="31">
        <f t="shared" si="1"/>
        <v>63</v>
      </c>
    </row>
    <row r="40" spans="1:17" ht="30" customHeight="1" x14ac:dyDescent="0.3">
      <c r="A40" s="32" t="s">
        <v>2254</v>
      </c>
      <c r="B40" s="32">
        <v>7</v>
      </c>
      <c r="C40" s="32" t="s">
        <v>470</v>
      </c>
      <c r="D40" s="32">
        <v>505</v>
      </c>
      <c r="E40" s="31" t="s">
        <v>219</v>
      </c>
      <c r="F40" s="28" t="s">
        <v>2255</v>
      </c>
      <c r="G40" s="32">
        <v>7</v>
      </c>
      <c r="H40" s="32" t="s">
        <v>470</v>
      </c>
      <c r="I40" s="32">
        <v>642</v>
      </c>
      <c r="J40" s="31">
        <f t="shared" si="4"/>
        <v>513.6</v>
      </c>
      <c r="M40" s="31"/>
      <c r="O40" s="31">
        <f t="shared" si="1"/>
        <v>128.4</v>
      </c>
    </row>
    <row r="41" spans="1:17" ht="30" customHeight="1" x14ac:dyDescent="0.3">
      <c r="A41" s="31" t="s">
        <v>2217</v>
      </c>
      <c r="B41" s="32">
        <v>122</v>
      </c>
      <c r="C41" s="31"/>
      <c r="D41" s="32">
        <v>335</v>
      </c>
      <c r="E41" s="31" t="s">
        <v>219</v>
      </c>
      <c r="F41" s="28" t="s">
        <v>2218</v>
      </c>
      <c r="G41" s="32">
        <v>122</v>
      </c>
      <c r="H41" s="31"/>
      <c r="I41" s="31">
        <v>426</v>
      </c>
      <c r="J41" s="31">
        <f t="shared" si="4"/>
        <v>340.8</v>
      </c>
      <c r="M41" s="31"/>
      <c r="O41" s="31">
        <f t="shared" si="1"/>
        <v>85.2</v>
      </c>
    </row>
    <row r="42" spans="1:17" ht="30" customHeight="1" x14ac:dyDescent="0.3">
      <c r="A42" s="31" t="s">
        <v>2226</v>
      </c>
      <c r="B42" s="32">
        <v>122</v>
      </c>
      <c r="C42" s="31"/>
      <c r="D42" s="32">
        <v>335</v>
      </c>
      <c r="E42" s="31" t="s">
        <v>219</v>
      </c>
      <c r="F42" s="28" t="s">
        <v>2227</v>
      </c>
      <c r="G42" s="32">
        <v>122</v>
      </c>
      <c r="H42" s="31"/>
      <c r="I42" s="31">
        <v>426</v>
      </c>
      <c r="J42" s="31">
        <f t="shared" si="4"/>
        <v>340.8</v>
      </c>
      <c r="M42" s="31"/>
      <c r="O42" s="31">
        <f t="shared" si="1"/>
        <v>85.2</v>
      </c>
    </row>
    <row r="43" spans="1:17" ht="30" customHeight="1" x14ac:dyDescent="0.3">
      <c r="A43" s="31" t="s">
        <v>2224</v>
      </c>
      <c r="B43" s="32">
        <v>122</v>
      </c>
      <c r="C43" s="31" t="s">
        <v>1632</v>
      </c>
      <c r="D43" s="32">
        <v>445</v>
      </c>
      <c r="E43" s="31" t="s">
        <v>219</v>
      </c>
      <c r="F43" s="28" t="s">
        <v>2225</v>
      </c>
      <c r="G43" s="32">
        <v>122</v>
      </c>
      <c r="H43" s="31" t="s">
        <v>1632</v>
      </c>
      <c r="I43" s="31">
        <v>566</v>
      </c>
      <c r="J43" s="31">
        <f t="shared" si="4"/>
        <v>452.8</v>
      </c>
      <c r="M43" s="31"/>
      <c r="O43" s="31">
        <f t="shared" si="1"/>
        <v>113.2</v>
      </c>
    </row>
    <row r="44" spans="1:17" ht="30" customHeight="1" x14ac:dyDescent="0.3">
      <c r="A44" s="31" t="s">
        <v>2176</v>
      </c>
      <c r="B44" s="32">
        <v>5</v>
      </c>
      <c r="C44" s="72" t="s">
        <v>20</v>
      </c>
      <c r="D44" s="32">
        <v>275</v>
      </c>
      <c r="E44" s="31" t="s">
        <v>402</v>
      </c>
      <c r="F44" s="28" t="s">
        <v>2177</v>
      </c>
      <c r="G44" s="32">
        <v>5</v>
      </c>
      <c r="H44" s="31" t="s">
        <v>20</v>
      </c>
      <c r="I44" s="31">
        <v>388</v>
      </c>
      <c r="J44" s="31">
        <f t="shared" si="4"/>
        <v>310.39999999999998</v>
      </c>
      <c r="K44" s="32">
        <f>I44</f>
        <v>388</v>
      </c>
      <c r="M44" s="31">
        <f t="shared" ref="M44:M49" si="5">K44-L44</f>
        <v>388</v>
      </c>
      <c r="O44" s="31">
        <f t="shared" si="1"/>
        <v>77.600000000000009</v>
      </c>
    </row>
    <row r="45" spans="1:17" ht="30" customHeight="1" x14ac:dyDescent="0.3">
      <c r="A45" s="32" t="s">
        <v>2129</v>
      </c>
      <c r="B45" s="32" t="s">
        <v>147</v>
      </c>
      <c r="C45" s="32" t="s">
        <v>120</v>
      </c>
      <c r="D45" s="32">
        <v>228</v>
      </c>
      <c r="E45" s="32" t="s">
        <v>1135</v>
      </c>
      <c r="F45" s="28" t="s">
        <v>2130</v>
      </c>
      <c r="G45" s="32" t="s">
        <v>147</v>
      </c>
      <c r="H45" s="32" t="s">
        <v>120</v>
      </c>
      <c r="I45" s="31">
        <v>291</v>
      </c>
      <c r="J45" s="31">
        <f t="shared" si="4"/>
        <v>232.8</v>
      </c>
      <c r="M45" s="31">
        <f t="shared" si="5"/>
        <v>0</v>
      </c>
      <c r="O45" s="31">
        <f t="shared" si="1"/>
        <v>58.2</v>
      </c>
    </row>
    <row r="46" spans="1:17" ht="30" customHeight="1" x14ac:dyDescent="0.3">
      <c r="A46" s="32" t="s">
        <v>2167</v>
      </c>
      <c r="B46" s="32">
        <v>2</v>
      </c>
      <c r="C46" s="32" t="s">
        <v>2166</v>
      </c>
      <c r="D46" s="32">
        <v>1199</v>
      </c>
      <c r="E46" s="32" t="s">
        <v>270</v>
      </c>
      <c r="F46" s="28" t="s">
        <v>2168</v>
      </c>
      <c r="G46" s="32">
        <v>2</v>
      </c>
      <c r="H46" s="32" t="s">
        <v>2166</v>
      </c>
      <c r="I46" s="32">
        <v>1523</v>
      </c>
      <c r="J46" s="31">
        <f t="shared" si="4"/>
        <v>1218.4000000000001</v>
      </c>
      <c r="M46" s="31">
        <f t="shared" si="5"/>
        <v>0</v>
      </c>
      <c r="O46" s="31">
        <f t="shared" si="1"/>
        <v>304.60000000000002</v>
      </c>
    </row>
    <row r="47" spans="1:17" ht="30" customHeight="1" x14ac:dyDescent="0.3">
      <c r="A47" s="32" t="s">
        <v>2165</v>
      </c>
      <c r="B47" s="32">
        <v>2</v>
      </c>
      <c r="C47" s="32" t="s">
        <v>2166</v>
      </c>
      <c r="D47" s="32">
        <v>1215</v>
      </c>
      <c r="E47" s="32" t="s">
        <v>270</v>
      </c>
      <c r="F47" s="28" t="s">
        <v>2164</v>
      </c>
      <c r="G47" s="32">
        <v>2</v>
      </c>
      <c r="H47" s="32" t="s">
        <v>2166</v>
      </c>
      <c r="I47" s="32">
        <v>1544</v>
      </c>
      <c r="J47" s="31">
        <f t="shared" si="4"/>
        <v>1235.2</v>
      </c>
      <c r="K47" s="32">
        <f>I47+I48</f>
        <v>2063</v>
      </c>
      <c r="M47" s="31">
        <f t="shared" si="5"/>
        <v>2063</v>
      </c>
      <c r="O47" s="31">
        <f t="shared" si="1"/>
        <v>308.8</v>
      </c>
    </row>
    <row r="48" spans="1:17" ht="30" customHeight="1" x14ac:dyDescent="0.3">
      <c r="A48" s="31" t="s">
        <v>2159</v>
      </c>
      <c r="B48" s="31" t="s">
        <v>2161</v>
      </c>
      <c r="C48" s="31"/>
      <c r="D48" s="32">
        <v>408</v>
      </c>
      <c r="E48" s="31" t="s">
        <v>488</v>
      </c>
      <c r="F48" s="28" t="s">
        <v>2160</v>
      </c>
      <c r="G48" s="31" t="s">
        <v>2161</v>
      </c>
      <c r="H48" s="31"/>
      <c r="I48" s="31">
        <v>519</v>
      </c>
      <c r="J48" s="31">
        <f t="shared" si="4"/>
        <v>415.2</v>
      </c>
      <c r="K48" s="32">
        <f>I48</f>
        <v>519</v>
      </c>
      <c r="L48" s="32">
        <v>250</v>
      </c>
      <c r="M48" s="31">
        <f t="shared" si="5"/>
        <v>269</v>
      </c>
      <c r="O48" s="31">
        <f t="shared" si="1"/>
        <v>103.80000000000001</v>
      </c>
    </row>
    <row r="49" spans="1:17" ht="30" customHeight="1" x14ac:dyDescent="0.3">
      <c r="A49" s="32" t="s">
        <v>2196</v>
      </c>
      <c r="D49" s="32">
        <v>118</v>
      </c>
      <c r="E49" s="31" t="s">
        <v>159</v>
      </c>
      <c r="F49" s="28" t="s">
        <v>2197</v>
      </c>
      <c r="I49" s="32">
        <v>150</v>
      </c>
      <c r="J49" s="31">
        <f t="shared" si="4"/>
        <v>120</v>
      </c>
      <c r="M49" s="31">
        <f t="shared" si="5"/>
        <v>0</v>
      </c>
      <c r="O49" s="31">
        <f t="shared" si="1"/>
        <v>30</v>
      </c>
    </row>
    <row r="50" spans="1:17" ht="30" customHeight="1" x14ac:dyDescent="0.3">
      <c r="A50" s="31" t="s">
        <v>2229</v>
      </c>
      <c r="B50" s="29">
        <v>45</v>
      </c>
      <c r="C50" s="32" t="s">
        <v>120</v>
      </c>
      <c r="D50" s="32">
        <v>239</v>
      </c>
      <c r="E50" s="32" t="s">
        <v>2124</v>
      </c>
      <c r="F50" s="28" t="s">
        <v>2228</v>
      </c>
      <c r="G50" s="29">
        <v>45</v>
      </c>
      <c r="H50" s="32" t="s">
        <v>120</v>
      </c>
      <c r="I50" s="31">
        <v>304</v>
      </c>
      <c r="J50" s="31">
        <f t="shared" si="4"/>
        <v>243.2</v>
      </c>
      <c r="M50" s="31"/>
      <c r="O50" s="31">
        <f t="shared" si="1"/>
        <v>60.800000000000004</v>
      </c>
      <c r="P50" s="31"/>
      <c r="Q50" s="31"/>
    </row>
    <row r="51" spans="1:17" ht="30" customHeight="1" x14ac:dyDescent="0.3">
      <c r="A51" s="31" t="s">
        <v>2189</v>
      </c>
      <c r="B51" s="29" t="s">
        <v>2191</v>
      </c>
      <c r="D51" s="32">
        <v>379</v>
      </c>
      <c r="E51" s="31" t="s">
        <v>2188</v>
      </c>
      <c r="F51" s="28" t="s">
        <v>2190</v>
      </c>
      <c r="G51" s="29" t="s">
        <v>2191</v>
      </c>
      <c r="I51" s="31">
        <v>482</v>
      </c>
      <c r="J51" s="31">
        <f t="shared" si="4"/>
        <v>385.6</v>
      </c>
      <c r="M51" s="31">
        <f t="shared" ref="M51:M65" si="6">K51-L51</f>
        <v>0</v>
      </c>
      <c r="O51" s="31">
        <f t="shared" si="1"/>
        <v>96.4</v>
      </c>
      <c r="P51" s="31"/>
      <c r="Q51" s="31"/>
    </row>
    <row r="52" spans="1:17" ht="30" customHeight="1" x14ac:dyDescent="0.3">
      <c r="A52" s="32" t="s">
        <v>2233</v>
      </c>
      <c r="B52" s="32">
        <v>46</v>
      </c>
      <c r="D52" s="32">
        <v>878</v>
      </c>
      <c r="E52" s="32" t="s">
        <v>1665</v>
      </c>
      <c r="F52" s="29"/>
      <c r="G52" s="32">
        <v>46</v>
      </c>
      <c r="I52" s="32">
        <v>1116</v>
      </c>
      <c r="J52" s="31">
        <f t="shared" si="4"/>
        <v>892.8</v>
      </c>
      <c r="M52" s="31">
        <f t="shared" si="6"/>
        <v>0</v>
      </c>
      <c r="O52" s="31">
        <f t="shared" si="1"/>
        <v>223.20000000000002</v>
      </c>
      <c r="P52" s="31"/>
      <c r="Q52" s="31"/>
    </row>
    <row r="53" spans="1:17" ht="30" customHeight="1" x14ac:dyDescent="0.3">
      <c r="A53" s="31" t="s">
        <v>2156</v>
      </c>
      <c r="B53" s="32" t="s">
        <v>216</v>
      </c>
      <c r="C53" s="31" t="s">
        <v>2158</v>
      </c>
      <c r="D53" s="32">
        <v>265</v>
      </c>
      <c r="E53" s="31" t="s">
        <v>1689</v>
      </c>
      <c r="F53" s="28" t="s">
        <v>2157</v>
      </c>
      <c r="G53" s="32" t="s">
        <v>216</v>
      </c>
      <c r="H53" s="31" t="s">
        <v>2158</v>
      </c>
      <c r="I53" s="31">
        <v>337</v>
      </c>
      <c r="J53" s="31">
        <f t="shared" si="4"/>
        <v>269.60000000000002</v>
      </c>
      <c r="K53" s="32">
        <f>I53</f>
        <v>337</v>
      </c>
      <c r="L53" s="32">
        <v>250</v>
      </c>
      <c r="M53" s="31">
        <f t="shared" si="6"/>
        <v>87</v>
      </c>
      <c r="O53" s="31">
        <f t="shared" si="1"/>
        <v>67.400000000000006</v>
      </c>
    </row>
    <row r="54" spans="1:17" ht="30" customHeight="1" x14ac:dyDescent="0.3">
      <c r="A54" s="31" t="s">
        <v>2135</v>
      </c>
      <c r="B54" s="31" t="s">
        <v>357</v>
      </c>
      <c r="C54" s="31" t="s">
        <v>2137</v>
      </c>
      <c r="D54" s="32">
        <v>183</v>
      </c>
      <c r="E54" s="32" t="s">
        <v>1135</v>
      </c>
      <c r="F54" s="28" t="s">
        <v>2136</v>
      </c>
      <c r="G54" s="31" t="s">
        <v>357</v>
      </c>
      <c r="H54" s="31" t="s">
        <v>2137</v>
      </c>
      <c r="I54" s="31">
        <v>233</v>
      </c>
      <c r="J54" s="31">
        <f t="shared" si="4"/>
        <v>186.4</v>
      </c>
      <c r="M54" s="31">
        <f t="shared" si="6"/>
        <v>0</v>
      </c>
      <c r="O54" s="31">
        <f t="shared" si="1"/>
        <v>46.6</v>
      </c>
    </row>
    <row r="55" spans="1:17" ht="30" customHeight="1" x14ac:dyDescent="0.3">
      <c r="A55" s="31" t="s">
        <v>2135</v>
      </c>
      <c r="B55" s="31" t="s">
        <v>357</v>
      </c>
      <c r="C55" s="31" t="s">
        <v>2137</v>
      </c>
      <c r="D55" s="32">
        <v>183</v>
      </c>
      <c r="E55" s="32" t="s">
        <v>1135</v>
      </c>
      <c r="F55" s="28" t="s">
        <v>2136</v>
      </c>
      <c r="G55" s="31" t="s">
        <v>357</v>
      </c>
      <c r="H55" s="31" t="s">
        <v>2137</v>
      </c>
      <c r="I55" s="31">
        <v>233</v>
      </c>
      <c r="J55" s="31">
        <f t="shared" si="4"/>
        <v>186.4</v>
      </c>
      <c r="M55" s="31">
        <f t="shared" si="6"/>
        <v>0</v>
      </c>
      <c r="O55" s="31">
        <f t="shared" si="1"/>
        <v>46.6</v>
      </c>
    </row>
    <row r="56" spans="1:17" ht="30" customHeight="1" x14ac:dyDescent="0.3">
      <c r="A56" s="31" t="s">
        <v>2147</v>
      </c>
      <c r="C56" s="31" t="s">
        <v>2149</v>
      </c>
      <c r="D56" s="32">
        <v>115</v>
      </c>
      <c r="E56" s="31" t="s">
        <v>219</v>
      </c>
      <c r="F56" s="28" t="s">
        <v>2148</v>
      </c>
      <c r="H56" s="31" t="s">
        <v>2149</v>
      </c>
      <c r="I56" s="31">
        <v>147</v>
      </c>
      <c r="J56" s="31">
        <f t="shared" si="4"/>
        <v>117.6</v>
      </c>
      <c r="K56" s="32">
        <f>I56+I57+I59+I58+I60+I61+I62+I63+I64+I65+I66+I67+I68</f>
        <v>3381</v>
      </c>
      <c r="L56" s="32">
        <v>2000</v>
      </c>
      <c r="M56" s="31">
        <f t="shared" si="6"/>
        <v>1381</v>
      </c>
      <c r="O56" s="31">
        <f t="shared" si="1"/>
        <v>29.400000000000002</v>
      </c>
    </row>
    <row r="57" spans="1:17" ht="30" customHeight="1" x14ac:dyDescent="0.3">
      <c r="A57" s="32" t="s">
        <v>2147</v>
      </c>
      <c r="C57" s="32" t="s">
        <v>2110</v>
      </c>
      <c r="D57" s="31">
        <v>115</v>
      </c>
      <c r="E57" s="31" t="s">
        <v>219</v>
      </c>
      <c r="F57" s="28" t="s">
        <v>2152</v>
      </c>
      <c r="H57" s="32" t="s">
        <v>2110</v>
      </c>
      <c r="I57" s="32">
        <v>147</v>
      </c>
      <c r="J57" s="31">
        <f t="shared" si="4"/>
        <v>117.6</v>
      </c>
      <c r="M57" s="31">
        <f t="shared" si="6"/>
        <v>0</v>
      </c>
      <c r="O57" s="31">
        <f t="shared" si="1"/>
        <v>29.400000000000002</v>
      </c>
    </row>
    <row r="58" spans="1:17" ht="30" customHeight="1" x14ac:dyDescent="0.3">
      <c r="A58" s="32" t="s">
        <v>2162</v>
      </c>
      <c r="B58" s="32" t="s">
        <v>147</v>
      </c>
      <c r="C58" s="32" t="s">
        <v>83</v>
      </c>
      <c r="D58" s="31">
        <v>186</v>
      </c>
      <c r="E58" s="31" t="s">
        <v>2155</v>
      </c>
      <c r="F58" s="28" t="s">
        <v>2163</v>
      </c>
      <c r="G58" s="32" t="s">
        <v>147</v>
      </c>
      <c r="H58" s="32" t="s">
        <v>83</v>
      </c>
      <c r="I58" s="32">
        <v>237</v>
      </c>
      <c r="J58" s="31">
        <f t="shared" si="4"/>
        <v>189.6</v>
      </c>
      <c r="M58" s="31">
        <f t="shared" si="6"/>
        <v>0</v>
      </c>
      <c r="O58" s="31">
        <f t="shared" si="1"/>
        <v>47.400000000000006</v>
      </c>
    </row>
    <row r="59" spans="1:17" ht="30" customHeight="1" x14ac:dyDescent="0.3">
      <c r="A59" s="32" t="s">
        <v>2162</v>
      </c>
      <c r="B59" s="32" t="s">
        <v>147</v>
      </c>
      <c r="C59" s="32" t="s">
        <v>83</v>
      </c>
      <c r="D59" s="32">
        <v>186</v>
      </c>
      <c r="E59" s="31" t="s">
        <v>595</v>
      </c>
      <c r="F59" s="28" t="s">
        <v>2163</v>
      </c>
      <c r="G59" s="32" t="s">
        <v>147</v>
      </c>
      <c r="H59" s="32" t="s">
        <v>83</v>
      </c>
      <c r="I59" s="32">
        <v>237</v>
      </c>
      <c r="J59" s="31">
        <f t="shared" si="4"/>
        <v>189.6</v>
      </c>
      <c r="K59" s="32">
        <f>I59</f>
        <v>237</v>
      </c>
      <c r="L59" s="32">
        <v>100</v>
      </c>
      <c r="M59" s="31">
        <f t="shared" si="6"/>
        <v>137</v>
      </c>
      <c r="O59" s="31">
        <f t="shared" si="1"/>
        <v>47.400000000000006</v>
      </c>
    </row>
    <row r="60" spans="1:17" ht="30" customHeight="1" x14ac:dyDescent="0.3">
      <c r="A60" s="32" t="s">
        <v>2162</v>
      </c>
      <c r="B60" s="32" t="s">
        <v>147</v>
      </c>
      <c r="C60" s="32" t="s">
        <v>83</v>
      </c>
      <c r="D60" s="32">
        <v>186</v>
      </c>
      <c r="E60" s="32" t="s">
        <v>6</v>
      </c>
      <c r="F60" s="28" t="s">
        <v>2163</v>
      </c>
      <c r="G60" s="32" t="s">
        <v>147</v>
      </c>
      <c r="H60" s="32" t="s">
        <v>83</v>
      </c>
      <c r="I60" s="32">
        <v>237</v>
      </c>
      <c r="J60" s="31">
        <f t="shared" si="4"/>
        <v>189.6</v>
      </c>
      <c r="K60" s="32">
        <f>I60</f>
        <v>237</v>
      </c>
      <c r="L60" s="32">
        <v>100</v>
      </c>
      <c r="M60" s="31">
        <f t="shared" si="6"/>
        <v>137</v>
      </c>
      <c r="O60" s="31">
        <f t="shared" si="1"/>
        <v>47.400000000000006</v>
      </c>
    </row>
    <row r="61" spans="1:17" ht="30" customHeight="1" x14ac:dyDescent="0.3">
      <c r="A61" s="32" t="s">
        <v>2265</v>
      </c>
      <c r="B61" s="29">
        <v>4</v>
      </c>
      <c r="C61" s="32" t="s">
        <v>747</v>
      </c>
      <c r="D61" s="32">
        <v>135</v>
      </c>
      <c r="E61" s="31" t="s">
        <v>247</v>
      </c>
      <c r="F61" s="28" t="s">
        <v>2266</v>
      </c>
      <c r="G61" s="29">
        <v>4</v>
      </c>
      <c r="H61" s="32" t="s">
        <v>747</v>
      </c>
      <c r="I61" s="31">
        <v>135</v>
      </c>
      <c r="J61" s="31">
        <f t="shared" si="4"/>
        <v>108</v>
      </c>
      <c r="M61" s="31">
        <f t="shared" si="6"/>
        <v>0</v>
      </c>
      <c r="O61" s="31">
        <f t="shared" si="1"/>
        <v>27</v>
      </c>
    </row>
    <row r="62" spans="1:17" ht="30" customHeight="1" x14ac:dyDescent="0.3">
      <c r="A62" s="32" t="s">
        <v>2172</v>
      </c>
      <c r="B62" s="32">
        <v>140</v>
      </c>
      <c r="C62" s="32" t="s">
        <v>2178</v>
      </c>
      <c r="D62" s="32">
        <v>259</v>
      </c>
      <c r="E62" s="32" t="s">
        <v>2171</v>
      </c>
      <c r="F62" s="28" t="s">
        <v>2173</v>
      </c>
      <c r="G62" s="32">
        <v>140</v>
      </c>
      <c r="H62" s="32" t="s">
        <v>2178</v>
      </c>
      <c r="I62" s="32">
        <v>329</v>
      </c>
      <c r="J62" s="31">
        <f t="shared" si="4"/>
        <v>263.2</v>
      </c>
      <c r="M62" s="31">
        <f t="shared" si="6"/>
        <v>0</v>
      </c>
      <c r="O62" s="31">
        <f t="shared" si="1"/>
        <v>65.8</v>
      </c>
    </row>
    <row r="63" spans="1:17" ht="30" customHeight="1" x14ac:dyDescent="0.3">
      <c r="A63" s="31" t="s">
        <v>2179</v>
      </c>
      <c r="B63" s="32">
        <v>98</v>
      </c>
      <c r="C63" s="31" t="s">
        <v>363</v>
      </c>
      <c r="D63" s="32">
        <v>189</v>
      </c>
      <c r="E63" s="31" t="s">
        <v>9</v>
      </c>
      <c r="F63" s="29"/>
      <c r="G63" s="32">
        <v>98</v>
      </c>
      <c r="H63" s="31" t="s">
        <v>363</v>
      </c>
      <c r="I63" s="31">
        <v>241</v>
      </c>
      <c r="J63" s="31">
        <f t="shared" si="4"/>
        <v>192.8</v>
      </c>
      <c r="M63" s="31">
        <f t="shared" si="6"/>
        <v>0</v>
      </c>
      <c r="O63" s="31">
        <f t="shared" si="1"/>
        <v>48.2</v>
      </c>
    </row>
    <row r="64" spans="1:17" ht="32.25" customHeight="1" x14ac:dyDescent="0.3">
      <c r="A64" s="32" t="s">
        <v>2169</v>
      </c>
      <c r="B64" s="32">
        <v>98</v>
      </c>
      <c r="C64" s="32" t="s">
        <v>913</v>
      </c>
      <c r="D64" s="32">
        <v>128</v>
      </c>
      <c r="E64" s="32" t="s">
        <v>2171</v>
      </c>
      <c r="F64" s="28" t="s">
        <v>2170</v>
      </c>
      <c r="G64" s="32">
        <v>98</v>
      </c>
      <c r="H64" s="32" t="s">
        <v>913</v>
      </c>
      <c r="I64" s="32">
        <v>163</v>
      </c>
      <c r="J64" s="31">
        <f t="shared" si="4"/>
        <v>130.4</v>
      </c>
      <c r="K64" s="32">
        <f>I64+I65</f>
        <v>607</v>
      </c>
      <c r="L64" s="32">
        <v>300</v>
      </c>
      <c r="M64" s="31">
        <f t="shared" si="6"/>
        <v>307</v>
      </c>
      <c r="O64" s="31">
        <f t="shared" si="1"/>
        <v>32.6</v>
      </c>
    </row>
    <row r="65" spans="1:15" ht="30" customHeight="1" x14ac:dyDescent="0.3">
      <c r="A65" s="31" t="s">
        <v>2186</v>
      </c>
      <c r="B65" s="29">
        <v>48</v>
      </c>
      <c r="C65" s="32" t="s">
        <v>120</v>
      </c>
      <c r="D65" s="32">
        <v>349</v>
      </c>
      <c r="E65" s="31" t="s">
        <v>2188</v>
      </c>
      <c r="F65" s="28" t="s">
        <v>2187</v>
      </c>
      <c r="G65" s="29">
        <v>48</v>
      </c>
      <c r="H65" s="32" t="s">
        <v>120</v>
      </c>
      <c r="I65" s="31">
        <v>444</v>
      </c>
      <c r="J65" s="31">
        <f t="shared" si="4"/>
        <v>355.2</v>
      </c>
      <c r="L65" s="32">
        <v>700</v>
      </c>
      <c r="M65" s="31">
        <f t="shared" si="6"/>
        <v>-700</v>
      </c>
      <c r="O65" s="31">
        <f t="shared" si="1"/>
        <v>88.800000000000011</v>
      </c>
    </row>
    <row r="66" spans="1:15" ht="30" customHeight="1" x14ac:dyDescent="0.3">
      <c r="A66" s="40" t="s">
        <v>2215</v>
      </c>
      <c r="B66" s="29">
        <v>48</v>
      </c>
      <c r="C66" s="32" t="s">
        <v>7</v>
      </c>
      <c r="E66" s="31" t="s">
        <v>2188</v>
      </c>
      <c r="F66" s="28" t="s">
        <v>2216</v>
      </c>
      <c r="G66" s="29">
        <v>48</v>
      </c>
      <c r="H66" s="32" t="s">
        <v>7</v>
      </c>
      <c r="I66" s="31">
        <v>393</v>
      </c>
      <c r="J66" s="31">
        <f t="shared" ref="J66:J81" si="7">I66-O66</f>
        <v>314.39999999999998</v>
      </c>
      <c r="M66" s="31"/>
      <c r="O66" s="31">
        <f t="shared" ref="O66:O83" si="8">I66*20%</f>
        <v>78.600000000000009</v>
      </c>
    </row>
    <row r="67" spans="1:15" ht="30" customHeight="1" x14ac:dyDescent="0.3">
      <c r="A67" s="31" t="s">
        <v>2138</v>
      </c>
      <c r="B67" s="32" t="s">
        <v>351</v>
      </c>
      <c r="C67" s="32" t="s">
        <v>2140</v>
      </c>
      <c r="D67" s="32">
        <v>259</v>
      </c>
      <c r="E67" s="32" t="s">
        <v>1135</v>
      </c>
      <c r="F67" s="28" t="s">
        <v>2139</v>
      </c>
      <c r="G67" s="32" t="s">
        <v>351</v>
      </c>
      <c r="H67" s="32" t="s">
        <v>2140</v>
      </c>
      <c r="I67" s="31">
        <v>329</v>
      </c>
      <c r="J67" s="31">
        <f t="shared" si="7"/>
        <v>263.2</v>
      </c>
      <c r="M67" s="31">
        <f>K67-L67</f>
        <v>0</v>
      </c>
      <c r="O67" s="31">
        <f t="shared" si="8"/>
        <v>65.8</v>
      </c>
    </row>
    <row r="68" spans="1:15" ht="30" customHeight="1" x14ac:dyDescent="0.3">
      <c r="A68" s="32" t="s">
        <v>246</v>
      </c>
      <c r="B68" s="32" t="s">
        <v>351</v>
      </c>
      <c r="C68" s="32" t="s">
        <v>2205</v>
      </c>
      <c r="D68" s="32">
        <v>269</v>
      </c>
      <c r="E68" s="32" t="s">
        <v>2207</v>
      </c>
      <c r="F68" s="28" t="s">
        <v>2206</v>
      </c>
      <c r="G68" s="32" t="s">
        <v>351</v>
      </c>
      <c r="H68" s="32" t="s">
        <v>2205</v>
      </c>
      <c r="I68" s="32">
        <v>342</v>
      </c>
      <c r="J68" s="31">
        <f t="shared" si="7"/>
        <v>273.60000000000002</v>
      </c>
      <c r="K68" s="32">
        <f>I68+I69</f>
        <v>793</v>
      </c>
      <c r="L68" s="32">
        <v>400</v>
      </c>
      <c r="M68" s="31">
        <f>K68-L68</f>
        <v>393</v>
      </c>
      <c r="O68" s="31">
        <f t="shared" si="8"/>
        <v>68.400000000000006</v>
      </c>
    </row>
    <row r="69" spans="1:15" ht="30" customHeight="1" x14ac:dyDescent="0.3">
      <c r="A69" s="31" t="s">
        <v>2131</v>
      </c>
      <c r="B69" s="31">
        <v>44</v>
      </c>
      <c r="C69" s="31" t="s">
        <v>496</v>
      </c>
      <c r="D69" s="32">
        <v>355</v>
      </c>
      <c r="E69" s="32" t="s">
        <v>1135</v>
      </c>
      <c r="F69" s="28" t="s">
        <v>2132</v>
      </c>
      <c r="G69" s="31">
        <v>44</v>
      </c>
      <c r="H69" s="31" t="s">
        <v>496</v>
      </c>
      <c r="I69" s="31">
        <v>451</v>
      </c>
      <c r="J69" s="31">
        <f t="shared" si="7"/>
        <v>360.8</v>
      </c>
      <c r="M69" s="31">
        <f>K69-L69</f>
        <v>0</v>
      </c>
      <c r="O69" s="31">
        <f t="shared" si="8"/>
        <v>90.2</v>
      </c>
    </row>
    <row r="70" spans="1:15" ht="30" customHeight="1" x14ac:dyDescent="0.3">
      <c r="A70" s="31" t="s">
        <v>2127</v>
      </c>
      <c r="B70" s="32">
        <v>46</v>
      </c>
      <c r="C70" s="29" t="s">
        <v>1788</v>
      </c>
      <c r="D70" s="32">
        <v>425</v>
      </c>
      <c r="E70" s="32" t="s">
        <v>1135</v>
      </c>
      <c r="F70" s="28" t="s">
        <v>2128</v>
      </c>
      <c r="G70" s="32">
        <v>46</v>
      </c>
      <c r="H70" s="29" t="s">
        <v>1788</v>
      </c>
      <c r="I70" s="31">
        <v>540</v>
      </c>
      <c r="J70" s="31">
        <f t="shared" si="7"/>
        <v>432</v>
      </c>
      <c r="K70" s="32">
        <f>I70+I71+I72+I73+I74+I75+I76+I77+I78</f>
        <v>2477</v>
      </c>
      <c r="L70" s="32">
        <v>1200</v>
      </c>
      <c r="M70" s="31">
        <f>K70-L70</f>
        <v>1277</v>
      </c>
      <c r="O70" s="31">
        <f t="shared" si="8"/>
        <v>108</v>
      </c>
    </row>
    <row r="71" spans="1:15" ht="30" customHeight="1" x14ac:dyDescent="0.3">
      <c r="A71" s="32" t="s">
        <v>2261</v>
      </c>
      <c r="B71" s="32">
        <v>116</v>
      </c>
      <c r="C71" s="32" t="s">
        <v>385</v>
      </c>
      <c r="D71" s="32">
        <v>269</v>
      </c>
      <c r="E71" s="31" t="s">
        <v>219</v>
      </c>
      <c r="F71" s="28" t="s">
        <v>2262</v>
      </c>
      <c r="G71" s="32">
        <v>116</v>
      </c>
      <c r="H71" s="32" t="s">
        <v>385</v>
      </c>
      <c r="I71" s="32">
        <v>342</v>
      </c>
      <c r="J71" s="31">
        <f t="shared" si="7"/>
        <v>273.60000000000002</v>
      </c>
      <c r="M71" s="31"/>
      <c r="O71" s="31">
        <f t="shared" si="8"/>
        <v>68.400000000000006</v>
      </c>
    </row>
    <row r="72" spans="1:15" ht="30" customHeight="1" x14ac:dyDescent="0.3">
      <c r="A72" s="31" t="s">
        <v>2121</v>
      </c>
      <c r="B72" s="31">
        <v>98</v>
      </c>
      <c r="C72" s="31" t="s">
        <v>94</v>
      </c>
      <c r="D72" s="32">
        <v>189</v>
      </c>
      <c r="E72" s="32" t="s">
        <v>9</v>
      </c>
      <c r="F72" s="28"/>
      <c r="G72" s="31">
        <v>98</v>
      </c>
      <c r="H72" s="31" t="s">
        <v>94</v>
      </c>
      <c r="I72" s="31">
        <v>241</v>
      </c>
      <c r="J72" s="31">
        <f t="shared" si="7"/>
        <v>192.8</v>
      </c>
      <c r="M72" s="31">
        <f t="shared" ref="M72:M81" si="9">K72-L72</f>
        <v>0</v>
      </c>
      <c r="O72" s="31">
        <f t="shared" si="8"/>
        <v>48.2</v>
      </c>
    </row>
    <row r="73" spans="1:15" ht="30" customHeight="1" x14ac:dyDescent="0.3">
      <c r="A73" s="32" t="s">
        <v>1042</v>
      </c>
      <c r="B73" s="32">
        <v>4</v>
      </c>
      <c r="C73" s="32" t="s">
        <v>511</v>
      </c>
      <c r="D73" s="32">
        <v>248</v>
      </c>
      <c r="E73" s="32" t="s">
        <v>247</v>
      </c>
      <c r="F73" s="28" t="s">
        <v>2237</v>
      </c>
      <c r="G73" s="32">
        <v>4</v>
      </c>
      <c r="H73" s="32" t="s">
        <v>511</v>
      </c>
      <c r="I73" s="32">
        <v>223</v>
      </c>
      <c r="J73" s="31">
        <f t="shared" si="7"/>
        <v>178.4</v>
      </c>
      <c r="M73" s="31">
        <f t="shared" si="9"/>
        <v>0</v>
      </c>
      <c r="O73" s="31">
        <f t="shared" si="8"/>
        <v>44.6</v>
      </c>
    </row>
    <row r="74" spans="1:15" ht="30" customHeight="1" x14ac:dyDescent="0.3">
      <c r="A74" s="32" t="s">
        <v>2238</v>
      </c>
      <c r="B74" s="32">
        <v>7</v>
      </c>
      <c r="C74" s="32" t="s">
        <v>511</v>
      </c>
      <c r="D74" s="32">
        <v>259</v>
      </c>
      <c r="E74" s="32" t="s">
        <v>247</v>
      </c>
      <c r="F74" s="28" t="s">
        <v>2239</v>
      </c>
      <c r="G74" s="32">
        <v>7</v>
      </c>
      <c r="H74" s="32" t="s">
        <v>511</v>
      </c>
      <c r="I74" s="32">
        <v>259</v>
      </c>
      <c r="J74" s="31">
        <f t="shared" si="7"/>
        <v>207.2</v>
      </c>
      <c r="M74" s="31">
        <f t="shared" si="9"/>
        <v>0</v>
      </c>
      <c r="O74" s="31">
        <f t="shared" si="8"/>
        <v>51.800000000000004</v>
      </c>
    </row>
    <row r="75" spans="1:15" ht="30" customHeight="1" x14ac:dyDescent="0.3">
      <c r="A75" s="32" t="s">
        <v>2240</v>
      </c>
      <c r="B75" s="32">
        <v>7</v>
      </c>
      <c r="C75" s="32" t="s">
        <v>2242</v>
      </c>
      <c r="D75" s="32">
        <v>129</v>
      </c>
      <c r="E75" s="32" t="s">
        <v>247</v>
      </c>
      <c r="F75" s="28" t="s">
        <v>2241</v>
      </c>
      <c r="G75" s="32">
        <v>7</v>
      </c>
      <c r="H75" s="32" t="s">
        <v>2242</v>
      </c>
      <c r="I75" s="32">
        <v>129</v>
      </c>
      <c r="J75" s="31">
        <f t="shared" si="7"/>
        <v>103.2</v>
      </c>
      <c r="M75" s="31">
        <f t="shared" si="9"/>
        <v>0</v>
      </c>
      <c r="O75" s="31">
        <f t="shared" si="8"/>
        <v>25.8</v>
      </c>
    </row>
    <row r="76" spans="1:15" ht="30" customHeight="1" x14ac:dyDescent="0.3">
      <c r="A76" s="31" t="s">
        <v>57</v>
      </c>
      <c r="B76" s="32">
        <v>3</v>
      </c>
      <c r="C76" s="31" t="s">
        <v>3</v>
      </c>
      <c r="D76" s="32">
        <v>309</v>
      </c>
      <c r="E76" s="32" t="s">
        <v>9</v>
      </c>
      <c r="F76" s="28"/>
      <c r="G76" s="32">
        <v>3</v>
      </c>
      <c r="H76" s="31" t="s">
        <v>3</v>
      </c>
      <c r="I76" s="31">
        <v>393</v>
      </c>
      <c r="J76" s="31">
        <f t="shared" si="7"/>
        <v>314.39999999999998</v>
      </c>
      <c r="K76" s="32">
        <f>I76+I77+I78+I79+I80+I81</f>
        <v>743</v>
      </c>
      <c r="L76" s="32">
        <v>1000</v>
      </c>
      <c r="M76" s="31">
        <f t="shared" si="9"/>
        <v>-257</v>
      </c>
      <c r="O76" s="31">
        <f t="shared" si="8"/>
        <v>78.600000000000009</v>
      </c>
    </row>
    <row r="77" spans="1:15" ht="30" customHeight="1" x14ac:dyDescent="0.3">
      <c r="A77" s="31" t="s">
        <v>2120</v>
      </c>
      <c r="B77" s="31">
        <v>98</v>
      </c>
      <c r="C77" s="31" t="s">
        <v>120</v>
      </c>
      <c r="D77" s="32">
        <v>275</v>
      </c>
      <c r="E77" s="32" t="s">
        <v>9</v>
      </c>
      <c r="F77" s="28"/>
      <c r="G77" s="31">
        <v>98</v>
      </c>
      <c r="H77" s="31" t="s">
        <v>120</v>
      </c>
      <c r="I77" s="31">
        <v>350</v>
      </c>
      <c r="J77" s="31">
        <f t="shared" si="7"/>
        <v>280</v>
      </c>
      <c r="M77" s="31">
        <f t="shared" si="9"/>
        <v>0</v>
      </c>
      <c r="O77" s="31">
        <f t="shared" si="8"/>
        <v>70</v>
      </c>
    </row>
    <row r="78" spans="1:15" ht="30" customHeight="1" x14ac:dyDescent="0.3">
      <c r="A78" s="40" t="s">
        <v>2269</v>
      </c>
      <c r="B78" s="31"/>
      <c r="C78" s="31"/>
      <c r="E78" s="31">
        <f>D78+D79+D80+D81+D82</f>
        <v>385</v>
      </c>
      <c r="F78" s="28"/>
      <c r="G78" s="31"/>
      <c r="H78" s="31"/>
      <c r="I78" s="31"/>
      <c r="J78" s="31">
        <f t="shared" si="7"/>
        <v>0</v>
      </c>
      <c r="M78" s="31">
        <f t="shared" si="9"/>
        <v>0</v>
      </c>
      <c r="O78" s="31">
        <f t="shared" si="8"/>
        <v>0</v>
      </c>
    </row>
    <row r="79" spans="1:15" ht="30" customHeight="1" x14ac:dyDescent="0.3">
      <c r="A79" s="32" t="s">
        <v>2270</v>
      </c>
      <c r="D79" s="32">
        <v>172</v>
      </c>
      <c r="F79" s="28"/>
      <c r="J79" s="31">
        <f t="shared" si="7"/>
        <v>0</v>
      </c>
      <c r="M79" s="31">
        <f t="shared" si="9"/>
        <v>0</v>
      </c>
      <c r="O79" s="31">
        <f t="shared" si="8"/>
        <v>0</v>
      </c>
    </row>
    <row r="80" spans="1:15" ht="30" customHeight="1" x14ac:dyDescent="0.3">
      <c r="A80" s="32" t="s">
        <v>2271</v>
      </c>
      <c r="D80" s="32">
        <v>117</v>
      </c>
      <c r="F80" s="28"/>
      <c r="I80" s="31"/>
      <c r="J80" s="31">
        <f t="shared" si="7"/>
        <v>0</v>
      </c>
      <c r="M80" s="31">
        <f t="shared" si="9"/>
        <v>0</v>
      </c>
      <c r="O80" s="31">
        <f t="shared" si="8"/>
        <v>0</v>
      </c>
    </row>
    <row r="81" spans="1:15" ht="30" customHeight="1" x14ac:dyDescent="0.3">
      <c r="A81" s="34" t="s">
        <v>2272</v>
      </c>
      <c r="F81" s="28"/>
      <c r="I81" s="31"/>
      <c r="J81" s="31">
        <f t="shared" si="7"/>
        <v>0</v>
      </c>
      <c r="M81" s="31">
        <f t="shared" si="9"/>
        <v>0</v>
      </c>
      <c r="O81" s="31">
        <f t="shared" si="8"/>
        <v>0</v>
      </c>
    </row>
    <row r="82" spans="1:15" ht="30" customHeight="1" x14ac:dyDescent="0.3">
      <c r="A82" s="32" t="s">
        <v>2273</v>
      </c>
      <c r="D82" s="32">
        <v>96</v>
      </c>
      <c r="F82" s="28"/>
      <c r="I82" s="31"/>
      <c r="J82" s="31"/>
      <c r="M82" s="31"/>
      <c r="O82" s="31"/>
    </row>
    <row r="83" spans="1:15" ht="30" customHeight="1" x14ac:dyDescent="0.3">
      <c r="A83" s="34" t="s">
        <v>2274</v>
      </c>
      <c r="F83" s="28"/>
      <c r="I83" s="31"/>
      <c r="J83" s="31">
        <f>I83-O83</f>
        <v>0</v>
      </c>
      <c r="M83" s="31">
        <f>K83-L83</f>
        <v>0</v>
      </c>
      <c r="O83" s="31">
        <f t="shared" si="8"/>
        <v>0</v>
      </c>
    </row>
    <row r="84" spans="1:15" ht="30" customHeight="1" x14ac:dyDescent="0.3">
      <c r="A84" s="32" t="s">
        <v>2275</v>
      </c>
      <c r="D84" s="32">
        <v>589</v>
      </c>
      <c r="F84" s="28"/>
      <c r="I84" s="31"/>
      <c r="J84" s="31"/>
      <c r="M84" s="31"/>
      <c r="O84" s="31"/>
    </row>
    <row r="85" spans="1:15" ht="30" customHeight="1" x14ac:dyDescent="0.3">
      <c r="D85" s="32">
        <f>SUM(D2:D84)</f>
        <v>23528</v>
      </c>
      <c r="F85" s="28"/>
      <c r="I85" s="31"/>
      <c r="J85" s="31">
        <f>I85-O85</f>
        <v>0</v>
      </c>
      <c r="M85" s="31">
        <f>K85-L85</f>
        <v>0</v>
      </c>
      <c r="O85" s="31">
        <f>I85*20%</f>
        <v>0</v>
      </c>
    </row>
    <row r="86" spans="1:15" ht="30" customHeight="1" x14ac:dyDescent="0.3">
      <c r="D86" s="32">
        <v>23465</v>
      </c>
      <c r="F86" s="28"/>
      <c r="I86" s="31"/>
      <c r="J86" s="31">
        <f>I86-O86</f>
        <v>0</v>
      </c>
      <c r="M86" s="31">
        <f>K86-L86</f>
        <v>0</v>
      </c>
      <c r="O86" s="31">
        <f>I86*20%</f>
        <v>0</v>
      </c>
    </row>
    <row r="87" spans="1:15" ht="30" customHeight="1" x14ac:dyDescent="0.3">
      <c r="F87" s="28"/>
      <c r="J87" s="31">
        <f>I87-O87</f>
        <v>0</v>
      </c>
      <c r="M87" s="31">
        <f>K87-L87</f>
        <v>0</v>
      </c>
      <c r="O87" s="31">
        <f>I87*20%</f>
        <v>0</v>
      </c>
    </row>
    <row r="88" spans="1:15" ht="30" customHeight="1" x14ac:dyDescent="0.3">
      <c r="J88" s="32">
        <f>SUM(J2:J87)</f>
        <v>22529.599999999995</v>
      </c>
    </row>
  </sheetData>
  <sortState ref="A2:N81">
    <sortCondition ref="A2"/>
  </sortState>
  <hyperlinks>
    <hyperlink ref="F3" r:id="rId1" xr:uid="{00000000-0004-0000-1500-000000000000}"/>
    <hyperlink ref="F28" r:id="rId2" xr:uid="{00000000-0004-0000-1500-000001000000}"/>
    <hyperlink ref="F70" r:id="rId3" xr:uid="{00000000-0004-0000-1500-000002000000}"/>
    <hyperlink ref="F45" r:id="rId4" xr:uid="{00000000-0004-0000-1500-000003000000}"/>
    <hyperlink ref="F69" r:id="rId5" xr:uid="{00000000-0004-0000-1500-000004000000}"/>
    <hyperlink ref="F33" r:id="rId6" xr:uid="{00000000-0004-0000-1500-000005000000}"/>
    <hyperlink ref="F54" r:id="rId7" xr:uid="{00000000-0004-0000-1500-000006000000}"/>
    <hyperlink ref="F55" r:id="rId8" xr:uid="{00000000-0004-0000-1500-000007000000}"/>
    <hyperlink ref="F67" r:id="rId9" xr:uid="{00000000-0004-0000-1500-000008000000}"/>
    <hyperlink ref="F31" r:id="rId10" xr:uid="{00000000-0004-0000-1500-000009000000}"/>
    <hyperlink ref="F34" r:id="rId11" xr:uid="{00000000-0004-0000-1500-00000A000000}"/>
    <hyperlink ref="F56" r:id="rId12" xr:uid="{00000000-0004-0000-1500-00000B000000}"/>
    <hyperlink ref="F12" r:id="rId13" xr:uid="{00000000-0004-0000-1500-00000C000000}"/>
    <hyperlink ref="F57" r:id="rId14" xr:uid="{00000000-0004-0000-1500-00000D000000}"/>
    <hyperlink ref="F53" r:id="rId15" xr:uid="{00000000-0004-0000-1500-00000E000000}"/>
    <hyperlink ref="F60" r:id="rId16" xr:uid="{00000000-0004-0000-1500-00000F000000}"/>
    <hyperlink ref="F59" r:id="rId17" xr:uid="{00000000-0004-0000-1500-000010000000}"/>
    <hyperlink ref="F58" r:id="rId18" xr:uid="{00000000-0004-0000-1500-000011000000}"/>
    <hyperlink ref="F47" r:id="rId19" xr:uid="{00000000-0004-0000-1500-000012000000}"/>
    <hyperlink ref="F46" r:id="rId20" xr:uid="{00000000-0004-0000-1500-000013000000}"/>
    <hyperlink ref="F64" r:id="rId21" xr:uid="{00000000-0004-0000-1500-000014000000}"/>
    <hyperlink ref="F62" r:id="rId22" xr:uid="{00000000-0004-0000-1500-000015000000}"/>
    <hyperlink ref="F30" r:id="rId23" xr:uid="{00000000-0004-0000-1500-000016000000}"/>
    <hyperlink ref="F44" r:id="rId24" xr:uid="{00000000-0004-0000-1500-000017000000}"/>
    <hyperlink ref="F7" r:id="rId25" xr:uid="{00000000-0004-0000-1500-000018000000}"/>
    <hyperlink ref="F6" r:id="rId26" xr:uid="{00000000-0004-0000-1500-000019000000}"/>
    <hyperlink ref="F65" r:id="rId27" xr:uid="{00000000-0004-0000-1500-00001A000000}"/>
    <hyperlink ref="F51" r:id="rId28" xr:uid="{00000000-0004-0000-1500-00001B000000}"/>
    <hyperlink ref="F18" r:id="rId29" xr:uid="{00000000-0004-0000-1500-00001C000000}"/>
    <hyperlink ref="F17" r:id="rId30" xr:uid="{00000000-0004-0000-1500-00001D000000}"/>
    <hyperlink ref="F49" r:id="rId31" xr:uid="{00000000-0004-0000-1500-00001E000000}"/>
    <hyperlink ref="F11" r:id="rId32" xr:uid="{00000000-0004-0000-1500-00001F000000}"/>
    <hyperlink ref="F35" r:id="rId33" xr:uid="{00000000-0004-0000-1500-000020000000}"/>
    <hyperlink ref="F2" r:id="rId34" xr:uid="{00000000-0004-0000-1500-000021000000}"/>
    <hyperlink ref="F68" r:id="rId35" xr:uid="{00000000-0004-0000-1500-000022000000}"/>
    <hyperlink ref="F14" r:id="rId36" xr:uid="{00000000-0004-0000-1500-000023000000}"/>
    <hyperlink ref="F13" r:id="rId37" xr:uid="{00000000-0004-0000-1500-000024000000}"/>
    <hyperlink ref="F37" r:id="rId38" xr:uid="{00000000-0004-0000-1500-000025000000}"/>
    <hyperlink ref="F66" r:id="rId39" xr:uid="{00000000-0004-0000-1500-000026000000}"/>
    <hyperlink ref="F41" r:id="rId40" xr:uid="{00000000-0004-0000-1500-000027000000}"/>
    <hyperlink ref="F39" r:id="rId41" xr:uid="{00000000-0004-0000-1500-000028000000}"/>
    <hyperlink ref="F9" r:id="rId42" xr:uid="{00000000-0004-0000-1500-000029000000}"/>
    <hyperlink ref="F43" r:id="rId43" xr:uid="{00000000-0004-0000-1500-00002A000000}"/>
    <hyperlink ref="F42" r:id="rId44" xr:uid="{00000000-0004-0000-1500-00002B000000}"/>
    <hyperlink ref="F50" r:id="rId45" xr:uid="{00000000-0004-0000-1500-00002C000000}"/>
    <hyperlink ref="F38" r:id="rId46" xr:uid="{00000000-0004-0000-1500-00002D000000}"/>
    <hyperlink ref="F22" r:id="rId47" xr:uid="{00000000-0004-0000-1500-00002E000000}"/>
    <hyperlink ref="F26" r:id="rId48" xr:uid="{00000000-0004-0000-1500-00002F000000}"/>
    <hyperlink ref="F73" r:id="rId49" xr:uid="{00000000-0004-0000-1500-000030000000}"/>
    <hyperlink ref="F74" r:id="rId50" xr:uid="{00000000-0004-0000-1500-000031000000}"/>
    <hyperlink ref="F75" r:id="rId51" xr:uid="{00000000-0004-0000-1500-000032000000}"/>
    <hyperlink ref="F25" r:id="rId52" xr:uid="{00000000-0004-0000-1500-000033000000}"/>
    <hyperlink ref="F23" r:id="rId53" xr:uid="{00000000-0004-0000-1500-000034000000}"/>
    <hyperlink ref="F21" r:id="rId54" xr:uid="{00000000-0004-0000-1500-000035000000}"/>
    <hyperlink ref="F20" r:id="rId55" xr:uid="{00000000-0004-0000-1500-000036000000}"/>
    <hyperlink ref="F8" r:id="rId56" xr:uid="{00000000-0004-0000-1500-000037000000}"/>
    <hyperlink ref="F40" r:id="rId57" xr:uid="{00000000-0004-0000-1500-000038000000}"/>
    <hyperlink ref="F27" r:id="rId58" xr:uid="{00000000-0004-0000-1500-000039000000}"/>
    <hyperlink ref="F16" r:id="rId59" xr:uid="{00000000-0004-0000-1500-00003A000000}"/>
    <hyperlink ref="F71" r:id="rId60" xr:uid="{00000000-0004-0000-1500-00003B000000}"/>
    <hyperlink ref="F19" r:id="rId61" xr:uid="{00000000-0004-0000-1500-00003C000000}"/>
    <hyperlink ref="F61" r:id="rId62" xr:uid="{00000000-0004-0000-1500-00003D000000}"/>
    <hyperlink ref="F10" r:id="rId63" xr:uid="{00000000-0004-0000-1500-00003E000000}"/>
    <hyperlink ref="F32" r:id="rId64" xr:uid="{00000000-0004-0000-1500-00003F000000}"/>
  </hyperlinks>
  <pageMargins left="0.7" right="0.7" top="0.75" bottom="0.75" header="0.3" footer="0.3"/>
  <pageSetup paperSize="9" orientation="portrait" verticalDpi="0" r:id="rId6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86"/>
  <sheetViews>
    <sheetView topLeftCell="A32" workbookViewId="0">
      <selection activeCell="A41" sqref="A41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2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2" s="12" customFormat="1" ht="30" customHeight="1" x14ac:dyDescent="0.3">
      <c r="A2" s="12" t="s">
        <v>2171</v>
      </c>
      <c r="B2" s="47" t="s">
        <v>2169</v>
      </c>
      <c r="C2" s="16" t="s">
        <v>2170</v>
      </c>
      <c r="D2" s="12">
        <v>98</v>
      </c>
      <c r="E2" s="12" t="s">
        <v>913</v>
      </c>
      <c r="F2" s="12">
        <v>163</v>
      </c>
      <c r="G2" s="13">
        <f t="shared" ref="G2:G57" si="0">F2-L2</f>
        <v>130.4</v>
      </c>
      <c r="H2" s="12">
        <f>F2+F3</f>
        <v>492</v>
      </c>
      <c r="I2" s="12">
        <v>300</v>
      </c>
      <c r="J2" s="13">
        <f t="shared" ref="J2:J33" si="1">H2-I2</f>
        <v>192</v>
      </c>
      <c r="L2" s="13">
        <f t="shared" ref="L2:L57" si="2">F2*20%</f>
        <v>32.6</v>
      </c>
    </row>
    <row r="3" spans="1:12" s="8" customFormat="1" ht="30" customHeight="1" x14ac:dyDescent="0.3">
      <c r="A3" s="8" t="s">
        <v>2171</v>
      </c>
      <c r="B3" s="48" t="s">
        <v>2172</v>
      </c>
      <c r="C3" s="14" t="s">
        <v>2173</v>
      </c>
      <c r="D3" s="8">
        <v>140</v>
      </c>
      <c r="E3" s="8" t="s">
        <v>2178</v>
      </c>
      <c r="F3" s="8">
        <v>329</v>
      </c>
      <c r="G3" s="9">
        <f t="shared" si="0"/>
        <v>263.2</v>
      </c>
      <c r="J3" s="9">
        <f t="shared" si="1"/>
        <v>0</v>
      </c>
      <c r="L3" s="9">
        <f t="shared" si="2"/>
        <v>65.8</v>
      </c>
    </row>
    <row r="4" spans="1:12" s="3" customFormat="1" ht="30" customHeight="1" x14ac:dyDescent="0.3">
      <c r="A4" s="3" t="s">
        <v>353</v>
      </c>
      <c r="B4" s="49" t="s">
        <v>2125</v>
      </c>
      <c r="C4" s="15" t="s">
        <v>2126</v>
      </c>
      <c r="D4" s="21" t="s">
        <v>516</v>
      </c>
      <c r="E4" s="21"/>
      <c r="F4" s="4">
        <v>495</v>
      </c>
      <c r="G4" s="4">
        <f t="shared" si="0"/>
        <v>396</v>
      </c>
      <c r="H4" s="3">
        <f>F4+F5+F6</f>
        <v>1041</v>
      </c>
      <c r="I4" s="3">
        <v>700</v>
      </c>
      <c r="J4" s="4">
        <f t="shared" si="1"/>
        <v>341</v>
      </c>
      <c r="L4" s="4">
        <f t="shared" si="2"/>
        <v>99</v>
      </c>
    </row>
    <row r="5" spans="1:12" s="3" customFormat="1" ht="30" customHeight="1" x14ac:dyDescent="0.3">
      <c r="A5" s="3" t="s">
        <v>353</v>
      </c>
      <c r="B5" s="49" t="s">
        <v>2208</v>
      </c>
      <c r="C5" s="15" t="s">
        <v>2209</v>
      </c>
      <c r="D5" s="21">
        <v>25</v>
      </c>
      <c r="E5" s="21" t="s">
        <v>50</v>
      </c>
      <c r="F5" s="4">
        <v>252</v>
      </c>
      <c r="G5" s="4">
        <f t="shared" si="0"/>
        <v>201.6</v>
      </c>
      <c r="J5" s="4"/>
      <c r="L5" s="4">
        <f t="shared" si="2"/>
        <v>50.400000000000006</v>
      </c>
    </row>
    <row r="6" spans="1:12" s="3" customFormat="1" ht="30" customHeight="1" x14ac:dyDescent="0.3">
      <c r="A6" s="3" t="s">
        <v>353</v>
      </c>
      <c r="B6" s="49" t="s">
        <v>2210</v>
      </c>
      <c r="C6" s="15" t="s">
        <v>2211</v>
      </c>
      <c r="D6" s="21"/>
      <c r="E6" s="21" t="s">
        <v>2212</v>
      </c>
      <c r="F6" s="4">
        <v>294</v>
      </c>
      <c r="G6" s="4">
        <f t="shared" si="0"/>
        <v>235.2</v>
      </c>
      <c r="J6" s="4"/>
      <c r="L6" s="4">
        <f t="shared" si="2"/>
        <v>58.800000000000004</v>
      </c>
    </row>
    <row r="7" spans="1:12" s="5" customFormat="1" ht="30" customHeight="1" x14ac:dyDescent="0.3">
      <c r="A7" s="6" t="s">
        <v>488</v>
      </c>
      <c r="B7" s="56" t="s">
        <v>2159</v>
      </c>
      <c r="C7" s="7" t="s">
        <v>2160</v>
      </c>
      <c r="D7" s="6" t="s">
        <v>2161</v>
      </c>
      <c r="E7" s="6"/>
      <c r="F7" s="6">
        <v>519</v>
      </c>
      <c r="G7" s="6">
        <f t="shared" si="0"/>
        <v>415.2</v>
      </c>
      <c r="H7" s="5">
        <f>F7</f>
        <v>519</v>
      </c>
      <c r="I7" s="5">
        <v>250</v>
      </c>
      <c r="J7" s="6">
        <f t="shared" si="1"/>
        <v>269</v>
      </c>
      <c r="L7" s="6">
        <f t="shared" si="2"/>
        <v>103.80000000000001</v>
      </c>
    </row>
    <row r="8" spans="1:12" s="3" customFormat="1" ht="30" customHeight="1" x14ac:dyDescent="0.3">
      <c r="A8" s="3" t="s">
        <v>270</v>
      </c>
      <c r="B8" s="43" t="s">
        <v>2165</v>
      </c>
      <c r="C8" s="15" t="s">
        <v>2164</v>
      </c>
      <c r="D8" s="3">
        <v>2</v>
      </c>
      <c r="E8" s="3" t="s">
        <v>2166</v>
      </c>
      <c r="F8" s="3">
        <v>1544</v>
      </c>
      <c r="G8" s="4">
        <f t="shared" si="0"/>
        <v>1235.2</v>
      </c>
      <c r="H8" s="3">
        <f>F8+F9</f>
        <v>3067</v>
      </c>
      <c r="I8" s="3">
        <v>1500</v>
      </c>
      <c r="J8" s="4">
        <f t="shared" si="1"/>
        <v>1567</v>
      </c>
      <c r="L8" s="4">
        <f t="shared" si="2"/>
        <v>308.8</v>
      </c>
    </row>
    <row r="9" spans="1:12" s="3" customFormat="1" ht="30" customHeight="1" x14ac:dyDescent="0.3">
      <c r="A9" s="3" t="s">
        <v>270</v>
      </c>
      <c r="B9" s="43" t="s">
        <v>2167</v>
      </c>
      <c r="C9" s="15" t="s">
        <v>2168</v>
      </c>
      <c r="D9" s="3">
        <v>2</v>
      </c>
      <c r="E9" s="3" t="s">
        <v>2166</v>
      </c>
      <c r="F9" s="3">
        <v>1523</v>
      </c>
      <c r="G9" s="4">
        <f t="shared" si="0"/>
        <v>1218.4000000000001</v>
      </c>
      <c r="J9" s="4">
        <f t="shared" si="1"/>
        <v>0</v>
      </c>
      <c r="L9" s="4">
        <f t="shared" si="2"/>
        <v>304.60000000000002</v>
      </c>
    </row>
    <row r="10" spans="1:12" s="5" customFormat="1" ht="30" customHeight="1" x14ac:dyDescent="0.3">
      <c r="A10" s="6" t="s">
        <v>1689</v>
      </c>
      <c r="B10" s="56" t="s">
        <v>2156</v>
      </c>
      <c r="C10" s="7" t="s">
        <v>2157</v>
      </c>
      <c r="D10" s="5" t="s">
        <v>216</v>
      </c>
      <c r="E10" s="6" t="s">
        <v>2158</v>
      </c>
      <c r="F10" s="6">
        <v>337</v>
      </c>
      <c r="G10" s="6">
        <f t="shared" si="0"/>
        <v>269.60000000000002</v>
      </c>
      <c r="H10" s="5">
        <f>F10</f>
        <v>337</v>
      </c>
      <c r="I10" s="5">
        <v>250</v>
      </c>
      <c r="J10" s="6">
        <f t="shared" si="1"/>
        <v>87</v>
      </c>
      <c r="L10" s="6">
        <f t="shared" si="2"/>
        <v>67.400000000000006</v>
      </c>
    </row>
    <row r="11" spans="1:12" s="3" customFormat="1" ht="30" customHeight="1" x14ac:dyDescent="0.3">
      <c r="A11" s="3" t="s">
        <v>9</v>
      </c>
      <c r="B11" s="49" t="s">
        <v>57</v>
      </c>
      <c r="C11" s="15"/>
      <c r="D11" s="3">
        <v>3</v>
      </c>
      <c r="E11" s="4" t="s">
        <v>3</v>
      </c>
      <c r="F11" s="4">
        <v>393</v>
      </c>
      <c r="G11" s="4">
        <f t="shared" si="0"/>
        <v>314.39999999999998</v>
      </c>
      <c r="H11" s="3">
        <f>F11+F12+F13+F14+F15+F16</f>
        <v>2019</v>
      </c>
      <c r="I11" s="3">
        <v>1000</v>
      </c>
      <c r="J11" s="4">
        <f t="shared" si="1"/>
        <v>1019</v>
      </c>
      <c r="L11" s="4">
        <f t="shared" si="2"/>
        <v>78.600000000000009</v>
      </c>
    </row>
    <row r="12" spans="1:12" s="3" customFormat="1" ht="30" customHeight="1" x14ac:dyDescent="0.3">
      <c r="A12" s="3" t="s">
        <v>9</v>
      </c>
      <c r="B12" s="49" t="s">
        <v>2120</v>
      </c>
      <c r="C12" s="15"/>
      <c r="D12" s="4">
        <v>98</v>
      </c>
      <c r="E12" s="4" t="s">
        <v>120</v>
      </c>
      <c r="F12" s="4">
        <v>350</v>
      </c>
      <c r="G12" s="4">
        <f t="shared" si="0"/>
        <v>280</v>
      </c>
      <c r="J12" s="4">
        <f t="shared" si="1"/>
        <v>0</v>
      </c>
      <c r="L12" s="4">
        <f t="shared" si="2"/>
        <v>70</v>
      </c>
    </row>
    <row r="13" spans="1:12" s="3" customFormat="1" ht="30" customHeight="1" x14ac:dyDescent="0.3">
      <c r="A13" s="3" t="s">
        <v>9</v>
      </c>
      <c r="B13" s="49" t="s">
        <v>2121</v>
      </c>
      <c r="C13" s="15"/>
      <c r="D13" s="4">
        <v>98</v>
      </c>
      <c r="E13" s="4" t="s">
        <v>94</v>
      </c>
      <c r="F13" s="4">
        <v>241</v>
      </c>
      <c r="G13" s="4">
        <f t="shared" si="0"/>
        <v>192.8</v>
      </c>
      <c r="J13" s="4">
        <f t="shared" si="1"/>
        <v>0</v>
      </c>
      <c r="L13" s="4">
        <f t="shared" si="2"/>
        <v>48.2</v>
      </c>
    </row>
    <row r="14" spans="1:12" s="3" customFormat="1" ht="30" customHeight="1" x14ac:dyDescent="0.3">
      <c r="A14" s="3" t="s">
        <v>9</v>
      </c>
      <c r="B14" s="49" t="s">
        <v>2119</v>
      </c>
      <c r="C14" s="15"/>
      <c r="D14" s="21">
        <v>98</v>
      </c>
      <c r="E14" s="3" t="s">
        <v>363</v>
      </c>
      <c r="F14" s="4">
        <v>291</v>
      </c>
      <c r="G14" s="4">
        <f t="shared" si="0"/>
        <v>232.8</v>
      </c>
      <c r="J14" s="4">
        <f t="shared" si="1"/>
        <v>0</v>
      </c>
      <c r="L14" s="4">
        <f t="shared" si="2"/>
        <v>58.2</v>
      </c>
    </row>
    <row r="15" spans="1:12" s="3" customFormat="1" ht="30" customHeight="1" x14ac:dyDescent="0.3">
      <c r="A15" s="4" t="s">
        <v>9</v>
      </c>
      <c r="B15" s="49" t="s">
        <v>2179</v>
      </c>
      <c r="C15" s="21"/>
      <c r="D15" s="3">
        <v>98</v>
      </c>
      <c r="E15" s="4" t="s">
        <v>363</v>
      </c>
      <c r="F15" s="4">
        <v>241</v>
      </c>
      <c r="G15" s="4">
        <f t="shared" si="0"/>
        <v>192.8</v>
      </c>
      <c r="J15" s="4">
        <f t="shared" si="1"/>
        <v>0</v>
      </c>
      <c r="L15" s="4">
        <f t="shared" si="2"/>
        <v>48.2</v>
      </c>
    </row>
    <row r="16" spans="1:12" s="3" customFormat="1" ht="30" customHeight="1" x14ac:dyDescent="0.3">
      <c r="A16" s="4" t="s">
        <v>9</v>
      </c>
      <c r="B16" s="49" t="s">
        <v>2180</v>
      </c>
      <c r="C16" s="21"/>
      <c r="D16" s="4">
        <v>98</v>
      </c>
      <c r="E16" s="4" t="s">
        <v>2181</v>
      </c>
      <c r="F16" s="4">
        <v>503</v>
      </c>
      <c r="G16" s="4">
        <f t="shared" si="0"/>
        <v>402.4</v>
      </c>
      <c r="J16" s="4">
        <f t="shared" si="1"/>
        <v>0</v>
      </c>
      <c r="L16" s="4">
        <f t="shared" si="2"/>
        <v>100.60000000000001</v>
      </c>
    </row>
    <row r="17" spans="1:14" s="5" customFormat="1" ht="30" customHeight="1" x14ac:dyDescent="0.3">
      <c r="A17" s="6" t="s">
        <v>948</v>
      </c>
      <c r="B17" s="56" t="s">
        <v>2153</v>
      </c>
      <c r="C17" s="7"/>
      <c r="E17" s="6"/>
      <c r="F17" s="6"/>
      <c r="G17" s="6">
        <f t="shared" si="0"/>
        <v>0</v>
      </c>
      <c r="J17" s="6">
        <f t="shared" si="1"/>
        <v>0</v>
      </c>
      <c r="L17" s="6">
        <f t="shared" si="2"/>
        <v>0</v>
      </c>
    </row>
    <row r="18" spans="1:14" s="3" customFormat="1" ht="30" customHeight="1" x14ac:dyDescent="0.3">
      <c r="A18" s="4" t="s">
        <v>219</v>
      </c>
      <c r="B18" s="49" t="s">
        <v>2147</v>
      </c>
      <c r="C18" s="15" t="s">
        <v>2148</v>
      </c>
      <c r="E18" s="4" t="s">
        <v>2149</v>
      </c>
      <c r="F18" s="4">
        <v>147</v>
      </c>
      <c r="G18" s="4">
        <f t="shared" si="0"/>
        <v>117.6</v>
      </c>
      <c r="H18" s="3">
        <f>F18+F19+F21+F20+F22+F23+F24+F25+F26+F27+F28+F29+F30</f>
        <v>4288</v>
      </c>
      <c r="I18" s="3">
        <v>2000</v>
      </c>
      <c r="J18" s="4">
        <f t="shared" si="1"/>
        <v>2288</v>
      </c>
      <c r="L18" s="4">
        <f t="shared" si="2"/>
        <v>29.400000000000002</v>
      </c>
      <c r="M18" s="4"/>
      <c r="N18" s="4"/>
    </row>
    <row r="19" spans="1:14" s="3" customFormat="1" ht="30" customHeight="1" x14ac:dyDescent="0.3">
      <c r="A19" s="4" t="s">
        <v>219</v>
      </c>
      <c r="B19" s="49" t="s">
        <v>2202</v>
      </c>
      <c r="C19" s="15" t="s">
        <v>2204</v>
      </c>
      <c r="D19" s="3" t="s">
        <v>2203</v>
      </c>
      <c r="E19" s="4"/>
      <c r="F19" s="4">
        <v>350</v>
      </c>
      <c r="G19" s="4">
        <f t="shared" si="0"/>
        <v>280</v>
      </c>
      <c r="J19" s="4"/>
      <c r="L19" s="4">
        <f t="shared" si="2"/>
        <v>70</v>
      </c>
      <c r="M19" s="4"/>
      <c r="N19" s="4"/>
    </row>
    <row r="20" spans="1:14" s="3" customFormat="1" ht="30" customHeight="1" x14ac:dyDescent="0.3">
      <c r="A20" s="4" t="s">
        <v>219</v>
      </c>
      <c r="B20" s="49" t="s">
        <v>2217</v>
      </c>
      <c r="C20" s="15" t="s">
        <v>2218</v>
      </c>
      <c r="D20" s="3">
        <v>122</v>
      </c>
      <c r="E20" s="4"/>
      <c r="F20" s="4">
        <v>426</v>
      </c>
      <c r="G20" s="4">
        <f t="shared" si="0"/>
        <v>340.8</v>
      </c>
      <c r="J20" s="4"/>
      <c r="L20" s="4">
        <f t="shared" si="2"/>
        <v>85.2</v>
      </c>
      <c r="M20" s="4"/>
      <c r="N20" s="4"/>
    </row>
    <row r="21" spans="1:14" s="3" customFormat="1" ht="30" customHeight="1" x14ac:dyDescent="0.3">
      <c r="A21" s="4" t="s">
        <v>219</v>
      </c>
      <c r="B21" s="49" t="s">
        <v>2219</v>
      </c>
      <c r="C21" s="15" t="s">
        <v>2220</v>
      </c>
      <c r="D21" s="3">
        <v>7</v>
      </c>
      <c r="E21" s="4" t="s">
        <v>59</v>
      </c>
      <c r="F21" s="4">
        <v>315</v>
      </c>
      <c r="G21" s="4">
        <f t="shared" si="0"/>
        <v>252</v>
      </c>
      <c r="J21" s="4"/>
      <c r="L21" s="4">
        <f t="shared" si="2"/>
        <v>63</v>
      </c>
      <c r="M21" s="4"/>
      <c r="N21" s="4"/>
    </row>
    <row r="22" spans="1:14" s="3" customFormat="1" ht="30" customHeight="1" x14ac:dyDescent="0.3">
      <c r="A22" s="4" t="s">
        <v>219</v>
      </c>
      <c r="B22" s="49" t="s">
        <v>2224</v>
      </c>
      <c r="C22" s="15" t="s">
        <v>2225</v>
      </c>
      <c r="D22" s="3">
        <v>122</v>
      </c>
      <c r="E22" s="4" t="s">
        <v>1632</v>
      </c>
      <c r="F22" s="4">
        <v>566</v>
      </c>
      <c r="G22" s="4">
        <f t="shared" si="0"/>
        <v>452.8</v>
      </c>
      <c r="J22" s="4"/>
      <c r="L22" s="4">
        <f t="shared" si="2"/>
        <v>113.2</v>
      </c>
      <c r="M22" s="4"/>
      <c r="N22" s="4"/>
    </row>
    <row r="23" spans="1:14" s="3" customFormat="1" ht="30" customHeight="1" x14ac:dyDescent="0.3">
      <c r="A23" s="4" t="s">
        <v>219</v>
      </c>
      <c r="B23" s="49" t="s">
        <v>2226</v>
      </c>
      <c r="C23" s="15" t="s">
        <v>2227</v>
      </c>
      <c r="D23" s="3">
        <v>122</v>
      </c>
      <c r="E23" s="4"/>
      <c r="F23" s="4">
        <v>426</v>
      </c>
      <c r="G23" s="4">
        <f t="shared" si="0"/>
        <v>340.8</v>
      </c>
      <c r="J23" s="4"/>
      <c r="L23" s="4">
        <f t="shared" si="2"/>
        <v>85.2</v>
      </c>
      <c r="M23" s="4"/>
      <c r="N23" s="4"/>
    </row>
    <row r="24" spans="1:14" s="3" customFormat="1" ht="30" customHeight="1" x14ac:dyDescent="0.3">
      <c r="A24" s="4" t="s">
        <v>219</v>
      </c>
      <c r="B24" s="43" t="s">
        <v>2150</v>
      </c>
      <c r="C24" s="15" t="s">
        <v>2151</v>
      </c>
      <c r="E24" s="3" t="s">
        <v>83</v>
      </c>
      <c r="F24" s="3">
        <v>147</v>
      </c>
      <c r="G24" s="4">
        <f t="shared" si="0"/>
        <v>117.6</v>
      </c>
      <c r="J24" s="4">
        <f t="shared" si="1"/>
        <v>0</v>
      </c>
      <c r="L24" s="4">
        <f t="shared" si="2"/>
        <v>29.400000000000002</v>
      </c>
    </row>
    <row r="25" spans="1:14" s="3" customFormat="1" ht="30" customHeight="1" x14ac:dyDescent="0.3">
      <c r="A25" s="4" t="s">
        <v>219</v>
      </c>
      <c r="B25" s="43" t="s">
        <v>2252</v>
      </c>
      <c r="C25" s="15" t="s">
        <v>2253</v>
      </c>
      <c r="D25" s="3">
        <v>116</v>
      </c>
      <c r="E25" s="3" t="s">
        <v>16</v>
      </c>
      <c r="F25" s="3">
        <v>261</v>
      </c>
      <c r="G25" s="4">
        <f t="shared" si="0"/>
        <v>208.8</v>
      </c>
      <c r="J25" s="4"/>
      <c r="L25" s="4">
        <f t="shared" si="2"/>
        <v>52.2</v>
      </c>
    </row>
    <row r="26" spans="1:14" s="3" customFormat="1" ht="30" customHeight="1" x14ac:dyDescent="0.3">
      <c r="A26" s="4" t="s">
        <v>219</v>
      </c>
      <c r="B26" s="43" t="s">
        <v>2254</v>
      </c>
      <c r="C26" s="15" t="s">
        <v>2255</v>
      </c>
      <c r="D26" s="3">
        <v>7</v>
      </c>
      <c r="E26" s="3" t="s">
        <v>470</v>
      </c>
      <c r="F26" s="3">
        <v>642</v>
      </c>
      <c r="G26" s="4">
        <f t="shared" si="0"/>
        <v>513.6</v>
      </c>
      <c r="J26" s="4"/>
      <c r="L26" s="4">
        <f t="shared" si="2"/>
        <v>128.4</v>
      </c>
    </row>
    <row r="27" spans="1:14" s="3" customFormat="1" ht="30" customHeight="1" x14ac:dyDescent="0.3">
      <c r="A27" s="4" t="s">
        <v>219</v>
      </c>
      <c r="B27" s="43" t="s">
        <v>2259</v>
      </c>
      <c r="C27" s="15" t="s">
        <v>2260</v>
      </c>
      <c r="D27" s="3">
        <v>116</v>
      </c>
      <c r="E27" s="3" t="s">
        <v>274</v>
      </c>
      <c r="F27" s="3">
        <v>228</v>
      </c>
      <c r="G27" s="4">
        <f t="shared" si="0"/>
        <v>182.4</v>
      </c>
      <c r="J27" s="4"/>
      <c r="L27" s="4">
        <f t="shared" si="2"/>
        <v>45.6</v>
      </c>
    </row>
    <row r="28" spans="1:14" s="3" customFormat="1" ht="30" customHeight="1" x14ac:dyDescent="0.3">
      <c r="A28" s="4" t="s">
        <v>219</v>
      </c>
      <c r="B28" s="43" t="s">
        <v>2256</v>
      </c>
      <c r="C28" s="15" t="s">
        <v>2257</v>
      </c>
      <c r="D28" s="3">
        <v>122</v>
      </c>
      <c r="E28" s="3" t="s">
        <v>2258</v>
      </c>
      <c r="F28" s="3">
        <v>291</v>
      </c>
      <c r="G28" s="4">
        <f t="shared" si="0"/>
        <v>232.8</v>
      </c>
      <c r="J28" s="4"/>
      <c r="L28" s="4">
        <f t="shared" si="2"/>
        <v>58.2</v>
      </c>
    </row>
    <row r="29" spans="1:14" s="3" customFormat="1" ht="30" customHeight="1" x14ac:dyDescent="0.3">
      <c r="A29" s="4" t="s">
        <v>219</v>
      </c>
      <c r="B29" s="43" t="s">
        <v>2261</v>
      </c>
      <c r="C29" s="15" t="s">
        <v>2262</v>
      </c>
      <c r="D29" s="3">
        <v>116</v>
      </c>
      <c r="E29" s="3" t="s">
        <v>385</v>
      </c>
      <c r="F29" s="3">
        <v>342</v>
      </c>
      <c r="G29" s="4">
        <f t="shared" si="0"/>
        <v>273.60000000000002</v>
      </c>
      <c r="J29" s="4"/>
      <c r="L29" s="4">
        <f t="shared" si="2"/>
        <v>68.400000000000006</v>
      </c>
    </row>
    <row r="30" spans="1:14" s="4" customFormat="1" ht="30" customHeight="1" x14ac:dyDescent="0.3">
      <c r="A30" s="4" t="s">
        <v>219</v>
      </c>
      <c r="B30" s="43" t="s">
        <v>2147</v>
      </c>
      <c r="C30" s="15" t="s">
        <v>2152</v>
      </c>
      <c r="D30" s="3"/>
      <c r="E30" s="3" t="s">
        <v>2110</v>
      </c>
      <c r="F30" s="3">
        <v>147</v>
      </c>
      <c r="G30" s="4">
        <f t="shared" si="0"/>
        <v>117.6</v>
      </c>
      <c r="H30" s="3"/>
      <c r="I30" s="3"/>
      <c r="J30" s="4">
        <f t="shared" si="1"/>
        <v>0</v>
      </c>
      <c r="K30" s="3"/>
      <c r="L30" s="4">
        <f t="shared" si="2"/>
        <v>29.400000000000002</v>
      </c>
      <c r="M30" s="3"/>
      <c r="N30" s="3"/>
    </row>
    <row r="31" spans="1:14" s="13" customFormat="1" ht="30" customHeight="1" x14ac:dyDescent="0.3">
      <c r="A31" s="13" t="s">
        <v>2155</v>
      </c>
      <c r="B31" s="45" t="s">
        <v>2154</v>
      </c>
      <c r="C31" s="16"/>
      <c r="D31" s="12">
        <v>3</v>
      </c>
      <c r="F31" s="13">
        <v>969</v>
      </c>
      <c r="G31" s="13">
        <f t="shared" si="0"/>
        <v>775.2</v>
      </c>
      <c r="H31" s="12">
        <f>F31+F32</f>
        <v>1206</v>
      </c>
      <c r="I31" s="12">
        <v>600</v>
      </c>
      <c r="J31" s="13">
        <f t="shared" si="1"/>
        <v>606</v>
      </c>
      <c r="K31" s="12"/>
      <c r="L31" s="13">
        <f t="shared" si="2"/>
        <v>193.8</v>
      </c>
      <c r="M31" s="12"/>
      <c r="N31" s="12"/>
    </row>
    <row r="32" spans="1:14" s="9" customFormat="1" ht="30" customHeight="1" x14ac:dyDescent="0.3">
      <c r="A32" s="9" t="s">
        <v>2155</v>
      </c>
      <c r="B32" s="48" t="s">
        <v>2162</v>
      </c>
      <c r="C32" s="14" t="s">
        <v>2163</v>
      </c>
      <c r="D32" s="8" t="s">
        <v>147</v>
      </c>
      <c r="E32" s="8" t="s">
        <v>83</v>
      </c>
      <c r="F32" s="8">
        <v>237</v>
      </c>
      <c r="G32" s="9">
        <f t="shared" si="0"/>
        <v>189.6</v>
      </c>
      <c r="H32" s="8"/>
      <c r="I32" s="8"/>
      <c r="J32" s="9">
        <f t="shared" si="1"/>
        <v>0</v>
      </c>
      <c r="K32" s="8"/>
      <c r="L32" s="9">
        <f t="shared" si="2"/>
        <v>47.400000000000006</v>
      </c>
      <c r="M32" s="8"/>
      <c r="N32" s="8"/>
    </row>
    <row r="33" spans="1:14" s="4" customFormat="1" ht="30" customHeight="1" x14ac:dyDescent="0.3">
      <c r="A33" s="3" t="s">
        <v>58</v>
      </c>
      <c r="B33" s="43" t="s">
        <v>2118</v>
      </c>
      <c r="C33" s="15"/>
      <c r="D33" s="21">
        <v>6</v>
      </c>
      <c r="E33" s="3" t="s">
        <v>399</v>
      </c>
      <c r="F33" s="4">
        <v>399</v>
      </c>
      <c r="G33" s="4">
        <f t="shared" si="0"/>
        <v>319.2</v>
      </c>
      <c r="H33" s="3">
        <f>F33+F34+F35+F36</f>
        <v>1249</v>
      </c>
      <c r="I33" s="3"/>
      <c r="J33" s="4">
        <f t="shared" si="1"/>
        <v>1249</v>
      </c>
      <c r="K33" s="3"/>
      <c r="L33" s="4">
        <f t="shared" si="2"/>
        <v>79.800000000000011</v>
      </c>
      <c r="M33" s="3"/>
      <c r="N33" s="3"/>
    </row>
    <row r="34" spans="1:14" s="4" customFormat="1" ht="30" customHeight="1" x14ac:dyDescent="0.3">
      <c r="A34" s="3" t="s">
        <v>58</v>
      </c>
      <c r="B34" s="43" t="s">
        <v>2185</v>
      </c>
      <c r="C34" s="15" t="s">
        <v>2184</v>
      </c>
      <c r="D34" s="21">
        <v>4</v>
      </c>
      <c r="E34" s="3"/>
      <c r="F34" s="4">
        <v>249</v>
      </c>
      <c r="G34" s="4">
        <f t="shared" si="0"/>
        <v>199.2</v>
      </c>
      <c r="H34" s="3"/>
      <c r="I34" s="3"/>
      <c r="K34" s="3"/>
      <c r="L34" s="4">
        <f t="shared" si="2"/>
        <v>49.800000000000004</v>
      </c>
      <c r="M34" s="3"/>
      <c r="N34" s="3"/>
    </row>
    <row r="35" spans="1:14" s="4" customFormat="1" ht="30" customHeight="1" x14ac:dyDescent="0.3">
      <c r="A35" s="3" t="s">
        <v>58</v>
      </c>
      <c r="B35" s="43" t="s">
        <v>2198</v>
      </c>
      <c r="C35" s="15" t="s">
        <v>2199</v>
      </c>
      <c r="D35" s="21">
        <v>50</v>
      </c>
      <c r="E35" s="3"/>
      <c r="F35" s="4">
        <v>290</v>
      </c>
      <c r="G35" s="4">
        <f t="shared" si="0"/>
        <v>232</v>
      </c>
      <c r="H35" s="3"/>
      <c r="I35" s="3"/>
      <c r="K35" s="3"/>
      <c r="L35" s="4">
        <f t="shared" si="2"/>
        <v>58</v>
      </c>
      <c r="M35" s="3"/>
      <c r="N35" s="3"/>
    </row>
    <row r="36" spans="1:14" s="4" customFormat="1" ht="30" customHeight="1" x14ac:dyDescent="0.3">
      <c r="A36" s="3" t="s">
        <v>58</v>
      </c>
      <c r="B36" s="43" t="s">
        <v>2183</v>
      </c>
      <c r="C36" s="15" t="s">
        <v>2182</v>
      </c>
      <c r="D36" s="21">
        <v>104</v>
      </c>
      <c r="E36" s="3"/>
      <c r="F36" s="4">
        <v>311</v>
      </c>
      <c r="G36" s="4">
        <f t="shared" si="0"/>
        <v>248.8</v>
      </c>
      <c r="H36" s="3"/>
      <c r="I36" s="3"/>
      <c r="K36" s="3"/>
      <c r="L36" s="4">
        <f t="shared" si="2"/>
        <v>62.2</v>
      </c>
      <c r="M36" s="3"/>
      <c r="N36" s="3"/>
    </row>
    <row r="37" spans="1:14" s="12" customFormat="1" ht="30" customHeight="1" x14ac:dyDescent="0.3">
      <c r="A37" s="12" t="s">
        <v>2124</v>
      </c>
      <c r="B37" s="45" t="s">
        <v>2123</v>
      </c>
      <c r="C37" s="16" t="s">
        <v>2122</v>
      </c>
      <c r="D37" s="22">
        <v>48</v>
      </c>
      <c r="F37" s="13">
        <v>380</v>
      </c>
      <c r="G37" s="13">
        <f t="shared" si="0"/>
        <v>304</v>
      </c>
      <c r="H37" s="12">
        <f>F37+F38+F39</f>
        <v>1064</v>
      </c>
      <c r="I37" s="12">
        <v>700</v>
      </c>
      <c r="J37" s="13">
        <f t="shared" ref="J37:J57" si="3">H37-I37</f>
        <v>364</v>
      </c>
      <c r="L37" s="13">
        <f t="shared" si="2"/>
        <v>76</v>
      </c>
    </row>
    <row r="38" spans="1:14" s="10" customFormat="1" ht="30" customHeight="1" x14ac:dyDescent="0.3">
      <c r="A38" s="10" t="s">
        <v>2124</v>
      </c>
      <c r="B38" s="42" t="s">
        <v>2231</v>
      </c>
      <c r="C38" s="15" t="s">
        <v>2232</v>
      </c>
      <c r="D38" s="21">
        <v>43</v>
      </c>
      <c r="F38" s="11">
        <v>380</v>
      </c>
      <c r="G38" s="11">
        <f t="shared" si="0"/>
        <v>304</v>
      </c>
      <c r="J38" s="11"/>
      <c r="L38" s="11">
        <f t="shared" si="2"/>
        <v>76</v>
      </c>
    </row>
    <row r="39" spans="1:14" s="8" customFormat="1" ht="30" customHeight="1" x14ac:dyDescent="0.3">
      <c r="A39" s="8" t="s">
        <v>2124</v>
      </c>
      <c r="B39" s="44" t="s">
        <v>2229</v>
      </c>
      <c r="C39" s="14" t="s">
        <v>2228</v>
      </c>
      <c r="D39" s="20">
        <v>45</v>
      </c>
      <c r="E39" s="8" t="s">
        <v>120</v>
      </c>
      <c r="F39" s="9">
        <v>304</v>
      </c>
      <c r="G39" s="9">
        <f t="shared" si="0"/>
        <v>243.2</v>
      </c>
      <c r="J39" s="9"/>
      <c r="L39" s="9">
        <f t="shared" si="2"/>
        <v>60.800000000000004</v>
      </c>
    </row>
    <row r="40" spans="1:14" s="3" customFormat="1" ht="30" customHeight="1" x14ac:dyDescent="0.3">
      <c r="A40" s="4" t="s">
        <v>595</v>
      </c>
      <c r="B40" s="43" t="s">
        <v>2162</v>
      </c>
      <c r="C40" s="15" t="s">
        <v>2163</v>
      </c>
      <c r="D40" s="3" t="s">
        <v>147</v>
      </c>
      <c r="E40" s="3" t="s">
        <v>83</v>
      </c>
      <c r="F40" s="3">
        <v>237</v>
      </c>
      <c r="G40" s="4">
        <f t="shared" si="0"/>
        <v>189.6</v>
      </c>
      <c r="H40" s="3">
        <f>F40</f>
        <v>237</v>
      </c>
      <c r="I40" s="3">
        <v>100</v>
      </c>
      <c r="J40" s="4">
        <f t="shared" si="3"/>
        <v>137</v>
      </c>
      <c r="L40" s="4">
        <f t="shared" si="2"/>
        <v>47.400000000000006</v>
      </c>
    </row>
    <row r="41" spans="1:14" s="12" customFormat="1" ht="30" customHeight="1" x14ac:dyDescent="0.3">
      <c r="A41" s="13" t="s">
        <v>402</v>
      </c>
      <c r="B41" s="45" t="s">
        <v>2176</v>
      </c>
      <c r="C41" s="16" t="s">
        <v>2177</v>
      </c>
      <c r="D41" s="12">
        <v>5</v>
      </c>
      <c r="E41" s="13" t="s">
        <v>20</v>
      </c>
      <c r="F41" s="13">
        <v>388</v>
      </c>
      <c r="G41" s="13">
        <f t="shared" si="0"/>
        <v>310.39999999999998</v>
      </c>
      <c r="H41" s="12">
        <f>F41</f>
        <v>388</v>
      </c>
      <c r="I41" s="12">
        <v>200</v>
      </c>
      <c r="J41" s="13">
        <f t="shared" si="3"/>
        <v>188</v>
      </c>
      <c r="L41" s="13">
        <f t="shared" si="2"/>
        <v>77.600000000000009</v>
      </c>
    </row>
    <row r="42" spans="1:14" s="12" customFormat="1" ht="30" customHeight="1" x14ac:dyDescent="0.3">
      <c r="A42" s="13" t="s">
        <v>371</v>
      </c>
      <c r="B42" s="47" t="s">
        <v>2174</v>
      </c>
      <c r="C42" s="16" t="s">
        <v>2175</v>
      </c>
      <c r="D42" s="22"/>
      <c r="E42" s="22"/>
      <c r="F42" s="13">
        <v>120</v>
      </c>
      <c r="G42" s="13">
        <f t="shared" si="0"/>
        <v>96</v>
      </c>
      <c r="H42" s="12">
        <f>F42+F43</f>
        <v>267</v>
      </c>
      <c r="I42" s="12">
        <v>120</v>
      </c>
      <c r="J42" s="13">
        <f t="shared" si="3"/>
        <v>147</v>
      </c>
      <c r="L42" s="13">
        <f t="shared" si="2"/>
        <v>24</v>
      </c>
    </row>
    <row r="43" spans="1:14" s="8" customFormat="1" ht="30" customHeight="1" x14ac:dyDescent="0.3">
      <c r="A43" s="9" t="s">
        <v>371</v>
      </c>
      <c r="B43" s="48" t="s">
        <v>2213</v>
      </c>
      <c r="C43" s="14" t="s">
        <v>2214</v>
      </c>
      <c r="D43" s="20"/>
      <c r="E43" s="20"/>
      <c r="F43" s="9">
        <v>147</v>
      </c>
      <c r="G43" s="9">
        <f t="shared" si="0"/>
        <v>117.6</v>
      </c>
      <c r="J43" s="9"/>
      <c r="L43" s="9">
        <f t="shared" si="2"/>
        <v>29.400000000000002</v>
      </c>
    </row>
    <row r="44" spans="1:14" s="3" customFormat="1" ht="30" customHeight="1" x14ac:dyDescent="0.3">
      <c r="A44" s="3" t="s">
        <v>1135</v>
      </c>
      <c r="B44" s="49" t="s">
        <v>2127</v>
      </c>
      <c r="C44" s="15" t="s">
        <v>2128</v>
      </c>
      <c r="D44" s="3">
        <v>46</v>
      </c>
      <c r="E44" s="21" t="s">
        <v>1788</v>
      </c>
      <c r="F44" s="4">
        <v>540</v>
      </c>
      <c r="G44" s="4">
        <f t="shared" si="0"/>
        <v>432</v>
      </c>
      <c r="H44" s="3">
        <f>F44+F45+F46+F47+F48+F49+F50+F51+F52</f>
        <v>2253</v>
      </c>
      <c r="I44" s="3">
        <v>1700</v>
      </c>
      <c r="J44" s="4">
        <f t="shared" si="3"/>
        <v>553</v>
      </c>
      <c r="L44" s="4">
        <f t="shared" si="2"/>
        <v>108</v>
      </c>
    </row>
    <row r="45" spans="1:14" s="3" customFormat="1" ht="30" customHeight="1" x14ac:dyDescent="0.3">
      <c r="A45" s="3" t="s">
        <v>1135</v>
      </c>
      <c r="B45" s="43" t="s">
        <v>2129</v>
      </c>
      <c r="C45" s="15" t="s">
        <v>2130</v>
      </c>
      <c r="D45" s="3" t="s">
        <v>147</v>
      </c>
      <c r="E45" s="3" t="s">
        <v>120</v>
      </c>
      <c r="F45" s="4">
        <v>291</v>
      </c>
      <c r="G45" s="4">
        <f t="shared" si="0"/>
        <v>232.8</v>
      </c>
      <c r="J45" s="4">
        <f t="shared" si="3"/>
        <v>0</v>
      </c>
      <c r="L45" s="4">
        <f t="shared" si="2"/>
        <v>58.2</v>
      </c>
    </row>
    <row r="46" spans="1:14" s="3" customFormat="1" ht="30" customHeight="1" x14ac:dyDescent="0.3">
      <c r="A46" s="3" t="s">
        <v>1135</v>
      </c>
      <c r="B46" s="49" t="s">
        <v>2131</v>
      </c>
      <c r="C46" s="15" t="s">
        <v>2132</v>
      </c>
      <c r="D46" s="4">
        <v>44</v>
      </c>
      <c r="E46" s="4" t="s">
        <v>496</v>
      </c>
      <c r="F46" s="4">
        <v>451</v>
      </c>
      <c r="G46" s="4">
        <f t="shared" si="0"/>
        <v>360.8</v>
      </c>
      <c r="J46" s="4">
        <f t="shared" si="3"/>
        <v>0</v>
      </c>
      <c r="L46" s="4">
        <f t="shared" si="2"/>
        <v>90.2</v>
      </c>
    </row>
    <row r="47" spans="1:14" s="3" customFormat="1" ht="30" customHeight="1" x14ac:dyDescent="0.3">
      <c r="A47" s="3" t="s">
        <v>1135</v>
      </c>
      <c r="B47" s="49" t="s">
        <v>2134</v>
      </c>
      <c r="C47" s="15" t="s">
        <v>2133</v>
      </c>
      <c r="E47" s="4" t="s">
        <v>1579</v>
      </c>
      <c r="F47" s="4">
        <v>88</v>
      </c>
      <c r="G47" s="4">
        <f t="shared" si="0"/>
        <v>70.400000000000006</v>
      </c>
      <c r="J47" s="4">
        <f t="shared" si="3"/>
        <v>0</v>
      </c>
      <c r="L47" s="4">
        <f t="shared" si="2"/>
        <v>17.600000000000001</v>
      </c>
    </row>
    <row r="48" spans="1:14" s="3" customFormat="1" ht="30" customHeight="1" x14ac:dyDescent="0.3">
      <c r="A48" s="3" t="s">
        <v>1135</v>
      </c>
      <c r="B48" s="49" t="s">
        <v>2135</v>
      </c>
      <c r="C48" s="15" t="s">
        <v>2136</v>
      </c>
      <c r="D48" s="4" t="s">
        <v>357</v>
      </c>
      <c r="E48" s="4" t="s">
        <v>2137</v>
      </c>
      <c r="F48" s="4">
        <v>233</v>
      </c>
      <c r="G48" s="4">
        <f t="shared" si="0"/>
        <v>186.4</v>
      </c>
      <c r="J48" s="4">
        <f t="shared" si="3"/>
        <v>0</v>
      </c>
      <c r="L48" s="4">
        <f t="shared" si="2"/>
        <v>46.6</v>
      </c>
    </row>
    <row r="49" spans="1:14" s="3" customFormat="1" ht="30" customHeight="1" x14ac:dyDescent="0.3">
      <c r="A49" s="3" t="s">
        <v>1135</v>
      </c>
      <c r="B49" s="49" t="s">
        <v>2135</v>
      </c>
      <c r="C49" s="15" t="s">
        <v>2136</v>
      </c>
      <c r="D49" s="4" t="s">
        <v>357</v>
      </c>
      <c r="E49" s="4" t="s">
        <v>2137</v>
      </c>
      <c r="F49" s="4">
        <v>233</v>
      </c>
      <c r="G49" s="4">
        <f t="shared" si="0"/>
        <v>186.4</v>
      </c>
      <c r="J49" s="4">
        <f t="shared" si="3"/>
        <v>0</v>
      </c>
      <c r="L49" s="4">
        <f t="shared" si="2"/>
        <v>46.6</v>
      </c>
    </row>
    <row r="50" spans="1:14" s="3" customFormat="1" ht="30" customHeight="1" x14ac:dyDescent="0.3">
      <c r="A50" s="3" t="s">
        <v>1135</v>
      </c>
      <c r="B50" s="49" t="s">
        <v>2138</v>
      </c>
      <c r="C50" s="15" t="s">
        <v>2139</v>
      </c>
      <c r="D50" s="3" t="s">
        <v>351</v>
      </c>
      <c r="E50" s="3" t="s">
        <v>2140</v>
      </c>
      <c r="F50" s="4">
        <v>329</v>
      </c>
      <c r="G50" s="4">
        <f t="shared" si="0"/>
        <v>263.2</v>
      </c>
      <c r="J50" s="4">
        <f t="shared" si="3"/>
        <v>0</v>
      </c>
      <c r="L50" s="4">
        <f t="shared" si="2"/>
        <v>65.8</v>
      </c>
      <c r="M50" s="4"/>
      <c r="N50" s="4"/>
    </row>
    <row r="51" spans="1:14" s="3" customFormat="1" ht="30" customHeight="1" x14ac:dyDescent="0.3">
      <c r="A51" s="3" t="s">
        <v>1135</v>
      </c>
      <c r="B51" s="49" t="s">
        <v>2141</v>
      </c>
      <c r="C51" s="15" t="s">
        <v>2142</v>
      </c>
      <c r="E51" s="3" t="s">
        <v>2143</v>
      </c>
      <c r="F51" s="4">
        <v>88</v>
      </c>
      <c r="G51" s="4">
        <f t="shared" si="0"/>
        <v>70.400000000000006</v>
      </c>
      <c r="J51" s="4">
        <f t="shared" si="3"/>
        <v>0</v>
      </c>
      <c r="L51" s="4">
        <f t="shared" si="2"/>
        <v>17.600000000000001</v>
      </c>
      <c r="M51" s="4"/>
      <c r="N51" s="4"/>
    </row>
    <row r="52" spans="1:14" s="3" customFormat="1" ht="30" customHeight="1" x14ac:dyDescent="0.3">
      <c r="A52" s="3" t="s">
        <v>1135</v>
      </c>
      <c r="B52" s="60" t="s">
        <v>2144</v>
      </c>
      <c r="C52" s="15" t="s">
        <v>2145</v>
      </c>
      <c r="E52" s="3" t="s">
        <v>2146</v>
      </c>
      <c r="F52" s="4"/>
      <c r="G52" s="4">
        <f t="shared" si="0"/>
        <v>0</v>
      </c>
      <c r="J52" s="4">
        <f t="shared" si="3"/>
        <v>0</v>
      </c>
      <c r="L52" s="4">
        <f t="shared" si="2"/>
        <v>0</v>
      </c>
      <c r="M52" s="4"/>
      <c r="N52" s="4"/>
    </row>
    <row r="53" spans="1:14" s="5" customFormat="1" ht="30" customHeight="1" x14ac:dyDescent="0.3">
      <c r="A53" s="5" t="s">
        <v>6</v>
      </c>
      <c r="B53" s="46" t="s">
        <v>2162</v>
      </c>
      <c r="C53" s="7" t="s">
        <v>2163</v>
      </c>
      <c r="D53" s="5" t="s">
        <v>147</v>
      </c>
      <c r="E53" s="5" t="s">
        <v>83</v>
      </c>
      <c r="F53" s="5">
        <v>237</v>
      </c>
      <c r="G53" s="6">
        <f t="shared" si="0"/>
        <v>189.6</v>
      </c>
      <c r="H53" s="5">
        <f>F53</f>
        <v>237</v>
      </c>
      <c r="I53" s="5">
        <v>100</v>
      </c>
      <c r="J53" s="6">
        <f t="shared" si="3"/>
        <v>137</v>
      </c>
      <c r="L53" s="6">
        <f t="shared" si="2"/>
        <v>47.400000000000006</v>
      </c>
    </row>
    <row r="54" spans="1:14" s="3" customFormat="1" ht="30" customHeight="1" x14ac:dyDescent="0.3">
      <c r="A54" s="4" t="s">
        <v>2188</v>
      </c>
      <c r="B54" s="49" t="s">
        <v>2186</v>
      </c>
      <c r="C54" s="15" t="s">
        <v>2187</v>
      </c>
      <c r="D54" s="21">
        <v>48</v>
      </c>
      <c r="E54" s="3" t="s">
        <v>120</v>
      </c>
      <c r="F54" s="4">
        <v>444</v>
      </c>
      <c r="G54" s="4">
        <f t="shared" si="0"/>
        <v>355.2</v>
      </c>
      <c r="H54" s="3">
        <f>F54+F56+F57</f>
        <v>1327</v>
      </c>
      <c r="I54" s="3">
        <v>700</v>
      </c>
      <c r="J54" s="4">
        <f t="shared" si="3"/>
        <v>627</v>
      </c>
      <c r="L54" s="4">
        <f t="shared" si="2"/>
        <v>88.800000000000011</v>
      </c>
    </row>
    <row r="55" spans="1:14" s="3" customFormat="1" ht="30" customHeight="1" x14ac:dyDescent="0.3">
      <c r="A55" s="4" t="s">
        <v>2188</v>
      </c>
      <c r="B55" s="60" t="s">
        <v>2215</v>
      </c>
      <c r="C55" s="15" t="s">
        <v>2216</v>
      </c>
      <c r="D55" s="21">
        <v>48</v>
      </c>
      <c r="E55" s="3" t="s">
        <v>7</v>
      </c>
      <c r="F55" s="4"/>
      <c r="G55" s="4">
        <f t="shared" si="0"/>
        <v>0</v>
      </c>
      <c r="J55" s="4"/>
      <c r="L55" s="4">
        <f t="shared" si="2"/>
        <v>0</v>
      </c>
    </row>
    <row r="56" spans="1:14" s="3" customFormat="1" ht="30" customHeight="1" x14ac:dyDescent="0.3">
      <c r="A56" s="4" t="s">
        <v>2188</v>
      </c>
      <c r="B56" s="49" t="s">
        <v>2062</v>
      </c>
      <c r="C56" s="15" t="s">
        <v>2267</v>
      </c>
      <c r="D56" s="21">
        <v>48</v>
      </c>
      <c r="F56" s="4">
        <v>401</v>
      </c>
      <c r="G56" s="4">
        <f t="shared" si="0"/>
        <v>320.8</v>
      </c>
      <c r="J56" s="4"/>
      <c r="L56" s="4">
        <f t="shared" si="2"/>
        <v>80.2</v>
      </c>
    </row>
    <row r="57" spans="1:14" s="3" customFormat="1" ht="30" customHeight="1" x14ac:dyDescent="0.3">
      <c r="A57" s="4" t="s">
        <v>2188</v>
      </c>
      <c r="B57" s="49" t="s">
        <v>2189</v>
      </c>
      <c r="C57" s="15" t="s">
        <v>2190</v>
      </c>
      <c r="D57" s="21" t="s">
        <v>2191</v>
      </c>
      <c r="F57" s="4">
        <v>482</v>
      </c>
      <c r="G57" s="4">
        <f t="shared" si="0"/>
        <v>385.6</v>
      </c>
      <c r="J57" s="4">
        <f t="shared" si="3"/>
        <v>0</v>
      </c>
      <c r="L57" s="4">
        <f t="shared" si="2"/>
        <v>96.4</v>
      </c>
    </row>
    <row r="58" spans="1:14" s="12" customFormat="1" ht="30" customHeight="1" x14ac:dyDescent="0.3">
      <c r="A58" s="13" t="s">
        <v>159</v>
      </c>
      <c r="B58" s="45" t="s">
        <v>2192</v>
      </c>
      <c r="C58" s="16" t="s">
        <v>2193</v>
      </c>
      <c r="D58" s="22"/>
      <c r="F58" s="13">
        <v>121</v>
      </c>
      <c r="G58" s="13">
        <f t="shared" ref="G58:G82" si="4">F58-L58</f>
        <v>96.8</v>
      </c>
      <c r="H58" s="12">
        <f>F58+F59+F60</f>
        <v>410</v>
      </c>
      <c r="I58" s="12">
        <v>200</v>
      </c>
      <c r="J58" s="13">
        <f t="shared" ref="J58:J82" si="5">H58-I58</f>
        <v>210</v>
      </c>
      <c r="L58" s="13">
        <f t="shared" ref="L58:L82" si="6">F58*20%</f>
        <v>24.200000000000003</v>
      </c>
    </row>
    <row r="59" spans="1:14" s="10" customFormat="1" ht="30" customHeight="1" x14ac:dyDescent="0.3">
      <c r="A59" s="11" t="s">
        <v>159</v>
      </c>
      <c r="B59" s="41" t="s">
        <v>2194</v>
      </c>
      <c r="C59" s="15" t="s">
        <v>2195</v>
      </c>
      <c r="F59" s="10">
        <v>139</v>
      </c>
      <c r="G59" s="11">
        <f t="shared" si="4"/>
        <v>111.2</v>
      </c>
      <c r="J59" s="11">
        <f t="shared" si="5"/>
        <v>0</v>
      </c>
      <c r="L59" s="11">
        <f t="shared" si="6"/>
        <v>27.8</v>
      </c>
    </row>
    <row r="60" spans="1:14" s="8" customFormat="1" ht="30" customHeight="1" x14ac:dyDescent="0.3">
      <c r="A60" s="9" t="s">
        <v>159</v>
      </c>
      <c r="B60" s="48" t="s">
        <v>2196</v>
      </c>
      <c r="C60" s="14" t="s">
        <v>2197</v>
      </c>
      <c r="F60" s="8">
        <v>150</v>
      </c>
      <c r="G60" s="9">
        <f t="shared" si="4"/>
        <v>120</v>
      </c>
      <c r="J60" s="9">
        <f t="shared" si="5"/>
        <v>0</v>
      </c>
      <c r="L60" s="9">
        <f t="shared" si="6"/>
        <v>30</v>
      </c>
    </row>
    <row r="61" spans="1:14" s="5" customFormat="1" ht="30" customHeight="1" x14ac:dyDescent="0.3">
      <c r="A61" s="5" t="s">
        <v>124</v>
      </c>
      <c r="B61" s="46" t="s">
        <v>2200</v>
      </c>
      <c r="C61" s="7" t="s">
        <v>2201</v>
      </c>
      <c r="D61" s="5">
        <v>39</v>
      </c>
      <c r="E61" s="5" t="s">
        <v>89</v>
      </c>
      <c r="F61" s="5">
        <v>224</v>
      </c>
      <c r="G61" s="6">
        <f t="shared" si="4"/>
        <v>179.2</v>
      </c>
      <c r="H61" s="5">
        <f>F61</f>
        <v>224</v>
      </c>
      <c r="I61" s="5">
        <v>100</v>
      </c>
      <c r="J61" s="6">
        <f t="shared" si="5"/>
        <v>124</v>
      </c>
      <c r="L61" s="6">
        <f t="shared" si="6"/>
        <v>44.800000000000004</v>
      </c>
    </row>
    <row r="62" spans="1:14" s="3" customFormat="1" ht="30" customHeight="1" x14ac:dyDescent="0.3">
      <c r="A62" s="3" t="s">
        <v>2207</v>
      </c>
      <c r="B62" s="43" t="s">
        <v>246</v>
      </c>
      <c r="C62" s="15" t="s">
        <v>2206</v>
      </c>
      <c r="D62" s="3" t="s">
        <v>351</v>
      </c>
      <c r="E62" s="3" t="s">
        <v>2205</v>
      </c>
      <c r="F62" s="3">
        <v>342</v>
      </c>
      <c r="G62" s="4">
        <f t="shared" si="4"/>
        <v>273.60000000000002</v>
      </c>
      <c r="H62" s="3">
        <f>F62+F63</f>
        <v>774</v>
      </c>
      <c r="I62" s="3">
        <v>400</v>
      </c>
      <c r="J62" s="4">
        <f t="shared" si="5"/>
        <v>374</v>
      </c>
      <c r="L62" s="4">
        <f t="shared" si="6"/>
        <v>68.400000000000006</v>
      </c>
    </row>
    <row r="63" spans="1:14" s="3" customFormat="1" ht="30" customHeight="1" x14ac:dyDescent="0.3">
      <c r="A63" s="3" t="s">
        <v>2207</v>
      </c>
      <c r="B63" s="43" t="s">
        <v>2221</v>
      </c>
      <c r="C63" s="15" t="s">
        <v>2222</v>
      </c>
      <c r="D63" s="3" t="s">
        <v>2223</v>
      </c>
      <c r="F63" s="3">
        <v>432</v>
      </c>
      <c r="G63" s="4">
        <f t="shared" si="4"/>
        <v>345.6</v>
      </c>
      <c r="J63" s="4">
        <f t="shared" si="5"/>
        <v>0</v>
      </c>
      <c r="L63" s="4">
        <f t="shared" si="6"/>
        <v>86.4</v>
      </c>
    </row>
    <row r="64" spans="1:14" s="12" customFormat="1" ht="32.25" customHeight="1" x14ac:dyDescent="0.3">
      <c r="A64" s="12" t="s">
        <v>1665</v>
      </c>
      <c r="B64" s="47" t="s">
        <v>2230</v>
      </c>
      <c r="C64" s="22"/>
      <c r="D64" s="12">
        <v>46</v>
      </c>
      <c r="F64" s="12">
        <v>1524</v>
      </c>
      <c r="G64" s="13">
        <f t="shared" si="4"/>
        <v>1219.2</v>
      </c>
      <c r="H64" s="12">
        <f>F64+F65</f>
        <v>2640</v>
      </c>
      <c r="I64" s="12">
        <v>1300</v>
      </c>
      <c r="J64" s="13">
        <f t="shared" si="5"/>
        <v>1340</v>
      </c>
      <c r="L64" s="13">
        <f t="shared" si="6"/>
        <v>304.8</v>
      </c>
    </row>
    <row r="65" spans="1:12" s="8" customFormat="1" ht="30" customHeight="1" x14ac:dyDescent="0.3">
      <c r="A65" s="8" t="s">
        <v>1665</v>
      </c>
      <c r="B65" s="48" t="s">
        <v>2233</v>
      </c>
      <c r="C65" s="20"/>
      <c r="D65" s="8">
        <v>46</v>
      </c>
      <c r="F65" s="8">
        <v>1116</v>
      </c>
      <c r="G65" s="9">
        <f t="shared" si="4"/>
        <v>892.8</v>
      </c>
      <c r="J65" s="9">
        <f t="shared" si="5"/>
        <v>0</v>
      </c>
      <c r="L65" s="9">
        <f t="shared" si="6"/>
        <v>223.20000000000002</v>
      </c>
    </row>
    <row r="66" spans="1:12" s="3" customFormat="1" ht="30" customHeight="1" x14ac:dyDescent="0.3">
      <c r="A66" s="3" t="s">
        <v>247</v>
      </c>
      <c r="B66" s="43" t="s">
        <v>1885</v>
      </c>
      <c r="C66" s="15" t="s">
        <v>2234</v>
      </c>
      <c r="D66" s="3">
        <v>3</v>
      </c>
      <c r="F66" s="3">
        <v>519</v>
      </c>
      <c r="G66" s="4">
        <f t="shared" si="4"/>
        <v>415.2</v>
      </c>
      <c r="H66" s="3">
        <f>F66+F67+F68+F69+F70+F71+F72+F73+F74+F75+F76</f>
        <v>2883</v>
      </c>
      <c r="I66" s="3">
        <v>1400</v>
      </c>
      <c r="J66" s="4">
        <f t="shared" si="5"/>
        <v>1483</v>
      </c>
      <c r="L66" s="4">
        <f t="shared" si="6"/>
        <v>103.80000000000001</v>
      </c>
    </row>
    <row r="67" spans="1:12" s="3" customFormat="1" ht="30" customHeight="1" x14ac:dyDescent="0.3">
      <c r="A67" s="3" t="s">
        <v>247</v>
      </c>
      <c r="B67" s="43" t="s">
        <v>2235</v>
      </c>
      <c r="C67" s="15" t="s">
        <v>2236</v>
      </c>
      <c r="D67" s="3">
        <v>7</v>
      </c>
      <c r="E67" s="3" t="s">
        <v>747</v>
      </c>
      <c r="F67" s="3">
        <v>225</v>
      </c>
      <c r="G67" s="4">
        <f t="shared" si="4"/>
        <v>180</v>
      </c>
      <c r="J67" s="4">
        <f t="shared" si="5"/>
        <v>0</v>
      </c>
      <c r="L67" s="4">
        <f t="shared" si="6"/>
        <v>45</v>
      </c>
    </row>
    <row r="68" spans="1:12" s="3" customFormat="1" ht="30" customHeight="1" x14ac:dyDescent="0.3">
      <c r="A68" s="3" t="s">
        <v>247</v>
      </c>
      <c r="B68" s="43" t="s">
        <v>1042</v>
      </c>
      <c r="C68" s="15" t="s">
        <v>2237</v>
      </c>
      <c r="D68" s="3">
        <v>4</v>
      </c>
      <c r="E68" s="3" t="s">
        <v>511</v>
      </c>
      <c r="F68" s="3">
        <v>223</v>
      </c>
      <c r="G68" s="4">
        <f t="shared" si="4"/>
        <v>178.4</v>
      </c>
      <c r="J68" s="4">
        <f t="shared" si="5"/>
        <v>0</v>
      </c>
      <c r="L68" s="4">
        <f t="shared" si="6"/>
        <v>44.6</v>
      </c>
    </row>
    <row r="69" spans="1:12" s="3" customFormat="1" ht="30" customHeight="1" x14ac:dyDescent="0.3">
      <c r="A69" s="3" t="s">
        <v>247</v>
      </c>
      <c r="B69" s="43" t="s">
        <v>2238</v>
      </c>
      <c r="C69" s="15" t="s">
        <v>2239</v>
      </c>
      <c r="D69" s="3">
        <v>7</v>
      </c>
      <c r="E69" s="3" t="s">
        <v>511</v>
      </c>
      <c r="F69" s="3">
        <v>259</v>
      </c>
      <c r="G69" s="4">
        <f t="shared" si="4"/>
        <v>207.2</v>
      </c>
      <c r="J69" s="4">
        <f t="shared" si="5"/>
        <v>0</v>
      </c>
      <c r="L69" s="4">
        <f t="shared" si="6"/>
        <v>51.800000000000004</v>
      </c>
    </row>
    <row r="70" spans="1:12" s="3" customFormat="1" ht="30" customHeight="1" x14ac:dyDescent="0.3">
      <c r="A70" s="3" t="s">
        <v>247</v>
      </c>
      <c r="B70" s="43" t="s">
        <v>2240</v>
      </c>
      <c r="C70" s="15" t="s">
        <v>2241</v>
      </c>
      <c r="D70" s="3">
        <v>7</v>
      </c>
      <c r="E70" s="3" t="s">
        <v>2242</v>
      </c>
      <c r="F70" s="3">
        <v>129</v>
      </c>
      <c r="G70" s="4">
        <f t="shared" si="4"/>
        <v>103.2</v>
      </c>
      <c r="J70" s="4">
        <f t="shared" si="5"/>
        <v>0</v>
      </c>
      <c r="L70" s="4">
        <f t="shared" si="6"/>
        <v>25.8</v>
      </c>
    </row>
    <row r="71" spans="1:12" s="3" customFormat="1" ht="30" customHeight="1" x14ac:dyDescent="0.3">
      <c r="A71" s="3" t="s">
        <v>247</v>
      </c>
      <c r="B71" s="43" t="s">
        <v>2243</v>
      </c>
      <c r="C71" s="15" t="s">
        <v>2244</v>
      </c>
      <c r="D71" s="21">
        <v>122</v>
      </c>
      <c r="E71" s="3" t="s">
        <v>2245</v>
      </c>
      <c r="F71" s="4">
        <v>275</v>
      </c>
      <c r="G71" s="4">
        <f t="shared" si="4"/>
        <v>220</v>
      </c>
      <c r="J71" s="4">
        <f t="shared" si="5"/>
        <v>0</v>
      </c>
      <c r="L71" s="4">
        <f t="shared" si="6"/>
        <v>55</v>
      </c>
    </row>
    <row r="72" spans="1:12" s="3" customFormat="1" ht="30" customHeight="1" x14ac:dyDescent="0.3">
      <c r="A72" s="3" t="s">
        <v>247</v>
      </c>
      <c r="B72" s="43" t="s">
        <v>2246</v>
      </c>
      <c r="C72" s="15" t="s">
        <v>2247</v>
      </c>
      <c r="D72" s="21">
        <v>3</v>
      </c>
      <c r="E72" s="3" t="s">
        <v>753</v>
      </c>
      <c r="F72" s="4">
        <v>426</v>
      </c>
      <c r="G72" s="4">
        <f t="shared" si="4"/>
        <v>340.8</v>
      </c>
      <c r="J72" s="4">
        <f t="shared" si="5"/>
        <v>0</v>
      </c>
      <c r="L72" s="4">
        <f t="shared" si="6"/>
        <v>85.2</v>
      </c>
    </row>
    <row r="73" spans="1:12" s="3" customFormat="1" ht="30" customHeight="1" x14ac:dyDescent="0.3">
      <c r="A73" s="3" t="s">
        <v>247</v>
      </c>
      <c r="B73" s="49" t="s">
        <v>1701</v>
      </c>
      <c r="C73" s="15" t="s">
        <v>2248</v>
      </c>
      <c r="D73" s="3">
        <v>3</v>
      </c>
      <c r="E73" s="21" t="s">
        <v>1709</v>
      </c>
      <c r="F73" s="4">
        <v>215</v>
      </c>
      <c r="G73" s="4">
        <f t="shared" si="4"/>
        <v>172</v>
      </c>
      <c r="J73" s="4">
        <f t="shared" si="5"/>
        <v>0</v>
      </c>
      <c r="L73" s="4">
        <f t="shared" si="6"/>
        <v>43</v>
      </c>
    </row>
    <row r="74" spans="1:12" s="3" customFormat="1" ht="30" customHeight="1" x14ac:dyDescent="0.3">
      <c r="A74" s="3" t="s">
        <v>247</v>
      </c>
      <c r="B74" s="49" t="s">
        <v>2251</v>
      </c>
      <c r="C74" s="15" t="s">
        <v>2249</v>
      </c>
      <c r="D74" s="3">
        <v>92</v>
      </c>
      <c r="E74" s="21" t="s">
        <v>2250</v>
      </c>
      <c r="F74" s="4">
        <v>268</v>
      </c>
      <c r="G74" s="4">
        <f t="shared" si="4"/>
        <v>214.4</v>
      </c>
      <c r="J74" s="4">
        <f t="shared" si="5"/>
        <v>0</v>
      </c>
      <c r="L74" s="4">
        <f t="shared" si="6"/>
        <v>53.6</v>
      </c>
    </row>
    <row r="75" spans="1:12" s="3" customFormat="1" ht="30" customHeight="1" x14ac:dyDescent="0.3">
      <c r="A75" s="4" t="s">
        <v>247</v>
      </c>
      <c r="B75" s="49" t="s">
        <v>2263</v>
      </c>
      <c r="C75" s="15" t="s">
        <v>2264</v>
      </c>
      <c r="D75" s="21" t="s">
        <v>216</v>
      </c>
      <c r="E75" s="21" t="s">
        <v>274</v>
      </c>
      <c r="F75" s="4">
        <v>209</v>
      </c>
      <c r="G75" s="4">
        <f t="shared" si="4"/>
        <v>167.2</v>
      </c>
      <c r="J75" s="4">
        <f t="shared" si="5"/>
        <v>0</v>
      </c>
      <c r="L75" s="4">
        <f t="shared" si="6"/>
        <v>41.800000000000004</v>
      </c>
    </row>
    <row r="76" spans="1:12" s="3" customFormat="1" ht="30" customHeight="1" x14ac:dyDescent="0.3">
      <c r="A76" s="4" t="s">
        <v>247</v>
      </c>
      <c r="B76" s="43" t="s">
        <v>2265</v>
      </c>
      <c r="C76" s="15" t="s">
        <v>2266</v>
      </c>
      <c r="D76" s="21">
        <v>4</v>
      </c>
      <c r="E76" s="3" t="s">
        <v>747</v>
      </c>
      <c r="F76" s="4">
        <v>135</v>
      </c>
      <c r="G76" s="4">
        <f t="shared" si="4"/>
        <v>108</v>
      </c>
      <c r="J76" s="4">
        <f t="shared" si="5"/>
        <v>0</v>
      </c>
      <c r="L76" s="4">
        <f t="shared" si="6"/>
        <v>27</v>
      </c>
    </row>
    <row r="77" spans="1:12" s="5" customFormat="1" ht="30" customHeight="1" x14ac:dyDescent="0.3">
      <c r="A77" s="6" t="s">
        <v>135</v>
      </c>
      <c r="B77" s="56" t="s">
        <v>2268</v>
      </c>
      <c r="C77" s="7"/>
      <c r="D77" s="6">
        <v>52</v>
      </c>
      <c r="E77" s="6"/>
      <c r="F77" s="6">
        <v>558</v>
      </c>
      <c r="G77" s="6">
        <f t="shared" si="4"/>
        <v>446.4</v>
      </c>
      <c r="H77" s="5">
        <f>F77</f>
        <v>558</v>
      </c>
      <c r="J77" s="6">
        <f t="shared" si="5"/>
        <v>558</v>
      </c>
      <c r="L77" s="6">
        <f t="shared" si="6"/>
        <v>111.60000000000001</v>
      </c>
    </row>
    <row r="78" spans="1:12" ht="30" customHeight="1" x14ac:dyDescent="0.3">
      <c r="A78" s="2"/>
      <c r="B78" s="2"/>
      <c r="C78" s="28"/>
      <c r="D78" s="2"/>
      <c r="E78" s="2"/>
      <c r="F78" s="2"/>
      <c r="G78" s="2">
        <f t="shared" si="4"/>
        <v>0</v>
      </c>
      <c r="J78" s="2">
        <f t="shared" si="5"/>
        <v>0</v>
      </c>
      <c r="L78" s="2">
        <f t="shared" si="6"/>
        <v>0</v>
      </c>
    </row>
    <row r="79" spans="1:12" ht="30" customHeight="1" x14ac:dyDescent="0.3">
      <c r="C79" s="28"/>
      <c r="G79" s="2">
        <f t="shared" si="4"/>
        <v>0</v>
      </c>
      <c r="J79" s="2">
        <f t="shared" si="5"/>
        <v>0</v>
      </c>
      <c r="L79" s="2">
        <f t="shared" si="6"/>
        <v>0</v>
      </c>
    </row>
    <row r="80" spans="1:12" ht="30" customHeight="1" x14ac:dyDescent="0.3">
      <c r="C80" s="28"/>
      <c r="F80" s="2">
        <f>SUM(F2:F79)</f>
        <v>27480</v>
      </c>
      <c r="G80" s="2">
        <f t="shared" si="4"/>
        <v>21984</v>
      </c>
      <c r="H80" s="1">
        <f>SUM(H2:H79)</f>
        <v>27480</v>
      </c>
      <c r="J80" s="2">
        <f>SUM(J2:J79)</f>
        <v>13860</v>
      </c>
      <c r="L80" s="2">
        <f t="shared" si="6"/>
        <v>5496</v>
      </c>
    </row>
    <row r="81" spans="3:12" ht="30" customHeight="1" x14ac:dyDescent="0.3">
      <c r="C81" s="28"/>
      <c r="F81" s="2"/>
      <c r="G81" s="2">
        <f t="shared" si="4"/>
        <v>0</v>
      </c>
      <c r="J81" s="2">
        <f t="shared" si="5"/>
        <v>0</v>
      </c>
      <c r="L81" s="2">
        <f t="shared" si="6"/>
        <v>0</v>
      </c>
    </row>
    <row r="82" spans="3:12" ht="30" customHeight="1" x14ac:dyDescent="0.3">
      <c r="C82" s="28"/>
      <c r="F82" s="2"/>
      <c r="G82" s="2">
        <f t="shared" si="4"/>
        <v>0</v>
      </c>
      <c r="J82" s="2">
        <f t="shared" si="5"/>
        <v>0</v>
      </c>
      <c r="L82" s="2">
        <f t="shared" si="6"/>
        <v>0</v>
      </c>
    </row>
    <row r="83" spans="3:12" ht="30" customHeight="1" x14ac:dyDescent="0.3">
      <c r="C83" s="28"/>
      <c r="F83" s="2"/>
      <c r="G83" s="2">
        <f>F83-L83</f>
        <v>0</v>
      </c>
      <c r="J83" s="2">
        <f>H83-I83</f>
        <v>0</v>
      </c>
      <c r="L83" s="2">
        <f>F83*20%</f>
        <v>0</v>
      </c>
    </row>
    <row r="84" spans="3:12" ht="30" customHeight="1" x14ac:dyDescent="0.3">
      <c r="C84" s="28"/>
      <c r="F84" s="2"/>
      <c r="G84" s="2">
        <f>F84-L84</f>
        <v>0</v>
      </c>
      <c r="J84" s="2">
        <f>H84-I84</f>
        <v>0</v>
      </c>
      <c r="L84" s="2">
        <f>F84*20%</f>
        <v>0</v>
      </c>
    </row>
    <row r="85" spans="3:12" ht="30" customHeight="1" x14ac:dyDescent="0.3">
      <c r="C85" s="28"/>
      <c r="G85" s="2">
        <f>F85-L85</f>
        <v>0</v>
      </c>
      <c r="J85" s="2">
        <f>H85-I85</f>
        <v>0</v>
      </c>
      <c r="L85" s="2">
        <f>F85*20%</f>
        <v>0</v>
      </c>
    </row>
    <row r="86" spans="3:12" ht="30" customHeight="1" x14ac:dyDescent="0.3">
      <c r="G86" s="1">
        <f>SUM(G2:G85)</f>
        <v>43968.000000000007</v>
      </c>
    </row>
  </sheetData>
  <sortState ref="A2:N39">
    <sortCondition ref="A2"/>
  </sortState>
  <hyperlinks>
    <hyperlink ref="C37" r:id="rId1" xr:uid="{00000000-0004-0000-1600-000000000000}"/>
    <hyperlink ref="C4" r:id="rId2" xr:uid="{00000000-0004-0000-1600-000001000000}"/>
    <hyperlink ref="C44" r:id="rId3" xr:uid="{00000000-0004-0000-1600-000002000000}"/>
    <hyperlink ref="C45" r:id="rId4" xr:uid="{00000000-0004-0000-1600-000003000000}"/>
    <hyperlink ref="C46" r:id="rId5" xr:uid="{00000000-0004-0000-1600-000004000000}"/>
    <hyperlink ref="C47" r:id="rId6" xr:uid="{00000000-0004-0000-1600-000005000000}"/>
    <hyperlink ref="C48" r:id="rId7" xr:uid="{00000000-0004-0000-1600-000006000000}"/>
    <hyperlink ref="C49" r:id="rId8" xr:uid="{00000000-0004-0000-1600-000007000000}"/>
    <hyperlink ref="C50" r:id="rId9" xr:uid="{00000000-0004-0000-1600-000008000000}"/>
    <hyperlink ref="C51" r:id="rId10" xr:uid="{00000000-0004-0000-1600-000009000000}"/>
    <hyperlink ref="C52" r:id="rId11" xr:uid="{00000000-0004-0000-1600-00000A000000}"/>
    <hyperlink ref="C18" r:id="rId12" xr:uid="{00000000-0004-0000-1600-00000B000000}"/>
    <hyperlink ref="C24" r:id="rId13" xr:uid="{00000000-0004-0000-1600-00000C000000}"/>
    <hyperlink ref="C30" r:id="rId14" xr:uid="{00000000-0004-0000-1600-00000D000000}"/>
    <hyperlink ref="C10" r:id="rId15" xr:uid="{00000000-0004-0000-1600-00000E000000}"/>
    <hyperlink ref="C53" r:id="rId16" xr:uid="{00000000-0004-0000-1600-00000F000000}"/>
    <hyperlink ref="C40" r:id="rId17" xr:uid="{00000000-0004-0000-1600-000010000000}"/>
    <hyperlink ref="C32" r:id="rId18" xr:uid="{00000000-0004-0000-1600-000011000000}"/>
    <hyperlink ref="C8" r:id="rId19" xr:uid="{00000000-0004-0000-1600-000012000000}"/>
    <hyperlink ref="C9" r:id="rId20" xr:uid="{00000000-0004-0000-1600-000013000000}"/>
    <hyperlink ref="C2" r:id="rId21" xr:uid="{00000000-0004-0000-1600-000014000000}"/>
    <hyperlink ref="C3" r:id="rId22" xr:uid="{00000000-0004-0000-1600-000015000000}"/>
    <hyperlink ref="C42" r:id="rId23" xr:uid="{00000000-0004-0000-1600-000016000000}"/>
    <hyperlink ref="C41" r:id="rId24" xr:uid="{00000000-0004-0000-1600-000017000000}"/>
    <hyperlink ref="C36" r:id="rId25" xr:uid="{00000000-0004-0000-1600-000018000000}"/>
    <hyperlink ref="C34" r:id="rId26" xr:uid="{00000000-0004-0000-1600-000019000000}"/>
    <hyperlink ref="C54" r:id="rId27" xr:uid="{00000000-0004-0000-1600-00001A000000}"/>
    <hyperlink ref="C57" r:id="rId28" xr:uid="{00000000-0004-0000-1600-00001B000000}"/>
    <hyperlink ref="C58" r:id="rId29" xr:uid="{00000000-0004-0000-1600-00001C000000}"/>
    <hyperlink ref="C59" r:id="rId30" xr:uid="{00000000-0004-0000-1600-00001D000000}"/>
    <hyperlink ref="C60" r:id="rId31" xr:uid="{00000000-0004-0000-1600-00001E000000}"/>
    <hyperlink ref="C35" r:id="rId32" xr:uid="{00000000-0004-0000-1600-00001F000000}"/>
    <hyperlink ref="C61" r:id="rId33" xr:uid="{00000000-0004-0000-1600-000020000000}"/>
    <hyperlink ref="C19" r:id="rId34" xr:uid="{00000000-0004-0000-1600-000021000000}"/>
    <hyperlink ref="C62" r:id="rId35" xr:uid="{00000000-0004-0000-1600-000022000000}"/>
    <hyperlink ref="C5" r:id="rId36" xr:uid="{00000000-0004-0000-1600-000023000000}"/>
    <hyperlink ref="C6" r:id="rId37" xr:uid="{00000000-0004-0000-1600-000024000000}"/>
    <hyperlink ref="C43" r:id="rId38" xr:uid="{00000000-0004-0000-1600-000025000000}"/>
    <hyperlink ref="C55" r:id="rId39" xr:uid="{00000000-0004-0000-1600-000026000000}"/>
    <hyperlink ref="C20" r:id="rId40" xr:uid="{00000000-0004-0000-1600-000027000000}"/>
    <hyperlink ref="C21" r:id="rId41" xr:uid="{00000000-0004-0000-1600-000028000000}"/>
    <hyperlink ref="C63" r:id="rId42" xr:uid="{00000000-0004-0000-1600-000029000000}"/>
    <hyperlink ref="C22" r:id="rId43" xr:uid="{00000000-0004-0000-1600-00002A000000}"/>
    <hyperlink ref="C23" r:id="rId44" xr:uid="{00000000-0004-0000-1600-00002B000000}"/>
    <hyperlink ref="C39" r:id="rId45" xr:uid="{00000000-0004-0000-1600-00002C000000}"/>
    <hyperlink ref="C38" r:id="rId46" xr:uid="{00000000-0004-0000-1600-00002D000000}"/>
    <hyperlink ref="C66" r:id="rId47" xr:uid="{00000000-0004-0000-1600-00002E000000}"/>
    <hyperlink ref="C67" r:id="rId48" xr:uid="{00000000-0004-0000-1600-00002F000000}"/>
    <hyperlink ref="C68" r:id="rId49" xr:uid="{00000000-0004-0000-1600-000030000000}"/>
    <hyperlink ref="C69" r:id="rId50" xr:uid="{00000000-0004-0000-1600-000031000000}"/>
    <hyperlink ref="C70" r:id="rId51" xr:uid="{00000000-0004-0000-1600-000032000000}"/>
    <hyperlink ref="C71" r:id="rId52" xr:uid="{00000000-0004-0000-1600-000033000000}"/>
    <hyperlink ref="C72" r:id="rId53" xr:uid="{00000000-0004-0000-1600-000034000000}"/>
    <hyperlink ref="C73" r:id="rId54" xr:uid="{00000000-0004-0000-1600-000035000000}"/>
    <hyperlink ref="C74" r:id="rId55" xr:uid="{00000000-0004-0000-1600-000036000000}"/>
    <hyperlink ref="C25" r:id="rId56" xr:uid="{00000000-0004-0000-1600-000037000000}"/>
    <hyperlink ref="C26" r:id="rId57" xr:uid="{00000000-0004-0000-1600-000038000000}"/>
    <hyperlink ref="C28" r:id="rId58" xr:uid="{00000000-0004-0000-1600-000039000000}"/>
    <hyperlink ref="C27" r:id="rId59" xr:uid="{00000000-0004-0000-1600-00003A000000}"/>
    <hyperlink ref="C29" r:id="rId60" xr:uid="{00000000-0004-0000-1600-00003B000000}"/>
    <hyperlink ref="C75" r:id="rId61" xr:uid="{00000000-0004-0000-1600-00003C000000}"/>
    <hyperlink ref="C76" r:id="rId62" xr:uid="{00000000-0004-0000-1600-00003D000000}"/>
    <hyperlink ref="C56" r:id="rId63" xr:uid="{00000000-0004-0000-1600-00003E000000}"/>
  </hyperlinks>
  <pageMargins left="0.7" right="0.7" top="0.75" bottom="0.75" header="0.3" footer="0.3"/>
  <pageSetup paperSize="9" orientation="portrait" verticalDpi="0" r:id="rId6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7"/>
  <sheetViews>
    <sheetView topLeftCell="A47" workbookViewId="0">
      <selection activeCell="C44" sqref="C44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6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6" ht="30" customHeight="1" x14ac:dyDescent="0.3">
      <c r="A2" s="32" t="s">
        <v>2055</v>
      </c>
      <c r="B2" s="32">
        <v>48</v>
      </c>
      <c r="D2" s="31">
        <v>196</v>
      </c>
      <c r="E2" s="32" t="s">
        <v>664</v>
      </c>
      <c r="F2" s="28" t="s">
        <v>2056</v>
      </c>
      <c r="G2" s="32">
        <v>249</v>
      </c>
      <c r="H2" s="31">
        <f t="shared" ref="H2:H33" si="0">G2-M2</f>
        <v>199.2</v>
      </c>
      <c r="K2" s="31">
        <f>I2-J2</f>
        <v>0</v>
      </c>
      <c r="M2" s="31">
        <f t="shared" ref="M2:M33" si="1">G2*20%</f>
        <v>49.800000000000004</v>
      </c>
    </row>
    <row r="3" spans="1:16" ht="30" customHeight="1" x14ac:dyDescent="0.3">
      <c r="A3" s="31" t="s">
        <v>2039</v>
      </c>
      <c r="B3" s="31">
        <v>122</v>
      </c>
      <c r="C3" s="31"/>
      <c r="D3" s="32">
        <v>286</v>
      </c>
      <c r="E3" s="31" t="s">
        <v>219</v>
      </c>
      <c r="F3" s="28" t="s">
        <v>2040</v>
      </c>
      <c r="G3" s="31">
        <v>362</v>
      </c>
      <c r="H3" s="31">
        <f t="shared" si="0"/>
        <v>289.60000000000002</v>
      </c>
      <c r="I3" s="32">
        <f>G3+G4+G5+G6</f>
        <v>1237</v>
      </c>
      <c r="J3" s="32">
        <v>1000</v>
      </c>
      <c r="K3" s="31">
        <f>I3-J3</f>
        <v>237</v>
      </c>
      <c r="M3" s="31">
        <f t="shared" si="1"/>
        <v>72.400000000000006</v>
      </c>
    </row>
    <row r="4" spans="1:16" ht="30" customHeight="1" x14ac:dyDescent="0.3">
      <c r="A4" s="32" t="s">
        <v>2051</v>
      </c>
      <c r="B4" s="32">
        <v>122</v>
      </c>
      <c r="D4" s="32">
        <v>275</v>
      </c>
      <c r="E4" s="31" t="s">
        <v>219</v>
      </c>
      <c r="F4" s="28" t="s">
        <v>2052</v>
      </c>
      <c r="G4" s="32">
        <v>350</v>
      </c>
      <c r="H4" s="31">
        <f t="shared" si="0"/>
        <v>280</v>
      </c>
      <c r="K4" s="31">
        <f>I4-J4</f>
        <v>0</v>
      </c>
      <c r="M4" s="31">
        <f t="shared" si="1"/>
        <v>70</v>
      </c>
    </row>
    <row r="5" spans="1:16" ht="30" customHeight="1" x14ac:dyDescent="0.3">
      <c r="A5" s="31" t="s">
        <v>2037</v>
      </c>
      <c r="B5" s="32">
        <v>122</v>
      </c>
      <c r="C5" s="31"/>
      <c r="D5" s="32">
        <v>248</v>
      </c>
      <c r="E5" s="31" t="s">
        <v>219</v>
      </c>
      <c r="F5" s="28" t="s">
        <v>2038</v>
      </c>
      <c r="G5" s="31">
        <v>315</v>
      </c>
      <c r="H5" s="31">
        <f t="shared" si="0"/>
        <v>252</v>
      </c>
      <c r="K5" s="31">
        <f>I5-J5</f>
        <v>0</v>
      </c>
      <c r="M5" s="31">
        <f t="shared" si="1"/>
        <v>63</v>
      </c>
    </row>
    <row r="6" spans="1:16" ht="30" customHeight="1" x14ac:dyDescent="0.3">
      <c r="A6" s="31" t="s">
        <v>721</v>
      </c>
      <c r="B6" s="31">
        <v>4</v>
      </c>
      <c r="C6" s="31" t="s">
        <v>2071</v>
      </c>
      <c r="D6" s="32">
        <v>165</v>
      </c>
      <c r="E6" s="31" t="s">
        <v>143</v>
      </c>
      <c r="F6" s="28" t="s">
        <v>2072</v>
      </c>
      <c r="G6" s="31">
        <v>210</v>
      </c>
      <c r="H6" s="31">
        <f t="shared" si="0"/>
        <v>168</v>
      </c>
      <c r="K6" s="31"/>
      <c r="M6" s="31">
        <f t="shared" si="1"/>
        <v>42</v>
      </c>
    </row>
    <row r="7" spans="1:16" ht="30" customHeight="1" x14ac:dyDescent="0.3">
      <c r="A7" s="32" t="s">
        <v>2070</v>
      </c>
      <c r="B7" s="32" t="s">
        <v>244</v>
      </c>
      <c r="D7" s="32">
        <v>294</v>
      </c>
      <c r="E7" s="32" t="s">
        <v>129</v>
      </c>
      <c r="F7" s="28"/>
      <c r="G7" s="32">
        <v>394</v>
      </c>
      <c r="H7" s="31">
        <f t="shared" si="0"/>
        <v>315.2</v>
      </c>
      <c r="I7" s="32">
        <f>G7</f>
        <v>394</v>
      </c>
      <c r="J7" s="32">
        <v>394</v>
      </c>
      <c r="K7" s="31">
        <f t="shared" ref="K7:K20" si="2">I7-J7</f>
        <v>0</v>
      </c>
      <c r="M7" s="31">
        <f t="shared" si="1"/>
        <v>78.800000000000011</v>
      </c>
    </row>
    <row r="8" spans="1:16" ht="30" customHeight="1" x14ac:dyDescent="0.3">
      <c r="A8" s="31" t="s">
        <v>2028</v>
      </c>
      <c r="B8" s="32">
        <v>48</v>
      </c>
      <c r="C8" s="31" t="s">
        <v>552</v>
      </c>
      <c r="D8" s="32">
        <v>369</v>
      </c>
      <c r="E8" s="31" t="s">
        <v>2030</v>
      </c>
      <c r="F8" s="28" t="s">
        <v>2029</v>
      </c>
      <c r="G8" s="31">
        <v>469</v>
      </c>
      <c r="H8" s="31">
        <f t="shared" si="0"/>
        <v>375.2</v>
      </c>
      <c r="I8" s="32">
        <f>G8+G9</f>
        <v>1054</v>
      </c>
      <c r="J8" s="32">
        <v>500</v>
      </c>
      <c r="K8" s="31">
        <f t="shared" si="2"/>
        <v>554</v>
      </c>
      <c r="M8" s="31">
        <f t="shared" si="1"/>
        <v>93.800000000000011</v>
      </c>
    </row>
    <row r="9" spans="1:16" ht="30" customHeight="1" x14ac:dyDescent="0.3">
      <c r="A9" s="32" t="s">
        <v>2031</v>
      </c>
      <c r="B9" s="32">
        <v>48</v>
      </c>
      <c r="D9" s="32">
        <v>460</v>
      </c>
      <c r="E9" s="31" t="s">
        <v>2030</v>
      </c>
      <c r="F9" s="28" t="s">
        <v>2032</v>
      </c>
      <c r="G9" s="32">
        <v>585</v>
      </c>
      <c r="H9" s="31">
        <f t="shared" si="0"/>
        <v>468</v>
      </c>
      <c r="K9" s="31">
        <f t="shared" si="2"/>
        <v>0</v>
      </c>
      <c r="M9" s="31">
        <f t="shared" si="1"/>
        <v>117</v>
      </c>
    </row>
    <row r="10" spans="1:16" ht="30" customHeight="1" x14ac:dyDescent="0.3">
      <c r="A10" s="40" t="s">
        <v>2058</v>
      </c>
      <c r="B10" s="32">
        <v>50</v>
      </c>
      <c r="C10" s="31"/>
      <c r="E10" s="31" t="s">
        <v>778</v>
      </c>
      <c r="F10" s="28" t="s">
        <v>2059</v>
      </c>
      <c r="G10" s="31">
        <v>1013</v>
      </c>
      <c r="H10" s="31">
        <f t="shared" si="0"/>
        <v>810.4</v>
      </c>
      <c r="I10" s="32">
        <f>G10+G11</f>
        <v>1414</v>
      </c>
      <c r="K10" s="31">
        <f t="shared" si="2"/>
        <v>1414</v>
      </c>
      <c r="M10" s="31">
        <f t="shared" si="1"/>
        <v>202.60000000000002</v>
      </c>
    </row>
    <row r="11" spans="1:16" ht="30" customHeight="1" x14ac:dyDescent="0.3">
      <c r="A11" s="40" t="s">
        <v>2062</v>
      </c>
      <c r="B11" s="29">
        <v>48</v>
      </c>
      <c r="C11" s="32" t="s">
        <v>83</v>
      </c>
      <c r="E11" s="31" t="s">
        <v>1889</v>
      </c>
      <c r="F11" s="28" t="s">
        <v>2063</v>
      </c>
      <c r="G11" s="31">
        <v>401</v>
      </c>
      <c r="H11" s="31">
        <f t="shared" si="0"/>
        <v>320.8</v>
      </c>
      <c r="I11" s="32">
        <f>G11</f>
        <v>401</v>
      </c>
      <c r="J11" s="32">
        <v>401</v>
      </c>
      <c r="K11" s="31">
        <f t="shared" si="2"/>
        <v>0</v>
      </c>
      <c r="M11" s="31">
        <f t="shared" si="1"/>
        <v>80.2</v>
      </c>
    </row>
    <row r="12" spans="1:16" ht="30" customHeight="1" x14ac:dyDescent="0.3">
      <c r="A12" s="34" t="s">
        <v>2083</v>
      </c>
      <c r="B12" s="32">
        <v>46</v>
      </c>
      <c r="C12" s="32" t="s">
        <v>120</v>
      </c>
      <c r="E12" s="32" t="s">
        <v>1580</v>
      </c>
      <c r="F12" s="28" t="s">
        <v>2084</v>
      </c>
      <c r="G12" s="32">
        <v>413</v>
      </c>
      <c r="H12" s="31">
        <f t="shared" si="0"/>
        <v>330.4</v>
      </c>
      <c r="K12" s="31">
        <f t="shared" si="2"/>
        <v>0</v>
      </c>
      <c r="M12" s="31">
        <f t="shared" si="1"/>
        <v>82.600000000000009</v>
      </c>
      <c r="N12" s="31"/>
      <c r="O12" s="31"/>
      <c r="P12" s="31"/>
    </row>
    <row r="13" spans="1:16" ht="30" customHeight="1" x14ac:dyDescent="0.3">
      <c r="A13" s="32" t="s">
        <v>2087</v>
      </c>
      <c r="B13" s="32">
        <v>50</v>
      </c>
      <c r="C13" s="32" t="s">
        <v>750</v>
      </c>
      <c r="D13" s="32">
        <v>267</v>
      </c>
      <c r="E13" s="32" t="s">
        <v>762</v>
      </c>
      <c r="F13" s="28" t="s">
        <v>2088</v>
      </c>
      <c r="G13" s="32">
        <v>340</v>
      </c>
      <c r="H13" s="31">
        <f t="shared" si="0"/>
        <v>272</v>
      </c>
      <c r="K13" s="31">
        <f t="shared" si="2"/>
        <v>0</v>
      </c>
      <c r="M13" s="31">
        <f t="shared" si="1"/>
        <v>68</v>
      </c>
      <c r="N13" s="31"/>
      <c r="O13" s="31"/>
      <c r="P13" s="31"/>
    </row>
    <row r="14" spans="1:16" s="31" customFormat="1" ht="30" customHeight="1" x14ac:dyDescent="0.3">
      <c r="A14" s="32" t="s">
        <v>2093</v>
      </c>
      <c r="B14" s="32">
        <v>44</v>
      </c>
      <c r="C14" s="32" t="s">
        <v>16</v>
      </c>
      <c r="D14" s="32">
        <v>617</v>
      </c>
      <c r="E14" s="32" t="s">
        <v>762</v>
      </c>
      <c r="F14" s="28" t="s">
        <v>2094</v>
      </c>
      <c r="G14" s="32">
        <v>784</v>
      </c>
      <c r="H14" s="31">
        <f t="shared" si="0"/>
        <v>627.20000000000005</v>
      </c>
      <c r="I14" s="32"/>
      <c r="J14" s="32"/>
      <c r="K14" s="31">
        <f t="shared" si="2"/>
        <v>0</v>
      </c>
      <c r="L14" s="32"/>
      <c r="M14" s="31">
        <f t="shared" si="1"/>
        <v>156.80000000000001</v>
      </c>
    </row>
    <row r="15" spans="1:16" s="31" customFormat="1" ht="30" customHeight="1" x14ac:dyDescent="0.3">
      <c r="A15" s="32" t="s">
        <v>2105</v>
      </c>
      <c r="B15" s="32">
        <v>52</v>
      </c>
      <c r="C15" s="32"/>
      <c r="D15" s="32">
        <v>619</v>
      </c>
      <c r="E15" s="32" t="s">
        <v>1452</v>
      </c>
      <c r="F15" s="28" t="s">
        <v>2106</v>
      </c>
      <c r="G15" s="32">
        <v>787</v>
      </c>
      <c r="H15" s="31">
        <f t="shared" si="0"/>
        <v>629.6</v>
      </c>
      <c r="I15" s="32">
        <f>G15+G17+G18+G19</f>
        <v>2057</v>
      </c>
      <c r="J15" s="32"/>
      <c r="K15" s="31">
        <f t="shared" si="2"/>
        <v>2057</v>
      </c>
      <c r="L15" s="32"/>
      <c r="M15" s="31">
        <f t="shared" si="1"/>
        <v>157.4</v>
      </c>
    </row>
    <row r="16" spans="1:16" s="31" customFormat="1" ht="30" customHeight="1" x14ac:dyDescent="0.3">
      <c r="A16" s="32" t="s">
        <v>2105</v>
      </c>
      <c r="B16" s="32">
        <v>48</v>
      </c>
      <c r="C16" s="32"/>
      <c r="D16" s="32">
        <v>619</v>
      </c>
      <c r="E16" s="32" t="s">
        <v>622</v>
      </c>
      <c r="F16" s="28" t="s">
        <v>2106</v>
      </c>
      <c r="G16" s="32">
        <v>787</v>
      </c>
      <c r="H16" s="31">
        <f t="shared" si="0"/>
        <v>629.6</v>
      </c>
      <c r="I16" s="32">
        <f>G16+G18+G19+G20</f>
        <v>1862</v>
      </c>
      <c r="J16" s="32"/>
      <c r="K16" s="31">
        <f t="shared" si="2"/>
        <v>1862</v>
      </c>
      <c r="L16" s="32"/>
      <c r="M16" s="31">
        <f t="shared" si="1"/>
        <v>157.4</v>
      </c>
    </row>
    <row r="17" spans="1:16" s="31" customFormat="1" ht="30" customHeight="1" x14ac:dyDescent="0.3">
      <c r="A17" s="32" t="s">
        <v>2089</v>
      </c>
      <c r="B17" s="32" t="s">
        <v>2090</v>
      </c>
      <c r="C17" s="32" t="s">
        <v>2092</v>
      </c>
      <c r="D17" s="32">
        <v>540</v>
      </c>
      <c r="E17" s="32" t="s">
        <v>762</v>
      </c>
      <c r="F17" s="28" t="s">
        <v>2091</v>
      </c>
      <c r="G17" s="32">
        <v>686</v>
      </c>
      <c r="H17" s="31">
        <f t="shared" si="0"/>
        <v>548.79999999999995</v>
      </c>
      <c r="I17" s="32"/>
      <c r="J17" s="32"/>
      <c r="K17" s="31">
        <f t="shared" si="2"/>
        <v>0</v>
      </c>
      <c r="L17" s="32"/>
      <c r="M17" s="31">
        <f t="shared" si="1"/>
        <v>137.20000000000002</v>
      </c>
      <c r="N17" s="32"/>
      <c r="O17" s="32"/>
      <c r="P17" s="32"/>
    </row>
    <row r="18" spans="1:16" s="31" customFormat="1" ht="30" customHeight="1" x14ac:dyDescent="0.3">
      <c r="A18" s="32" t="s">
        <v>2053</v>
      </c>
      <c r="B18" s="32">
        <v>48</v>
      </c>
      <c r="C18" s="32" t="s">
        <v>274</v>
      </c>
      <c r="D18" s="31">
        <v>264</v>
      </c>
      <c r="E18" s="32" t="s">
        <v>664</v>
      </c>
      <c r="F18" s="28" t="s">
        <v>2054</v>
      </c>
      <c r="G18" s="32">
        <v>336</v>
      </c>
      <c r="H18" s="31">
        <f t="shared" si="0"/>
        <v>268.8</v>
      </c>
      <c r="I18" s="32"/>
      <c r="J18" s="32"/>
      <c r="K18" s="31">
        <f t="shared" si="2"/>
        <v>0</v>
      </c>
      <c r="L18" s="32"/>
      <c r="M18" s="31">
        <f t="shared" si="1"/>
        <v>67.2</v>
      </c>
      <c r="N18" s="32"/>
      <c r="O18" s="32"/>
      <c r="P18" s="32"/>
    </row>
    <row r="19" spans="1:16" ht="30" customHeight="1" x14ac:dyDescent="0.3">
      <c r="A19" s="31" t="s">
        <v>2043</v>
      </c>
      <c r="B19" s="31">
        <v>5</v>
      </c>
      <c r="C19" s="31" t="s">
        <v>470</v>
      </c>
      <c r="D19" s="31">
        <v>195</v>
      </c>
      <c r="E19" s="32" t="s">
        <v>664</v>
      </c>
      <c r="F19" s="28" t="s">
        <v>2044</v>
      </c>
      <c r="G19" s="31">
        <v>248</v>
      </c>
      <c r="H19" s="31">
        <f t="shared" si="0"/>
        <v>198.4</v>
      </c>
      <c r="K19" s="31">
        <f t="shared" si="2"/>
        <v>0</v>
      </c>
      <c r="M19" s="31">
        <f t="shared" si="1"/>
        <v>49.6</v>
      </c>
    </row>
    <row r="20" spans="1:16" ht="30" customHeight="1" x14ac:dyDescent="0.3">
      <c r="A20" s="32" t="s">
        <v>2113</v>
      </c>
      <c r="B20" s="32">
        <v>110</v>
      </c>
      <c r="C20" s="32" t="s">
        <v>2050</v>
      </c>
      <c r="D20" s="32">
        <v>386</v>
      </c>
      <c r="E20" s="32" t="s">
        <v>664</v>
      </c>
      <c r="F20" s="28" t="s">
        <v>2049</v>
      </c>
      <c r="G20" s="32">
        <v>491</v>
      </c>
      <c r="H20" s="31">
        <f t="shared" si="0"/>
        <v>392.8</v>
      </c>
      <c r="I20" s="32">
        <f>G20+G21+G22+G23+G24+G25+G26</f>
        <v>2140</v>
      </c>
      <c r="K20" s="31">
        <f t="shared" si="2"/>
        <v>2140</v>
      </c>
      <c r="M20" s="31">
        <f t="shared" si="1"/>
        <v>98.2</v>
      </c>
    </row>
    <row r="21" spans="1:16" ht="30" customHeight="1" x14ac:dyDescent="0.3">
      <c r="A21" s="31" t="s">
        <v>973</v>
      </c>
      <c r="B21" s="31">
        <v>110</v>
      </c>
      <c r="C21" s="31"/>
      <c r="D21" s="32">
        <v>159</v>
      </c>
      <c r="E21" s="31" t="s">
        <v>143</v>
      </c>
      <c r="F21" s="28" t="s">
        <v>2095</v>
      </c>
      <c r="G21" s="31">
        <v>202</v>
      </c>
      <c r="H21" s="31">
        <f t="shared" si="0"/>
        <v>161.6</v>
      </c>
      <c r="K21" s="31"/>
      <c r="M21" s="31">
        <f t="shared" si="1"/>
        <v>40.400000000000006</v>
      </c>
    </row>
    <row r="22" spans="1:16" ht="30" customHeight="1" x14ac:dyDescent="0.3">
      <c r="A22" s="32" t="s">
        <v>2041</v>
      </c>
      <c r="B22" s="32">
        <v>5</v>
      </c>
      <c r="D22" s="31">
        <v>109</v>
      </c>
      <c r="E22" s="32" t="s">
        <v>664</v>
      </c>
      <c r="F22" s="28" t="s">
        <v>2042</v>
      </c>
      <c r="G22" s="32">
        <v>139</v>
      </c>
      <c r="H22" s="31">
        <f t="shared" si="0"/>
        <v>111.2</v>
      </c>
      <c r="K22" s="31">
        <f>I22-J22</f>
        <v>0</v>
      </c>
      <c r="M22" s="31">
        <f t="shared" si="1"/>
        <v>27.8</v>
      </c>
    </row>
    <row r="23" spans="1:16" ht="30" customHeight="1" x14ac:dyDescent="0.3">
      <c r="A23" s="31" t="s">
        <v>2096</v>
      </c>
      <c r="B23" s="31"/>
      <c r="C23" s="31"/>
      <c r="D23" s="32">
        <v>317</v>
      </c>
      <c r="E23" s="31" t="s">
        <v>143</v>
      </c>
      <c r="F23" s="28" t="s">
        <v>2097</v>
      </c>
      <c r="G23" s="31">
        <v>403</v>
      </c>
      <c r="H23" s="31">
        <f t="shared" si="0"/>
        <v>322.39999999999998</v>
      </c>
      <c r="K23" s="31"/>
      <c r="M23" s="31">
        <f t="shared" si="1"/>
        <v>80.600000000000009</v>
      </c>
    </row>
    <row r="24" spans="1:16" ht="30" customHeight="1" x14ac:dyDescent="0.3">
      <c r="A24" s="31" t="s">
        <v>2098</v>
      </c>
      <c r="B24" s="31"/>
      <c r="C24" s="31"/>
      <c r="D24" s="32">
        <v>317</v>
      </c>
      <c r="E24" s="31" t="s">
        <v>143</v>
      </c>
      <c r="F24" s="28" t="s">
        <v>2099</v>
      </c>
      <c r="G24" s="31">
        <v>403</v>
      </c>
      <c r="H24" s="31">
        <f t="shared" si="0"/>
        <v>322.39999999999998</v>
      </c>
      <c r="K24" s="31"/>
      <c r="M24" s="31">
        <f t="shared" si="1"/>
        <v>80.600000000000009</v>
      </c>
    </row>
    <row r="25" spans="1:16" ht="30" customHeight="1" x14ac:dyDescent="0.3">
      <c r="A25" s="32" t="s">
        <v>2073</v>
      </c>
      <c r="B25" s="32">
        <v>41</v>
      </c>
      <c r="D25" s="32">
        <v>185</v>
      </c>
      <c r="E25" s="32" t="s">
        <v>2075</v>
      </c>
      <c r="F25" s="28" t="s">
        <v>2074</v>
      </c>
      <c r="G25" s="32">
        <v>235</v>
      </c>
      <c r="H25" s="31">
        <f t="shared" si="0"/>
        <v>188</v>
      </c>
      <c r="I25" s="32">
        <f>G25</f>
        <v>235</v>
      </c>
      <c r="J25" s="32">
        <v>235</v>
      </c>
      <c r="K25" s="31">
        <f t="shared" ref="K25:K36" si="3">I25-J25</f>
        <v>0</v>
      </c>
      <c r="M25" s="31">
        <f t="shared" si="1"/>
        <v>47</v>
      </c>
    </row>
    <row r="26" spans="1:16" ht="30" customHeight="1" x14ac:dyDescent="0.3">
      <c r="A26" s="31" t="s">
        <v>2045</v>
      </c>
      <c r="B26" s="31">
        <v>74</v>
      </c>
      <c r="C26" s="31" t="s">
        <v>2047</v>
      </c>
      <c r="D26" s="32">
        <v>210</v>
      </c>
      <c r="E26" s="32" t="s">
        <v>664</v>
      </c>
      <c r="F26" s="28" t="s">
        <v>2046</v>
      </c>
      <c r="G26" s="31">
        <v>267</v>
      </c>
      <c r="H26" s="31">
        <f t="shared" si="0"/>
        <v>213.6</v>
      </c>
      <c r="K26" s="31">
        <f t="shared" si="3"/>
        <v>0</v>
      </c>
      <c r="M26" s="31">
        <f t="shared" si="1"/>
        <v>53.400000000000006</v>
      </c>
    </row>
    <row r="27" spans="1:16" ht="45.75" customHeight="1" x14ac:dyDescent="0.3">
      <c r="A27" s="31" t="s">
        <v>2035</v>
      </c>
      <c r="B27" s="32">
        <v>110</v>
      </c>
      <c r="C27" s="31" t="s">
        <v>7</v>
      </c>
      <c r="D27" s="32">
        <v>359</v>
      </c>
      <c r="E27" s="31" t="s">
        <v>664</v>
      </c>
      <c r="F27" s="28" t="s">
        <v>2036</v>
      </c>
      <c r="G27" s="31">
        <v>507</v>
      </c>
      <c r="H27" s="31">
        <f t="shared" si="0"/>
        <v>405.6</v>
      </c>
      <c r="K27" s="31">
        <f t="shared" si="3"/>
        <v>0</v>
      </c>
      <c r="M27" s="31">
        <f t="shared" si="1"/>
        <v>101.4</v>
      </c>
    </row>
    <row r="28" spans="1:16" ht="30" customHeight="1" x14ac:dyDescent="0.3">
      <c r="A28" s="32" t="s">
        <v>2104</v>
      </c>
      <c r="B28" s="32">
        <v>7</v>
      </c>
      <c r="D28" s="32">
        <v>329</v>
      </c>
      <c r="E28" s="32" t="s">
        <v>1448</v>
      </c>
      <c r="F28" s="29"/>
      <c r="G28" s="32">
        <v>418</v>
      </c>
      <c r="H28" s="31">
        <f t="shared" si="0"/>
        <v>334.4</v>
      </c>
      <c r="K28" s="31">
        <f t="shared" si="3"/>
        <v>0</v>
      </c>
      <c r="M28" s="31">
        <f t="shared" si="1"/>
        <v>83.600000000000009</v>
      </c>
    </row>
    <row r="29" spans="1:16" ht="30" customHeight="1" x14ac:dyDescent="0.3">
      <c r="A29" s="32" t="s">
        <v>2101</v>
      </c>
      <c r="B29" s="32">
        <v>122</v>
      </c>
      <c r="D29" s="32">
        <v>399</v>
      </c>
      <c r="E29" s="32" t="s">
        <v>1448</v>
      </c>
      <c r="F29" s="29"/>
      <c r="G29" s="32">
        <v>507</v>
      </c>
      <c r="H29" s="31">
        <f t="shared" si="0"/>
        <v>405.6</v>
      </c>
      <c r="K29" s="31">
        <f t="shared" si="3"/>
        <v>0</v>
      </c>
      <c r="M29" s="31">
        <f t="shared" si="1"/>
        <v>101.4</v>
      </c>
    </row>
    <row r="30" spans="1:16" ht="30" customHeight="1" x14ac:dyDescent="0.3">
      <c r="A30" s="32" t="s">
        <v>2100</v>
      </c>
      <c r="B30" s="32">
        <v>128</v>
      </c>
      <c r="D30" s="32">
        <v>325</v>
      </c>
      <c r="E30" s="32" t="s">
        <v>1448</v>
      </c>
      <c r="F30" s="29"/>
      <c r="G30" s="32">
        <v>413</v>
      </c>
      <c r="H30" s="31">
        <f t="shared" si="0"/>
        <v>330.4</v>
      </c>
      <c r="I30" s="32">
        <f>G30+G31+G32+G33+G34</f>
        <v>3594</v>
      </c>
      <c r="J30" s="32">
        <v>1200</v>
      </c>
      <c r="K30" s="31">
        <f t="shared" si="3"/>
        <v>2394</v>
      </c>
      <c r="M30" s="31">
        <f t="shared" si="1"/>
        <v>82.600000000000009</v>
      </c>
    </row>
    <row r="31" spans="1:16" ht="30" customHeight="1" x14ac:dyDescent="0.3">
      <c r="A31" s="32" t="s">
        <v>2102</v>
      </c>
      <c r="B31" s="32">
        <v>116</v>
      </c>
      <c r="D31" s="32">
        <v>359</v>
      </c>
      <c r="E31" s="32" t="s">
        <v>1448</v>
      </c>
      <c r="F31" s="29"/>
      <c r="G31" s="32">
        <v>456</v>
      </c>
      <c r="H31" s="31">
        <f t="shared" si="0"/>
        <v>364.8</v>
      </c>
      <c r="K31" s="31">
        <f t="shared" si="3"/>
        <v>0</v>
      </c>
      <c r="M31" s="31">
        <f t="shared" si="1"/>
        <v>91.2</v>
      </c>
    </row>
    <row r="32" spans="1:16" ht="30" customHeight="1" x14ac:dyDescent="0.3">
      <c r="A32" s="32" t="s">
        <v>2103</v>
      </c>
      <c r="B32" s="32">
        <v>122</v>
      </c>
      <c r="D32" s="32">
        <v>485</v>
      </c>
      <c r="E32" s="32" t="s">
        <v>1448</v>
      </c>
      <c r="F32" s="29"/>
      <c r="G32" s="32">
        <v>616</v>
      </c>
      <c r="H32" s="31">
        <f t="shared" si="0"/>
        <v>492.8</v>
      </c>
      <c r="K32" s="31">
        <f t="shared" si="3"/>
        <v>0</v>
      </c>
      <c r="M32" s="31">
        <f t="shared" si="1"/>
        <v>123.2</v>
      </c>
    </row>
    <row r="33" spans="1:13" ht="30" customHeight="1" x14ac:dyDescent="0.3">
      <c r="A33" s="32" t="s">
        <v>2006</v>
      </c>
      <c r="B33" s="29">
        <v>3</v>
      </c>
      <c r="D33" s="32">
        <v>284</v>
      </c>
      <c r="E33" s="32" t="s">
        <v>353</v>
      </c>
      <c r="F33" s="28" t="s">
        <v>2007</v>
      </c>
      <c r="G33" s="31">
        <v>393</v>
      </c>
      <c r="H33" s="31">
        <f t="shared" si="0"/>
        <v>314.39999999999998</v>
      </c>
      <c r="I33" s="32">
        <f>G33</f>
        <v>393</v>
      </c>
      <c r="J33" s="32">
        <v>393</v>
      </c>
      <c r="K33" s="31">
        <f t="shared" si="3"/>
        <v>0</v>
      </c>
      <c r="M33" s="31">
        <f t="shared" si="1"/>
        <v>78.600000000000009</v>
      </c>
    </row>
    <row r="34" spans="1:13" ht="30" customHeight="1" x14ac:dyDescent="0.3">
      <c r="A34" s="31" t="s">
        <v>2068</v>
      </c>
      <c r="B34" s="29">
        <v>2</v>
      </c>
      <c r="D34" s="32">
        <v>1351</v>
      </c>
      <c r="E34" s="31" t="s">
        <v>702</v>
      </c>
      <c r="F34" s="28" t="s">
        <v>2069</v>
      </c>
      <c r="G34" s="31">
        <v>1716</v>
      </c>
      <c r="H34" s="31">
        <f t="shared" ref="H34:H56" si="4">G34-M34</f>
        <v>1372.8</v>
      </c>
      <c r="I34" s="32">
        <f>G34</f>
        <v>1716</v>
      </c>
      <c r="J34" s="32">
        <v>850</v>
      </c>
      <c r="K34" s="31">
        <f t="shared" si="3"/>
        <v>866</v>
      </c>
      <c r="M34" s="31">
        <f t="shared" ref="M34:M54" si="5">G34*20%</f>
        <v>343.20000000000005</v>
      </c>
    </row>
    <row r="35" spans="1:13" ht="30" customHeight="1" x14ac:dyDescent="0.3">
      <c r="A35" s="34" t="s">
        <v>2057</v>
      </c>
      <c r="B35" s="29">
        <v>52</v>
      </c>
      <c r="C35" s="29" t="s">
        <v>3</v>
      </c>
      <c r="E35" s="31" t="s">
        <v>402</v>
      </c>
      <c r="F35" s="28"/>
      <c r="G35" s="31">
        <v>1587</v>
      </c>
      <c r="H35" s="31">
        <f t="shared" si="4"/>
        <v>1269.5999999999999</v>
      </c>
      <c r="I35" s="32">
        <f>G35</f>
        <v>1587</v>
      </c>
      <c r="J35" s="32">
        <v>800</v>
      </c>
      <c r="K35" s="31">
        <f t="shared" si="3"/>
        <v>787</v>
      </c>
      <c r="M35" s="31">
        <f t="shared" si="5"/>
        <v>317.40000000000003</v>
      </c>
    </row>
    <row r="36" spans="1:13" ht="30" customHeight="1" x14ac:dyDescent="0.3">
      <c r="A36" s="31" t="s">
        <v>2033</v>
      </c>
      <c r="B36" s="32">
        <v>122</v>
      </c>
      <c r="C36" s="31"/>
      <c r="D36" s="32">
        <v>295</v>
      </c>
      <c r="E36" s="31" t="s">
        <v>219</v>
      </c>
      <c r="F36" s="28" t="s">
        <v>2034</v>
      </c>
      <c r="G36" s="31">
        <v>375</v>
      </c>
      <c r="H36" s="31">
        <f t="shared" si="4"/>
        <v>300</v>
      </c>
      <c r="K36" s="31">
        <f t="shared" si="3"/>
        <v>0</v>
      </c>
      <c r="M36" s="31">
        <f t="shared" si="5"/>
        <v>75</v>
      </c>
    </row>
    <row r="37" spans="1:13" ht="30" customHeight="1" x14ac:dyDescent="0.3">
      <c r="A37" s="31" t="s">
        <v>2085</v>
      </c>
      <c r="B37" s="32">
        <v>152</v>
      </c>
      <c r="C37" s="31" t="s">
        <v>120</v>
      </c>
      <c r="D37" s="32">
        <v>828</v>
      </c>
      <c r="E37" s="31" t="s">
        <v>778</v>
      </c>
      <c r="F37" s="28" t="s">
        <v>2086</v>
      </c>
      <c r="G37" s="31">
        <v>1052</v>
      </c>
      <c r="H37" s="31">
        <f t="shared" si="4"/>
        <v>841.6</v>
      </c>
      <c r="K37" s="31"/>
      <c r="M37" s="31">
        <f t="shared" si="5"/>
        <v>210.4</v>
      </c>
    </row>
    <row r="38" spans="1:13" ht="30" customHeight="1" x14ac:dyDescent="0.3">
      <c r="A38" s="31" t="s">
        <v>2015</v>
      </c>
      <c r="B38" s="31" t="s">
        <v>164</v>
      </c>
      <c r="C38" s="31"/>
      <c r="D38" s="32">
        <v>99</v>
      </c>
      <c r="E38" s="32" t="s">
        <v>467</v>
      </c>
      <c r="F38" s="28" t="s">
        <v>2016</v>
      </c>
      <c r="G38" s="31">
        <v>449</v>
      </c>
      <c r="H38" s="31">
        <f t="shared" si="4"/>
        <v>359.2</v>
      </c>
      <c r="I38" s="32">
        <f>G38+G39+G40+G41</f>
        <v>1004</v>
      </c>
      <c r="J38" s="32">
        <v>500</v>
      </c>
      <c r="K38" s="31">
        <f t="shared" ref="K38:K43" si="6">I38-J38</f>
        <v>504</v>
      </c>
      <c r="M38" s="31">
        <f t="shared" si="5"/>
        <v>89.800000000000011</v>
      </c>
    </row>
    <row r="39" spans="1:13" ht="30" customHeight="1" x14ac:dyDescent="0.3">
      <c r="A39" s="32" t="s">
        <v>2107</v>
      </c>
      <c r="B39" s="29">
        <v>110</v>
      </c>
      <c r="C39" s="32" t="s">
        <v>224</v>
      </c>
      <c r="D39" s="32">
        <v>145</v>
      </c>
      <c r="E39" s="32" t="s">
        <v>1452</v>
      </c>
      <c r="F39" s="28" t="s">
        <v>2108</v>
      </c>
      <c r="G39" s="31">
        <v>185</v>
      </c>
      <c r="H39" s="31">
        <f t="shared" si="4"/>
        <v>148</v>
      </c>
      <c r="K39" s="31">
        <f t="shared" si="6"/>
        <v>0</v>
      </c>
      <c r="M39" s="31">
        <f t="shared" si="5"/>
        <v>37</v>
      </c>
    </row>
    <row r="40" spans="1:13" ht="30" customHeight="1" x14ac:dyDescent="0.3">
      <c r="A40" s="32" t="s">
        <v>2107</v>
      </c>
      <c r="B40" s="29">
        <v>110</v>
      </c>
      <c r="C40" s="32" t="s">
        <v>2110</v>
      </c>
      <c r="D40" s="32">
        <v>145</v>
      </c>
      <c r="E40" s="32" t="s">
        <v>1452</v>
      </c>
      <c r="F40" s="28" t="s">
        <v>2109</v>
      </c>
      <c r="G40" s="31">
        <v>185</v>
      </c>
      <c r="H40" s="31">
        <f t="shared" si="4"/>
        <v>148</v>
      </c>
      <c r="K40" s="31">
        <f t="shared" si="6"/>
        <v>0</v>
      </c>
      <c r="M40" s="31">
        <f t="shared" si="5"/>
        <v>37</v>
      </c>
    </row>
    <row r="41" spans="1:13" ht="30" customHeight="1" x14ac:dyDescent="0.3">
      <c r="A41" s="31" t="s">
        <v>2107</v>
      </c>
      <c r="B41" s="32">
        <v>110</v>
      </c>
      <c r="C41" s="29" t="s">
        <v>2111</v>
      </c>
      <c r="D41" s="32">
        <v>145</v>
      </c>
      <c r="E41" s="32" t="s">
        <v>1452</v>
      </c>
      <c r="F41" s="28" t="s">
        <v>2112</v>
      </c>
      <c r="G41" s="31">
        <v>185</v>
      </c>
      <c r="H41" s="31">
        <f t="shared" si="4"/>
        <v>148</v>
      </c>
      <c r="K41" s="31">
        <f t="shared" si="6"/>
        <v>0</v>
      </c>
      <c r="M41" s="31">
        <f t="shared" si="5"/>
        <v>37</v>
      </c>
    </row>
    <row r="42" spans="1:13" ht="30" customHeight="1" x14ac:dyDescent="0.3">
      <c r="A42" s="32" t="s">
        <v>2011</v>
      </c>
      <c r="B42" s="29">
        <v>140</v>
      </c>
      <c r="C42" s="32" t="s">
        <v>7</v>
      </c>
      <c r="D42" s="32">
        <v>245</v>
      </c>
      <c r="E42" s="32" t="s">
        <v>159</v>
      </c>
      <c r="F42" s="28" t="s">
        <v>2012</v>
      </c>
      <c r="G42" s="31">
        <v>312</v>
      </c>
      <c r="H42" s="31">
        <f t="shared" si="4"/>
        <v>249.6</v>
      </c>
      <c r="I42" s="32">
        <f>G42+G43+G44</f>
        <v>859</v>
      </c>
      <c r="K42" s="31">
        <f t="shared" si="6"/>
        <v>859</v>
      </c>
      <c r="M42" s="31">
        <f t="shared" si="5"/>
        <v>62.400000000000006</v>
      </c>
    </row>
    <row r="43" spans="1:13" ht="30" customHeight="1" x14ac:dyDescent="0.3">
      <c r="A43" s="32" t="s">
        <v>2024</v>
      </c>
      <c r="B43" s="32">
        <v>152</v>
      </c>
      <c r="C43" s="32" t="s">
        <v>83</v>
      </c>
      <c r="D43" s="32">
        <v>245</v>
      </c>
      <c r="E43" s="31" t="s">
        <v>260</v>
      </c>
      <c r="F43" s="28" t="s">
        <v>2025</v>
      </c>
      <c r="G43" s="32">
        <v>312</v>
      </c>
      <c r="H43" s="31">
        <f t="shared" si="4"/>
        <v>249.6</v>
      </c>
      <c r="I43" s="32">
        <f>G43</f>
        <v>312</v>
      </c>
      <c r="J43" s="32">
        <v>165</v>
      </c>
      <c r="K43" s="31">
        <f t="shared" si="6"/>
        <v>147</v>
      </c>
      <c r="M43" s="31">
        <f t="shared" si="5"/>
        <v>62.400000000000006</v>
      </c>
    </row>
    <row r="44" spans="1:13" ht="30" customHeight="1" x14ac:dyDescent="0.3">
      <c r="A44" s="32" t="s">
        <v>41</v>
      </c>
      <c r="B44" s="29">
        <v>140</v>
      </c>
      <c r="C44" s="32" t="s">
        <v>2080</v>
      </c>
      <c r="D44" s="32">
        <v>185</v>
      </c>
      <c r="E44" s="32" t="s">
        <v>159</v>
      </c>
      <c r="F44" s="28" t="s">
        <v>2079</v>
      </c>
      <c r="G44" s="31">
        <v>235</v>
      </c>
      <c r="H44" s="31">
        <f t="shared" si="4"/>
        <v>188</v>
      </c>
      <c r="K44" s="31"/>
      <c r="M44" s="31">
        <f t="shared" si="5"/>
        <v>47</v>
      </c>
    </row>
    <row r="45" spans="1:13" ht="30" customHeight="1" x14ac:dyDescent="0.3">
      <c r="A45" s="40" t="s">
        <v>2013</v>
      </c>
      <c r="B45" s="29">
        <v>134</v>
      </c>
      <c r="C45" s="29" t="s">
        <v>83</v>
      </c>
      <c r="E45" s="32" t="s">
        <v>159</v>
      </c>
      <c r="F45" s="28" t="s">
        <v>2014</v>
      </c>
      <c r="G45" s="31">
        <v>379</v>
      </c>
      <c r="H45" s="31">
        <f t="shared" si="4"/>
        <v>303.2</v>
      </c>
      <c r="K45" s="31">
        <f>I45-J45</f>
        <v>0</v>
      </c>
      <c r="M45" s="31">
        <f t="shared" si="5"/>
        <v>75.8</v>
      </c>
    </row>
    <row r="46" spans="1:13" ht="30" customHeight="1" x14ac:dyDescent="0.3">
      <c r="A46" s="31" t="s">
        <v>2019</v>
      </c>
      <c r="B46" s="29">
        <v>134</v>
      </c>
      <c r="C46" s="29" t="s">
        <v>2021</v>
      </c>
      <c r="D46" s="32">
        <v>148</v>
      </c>
      <c r="E46" s="32" t="s">
        <v>467</v>
      </c>
      <c r="F46" s="28" t="s">
        <v>2020</v>
      </c>
      <c r="G46" s="31">
        <v>188</v>
      </c>
      <c r="H46" s="31">
        <f t="shared" si="4"/>
        <v>150.4</v>
      </c>
      <c r="K46" s="31">
        <f>I46-J46</f>
        <v>0</v>
      </c>
      <c r="M46" s="31">
        <f t="shared" si="5"/>
        <v>37.6</v>
      </c>
    </row>
    <row r="47" spans="1:13" ht="30" customHeight="1" x14ac:dyDescent="0.3">
      <c r="A47" s="31" t="s">
        <v>901</v>
      </c>
      <c r="B47" s="31">
        <v>5</v>
      </c>
      <c r="C47" s="31" t="s">
        <v>2060</v>
      </c>
      <c r="D47" s="32">
        <v>125</v>
      </c>
      <c r="E47" s="31" t="s">
        <v>143</v>
      </c>
      <c r="F47" s="28" t="s">
        <v>2061</v>
      </c>
      <c r="G47" s="31">
        <v>159</v>
      </c>
      <c r="H47" s="31">
        <f t="shared" si="4"/>
        <v>127.2</v>
      </c>
      <c r="I47" s="32">
        <f>G47+G48+G49+G50+G51+G52</f>
        <v>1016</v>
      </c>
      <c r="J47" s="32">
        <v>100</v>
      </c>
      <c r="K47" s="31">
        <f>I47-J47</f>
        <v>916</v>
      </c>
      <c r="M47" s="31">
        <f t="shared" si="5"/>
        <v>31.8</v>
      </c>
    </row>
    <row r="48" spans="1:13" ht="30" customHeight="1" x14ac:dyDescent="0.3">
      <c r="A48" s="31" t="s">
        <v>901</v>
      </c>
      <c r="B48" s="31">
        <v>5</v>
      </c>
      <c r="C48" s="31" t="s">
        <v>2077</v>
      </c>
      <c r="D48" s="32">
        <v>125</v>
      </c>
      <c r="E48" s="31" t="s">
        <v>143</v>
      </c>
      <c r="F48" s="28" t="s">
        <v>2076</v>
      </c>
      <c r="G48" s="31">
        <v>159</v>
      </c>
      <c r="H48" s="31">
        <f t="shared" si="4"/>
        <v>127.2</v>
      </c>
      <c r="K48" s="31"/>
      <c r="M48" s="31">
        <f t="shared" si="5"/>
        <v>31.8</v>
      </c>
    </row>
    <row r="49" spans="1:13" ht="30" customHeight="1" x14ac:dyDescent="0.3">
      <c r="A49" s="31" t="s">
        <v>2017</v>
      </c>
      <c r="B49" s="31">
        <v>12</v>
      </c>
      <c r="C49" s="31" t="s">
        <v>59</v>
      </c>
      <c r="D49" s="32">
        <v>125</v>
      </c>
      <c r="E49" s="32" t="s">
        <v>636</v>
      </c>
      <c r="F49" s="28" t="s">
        <v>2018</v>
      </c>
      <c r="G49" s="31">
        <v>159</v>
      </c>
      <c r="H49" s="31">
        <f t="shared" si="4"/>
        <v>127.2</v>
      </c>
      <c r="I49" s="32">
        <f>G49</f>
        <v>159</v>
      </c>
      <c r="J49" s="32">
        <v>50</v>
      </c>
      <c r="K49" s="31">
        <f>I49-J49</f>
        <v>109</v>
      </c>
      <c r="M49" s="31">
        <f t="shared" si="5"/>
        <v>31.8</v>
      </c>
    </row>
    <row r="50" spans="1:13" ht="30" customHeight="1" x14ac:dyDescent="0.3">
      <c r="A50" s="31" t="s">
        <v>2017</v>
      </c>
      <c r="B50" s="29">
        <v>9</v>
      </c>
      <c r="C50" s="32" t="s">
        <v>59</v>
      </c>
      <c r="D50" s="32">
        <v>125</v>
      </c>
      <c r="E50" s="32" t="s">
        <v>467</v>
      </c>
      <c r="F50" s="28" t="s">
        <v>2018</v>
      </c>
      <c r="G50" s="31">
        <v>159</v>
      </c>
      <c r="H50" s="31">
        <f t="shared" si="4"/>
        <v>127.2</v>
      </c>
      <c r="K50" s="31">
        <f>I50-J50</f>
        <v>0</v>
      </c>
      <c r="M50" s="31">
        <f t="shared" si="5"/>
        <v>31.8</v>
      </c>
    </row>
    <row r="51" spans="1:13" ht="30" customHeight="1" x14ac:dyDescent="0.3">
      <c r="A51" s="31" t="s">
        <v>2023</v>
      </c>
      <c r="B51" s="29">
        <v>10</v>
      </c>
      <c r="C51" s="32" t="s">
        <v>2027</v>
      </c>
      <c r="D51" s="32">
        <v>149</v>
      </c>
      <c r="E51" s="31" t="s">
        <v>2064</v>
      </c>
      <c r="F51" s="28" t="s">
        <v>2022</v>
      </c>
      <c r="G51" s="31">
        <v>190</v>
      </c>
      <c r="H51" s="31">
        <f t="shared" si="4"/>
        <v>152</v>
      </c>
      <c r="K51" s="31">
        <f>I51-J51</f>
        <v>0</v>
      </c>
      <c r="M51" s="31">
        <f t="shared" si="5"/>
        <v>38</v>
      </c>
    </row>
    <row r="52" spans="1:13" ht="30" customHeight="1" x14ac:dyDescent="0.3">
      <c r="A52" s="40" t="s">
        <v>2026</v>
      </c>
      <c r="B52" s="32">
        <v>8</v>
      </c>
      <c r="C52" s="32" t="s">
        <v>2027</v>
      </c>
      <c r="E52" s="33" t="s">
        <v>1501</v>
      </c>
      <c r="F52" s="28" t="s">
        <v>2022</v>
      </c>
      <c r="G52" s="31">
        <v>190</v>
      </c>
      <c r="H52" s="31">
        <f t="shared" si="4"/>
        <v>152</v>
      </c>
      <c r="I52" s="32">
        <f>G52+G53</f>
        <v>413</v>
      </c>
      <c r="J52" s="32">
        <v>200</v>
      </c>
      <c r="K52" s="31">
        <f>I52-J52</f>
        <v>213</v>
      </c>
      <c r="M52" s="31">
        <f t="shared" si="5"/>
        <v>38</v>
      </c>
    </row>
    <row r="53" spans="1:13" ht="30" customHeight="1" x14ac:dyDescent="0.3">
      <c r="A53" s="34" t="s">
        <v>2081</v>
      </c>
      <c r="B53" s="32">
        <v>104</v>
      </c>
      <c r="C53" s="32" t="s">
        <v>363</v>
      </c>
      <c r="E53" s="32" t="s">
        <v>1580</v>
      </c>
      <c r="F53" s="28" t="s">
        <v>2082</v>
      </c>
      <c r="G53" s="32">
        <v>223</v>
      </c>
      <c r="H53" s="31">
        <f t="shared" si="4"/>
        <v>178.4</v>
      </c>
      <c r="I53" s="32">
        <f>G53+G54</f>
        <v>458</v>
      </c>
      <c r="J53" s="32">
        <v>300</v>
      </c>
      <c r="K53" s="31">
        <f>I53-J53</f>
        <v>158</v>
      </c>
      <c r="M53" s="31">
        <f t="shared" si="5"/>
        <v>44.6</v>
      </c>
    </row>
    <row r="54" spans="1:13" ht="30" customHeight="1" x14ac:dyDescent="0.3">
      <c r="A54" s="31" t="s">
        <v>2065</v>
      </c>
      <c r="B54" s="32">
        <v>7</v>
      </c>
      <c r="C54" s="32" t="s">
        <v>2067</v>
      </c>
      <c r="D54" s="32">
        <v>185</v>
      </c>
      <c r="E54" s="33" t="s">
        <v>1501</v>
      </c>
      <c r="F54" s="28" t="s">
        <v>2066</v>
      </c>
      <c r="G54" s="31">
        <v>235</v>
      </c>
      <c r="H54" s="31">
        <f t="shared" si="4"/>
        <v>188</v>
      </c>
      <c r="K54" s="31"/>
      <c r="M54" s="31">
        <f t="shared" si="5"/>
        <v>47</v>
      </c>
    </row>
    <row r="55" spans="1:13" ht="30" customHeight="1" x14ac:dyDescent="0.3">
      <c r="A55" s="31" t="s">
        <v>2114</v>
      </c>
      <c r="C55" s="29"/>
      <c r="D55" s="32">
        <v>60</v>
      </c>
      <c r="E55" s="31"/>
      <c r="F55" s="28"/>
      <c r="G55" s="31"/>
      <c r="H55" s="31">
        <f t="shared" si="4"/>
        <v>0</v>
      </c>
      <c r="K55" s="31">
        <f>I55-J55</f>
        <v>0</v>
      </c>
      <c r="M55" s="31">
        <f t="shared" ref="M55:M63" si="7">G55*20%</f>
        <v>0</v>
      </c>
    </row>
    <row r="56" spans="1:13" ht="30" customHeight="1" x14ac:dyDescent="0.3">
      <c r="A56" s="31" t="s">
        <v>2115</v>
      </c>
      <c r="B56" s="29">
        <v>140</v>
      </c>
      <c r="C56" s="29"/>
      <c r="D56" s="32">
        <v>235</v>
      </c>
      <c r="E56" s="31"/>
      <c r="F56" s="28"/>
      <c r="G56" s="31"/>
      <c r="H56" s="31">
        <f t="shared" si="4"/>
        <v>0</v>
      </c>
      <c r="K56" s="31">
        <f>I56-J56</f>
        <v>0</v>
      </c>
      <c r="M56" s="31">
        <f t="shared" si="7"/>
        <v>0</v>
      </c>
    </row>
    <row r="57" spans="1:13" ht="30" customHeight="1" x14ac:dyDescent="0.3">
      <c r="A57" s="32" t="s">
        <v>2116</v>
      </c>
      <c r="B57" s="29"/>
      <c r="D57" s="32">
        <v>55</v>
      </c>
      <c r="F57" s="28"/>
      <c r="G57" s="31"/>
      <c r="H57" s="31">
        <f t="shared" ref="H57:H63" si="8">G57-M57</f>
        <v>0</v>
      </c>
      <c r="K57" s="31">
        <f t="shared" ref="K57:K63" si="9">I57-J57</f>
        <v>0</v>
      </c>
      <c r="M57" s="31">
        <f t="shared" si="7"/>
        <v>0</v>
      </c>
    </row>
    <row r="58" spans="1:13" ht="30" customHeight="1" x14ac:dyDescent="0.3">
      <c r="A58" s="31" t="s">
        <v>2117</v>
      </c>
      <c r="B58" s="31"/>
      <c r="C58" s="31"/>
      <c r="D58" s="32">
        <v>36</v>
      </c>
      <c r="E58" s="31"/>
      <c r="F58" s="28"/>
      <c r="G58" s="31"/>
      <c r="H58" s="31">
        <f t="shared" si="8"/>
        <v>0</v>
      </c>
      <c r="K58" s="31">
        <f t="shared" si="9"/>
        <v>0</v>
      </c>
      <c r="M58" s="31">
        <f t="shared" si="7"/>
        <v>0</v>
      </c>
    </row>
    <row r="59" spans="1:13" ht="30" customHeight="1" x14ac:dyDescent="0.3">
      <c r="A59" s="31"/>
      <c r="B59" s="31"/>
      <c r="C59" s="31"/>
      <c r="E59" s="31"/>
      <c r="F59" s="28"/>
      <c r="G59" s="31"/>
      <c r="H59" s="31">
        <f t="shared" si="8"/>
        <v>0</v>
      </c>
      <c r="K59" s="31">
        <f t="shared" si="9"/>
        <v>0</v>
      </c>
      <c r="M59" s="31">
        <f t="shared" si="7"/>
        <v>0</v>
      </c>
    </row>
    <row r="60" spans="1:13" ht="30" customHeight="1" x14ac:dyDescent="0.3">
      <c r="D60" s="32">
        <f>SUM(D2:D59)</f>
        <v>14688</v>
      </c>
      <c r="F60" s="28"/>
      <c r="H60" s="31">
        <f t="shared" si="8"/>
        <v>0</v>
      </c>
      <c r="K60" s="31">
        <f t="shared" si="9"/>
        <v>0</v>
      </c>
      <c r="M60" s="31">
        <f t="shared" si="7"/>
        <v>0</v>
      </c>
    </row>
    <row r="61" spans="1:13" ht="30" customHeight="1" x14ac:dyDescent="0.3">
      <c r="D61" s="32">
        <v>15067</v>
      </c>
      <c r="F61" s="28"/>
      <c r="G61" s="31"/>
      <c r="H61" s="31">
        <f t="shared" si="8"/>
        <v>0</v>
      </c>
      <c r="K61" s="31">
        <f t="shared" si="9"/>
        <v>0</v>
      </c>
      <c r="M61" s="31">
        <f t="shared" si="7"/>
        <v>0</v>
      </c>
    </row>
    <row r="62" spans="1:13" ht="30" customHeight="1" x14ac:dyDescent="0.3">
      <c r="F62" s="28"/>
      <c r="G62" s="31"/>
      <c r="H62" s="31">
        <f t="shared" si="8"/>
        <v>0</v>
      </c>
      <c r="K62" s="31">
        <f t="shared" si="9"/>
        <v>0</v>
      </c>
      <c r="M62" s="31">
        <f t="shared" si="7"/>
        <v>0</v>
      </c>
    </row>
    <row r="63" spans="1:13" ht="30" customHeight="1" x14ac:dyDescent="0.3">
      <c r="F63" s="28"/>
      <c r="G63" s="31"/>
      <c r="H63" s="31">
        <f t="shared" si="8"/>
        <v>0</v>
      </c>
      <c r="K63" s="31">
        <f t="shared" si="9"/>
        <v>0</v>
      </c>
      <c r="M63" s="31">
        <f t="shared" si="7"/>
        <v>0</v>
      </c>
    </row>
    <row r="64" spans="1:13" ht="30" customHeight="1" x14ac:dyDescent="0.3">
      <c r="F64" s="28"/>
      <c r="G64" s="31"/>
      <c r="H64" s="31">
        <f>G64-M64</f>
        <v>0</v>
      </c>
      <c r="K64" s="31">
        <f>I64-J64</f>
        <v>0</v>
      </c>
      <c r="M64" s="31">
        <f>G64*20%</f>
        <v>0</v>
      </c>
    </row>
    <row r="65" spans="6:13" ht="30" customHeight="1" x14ac:dyDescent="0.3">
      <c r="F65" s="28"/>
      <c r="G65" s="31"/>
      <c r="H65" s="31">
        <f>G65-M65</f>
        <v>0</v>
      </c>
      <c r="K65" s="31">
        <f>I65-J65</f>
        <v>0</v>
      </c>
      <c r="M65" s="31">
        <f>G65*20%</f>
        <v>0</v>
      </c>
    </row>
    <row r="66" spans="6:13" ht="30" customHeight="1" x14ac:dyDescent="0.3">
      <c r="F66" s="28"/>
      <c r="H66" s="31">
        <f>G66-M66</f>
        <v>0</v>
      </c>
      <c r="K66" s="31">
        <f>I66-J66</f>
        <v>0</v>
      </c>
      <c r="M66" s="31">
        <f>G66*20%</f>
        <v>0</v>
      </c>
    </row>
    <row r="67" spans="6:13" ht="30" customHeight="1" x14ac:dyDescent="0.3">
      <c r="H67" s="32">
        <f>SUM(H2:H66)</f>
        <v>18250.400000000005</v>
      </c>
    </row>
  </sheetData>
  <sortState ref="A2:P53">
    <sortCondition ref="A2"/>
  </sortState>
  <hyperlinks>
    <hyperlink ref="F33" r:id="rId1" xr:uid="{00000000-0004-0000-1700-000000000000}"/>
    <hyperlink ref="F42" r:id="rId2" xr:uid="{00000000-0004-0000-1700-000001000000}"/>
    <hyperlink ref="F45" r:id="rId3" xr:uid="{00000000-0004-0000-1700-000002000000}"/>
    <hyperlink ref="F50" r:id="rId4" xr:uid="{00000000-0004-0000-1700-000003000000}"/>
    <hyperlink ref="F46" r:id="rId5" xr:uid="{00000000-0004-0000-1700-000004000000}"/>
    <hyperlink ref="F49" r:id="rId6" xr:uid="{00000000-0004-0000-1700-000005000000}"/>
    <hyperlink ref="F43" r:id="rId7" xr:uid="{00000000-0004-0000-1700-000006000000}"/>
    <hyperlink ref="F52" r:id="rId8" xr:uid="{00000000-0004-0000-1700-000007000000}"/>
    <hyperlink ref="F8" r:id="rId9" xr:uid="{00000000-0004-0000-1700-000008000000}"/>
    <hyperlink ref="F9" r:id="rId10" xr:uid="{00000000-0004-0000-1700-000009000000}"/>
    <hyperlink ref="F36" r:id="rId11" xr:uid="{00000000-0004-0000-1700-00000A000000}"/>
    <hyperlink ref="F27" r:id="rId12" xr:uid="{00000000-0004-0000-1700-00000B000000}"/>
    <hyperlink ref="F5" r:id="rId13" xr:uid="{00000000-0004-0000-1700-00000C000000}"/>
    <hyperlink ref="F3" r:id="rId14" xr:uid="{00000000-0004-0000-1700-00000D000000}"/>
    <hyperlink ref="F22" r:id="rId15" xr:uid="{00000000-0004-0000-1700-00000E000000}"/>
    <hyperlink ref="F19" r:id="rId16" xr:uid="{00000000-0004-0000-1700-00000F000000}"/>
    <hyperlink ref="F26" r:id="rId17" xr:uid="{00000000-0004-0000-1700-000010000000}"/>
    <hyperlink ref="F20" r:id="rId18" xr:uid="{00000000-0004-0000-1700-000011000000}"/>
    <hyperlink ref="F4" r:id="rId19" xr:uid="{00000000-0004-0000-1700-000012000000}"/>
    <hyperlink ref="F18" r:id="rId20" xr:uid="{00000000-0004-0000-1700-000013000000}"/>
    <hyperlink ref="F2" r:id="rId21" xr:uid="{00000000-0004-0000-1700-000014000000}"/>
    <hyperlink ref="F10" r:id="rId22" xr:uid="{00000000-0004-0000-1700-000015000000}"/>
    <hyperlink ref="F47" r:id="rId23" xr:uid="{00000000-0004-0000-1700-000016000000}"/>
    <hyperlink ref="F11" r:id="rId24" xr:uid="{00000000-0004-0000-1700-000017000000}"/>
    <hyperlink ref="F51" r:id="rId25" xr:uid="{00000000-0004-0000-1700-000018000000}"/>
    <hyperlink ref="F54" r:id="rId26" xr:uid="{00000000-0004-0000-1700-000019000000}"/>
    <hyperlink ref="F34" r:id="rId27" xr:uid="{00000000-0004-0000-1700-00001A000000}"/>
    <hyperlink ref="F6" r:id="rId28" xr:uid="{00000000-0004-0000-1700-00001B000000}"/>
    <hyperlink ref="F25" r:id="rId29" xr:uid="{00000000-0004-0000-1700-00001C000000}"/>
    <hyperlink ref="F48" r:id="rId30" xr:uid="{00000000-0004-0000-1700-00001D000000}"/>
    <hyperlink ref="F44" r:id="rId31" xr:uid="{00000000-0004-0000-1700-00001E000000}"/>
    <hyperlink ref="F53" r:id="rId32" xr:uid="{00000000-0004-0000-1700-00001F000000}"/>
    <hyperlink ref="F12" r:id="rId33" xr:uid="{00000000-0004-0000-1700-000020000000}"/>
    <hyperlink ref="F37" r:id="rId34" xr:uid="{00000000-0004-0000-1700-000021000000}"/>
    <hyperlink ref="F13" r:id="rId35" xr:uid="{00000000-0004-0000-1700-000022000000}"/>
    <hyperlink ref="F17" r:id="rId36" xr:uid="{00000000-0004-0000-1700-000023000000}"/>
    <hyperlink ref="F14" r:id="rId37" xr:uid="{00000000-0004-0000-1700-000024000000}"/>
    <hyperlink ref="F21" r:id="rId38" xr:uid="{00000000-0004-0000-1700-000025000000}"/>
    <hyperlink ref="F23" r:id="rId39" xr:uid="{00000000-0004-0000-1700-000026000000}"/>
    <hyperlink ref="F24" r:id="rId40" xr:uid="{00000000-0004-0000-1700-000027000000}"/>
    <hyperlink ref="F15" r:id="rId41" xr:uid="{00000000-0004-0000-1700-000028000000}"/>
    <hyperlink ref="F39" r:id="rId42" xr:uid="{00000000-0004-0000-1700-000029000000}"/>
    <hyperlink ref="F40" r:id="rId43" xr:uid="{00000000-0004-0000-1700-00002A000000}"/>
    <hyperlink ref="F41" r:id="rId44" xr:uid="{00000000-0004-0000-1700-00002B000000}"/>
    <hyperlink ref="F16" r:id="rId45" xr:uid="{00000000-0004-0000-1700-00002C000000}"/>
  </hyperlinks>
  <pageMargins left="0.7" right="0.7" top="0.75" bottom="0.75" header="0.3" footer="0.3"/>
  <pageSetup paperSize="9" orientation="portrait" verticalDpi="0" r:id="rId4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66"/>
  <sheetViews>
    <sheetView workbookViewId="0">
      <selection activeCell="B31" sqref="B31"/>
    </sheetView>
  </sheetViews>
  <sheetFormatPr defaultColWidth="9.109375" defaultRowHeight="30" customHeight="1" x14ac:dyDescent="0.3"/>
  <cols>
    <col min="1" max="1" width="37.6640625" style="50" customWidth="1"/>
    <col min="2" max="2" width="33.88671875" style="50" customWidth="1"/>
    <col min="3" max="3" width="69.5546875" style="50" customWidth="1"/>
    <col min="4" max="4" width="9.109375" style="50"/>
    <col min="5" max="5" width="14.33203125" style="50" customWidth="1"/>
    <col min="6" max="16384" width="9.109375" style="50"/>
  </cols>
  <sheetData>
    <row r="1" spans="1:12" ht="30" customHeight="1" x14ac:dyDescent="0.3">
      <c r="A1" s="51" t="s">
        <v>309</v>
      </c>
      <c r="B1" s="51" t="s">
        <v>308</v>
      </c>
      <c r="C1" s="51" t="s">
        <v>307</v>
      </c>
      <c r="D1" s="51" t="s">
        <v>306</v>
      </c>
      <c r="F1" s="51" t="s">
        <v>305</v>
      </c>
      <c r="G1" s="51" t="s">
        <v>304</v>
      </c>
      <c r="H1" s="51" t="s">
        <v>303</v>
      </c>
      <c r="I1" s="51" t="s">
        <v>302</v>
      </c>
      <c r="J1" s="51" t="s">
        <v>301</v>
      </c>
      <c r="L1" s="51" t="s">
        <v>300</v>
      </c>
    </row>
    <row r="2" spans="1:12" s="5" customFormat="1" ht="30" customHeight="1" x14ac:dyDescent="0.3">
      <c r="A2" s="5" t="s">
        <v>353</v>
      </c>
      <c r="B2" s="46" t="s">
        <v>2006</v>
      </c>
      <c r="C2" s="7" t="s">
        <v>2007</v>
      </c>
      <c r="D2" s="24">
        <v>3</v>
      </c>
      <c r="F2" s="6">
        <v>393</v>
      </c>
      <c r="G2" s="6">
        <f t="shared" ref="G2:G52" si="0">F2-L2</f>
        <v>314.39999999999998</v>
      </c>
      <c r="H2" s="5">
        <f>F2</f>
        <v>393</v>
      </c>
      <c r="I2" s="5">
        <v>393</v>
      </c>
      <c r="J2" s="6">
        <f t="shared" ref="J2:J52" si="1">H2-I2</f>
        <v>0</v>
      </c>
      <c r="L2" s="6">
        <f t="shared" ref="L2:L37" si="2">F2*20%</f>
        <v>78.600000000000009</v>
      </c>
    </row>
    <row r="3" spans="1:12" s="10" customFormat="1" ht="30" customHeight="1" x14ac:dyDescent="0.3">
      <c r="A3" s="11" t="s">
        <v>260</v>
      </c>
      <c r="B3" s="41" t="s">
        <v>2024</v>
      </c>
      <c r="C3" s="15" t="s">
        <v>2025</v>
      </c>
      <c r="D3" s="10">
        <v>152</v>
      </c>
      <c r="E3" s="10" t="s">
        <v>83</v>
      </c>
      <c r="F3" s="10">
        <v>312</v>
      </c>
      <c r="G3" s="11">
        <f t="shared" si="0"/>
        <v>249.6</v>
      </c>
      <c r="H3" s="10">
        <f>F3</f>
        <v>312</v>
      </c>
      <c r="I3" s="10">
        <v>165</v>
      </c>
      <c r="J3" s="11">
        <f t="shared" si="1"/>
        <v>147</v>
      </c>
      <c r="L3" s="11">
        <f t="shared" si="2"/>
        <v>62.400000000000006</v>
      </c>
    </row>
    <row r="4" spans="1:12" s="12" customFormat="1" ht="30" customHeight="1" x14ac:dyDescent="0.3">
      <c r="A4" s="13" t="s">
        <v>778</v>
      </c>
      <c r="B4" s="63" t="s">
        <v>2058</v>
      </c>
      <c r="C4" s="16" t="s">
        <v>2059</v>
      </c>
      <c r="D4" s="12">
        <v>50</v>
      </c>
      <c r="E4" s="13"/>
      <c r="F4" s="13"/>
      <c r="G4" s="13">
        <f t="shared" si="0"/>
        <v>0</v>
      </c>
      <c r="H4" s="12">
        <f>F4+F5</f>
        <v>1052</v>
      </c>
      <c r="I4" s="12">
        <v>1000</v>
      </c>
      <c r="J4" s="13">
        <f t="shared" si="1"/>
        <v>52</v>
      </c>
      <c r="L4" s="13">
        <f t="shared" si="2"/>
        <v>0</v>
      </c>
    </row>
    <row r="5" spans="1:12" s="8" customFormat="1" ht="30" customHeight="1" x14ac:dyDescent="0.3">
      <c r="A5" s="9" t="s">
        <v>778</v>
      </c>
      <c r="B5" s="44" t="s">
        <v>2085</v>
      </c>
      <c r="C5" s="14" t="s">
        <v>2086</v>
      </c>
      <c r="D5" s="8">
        <v>152</v>
      </c>
      <c r="E5" s="9" t="s">
        <v>120</v>
      </c>
      <c r="F5" s="9">
        <v>1052</v>
      </c>
      <c r="G5" s="9">
        <f t="shared" si="0"/>
        <v>841.6</v>
      </c>
      <c r="J5" s="9"/>
      <c r="L5" s="9">
        <f t="shared" si="2"/>
        <v>210.4</v>
      </c>
    </row>
    <row r="6" spans="1:12" s="10" customFormat="1" ht="30" customHeight="1" x14ac:dyDescent="0.3">
      <c r="A6" s="11" t="s">
        <v>2030</v>
      </c>
      <c r="B6" s="42" t="s">
        <v>2028</v>
      </c>
      <c r="C6" s="15" t="s">
        <v>2029</v>
      </c>
      <c r="D6" s="10">
        <v>48</v>
      </c>
      <c r="E6" s="11" t="s">
        <v>552</v>
      </c>
      <c r="F6" s="11">
        <v>469</v>
      </c>
      <c r="G6" s="11">
        <f t="shared" si="0"/>
        <v>375.2</v>
      </c>
      <c r="H6" s="10">
        <f>F6+F7</f>
        <v>1054</v>
      </c>
      <c r="I6" s="10">
        <v>500</v>
      </c>
      <c r="J6" s="11">
        <f t="shared" si="1"/>
        <v>554</v>
      </c>
      <c r="L6" s="11">
        <f t="shared" si="2"/>
        <v>93.800000000000011</v>
      </c>
    </row>
    <row r="7" spans="1:12" s="10" customFormat="1" ht="30" customHeight="1" x14ac:dyDescent="0.3">
      <c r="A7" s="11" t="s">
        <v>2030</v>
      </c>
      <c r="B7" s="41" t="s">
        <v>2031</v>
      </c>
      <c r="C7" s="15" t="s">
        <v>2032</v>
      </c>
      <c r="D7" s="10">
        <v>48</v>
      </c>
      <c r="F7" s="10">
        <v>585</v>
      </c>
      <c r="G7" s="11">
        <f t="shared" si="0"/>
        <v>468</v>
      </c>
      <c r="J7" s="11">
        <f t="shared" si="1"/>
        <v>0</v>
      </c>
      <c r="L7" s="11">
        <f t="shared" si="2"/>
        <v>117</v>
      </c>
    </row>
    <row r="8" spans="1:12" s="5" customFormat="1" ht="30" customHeight="1" x14ac:dyDescent="0.3">
      <c r="A8" s="5" t="s">
        <v>636</v>
      </c>
      <c r="B8" s="56" t="s">
        <v>2017</v>
      </c>
      <c r="C8" s="7" t="s">
        <v>2018</v>
      </c>
      <c r="D8" s="6">
        <v>12</v>
      </c>
      <c r="E8" s="6" t="s">
        <v>59</v>
      </c>
      <c r="F8" s="6">
        <v>159</v>
      </c>
      <c r="G8" s="6">
        <f t="shared" si="0"/>
        <v>127.2</v>
      </c>
      <c r="H8" s="5">
        <f>F8</f>
        <v>159</v>
      </c>
      <c r="I8" s="5">
        <v>50</v>
      </c>
      <c r="J8" s="6">
        <f t="shared" si="1"/>
        <v>109</v>
      </c>
      <c r="L8" s="6">
        <f t="shared" si="2"/>
        <v>31.8</v>
      </c>
    </row>
    <row r="9" spans="1:12" s="10" customFormat="1" ht="30" customHeight="1" x14ac:dyDescent="0.3">
      <c r="A9" s="11" t="s">
        <v>219</v>
      </c>
      <c r="B9" s="42" t="s">
        <v>2039</v>
      </c>
      <c r="C9" s="15" t="s">
        <v>2040</v>
      </c>
      <c r="D9" s="11">
        <v>122</v>
      </c>
      <c r="E9" s="11"/>
      <c r="F9" s="11">
        <v>362</v>
      </c>
      <c r="G9" s="11">
        <f t="shared" si="0"/>
        <v>289.60000000000002</v>
      </c>
      <c r="H9" s="10">
        <f>F9+F10+F11+F12</f>
        <v>1402</v>
      </c>
      <c r="I9" s="10">
        <v>1000</v>
      </c>
      <c r="J9" s="11">
        <f t="shared" si="1"/>
        <v>402</v>
      </c>
      <c r="L9" s="11">
        <f t="shared" si="2"/>
        <v>72.400000000000006</v>
      </c>
    </row>
    <row r="10" spans="1:12" s="10" customFormat="1" ht="30" customHeight="1" x14ac:dyDescent="0.3">
      <c r="A10" s="11" t="s">
        <v>219</v>
      </c>
      <c r="B10" s="41" t="s">
        <v>2051</v>
      </c>
      <c r="C10" s="15" t="s">
        <v>2052</v>
      </c>
      <c r="D10" s="10">
        <v>122</v>
      </c>
      <c r="F10" s="10">
        <v>350</v>
      </c>
      <c r="G10" s="11">
        <f t="shared" si="0"/>
        <v>280</v>
      </c>
      <c r="J10" s="11">
        <f t="shared" si="1"/>
        <v>0</v>
      </c>
      <c r="L10" s="11">
        <f t="shared" si="2"/>
        <v>70</v>
      </c>
    </row>
    <row r="11" spans="1:12" s="10" customFormat="1" ht="30" customHeight="1" x14ac:dyDescent="0.3">
      <c r="A11" s="11" t="s">
        <v>219</v>
      </c>
      <c r="B11" s="42" t="s">
        <v>2037</v>
      </c>
      <c r="C11" s="15" t="s">
        <v>2038</v>
      </c>
      <c r="D11" s="10">
        <v>122</v>
      </c>
      <c r="E11" s="11"/>
      <c r="F11" s="11">
        <v>315</v>
      </c>
      <c r="G11" s="11">
        <f t="shared" si="0"/>
        <v>252</v>
      </c>
      <c r="J11" s="11">
        <f t="shared" si="1"/>
        <v>0</v>
      </c>
      <c r="L11" s="11">
        <f t="shared" si="2"/>
        <v>63</v>
      </c>
    </row>
    <row r="12" spans="1:12" s="10" customFormat="1" ht="30" customHeight="1" x14ac:dyDescent="0.3">
      <c r="A12" s="11" t="s">
        <v>219</v>
      </c>
      <c r="B12" s="42" t="s">
        <v>2033</v>
      </c>
      <c r="C12" s="15" t="s">
        <v>2034</v>
      </c>
      <c r="D12" s="10">
        <v>122</v>
      </c>
      <c r="E12" s="11"/>
      <c r="F12" s="11">
        <v>375</v>
      </c>
      <c r="G12" s="11">
        <f t="shared" si="0"/>
        <v>300</v>
      </c>
      <c r="J12" s="11">
        <f t="shared" si="1"/>
        <v>0</v>
      </c>
      <c r="L12" s="11">
        <f t="shared" si="2"/>
        <v>75</v>
      </c>
    </row>
    <row r="13" spans="1:12" s="12" customFormat="1" ht="30" customHeight="1" x14ac:dyDescent="0.3">
      <c r="A13" s="12" t="s">
        <v>664</v>
      </c>
      <c r="B13" s="47" t="s">
        <v>2048</v>
      </c>
      <c r="C13" s="16" t="s">
        <v>2049</v>
      </c>
      <c r="D13" s="12">
        <v>110</v>
      </c>
      <c r="E13" s="12" t="s">
        <v>2050</v>
      </c>
      <c r="F13" s="12">
        <v>491</v>
      </c>
      <c r="G13" s="13">
        <f t="shared" si="0"/>
        <v>392.8</v>
      </c>
      <c r="H13" s="12">
        <f>F13+F14+F15+F16+F17+F18+F19</f>
        <v>2237</v>
      </c>
      <c r="J13" s="13">
        <f t="shared" si="1"/>
        <v>2237</v>
      </c>
      <c r="L13" s="13">
        <f t="shared" si="2"/>
        <v>98.2</v>
      </c>
    </row>
    <row r="14" spans="1:12" s="11" customFormat="1" ht="30" customHeight="1" x14ac:dyDescent="0.3">
      <c r="A14" s="10" t="s">
        <v>664</v>
      </c>
      <c r="B14" s="41" t="s">
        <v>2055</v>
      </c>
      <c r="C14" s="15" t="s">
        <v>2056</v>
      </c>
      <c r="D14" s="10">
        <v>48</v>
      </c>
      <c r="E14" s="10"/>
      <c r="F14" s="10">
        <v>249</v>
      </c>
      <c r="G14" s="11">
        <f t="shared" si="0"/>
        <v>199.2</v>
      </c>
      <c r="H14" s="10"/>
      <c r="I14" s="10"/>
      <c r="J14" s="11">
        <f t="shared" si="1"/>
        <v>0</v>
      </c>
      <c r="K14" s="10"/>
      <c r="L14" s="11">
        <f t="shared" si="2"/>
        <v>49.800000000000004</v>
      </c>
    </row>
    <row r="15" spans="1:12" s="11" customFormat="1" ht="30" customHeight="1" x14ac:dyDescent="0.3">
      <c r="A15" s="10" t="s">
        <v>664</v>
      </c>
      <c r="B15" s="41" t="s">
        <v>2053</v>
      </c>
      <c r="C15" s="15" t="s">
        <v>2054</v>
      </c>
      <c r="D15" s="10">
        <v>48</v>
      </c>
      <c r="E15" s="10" t="s">
        <v>274</v>
      </c>
      <c r="F15" s="10">
        <v>336</v>
      </c>
      <c r="G15" s="11">
        <f t="shared" si="0"/>
        <v>268.8</v>
      </c>
      <c r="H15" s="10"/>
      <c r="I15" s="10"/>
      <c r="J15" s="11">
        <f t="shared" si="1"/>
        <v>0</v>
      </c>
      <c r="K15" s="10"/>
      <c r="L15" s="11">
        <f t="shared" si="2"/>
        <v>67.2</v>
      </c>
    </row>
    <row r="16" spans="1:12" s="11" customFormat="1" ht="30" customHeight="1" x14ac:dyDescent="0.3">
      <c r="A16" s="10" t="s">
        <v>664</v>
      </c>
      <c r="B16" s="42" t="s">
        <v>2043</v>
      </c>
      <c r="C16" s="15" t="s">
        <v>2044</v>
      </c>
      <c r="D16" s="11">
        <v>5</v>
      </c>
      <c r="E16" s="11" t="s">
        <v>470</v>
      </c>
      <c r="F16" s="11">
        <v>248</v>
      </c>
      <c r="G16" s="11">
        <f t="shared" si="0"/>
        <v>198.4</v>
      </c>
      <c r="H16" s="10"/>
      <c r="I16" s="10"/>
      <c r="J16" s="11">
        <f t="shared" si="1"/>
        <v>0</v>
      </c>
      <c r="K16" s="10"/>
      <c r="L16" s="11">
        <f t="shared" si="2"/>
        <v>49.6</v>
      </c>
    </row>
    <row r="17" spans="1:12" s="11" customFormat="1" ht="30" customHeight="1" x14ac:dyDescent="0.3">
      <c r="A17" s="10" t="s">
        <v>664</v>
      </c>
      <c r="B17" s="41" t="s">
        <v>2041</v>
      </c>
      <c r="C17" s="15" t="s">
        <v>2042</v>
      </c>
      <c r="D17" s="10">
        <v>5</v>
      </c>
      <c r="E17" s="10"/>
      <c r="F17" s="10">
        <v>139</v>
      </c>
      <c r="G17" s="11">
        <f t="shared" si="0"/>
        <v>111.2</v>
      </c>
      <c r="H17" s="10"/>
      <c r="I17" s="10"/>
      <c r="J17" s="11">
        <f t="shared" si="1"/>
        <v>0</v>
      </c>
      <c r="K17" s="10"/>
      <c r="L17" s="11">
        <f t="shared" si="2"/>
        <v>27.8</v>
      </c>
    </row>
    <row r="18" spans="1:12" s="10" customFormat="1" ht="30" customHeight="1" x14ac:dyDescent="0.3">
      <c r="A18" s="10" t="s">
        <v>664</v>
      </c>
      <c r="B18" s="42" t="s">
        <v>2045</v>
      </c>
      <c r="C18" s="15" t="s">
        <v>2046</v>
      </c>
      <c r="D18" s="11">
        <v>74</v>
      </c>
      <c r="E18" s="11" t="s">
        <v>2047</v>
      </c>
      <c r="F18" s="11">
        <v>267</v>
      </c>
      <c r="G18" s="11">
        <f t="shared" si="0"/>
        <v>213.6</v>
      </c>
      <c r="J18" s="11">
        <f t="shared" si="1"/>
        <v>0</v>
      </c>
      <c r="L18" s="11">
        <f t="shared" si="2"/>
        <v>53.400000000000006</v>
      </c>
    </row>
    <row r="19" spans="1:12" s="8" customFormat="1" ht="30" customHeight="1" x14ac:dyDescent="0.3">
      <c r="A19" s="9" t="s">
        <v>664</v>
      </c>
      <c r="B19" s="44" t="s">
        <v>2035</v>
      </c>
      <c r="C19" s="14" t="s">
        <v>2036</v>
      </c>
      <c r="D19" s="8">
        <v>110</v>
      </c>
      <c r="E19" s="9" t="s">
        <v>7</v>
      </c>
      <c r="F19" s="9">
        <v>507</v>
      </c>
      <c r="G19" s="9">
        <f t="shared" si="0"/>
        <v>405.6</v>
      </c>
      <c r="J19" s="9">
        <f t="shared" si="1"/>
        <v>0</v>
      </c>
      <c r="L19" s="9">
        <f t="shared" si="2"/>
        <v>101.4</v>
      </c>
    </row>
    <row r="20" spans="1:12" s="10" customFormat="1" ht="30" customHeight="1" x14ac:dyDescent="0.3">
      <c r="A20" s="11" t="s">
        <v>1889</v>
      </c>
      <c r="B20" s="40" t="s">
        <v>2062</v>
      </c>
      <c r="C20" s="15" t="s">
        <v>2063</v>
      </c>
      <c r="D20" s="21">
        <v>48</v>
      </c>
      <c r="E20" s="10" t="s">
        <v>83</v>
      </c>
      <c r="F20" s="11"/>
      <c r="G20" s="11">
        <f t="shared" si="0"/>
        <v>0</v>
      </c>
      <c r="J20" s="11">
        <f t="shared" si="1"/>
        <v>0</v>
      </c>
      <c r="L20" s="11">
        <f t="shared" si="2"/>
        <v>0</v>
      </c>
    </row>
    <row r="21" spans="1:12" s="12" customFormat="1" ht="30" customHeight="1" x14ac:dyDescent="0.3">
      <c r="A21" s="12" t="s">
        <v>467</v>
      </c>
      <c r="B21" s="45" t="s">
        <v>2015</v>
      </c>
      <c r="C21" s="16" t="s">
        <v>2016</v>
      </c>
      <c r="D21" s="13" t="s">
        <v>164</v>
      </c>
      <c r="E21" s="13"/>
      <c r="F21" s="13">
        <v>449</v>
      </c>
      <c r="G21" s="13">
        <f t="shared" si="0"/>
        <v>359.2</v>
      </c>
      <c r="H21" s="12">
        <f>F21+F22+F23+F24</f>
        <v>986</v>
      </c>
      <c r="I21" s="12">
        <v>500</v>
      </c>
      <c r="J21" s="13">
        <f t="shared" si="1"/>
        <v>486</v>
      </c>
      <c r="L21" s="13">
        <f t="shared" si="2"/>
        <v>89.800000000000011</v>
      </c>
    </row>
    <row r="22" spans="1:12" s="10" customFormat="1" ht="30" customHeight="1" x14ac:dyDescent="0.3">
      <c r="A22" s="10" t="s">
        <v>467</v>
      </c>
      <c r="B22" s="42" t="s">
        <v>2019</v>
      </c>
      <c r="C22" s="15" t="s">
        <v>2020</v>
      </c>
      <c r="D22" s="21">
        <v>134</v>
      </c>
      <c r="E22" s="21" t="s">
        <v>2021</v>
      </c>
      <c r="F22" s="11">
        <v>188</v>
      </c>
      <c r="G22" s="11">
        <f t="shared" si="0"/>
        <v>150.4</v>
      </c>
      <c r="J22" s="11">
        <f t="shared" si="1"/>
        <v>0</v>
      </c>
      <c r="L22" s="11">
        <f t="shared" si="2"/>
        <v>37.6</v>
      </c>
    </row>
    <row r="23" spans="1:12" s="10" customFormat="1" ht="30" customHeight="1" x14ac:dyDescent="0.3">
      <c r="A23" s="10" t="s">
        <v>467</v>
      </c>
      <c r="B23" s="42" t="s">
        <v>2017</v>
      </c>
      <c r="C23" s="15" t="s">
        <v>2018</v>
      </c>
      <c r="D23" s="21">
        <v>9</v>
      </c>
      <c r="E23" s="10" t="s">
        <v>59</v>
      </c>
      <c r="F23" s="11">
        <v>159</v>
      </c>
      <c r="G23" s="11">
        <f t="shared" si="0"/>
        <v>127.2</v>
      </c>
      <c r="J23" s="11">
        <f t="shared" si="1"/>
        <v>0</v>
      </c>
      <c r="L23" s="11">
        <f t="shared" si="2"/>
        <v>31.8</v>
      </c>
    </row>
    <row r="24" spans="1:12" s="8" customFormat="1" ht="30" customHeight="1" x14ac:dyDescent="0.3">
      <c r="A24" s="9" t="s">
        <v>2064</v>
      </c>
      <c r="B24" s="44" t="s">
        <v>2023</v>
      </c>
      <c r="C24" s="14" t="s">
        <v>2022</v>
      </c>
      <c r="D24" s="20">
        <v>10</v>
      </c>
      <c r="E24" s="8" t="s">
        <v>2027</v>
      </c>
      <c r="F24" s="9">
        <v>190</v>
      </c>
      <c r="G24" s="9">
        <f t="shared" si="0"/>
        <v>152</v>
      </c>
      <c r="J24" s="9">
        <f t="shared" si="1"/>
        <v>0</v>
      </c>
      <c r="L24" s="9">
        <f t="shared" si="2"/>
        <v>38</v>
      </c>
    </row>
    <row r="25" spans="1:12" s="10" customFormat="1" ht="30" customHeight="1" x14ac:dyDescent="0.3">
      <c r="A25" s="10" t="s">
        <v>159</v>
      </c>
      <c r="B25" s="41" t="s">
        <v>2011</v>
      </c>
      <c r="C25" s="15" t="s">
        <v>2012</v>
      </c>
      <c r="D25" s="21">
        <v>140</v>
      </c>
      <c r="E25" s="10" t="s">
        <v>7</v>
      </c>
      <c r="F25" s="11">
        <v>312</v>
      </c>
      <c r="G25" s="11">
        <f t="shared" si="0"/>
        <v>249.6</v>
      </c>
      <c r="H25" s="10">
        <f>F25+F26+F27</f>
        <v>547</v>
      </c>
      <c r="I25" s="10">
        <v>500</v>
      </c>
      <c r="J25" s="11">
        <f t="shared" si="1"/>
        <v>47</v>
      </c>
      <c r="L25" s="11">
        <f t="shared" si="2"/>
        <v>62.400000000000006</v>
      </c>
    </row>
    <row r="26" spans="1:12" s="10" customFormat="1" ht="45.75" customHeight="1" x14ac:dyDescent="0.3">
      <c r="A26" s="10" t="s">
        <v>159</v>
      </c>
      <c r="B26" s="41" t="s">
        <v>2078</v>
      </c>
      <c r="C26" s="15" t="s">
        <v>2079</v>
      </c>
      <c r="D26" s="21">
        <v>140</v>
      </c>
      <c r="E26" s="10" t="s">
        <v>2080</v>
      </c>
      <c r="F26" s="11">
        <v>235</v>
      </c>
      <c r="G26" s="11">
        <f t="shared" si="0"/>
        <v>188</v>
      </c>
      <c r="J26" s="11"/>
      <c r="L26" s="11">
        <f t="shared" si="2"/>
        <v>47</v>
      </c>
    </row>
    <row r="27" spans="1:12" s="10" customFormat="1" ht="30" customHeight="1" x14ac:dyDescent="0.3">
      <c r="A27" s="10" t="s">
        <v>159</v>
      </c>
      <c r="B27" s="40" t="s">
        <v>2013</v>
      </c>
      <c r="C27" s="15" t="s">
        <v>2014</v>
      </c>
      <c r="D27" s="21">
        <v>134</v>
      </c>
      <c r="E27" s="21" t="s">
        <v>83</v>
      </c>
      <c r="F27" s="11"/>
      <c r="G27" s="11">
        <f t="shared" si="0"/>
        <v>0</v>
      </c>
      <c r="J27" s="11">
        <f t="shared" si="1"/>
        <v>0</v>
      </c>
      <c r="L27" s="11">
        <f t="shared" si="2"/>
        <v>0</v>
      </c>
    </row>
    <row r="28" spans="1:12" s="12" customFormat="1" ht="30" customHeight="1" x14ac:dyDescent="0.3">
      <c r="A28" s="13" t="s">
        <v>143</v>
      </c>
      <c r="B28" s="45" t="s">
        <v>901</v>
      </c>
      <c r="C28" s="16" t="s">
        <v>2061</v>
      </c>
      <c r="D28" s="13">
        <v>5</v>
      </c>
      <c r="E28" s="13" t="s">
        <v>2060</v>
      </c>
      <c r="F28" s="13">
        <v>159</v>
      </c>
      <c r="G28" s="13">
        <f t="shared" si="0"/>
        <v>127.2</v>
      </c>
      <c r="H28" s="12">
        <f>F28+F29+F30+F31+F32+F33</f>
        <v>1536</v>
      </c>
      <c r="I28" s="12">
        <v>100</v>
      </c>
      <c r="J28" s="13">
        <f t="shared" si="1"/>
        <v>1436</v>
      </c>
      <c r="L28" s="13">
        <f t="shared" si="2"/>
        <v>31.8</v>
      </c>
    </row>
    <row r="29" spans="1:12" s="10" customFormat="1" ht="30" customHeight="1" x14ac:dyDescent="0.3">
      <c r="A29" s="11" t="s">
        <v>143</v>
      </c>
      <c r="B29" s="42" t="s">
        <v>901</v>
      </c>
      <c r="C29" s="15" t="s">
        <v>2076</v>
      </c>
      <c r="D29" s="11">
        <v>5</v>
      </c>
      <c r="E29" s="11" t="s">
        <v>2077</v>
      </c>
      <c r="F29" s="11">
        <v>159</v>
      </c>
      <c r="G29" s="11">
        <f t="shared" si="0"/>
        <v>127.2</v>
      </c>
      <c r="J29" s="11"/>
      <c r="L29" s="11">
        <f t="shared" si="2"/>
        <v>31.8</v>
      </c>
    </row>
    <row r="30" spans="1:12" s="10" customFormat="1" ht="30" customHeight="1" x14ac:dyDescent="0.3">
      <c r="A30" s="11" t="s">
        <v>143</v>
      </c>
      <c r="B30" s="42" t="s">
        <v>973</v>
      </c>
      <c r="C30" s="15" t="s">
        <v>2095</v>
      </c>
      <c r="D30" s="11">
        <v>110</v>
      </c>
      <c r="E30" s="11"/>
      <c r="F30" s="11">
        <v>202</v>
      </c>
      <c r="G30" s="11">
        <f t="shared" si="0"/>
        <v>161.6</v>
      </c>
      <c r="J30" s="11"/>
      <c r="L30" s="11">
        <f t="shared" si="2"/>
        <v>40.400000000000006</v>
      </c>
    </row>
    <row r="31" spans="1:12" s="10" customFormat="1" ht="30" customHeight="1" x14ac:dyDescent="0.3">
      <c r="A31" s="11" t="s">
        <v>143</v>
      </c>
      <c r="B31" s="42" t="s">
        <v>2098</v>
      </c>
      <c r="C31" s="15" t="s">
        <v>2099</v>
      </c>
      <c r="D31" s="11"/>
      <c r="E31" s="11"/>
      <c r="F31" s="11">
        <v>403</v>
      </c>
      <c r="G31" s="11">
        <f t="shared" si="0"/>
        <v>322.39999999999998</v>
      </c>
      <c r="J31" s="11"/>
      <c r="L31" s="11">
        <f t="shared" si="2"/>
        <v>80.600000000000009</v>
      </c>
    </row>
    <row r="32" spans="1:12" s="10" customFormat="1" ht="30" customHeight="1" x14ac:dyDescent="0.3">
      <c r="A32" s="11" t="s">
        <v>143</v>
      </c>
      <c r="B32" s="42" t="s">
        <v>2096</v>
      </c>
      <c r="C32" s="15" t="s">
        <v>2097</v>
      </c>
      <c r="D32" s="11"/>
      <c r="E32" s="11"/>
      <c r="F32" s="11">
        <v>403</v>
      </c>
      <c r="G32" s="11">
        <f t="shared" si="0"/>
        <v>322.39999999999998</v>
      </c>
      <c r="J32" s="11"/>
      <c r="L32" s="11">
        <f t="shared" si="2"/>
        <v>80.600000000000009</v>
      </c>
    </row>
    <row r="33" spans="1:12" s="8" customFormat="1" ht="30" customHeight="1" x14ac:dyDescent="0.3">
      <c r="A33" s="9" t="s">
        <v>143</v>
      </c>
      <c r="B33" s="44" t="s">
        <v>721</v>
      </c>
      <c r="C33" s="14" t="s">
        <v>2072</v>
      </c>
      <c r="D33" s="9">
        <v>4</v>
      </c>
      <c r="E33" s="9" t="s">
        <v>2071</v>
      </c>
      <c r="F33" s="9">
        <v>210</v>
      </c>
      <c r="G33" s="9">
        <f t="shared" si="0"/>
        <v>168</v>
      </c>
      <c r="J33" s="9"/>
      <c r="L33" s="9">
        <f t="shared" si="2"/>
        <v>42</v>
      </c>
    </row>
    <row r="34" spans="1:12" s="10" customFormat="1" ht="30" customHeight="1" x14ac:dyDescent="0.3">
      <c r="A34" s="11" t="s">
        <v>402</v>
      </c>
      <c r="B34" s="34" t="s">
        <v>2057</v>
      </c>
      <c r="C34" s="15"/>
      <c r="D34" s="21">
        <v>52</v>
      </c>
      <c r="E34" s="21" t="s">
        <v>3</v>
      </c>
      <c r="F34" s="11"/>
      <c r="G34" s="11">
        <f t="shared" si="0"/>
        <v>0</v>
      </c>
      <c r="H34" s="10">
        <f>F34</f>
        <v>0</v>
      </c>
      <c r="J34" s="11">
        <f t="shared" si="1"/>
        <v>0</v>
      </c>
      <c r="L34" s="11">
        <f t="shared" si="2"/>
        <v>0</v>
      </c>
    </row>
    <row r="35" spans="1:12" s="12" customFormat="1" ht="30" customHeight="1" x14ac:dyDescent="0.3">
      <c r="A35" s="27" t="s">
        <v>1501</v>
      </c>
      <c r="B35" s="63" t="s">
        <v>2026</v>
      </c>
      <c r="C35" s="16" t="s">
        <v>2022</v>
      </c>
      <c r="D35" s="12">
        <v>8</v>
      </c>
      <c r="E35" s="12" t="s">
        <v>2027</v>
      </c>
      <c r="F35" s="13"/>
      <c r="G35" s="13">
        <f t="shared" si="0"/>
        <v>0</v>
      </c>
      <c r="H35" s="12">
        <f>F35+F36</f>
        <v>235</v>
      </c>
      <c r="I35" s="12">
        <v>200</v>
      </c>
      <c r="J35" s="13">
        <f t="shared" si="1"/>
        <v>35</v>
      </c>
      <c r="L35" s="13">
        <f t="shared" si="2"/>
        <v>0</v>
      </c>
    </row>
    <row r="36" spans="1:12" s="8" customFormat="1" ht="30" customHeight="1" x14ac:dyDescent="0.3">
      <c r="A36" s="25" t="s">
        <v>1501</v>
      </c>
      <c r="B36" s="44" t="s">
        <v>2065</v>
      </c>
      <c r="C36" s="14" t="s">
        <v>2066</v>
      </c>
      <c r="D36" s="8">
        <v>7</v>
      </c>
      <c r="E36" s="8" t="s">
        <v>2067</v>
      </c>
      <c r="F36" s="9">
        <v>235</v>
      </c>
      <c r="G36" s="9">
        <f t="shared" si="0"/>
        <v>188</v>
      </c>
      <c r="J36" s="9"/>
      <c r="L36" s="9">
        <f t="shared" si="2"/>
        <v>47</v>
      </c>
    </row>
    <row r="37" spans="1:12" s="10" customFormat="1" ht="30" customHeight="1" x14ac:dyDescent="0.3">
      <c r="A37" s="11" t="s">
        <v>702</v>
      </c>
      <c r="B37" s="42" t="s">
        <v>2068</v>
      </c>
      <c r="C37" s="15" t="s">
        <v>2069</v>
      </c>
      <c r="D37" s="21">
        <v>2</v>
      </c>
      <c r="F37" s="11">
        <v>1716</v>
      </c>
      <c r="G37" s="11">
        <f t="shared" si="0"/>
        <v>1372.8</v>
      </c>
      <c r="H37" s="10">
        <f>F37</f>
        <v>1716</v>
      </c>
      <c r="I37" s="10">
        <v>850</v>
      </c>
      <c r="J37" s="11">
        <f t="shared" si="1"/>
        <v>866</v>
      </c>
      <c r="L37" s="11">
        <f t="shared" si="2"/>
        <v>343.20000000000005</v>
      </c>
    </row>
    <row r="38" spans="1:12" s="5" customFormat="1" ht="30" customHeight="1" x14ac:dyDescent="0.3">
      <c r="A38" s="5" t="s">
        <v>129</v>
      </c>
      <c r="B38" s="46" t="s">
        <v>2070</v>
      </c>
      <c r="C38" s="7"/>
      <c r="D38" s="5" t="s">
        <v>244</v>
      </c>
      <c r="F38" s="5">
        <v>394</v>
      </c>
      <c r="G38" s="6">
        <f t="shared" si="0"/>
        <v>315.2</v>
      </c>
      <c r="H38" s="5">
        <f>F38</f>
        <v>394</v>
      </c>
      <c r="I38" s="5">
        <v>394</v>
      </c>
      <c r="J38" s="6">
        <f t="shared" si="1"/>
        <v>0</v>
      </c>
      <c r="L38" s="6">
        <f t="shared" ref="L38:L62" si="3">F38*20%</f>
        <v>78.800000000000011</v>
      </c>
    </row>
    <row r="39" spans="1:12" s="5" customFormat="1" ht="30" customHeight="1" x14ac:dyDescent="0.3">
      <c r="A39" s="5" t="s">
        <v>2075</v>
      </c>
      <c r="B39" s="46" t="s">
        <v>2073</v>
      </c>
      <c r="C39" s="7" t="s">
        <v>2074</v>
      </c>
      <c r="D39" s="5">
        <v>41</v>
      </c>
      <c r="F39" s="5">
        <v>235</v>
      </c>
      <c r="G39" s="6">
        <f t="shared" si="0"/>
        <v>188</v>
      </c>
      <c r="H39" s="5">
        <f>F39</f>
        <v>235</v>
      </c>
      <c r="I39" s="5">
        <v>235</v>
      </c>
      <c r="J39" s="6">
        <f t="shared" si="1"/>
        <v>0</v>
      </c>
      <c r="L39" s="6">
        <f t="shared" si="3"/>
        <v>47</v>
      </c>
    </row>
    <row r="40" spans="1:12" s="10" customFormat="1" ht="30" customHeight="1" x14ac:dyDescent="0.3">
      <c r="A40" s="10" t="s">
        <v>1580</v>
      </c>
      <c r="B40" s="34" t="s">
        <v>2081</v>
      </c>
      <c r="C40" s="15" t="s">
        <v>2082</v>
      </c>
      <c r="D40" s="10">
        <v>104</v>
      </c>
      <c r="E40" s="10" t="s">
        <v>363</v>
      </c>
      <c r="G40" s="11">
        <f t="shared" si="0"/>
        <v>0</v>
      </c>
      <c r="H40" s="10">
        <f>F40+F41</f>
        <v>0</v>
      </c>
      <c r="J40" s="11">
        <f t="shared" si="1"/>
        <v>0</v>
      </c>
      <c r="L40" s="11">
        <f t="shared" si="3"/>
        <v>0</v>
      </c>
    </row>
    <row r="41" spans="1:12" s="10" customFormat="1" ht="30" customHeight="1" x14ac:dyDescent="0.3">
      <c r="A41" s="10" t="s">
        <v>1580</v>
      </c>
      <c r="B41" s="34" t="s">
        <v>2083</v>
      </c>
      <c r="C41" s="15" t="s">
        <v>2084</v>
      </c>
      <c r="D41" s="10">
        <v>46</v>
      </c>
      <c r="E41" s="10" t="s">
        <v>120</v>
      </c>
      <c r="G41" s="11">
        <f t="shared" si="0"/>
        <v>0</v>
      </c>
      <c r="J41" s="11">
        <f t="shared" si="1"/>
        <v>0</v>
      </c>
      <c r="L41" s="11">
        <f t="shared" si="3"/>
        <v>0</v>
      </c>
    </row>
    <row r="42" spans="1:12" s="12" customFormat="1" ht="30" customHeight="1" x14ac:dyDescent="0.3">
      <c r="A42" s="12" t="s">
        <v>762</v>
      </c>
      <c r="B42" s="47" t="s">
        <v>2087</v>
      </c>
      <c r="C42" s="16" t="s">
        <v>2088</v>
      </c>
      <c r="D42" s="12">
        <v>50</v>
      </c>
      <c r="E42" s="12" t="s">
        <v>750</v>
      </c>
      <c r="F42" s="12">
        <v>340</v>
      </c>
      <c r="G42" s="13">
        <f t="shared" si="0"/>
        <v>272</v>
      </c>
      <c r="H42" s="12">
        <f>F42+F43+F44</f>
        <v>1810</v>
      </c>
      <c r="J42" s="13">
        <f t="shared" si="1"/>
        <v>1810</v>
      </c>
      <c r="L42" s="13">
        <f t="shared" si="3"/>
        <v>68</v>
      </c>
    </row>
    <row r="43" spans="1:12" s="10" customFormat="1" ht="30" customHeight="1" x14ac:dyDescent="0.3">
      <c r="A43" s="10" t="s">
        <v>762</v>
      </c>
      <c r="B43" s="41" t="s">
        <v>2089</v>
      </c>
      <c r="C43" s="15" t="s">
        <v>2091</v>
      </c>
      <c r="D43" s="10" t="s">
        <v>2090</v>
      </c>
      <c r="E43" s="10" t="s">
        <v>2092</v>
      </c>
      <c r="F43" s="10">
        <v>686</v>
      </c>
      <c r="G43" s="11">
        <f t="shared" si="0"/>
        <v>548.79999999999995</v>
      </c>
      <c r="J43" s="11">
        <f t="shared" si="1"/>
        <v>0</v>
      </c>
      <c r="L43" s="11">
        <f t="shared" si="3"/>
        <v>137.20000000000002</v>
      </c>
    </row>
    <row r="44" spans="1:12" s="8" customFormat="1" ht="30" customHeight="1" x14ac:dyDescent="0.3">
      <c r="A44" s="8" t="s">
        <v>762</v>
      </c>
      <c r="B44" s="48" t="s">
        <v>2093</v>
      </c>
      <c r="C44" s="14" t="s">
        <v>2094</v>
      </c>
      <c r="D44" s="8">
        <v>44</v>
      </c>
      <c r="E44" s="8" t="s">
        <v>16</v>
      </c>
      <c r="F44" s="8">
        <v>784</v>
      </c>
      <c r="G44" s="9">
        <f t="shared" si="0"/>
        <v>627.20000000000005</v>
      </c>
      <c r="J44" s="9">
        <f t="shared" si="1"/>
        <v>0</v>
      </c>
      <c r="L44" s="9">
        <f t="shared" si="3"/>
        <v>156.80000000000001</v>
      </c>
    </row>
    <row r="45" spans="1:12" s="10" customFormat="1" ht="30" customHeight="1" x14ac:dyDescent="0.3">
      <c r="A45" s="10" t="s">
        <v>1448</v>
      </c>
      <c r="B45" s="41" t="s">
        <v>2100</v>
      </c>
      <c r="C45" s="21"/>
      <c r="D45" s="10">
        <v>128</v>
      </c>
      <c r="F45" s="10">
        <v>413</v>
      </c>
      <c r="G45" s="11">
        <f t="shared" si="0"/>
        <v>330.4</v>
      </c>
      <c r="H45" s="10">
        <f>F45+F46+F47+F48+F49</f>
        <v>2410</v>
      </c>
      <c r="I45" s="10">
        <v>1200</v>
      </c>
      <c r="J45" s="11">
        <f t="shared" si="1"/>
        <v>1210</v>
      </c>
      <c r="L45" s="11">
        <f t="shared" si="3"/>
        <v>82.600000000000009</v>
      </c>
    </row>
    <row r="46" spans="1:12" s="10" customFormat="1" ht="30" customHeight="1" x14ac:dyDescent="0.3">
      <c r="A46" s="10" t="s">
        <v>1448</v>
      </c>
      <c r="B46" s="41" t="s">
        <v>2101</v>
      </c>
      <c r="C46" s="21"/>
      <c r="D46" s="10">
        <v>122</v>
      </c>
      <c r="F46" s="10">
        <v>507</v>
      </c>
      <c r="G46" s="11">
        <f t="shared" si="0"/>
        <v>405.6</v>
      </c>
      <c r="J46" s="11">
        <f t="shared" si="1"/>
        <v>0</v>
      </c>
      <c r="L46" s="11">
        <f t="shared" si="3"/>
        <v>101.4</v>
      </c>
    </row>
    <row r="47" spans="1:12" s="10" customFormat="1" ht="30" customHeight="1" x14ac:dyDescent="0.3">
      <c r="A47" s="10" t="s">
        <v>1448</v>
      </c>
      <c r="B47" s="41" t="s">
        <v>2102</v>
      </c>
      <c r="C47" s="21"/>
      <c r="D47" s="10">
        <v>116</v>
      </c>
      <c r="F47" s="10">
        <v>456</v>
      </c>
      <c r="G47" s="11">
        <f t="shared" si="0"/>
        <v>364.8</v>
      </c>
      <c r="J47" s="11">
        <f t="shared" si="1"/>
        <v>0</v>
      </c>
      <c r="L47" s="11">
        <f t="shared" si="3"/>
        <v>91.2</v>
      </c>
    </row>
    <row r="48" spans="1:12" s="10" customFormat="1" ht="30" customHeight="1" x14ac:dyDescent="0.3">
      <c r="A48" s="10" t="s">
        <v>1448</v>
      </c>
      <c r="B48" s="41" t="s">
        <v>2103</v>
      </c>
      <c r="C48" s="21"/>
      <c r="D48" s="10">
        <v>122</v>
      </c>
      <c r="F48" s="10">
        <v>616</v>
      </c>
      <c r="G48" s="11">
        <f t="shared" si="0"/>
        <v>492.8</v>
      </c>
      <c r="J48" s="11">
        <f t="shared" si="1"/>
        <v>0</v>
      </c>
      <c r="L48" s="11">
        <f t="shared" si="3"/>
        <v>123.2</v>
      </c>
    </row>
    <row r="49" spans="1:12" s="10" customFormat="1" ht="30" customHeight="1" x14ac:dyDescent="0.3">
      <c r="A49" s="10" t="s">
        <v>1448</v>
      </c>
      <c r="B49" s="41" t="s">
        <v>2104</v>
      </c>
      <c r="C49" s="21"/>
      <c r="D49" s="10">
        <v>7</v>
      </c>
      <c r="F49" s="10">
        <v>418</v>
      </c>
      <c r="G49" s="11">
        <f t="shared" si="0"/>
        <v>334.4</v>
      </c>
      <c r="J49" s="11">
        <f t="shared" si="1"/>
        <v>0</v>
      </c>
      <c r="L49" s="11">
        <f t="shared" si="3"/>
        <v>83.600000000000009</v>
      </c>
    </row>
    <row r="50" spans="1:12" s="12" customFormat="1" ht="30" customHeight="1" x14ac:dyDescent="0.3">
      <c r="A50" s="12" t="s">
        <v>1452</v>
      </c>
      <c r="B50" s="47" t="s">
        <v>2105</v>
      </c>
      <c r="C50" s="16" t="s">
        <v>2106</v>
      </c>
      <c r="D50" s="12">
        <v>52</v>
      </c>
      <c r="F50" s="12">
        <v>787</v>
      </c>
      <c r="G50" s="13">
        <f t="shared" si="0"/>
        <v>629.6</v>
      </c>
      <c r="H50" s="12">
        <f>F50+F51+F52+F53</f>
        <v>1342</v>
      </c>
      <c r="I50" s="12">
        <v>700</v>
      </c>
      <c r="J50" s="13">
        <f t="shared" si="1"/>
        <v>642</v>
      </c>
      <c r="L50" s="13">
        <f t="shared" si="3"/>
        <v>157.4</v>
      </c>
    </row>
    <row r="51" spans="1:12" s="10" customFormat="1" ht="30" customHeight="1" x14ac:dyDescent="0.3">
      <c r="A51" s="10" t="s">
        <v>1452</v>
      </c>
      <c r="B51" s="41" t="s">
        <v>2107</v>
      </c>
      <c r="C51" s="15" t="s">
        <v>2108</v>
      </c>
      <c r="D51" s="21">
        <v>110</v>
      </c>
      <c r="E51" s="10" t="s">
        <v>224</v>
      </c>
      <c r="F51" s="11">
        <v>185</v>
      </c>
      <c r="G51" s="11">
        <f t="shared" si="0"/>
        <v>148</v>
      </c>
      <c r="J51" s="11">
        <f t="shared" si="1"/>
        <v>0</v>
      </c>
      <c r="L51" s="11">
        <f t="shared" si="3"/>
        <v>37</v>
      </c>
    </row>
    <row r="52" spans="1:12" s="10" customFormat="1" ht="30" customHeight="1" x14ac:dyDescent="0.3">
      <c r="A52" s="10" t="s">
        <v>1452</v>
      </c>
      <c r="B52" s="41" t="s">
        <v>2107</v>
      </c>
      <c r="C52" s="15" t="s">
        <v>2109</v>
      </c>
      <c r="D52" s="21">
        <v>110</v>
      </c>
      <c r="E52" s="10" t="s">
        <v>2110</v>
      </c>
      <c r="F52" s="11">
        <v>185</v>
      </c>
      <c r="G52" s="11">
        <f t="shared" si="0"/>
        <v>148</v>
      </c>
      <c r="J52" s="11">
        <f t="shared" si="1"/>
        <v>0</v>
      </c>
      <c r="L52" s="11">
        <f t="shared" si="3"/>
        <v>37</v>
      </c>
    </row>
    <row r="53" spans="1:12" s="8" customFormat="1" ht="30" customHeight="1" x14ac:dyDescent="0.3">
      <c r="A53" s="8" t="s">
        <v>1452</v>
      </c>
      <c r="B53" s="44" t="s">
        <v>2107</v>
      </c>
      <c r="C53" s="14" t="s">
        <v>2112</v>
      </c>
      <c r="D53" s="8">
        <v>110</v>
      </c>
      <c r="E53" s="20" t="s">
        <v>2111</v>
      </c>
      <c r="F53" s="9">
        <v>185</v>
      </c>
      <c r="G53" s="9">
        <f t="shared" ref="G53:G62" si="4">F53-L53</f>
        <v>148</v>
      </c>
      <c r="J53" s="9">
        <f t="shared" ref="J53:J62" si="5">H53-I53</f>
        <v>0</v>
      </c>
      <c r="L53" s="9">
        <f t="shared" si="3"/>
        <v>37</v>
      </c>
    </row>
    <row r="54" spans="1:12" ht="30" customHeight="1" x14ac:dyDescent="0.3">
      <c r="A54" s="51"/>
      <c r="B54" s="51"/>
      <c r="C54" s="28"/>
      <c r="E54" s="29"/>
      <c r="F54" s="51"/>
      <c r="G54" s="51">
        <f t="shared" si="4"/>
        <v>0</v>
      </c>
      <c r="J54" s="51">
        <f t="shared" si="5"/>
        <v>0</v>
      </c>
      <c r="L54" s="51">
        <f t="shared" si="3"/>
        <v>0</v>
      </c>
    </row>
    <row r="55" spans="1:12" ht="30" customHeight="1" x14ac:dyDescent="0.3">
      <c r="A55" s="51"/>
      <c r="B55" s="51"/>
      <c r="C55" s="28"/>
      <c r="D55" s="29"/>
      <c r="E55" s="29"/>
      <c r="F55" s="51"/>
      <c r="G55" s="51">
        <f t="shared" si="4"/>
        <v>0</v>
      </c>
      <c r="J55" s="51">
        <f t="shared" si="5"/>
        <v>0</v>
      </c>
      <c r="L55" s="51">
        <f t="shared" si="3"/>
        <v>0</v>
      </c>
    </row>
    <row r="56" spans="1:12" ht="30" customHeight="1" x14ac:dyDescent="0.3">
      <c r="C56" s="28"/>
      <c r="D56" s="29"/>
      <c r="F56" s="51">
        <f>SUM(F2:F55)</f>
        <v>17820</v>
      </c>
      <c r="G56" s="51">
        <f t="shared" si="4"/>
        <v>14256</v>
      </c>
      <c r="H56" s="50">
        <f>SUM(H2:H55)</f>
        <v>17820</v>
      </c>
      <c r="J56" s="51">
        <f>SUM(J2:J55)</f>
        <v>10033</v>
      </c>
      <c r="L56" s="51">
        <f t="shared" si="3"/>
        <v>3564</v>
      </c>
    </row>
    <row r="57" spans="1:12" ht="30" customHeight="1" x14ac:dyDescent="0.3">
      <c r="A57" s="51"/>
      <c r="B57" s="51"/>
      <c r="C57" s="28"/>
      <c r="D57" s="51"/>
      <c r="E57" s="51"/>
      <c r="F57" s="51"/>
      <c r="G57" s="51">
        <f t="shared" si="4"/>
        <v>0</v>
      </c>
      <c r="J57" s="51">
        <f t="shared" si="5"/>
        <v>0</v>
      </c>
      <c r="L57" s="51">
        <f t="shared" si="3"/>
        <v>0</v>
      </c>
    </row>
    <row r="58" spans="1:12" ht="30" customHeight="1" x14ac:dyDescent="0.3">
      <c r="A58" s="51"/>
      <c r="B58" s="51"/>
      <c r="C58" s="28"/>
      <c r="D58" s="51"/>
      <c r="E58" s="51"/>
      <c r="F58" s="51"/>
      <c r="G58" s="51">
        <f t="shared" si="4"/>
        <v>0</v>
      </c>
      <c r="J58" s="51">
        <f t="shared" si="5"/>
        <v>0</v>
      </c>
      <c r="L58" s="51">
        <f t="shared" si="3"/>
        <v>0</v>
      </c>
    </row>
    <row r="59" spans="1:12" ht="30" customHeight="1" x14ac:dyDescent="0.3">
      <c r="C59" s="28"/>
      <c r="G59" s="51">
        <f t="shared" si="4"/>
        <v>0</v>
      </c>
      <c r="J59" s="51">
        <f t="shared" si="5"/>
        <v>0</v>
      </c>
      <c r="L59" s="51">
        <f t="shared" si="3"/>
        <v>0</v>
      </c>
    </row>
    <row r="60" spans="1:12" ht="30" customHeight="1" x14ac:dyDescent="0.3">
      <c r="C60" s="28"/>
      <c r="F60" s="51"/>
      <c r="G60" s="51">
        <f t="shared" si="4"/>
        <v>0</v>
      </c>
      <c r="J60" s="51">
        <f t="shared" si="5"/>
        <v>0</v>
      </c>
      <c r="L60" s="51">
        <f t="shared" si="3"/>
        <v>0</v>
      </c>
    </row>
    <row r="61" spans="1:12" ht="30" customHeight="1" x14ac:dyDescent="0.3">
      <c r="C61" s="28"/>
      <c r="F61" s="51"/>
      <c r="G61" s="51">
        <f t="shared" si="4"/>
        <v>0</v>
      </c>
      <c r="J61" s="51">
        <f t="shared" si="5"/>
        <v>0</v>
      </c>
      <c r="L61" s="51">
        <f t="shared" si="3"/>
        <v>0</v>
      </c>
    </row>
    <row r="62" spans="1:12" ht="30" customHeight="1" x14ac:dyDescent="0.3">
      <c r="C62" s="28"/>
      <c r="F62" s="51"/>
      <c r="G62" s="51">
        <f t="shared" si="4"/>
        <v>0</v>
      </c>
      <c r="J62" s="51">
        <f t="shared" si="5"/>
        <v>0</v>
      </c>
      <c r="L62" s="51">
        <f t="shared" si="3"/>
        <v>0</v>
      </c>
    </row>
    <row r="63" spans="1:12" ht="30" customHeight="1" x14ac:dyDescent="0.3">
      <c r="C63" s="28"/>
      <c r="F63" s="51"/>
      <c r="G63" s="51">
        <f>F63-L63</f>
        <v>0</v>
      </c>
      <c r="J63" s="51">
        <f>H63-I63</f>
        <v>0</v>
      </c>
      <c r="L63" s="51">
        <f>F63*20%</f>
        <v>0</v>
      </c>
    </row>
    <row r="64" spans="1:12" ht="30" customHeight="1" x14ac:dyDescent="0.3">
      <c r="C64" s="28"/>
      <c r="F64" s="51"/>
      <c r="G64" s="51">
        <f>F64-L64</f>
        <v>0</v>
      </c>
      <c r="J64" s="51">
        <f>H64-I64</f>
        <v>0</v>
      </c>
      <c r="L64" s="51">
        <f>F64*20%</f>
        <v>0</v>
      </c>
    </row>
    <row r="65" spans="3:12" ht="30" customHeight="1" x14ac:dyDescent="0.3">
      <c r="C65" s="28"/>
      <c r="G65" s="51">
        <f>F65-L65</f>
        <v>0</v>
      </c>
      <c r="J65" s="51">
        <f>H65-I65</f>
        <v>0</v>
      </c>
      <c r="L65" s="51">
        <f>F65*20%</f>
        <v>0</v>
      </c>
    </row>
    <row r="66" spans="3:12" ht="30" customHeight="1" x14ac:dyDescent="0.3">
      <c r="G66" s="50">
        <f>SUM(G2:G65)</f>
        <v>28512</v>
      </c>
    </row>
  </sheetData>
  <sortState ref="A2:L30">
    <sortCondition ref="A2"/>
  </sortState>
  <hyperlinks>
    <hyperlink ref="C2" r:id="rId1" xr:uid="{00000000-0004-0000-1800-000000000000}"/>
    <hyperlink ref="C25" r:id="rId2" xr:uid="{00000000-0004-0000-1800-000001000000}"/>
    <hyperlink ref="C27" r:id="rId3" xr:uid="{00000000-0004-0000-1800-000002000000}"/>
    <hyperlink ref="C23" r:id="rId4" xr:uid="{00000000-0004-0000-1800-000003000000}"/>
    <hyperlink ref="C22" r:id="rId5" xr:uid="{00000000-0004-0000-1800-000004000000}"/>
    <hyperlink ref="C8" r:id="rId6" xr:uid="{00000000-0004-0000-1800-000005000000}"/>
    <hyperlink ref="C3" r:id="rId7" xr:uid="{00000000-0004-0000-1800-000006000000}"/>
    <hyperlink ref="C35" r:id="rId8" xr:uid="{00000000-0004-0000-1800-000007000000}"/>
    <hyperlink ref="C6" r:id="rId9" xr:uid="{00000000-0004-0000-1800-000008000000}"/>
    <hyperlink ref="C7" r:id="rId10" xr:uid="{00000000-0004-0000-1800-000009000000}"/>
    <hyperlink ref="C12" r:id="rId11" xr:uid="{00000000-0004-0000-1800-00000A000000}"/>
    <hyperlink ref="C19" r:id="rId12" xr:uid="{00000000-0004-0000-1800-00000B000000}"/>
    <hyperlink ref="C11" r:id="rId13" xr:uid="{00000000-0004-0000-1800-00000C000000}"/>
    <hyperlink ref="C9" r:id="rId14" xr:uid="{00000000-0004-0000-1800-00000D000000}"/>
    <hyperlink ref="C17" r:id="rId15" xr:uid="{00000000-0004-0000-1800-00000E000000}"/>
    <hyperlink ref="C16" r:id="rId16" xr:uid="{00000000-0004-0000-1800-00000F000000}"/>
    <hyperlink ref="C18" r:id="rId17" xr:uid="{00000000-0004-0000-1800-000010000000}"/>
    <hyperlink ref="C13" r:id="rId18" xr:uid="{00000000-0004-0000-1800-000011000000}"/>
    <hyperlink ref="C10" r:id="rId19" xr:uid="{00000000-0004-0000-1800-000012000000}"/>
    <hyperlink ref="C15" r:id="rId20" xr:uid="{00000000-0004-0000-1800-000013000000}"/>
    <hyperlink ref="C14" r:id="rId21" xr:uid="{00000000-0004-0000-1800-000014000000}"/>
    <hyperlink ref="C4" r:id="rId22" xr:uid="{00000000-0004-0000-1800-000015000000}"/>
    <hyperlink ref="C28" r:id="rId23" xr:uid="{00000000-0004-0000-1800-000016000000}"/>
    <hyperlink ref="C20" r:id="rId24" xr:uid="{00000000-0004-0000-1800-000017000000}"/>
    <hyperlink ref="C24" r:id="rId25" xr:uid="{00000000-0004-0000-1800-000018000000}"/>
    <hyperlink ref="C36" r:id="rId26" xr:uid="{00000000-0004-0000-1800-000019000000}"/>
    <hyperlink ref="C37" r:id="rId27" xr:uid="{00000000-0004-0000-1800-00001A000000}"/>
    <hyperlink ref="C33" r:id="rId28" xr:uid="{00000000-0004-0000-1800-00001B000000}"/>
    <hyperlink ref="C39" r:id="rId29" xr:uid="{00000000-0004-0000-1800-00001C000000}"/>
    <hyperlink ref="C29" r:id="rId30" xr:uid="{00000000-0004-0000-1800-00001D000000}"/>
    <hyperlink ref="C26" r:id="rId31" xr:uid="{00000000-0004-0000-1800-00001E000000}"/>
    <hyperlink ref="C40" r:id="rId32" xr:uid="{00000000-0004-0000-1800-00001F000000}"/>
    <hyperlink ref="C41" r:id="rId33" xr:uid="{00000000-0004-0000-1800-000020000000}"/>
    <hyperlink ref="C5" r:id="rId34" xr:uid="{00000000-0004-0000-1800-000021000000}"/>
    <hyperlink ref="C42" r:id="rId35" xr:uid="{00000000-0004-0000-1800-000022000000}"/>
    <hyperlink ref="C43" r:id="rId36" xr:uid="{00000000-0004-0000-1800-000023000000}"/>
    <hyperlink ref="C44" r:id="rId37" xr:uid="{00000000-0004-0000-1800-000024000000}"/>
    <hyperlink ref="C30" r:id="rId38" xr:uid="{00000000-0004-0000-1800-000025000000}"/>
    <hyperlink ref="C32" r:id="rId39" xr:uid="{00000000-0004-0000-1800-000026000000}"/>
    <hyperlink ref="C31" r:id="rId40" xr:uid="{00000000-0004-0000-1800-000027000000}"/>
    <hyperlink ref="C50" r:id="rId41" xr:uid="{00000000-0004-0000-1800-000028000000}"/>
    <hyperlink ref="C51" r:id="rId42" xr:uid="{00000000-0004-0000-1800-000029000000}"/>
    <hyperlink ref="C52" r:id="rId43" xr:uid="{00000000-0004-0000-1800-00002A000000}"/>
    <hyperlink ref="C53" r:id="rId44" xr:uid="{00000000-0004-0000-1800-00002B000000}"/>
  </hyperlinks>
  <pageMargins left="0.7" right="0.7" top="0.75" bottom="0.75" header="0.3" footer="0.3"/>
  <pageSetup paperSize="9" orientation="portrait" verticalDpi="0" r:id="rId4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03"/>
  <sheetViews>
    <sheetView workbookViewId="0">
      <pane ySplit="1" topLeftCell="A77" activePane="bottomLeft" state="frozen"/>
      <selection pane="bottomLeft" activeCell="C95" sqref="C95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7" width="9.109375" style="32"/>
    <col min="8" max="8" width="14.33203125" style="32" customWidth="1"/>
    <col min="9" max="16384" width="9.109375" style="32"/>
  </cols>
  <sheetData>
    <row r="1" spans="1:17" ht="30" customHeight="1" x14ac:dyDescent="0.3">
      <c r="A1" s="31" t="s">
        <v>308</v>
      </c>
      <c r="B1" s="31" t="s">
        <v>306</v>
      </c>
      <c r="D1" s="32">
        <f>D96</f>
        <v>26451</v>
      </c>
      <c r="E1" s="31" t="s">
        <v>309</v>
      </c>
      <c r="F1" s="31" t="s">
        <v>307</v>
      </c>
      <c r="G1" s="31" t="s">
        <v>306</v>
      </c>
      <c r="I1" s="31" t="s">
        <v>305</v>
      </c>
      <c r="J1" s="31" t="s">
        <v>304</v>
      </c>
      <c r="K1" s="31" t="s">
        <v>303</v>
      </c>
      <c r="L1" s="31" t="s">
        <v>302</v>
      </c>
      <c r="M1" s="31" t="s">
        <v>301</v>
      </c>
      <c r="O1" s="31" t="s">
        <v>300</v>
      </c>
    </row>
    <row r="2" spans="1:17" ht="30" customHeight="1" x14ac:dyDescent="0.3">
      <c r="A2" s="32" t="s">
        <v>1970</v>
      </c>
      <c r="B2" s="32" t="s">
        <v>1736</v>
      </c>
      <c r="C2" s="32" t="s">
        <v>3</v>
      </c>
      <c r="D2" s="32">
        <v>169</v>
      </c>
      <c r="E2" s="32" t="s">
        <v>1689</v>
      </c>
      <c r="F2" s="28" t="s">
        <v>1971</v>
      </c>
      <c r="G2" s="32" t="s">
        <v>1736</v>
      </c>
      <c r="H2" s="32" t="s">
        <v>3</v>
      </c>
      <c r="I2" s="32">
        <v>215</v>
      </c>
      <c r="J2" s="31">
        <f>I2-O2</f>
        <v>172</v>
      </c>
      <c r="K2" s="32">
        <f>I2+I3+I4+I6+I7+I8+I9+I10+I11+I12</f>
        <v>3275</v>
      </c>
      <c r="L2" s="32">
        <v>1000</v>
      </c>
      <c r="M2" s="31">
        <f>K2-L2</f>
        <v>2275</v>
      </c>
      <c r="O2" s="31">
        <f t="shared" ref="O2:O66" si="0">I2*20%</f>
        <v>43</v>
      </c>
    </row>
    <row r="3" spans="1:17" ht="30" customHeight="1" x14ac:dyDescent="0.3">
      <c r="A3" s="32" t="s">
        <v>1970</v>
      </c>
      <c r="B3" s="32" t="s">
        <v>1736</v>
      </c>
      <c r="C3" s="32" t="s">
        <v>3</v>
      </c>
      <c r="D3" s="32">
        <v>169</v>
      </c>
      <c r="E3" s="32" t="s">
        <v>1689</v>
      </c>
      <c r="F3" s="28" t="s">
        <v>1971</v>
      </c>
      <c r="G3" s="32" t="s">
        <v>1736</v>
      </c>
      <c r="H3" s="32" t="s">
        <v>3</v>
      </c>
      <c r="I3" s="32">
        <v>215</v>
      </c>
      <c r="J3" s="31">
        <f>I3-O3</f>
        <v>172</v>
      </c>
      <c r="M3" s="31">
        <f>K3-L3</f>
        <v>0</v>
      </c>
      <c r="O3" s="31">
        <f t="shared" si="0"/>
        <v>43</v>
      </c>
      <c r="P3" s="31"/>
      <c r="Q3" s="31"/>
    </row>
    <row r="4" spans="1:17" ht="30" customHeight="1" x14ac:dyDescent="0.3">
      <c r="A4" s="32" t="s">
        <v>1970</v>
      </c>
      <c r="B4" s="32" t="s">
        <v>1736</v>
      </c>
      <c r="C4" s="32" t="s">
        <v>3</v>
      </c>
      <c r="D4" s="32">
        <v>169</v>
      </c>
      <c r="E4" s="32" t="s">
        <v>115</v>
      </c>
      <c r="F4" s="28" t="s">
        <v>1971</v>
      </c>
      <c r="G4" s="32" t="s">
        <v>1736</v>
      </c>
      <c r="H4" s="32" t="s">
        <v>3</v>
      </c>
      <c r="I4" s="32">
        <v>215</v>
      </c>
      <c r="J4" s="31">
        <f>I4-O4</f>
        <v>172</v>
      </c>
      <c r="K4" s="32">
        <f>I4</f>
        <v>215</v>
      </c>
      <c r="L4" s="32">
        <v>150</v>
      </c>
      <c r="M4" s="31">
        <f>K4-L4</f>
        <v>65</v>
      </c>
      <c r="O4" s="31">
        <f t="shared" si="0"/>
        <v>43</v>
      </c>
    </row>
    <row r="5" spans="1:17" ht="30" customHeight="1" x14ac:dyDescent="0.3">
      <c r="A5" s="32" t="s">
        <v>1970</v>
      </c>
      <c r="B5" s="32">
        <v>140</v>
      </c>
      <c r="C5" s="32" t="s">
        <v>3</v>
      </c>
      <c r="D5" s="32">
        <v>169</v>
      </c>
      <c r="F5" s="28"/>
      <c r="J5" s="31"/>
      <c r="M5" s="31"/>
      <c r="O5" s="31"/>
    </row>
    <row r="6" spans="1:17" ht="30" customHeight="1" x14ac:dyDescent="0.3">
      <c r="A6" s="34" t="s">
        <v>1996</v>
      </c>
      <c r="C6" s="32" t="s">
        <v>3</v>
      </c>
      <c r="E6" s="32" t="s">
        <v>129</v>
      </c>
      <c r="H6" s="32" t="s">
        <v>3</v>
      </c>
      <c r="I6" s="32">
        <v>172</v>
      </c>
      <c r="J6" s="32">
        <f t="shared" ref="J6:J37" si="1">I6-O6</f>
        <v>137.6</v>
      </c>
      <c r="M6" s="31">
        <f>K6-L6</f>
        <v>0</v>
      </c>
      <c r="O6" s="31">
        <f t="shared" si="0"/>
        <v>34.4</v>
      </c>
    </row>
    <row r="7" spans="1:17" ht="30" customHeight="1" x14ac:dyDescent="0.3">
      <c r="A7" s="32" t="s">
        <v>1996</v>
      </c>
      <c r="C7" s="32" t="s">
        <v>274</v>
      </c>
      <c r="D7" s="32">
        <v>135</v>
      </c>
      <c r="E7" s="32" t="s">
        <v>129</v>
      </c>
      <c r="H7" s="32" t="s">
        <v>274</v>
      </c>
      <c r="I7" s="32">
        <v>172</v>
      </c>
      <c r="J7" s="32">
        <f t="shared" si="1"/>
        <v>137.6</v>
      </c>
      <c r="M7" s="31">
        <f>K7-L7</f>
        <v>0</v>
      </c>
      <c r="O7" s="31">
        <f t="shared" si="0"/>
        <v>34.4</v>
      </c>
    </row>
    <row r="8" spans="1:17" ht="30" customHeight="1" x14ac:dyDescent="0.3">
      <c r="A8" s="31" t="s">
        <v>1966</v>
      </c>
      <c r="B8" s="32">
        <v>54</v>
      </c>
      <c r="C8" s="29" t="s">
        <v>1967</v>
      </c>
      <c r="D8" s="32">
        <v>199</v>
      </c>
      <c r="E8" s="31" t="s">
        <v>1330</v>
      </c>
      <c r="F8" s="28"/>
      <c r="G8" s="32">
        <v>54</v>
      </c>
      <c r="H8" s="29" t="s">
        <v>1967</v>
      </c>
      <c r="I8" s="31">
        <v>253</v>
      </c>
      <c r="J8" s="31">
        <f t="shared" si="1"/>
        <v>202.4</v>
      </c>
      <c r="M8" s="31"/>
      <c r="O8" s="31">
        <f t="shared" si="0"/>
        <v>50.6</v>
      </c>
    </row>
    <row r="9" spans="1:17" ht="30" customHeight="1" x14ac:dyDescent="0.3">
      <c r="A9" s="32" t="s">
        <v>1875</v>
      </c>
      <c r="B9" s="32">
        <v>9</v>
      </c>
      <c r="C9" s="32" t="s">
        <v>20</v>
      </c>
      <c r="D9" s="32">
        <v>165</v>
      </c>
      <c r="E9" s="33" t="s">
        <v>467</v>
      </c>
      <c r="F9" s="28" t="s">
        <v>1876</v>
      </c>
      <c r="G9" s="32">
        <v>9</v>
      </c>
      <c r="H9" s="32" t="s">
        <v>20</v>
      </c>
      <c r="I9" s="32">
        <v>210</v>
      </c>
      <c r="J9" s="31">
        <f t="shared" si="1"/>
        <v>168</v>
      </c>
      <c r="K9" s="32">
        <f>I9+I10+I12+I11+I13+I14+I15+I16+I17</f>
        <v>4586</v>
      </c>
      <c r="L9" s="32">
        <v>1300</v>
      </c>
      <c r="M9" s="31">
        <f t="shared" ref="M9:M23" si="2">K9-L9</f>
        <v>3286</v>
      </c>
      <c r="O9" s="31">
        <f t="shared" si="0"/>
        <v>42</v>
      </c>
    </row>
    <row r="10" spans="1:17" ht="30" customHeight="1" x14ac:dyDescent="0.3">
      <c r="A10" s="32" t="s">
        <v>1995</v>
      </c>
      <c r="B10" s="32">
        <v>50</v>
      </c>
      <c r="D10" s="32">
        <v>438</v>
      </c>
      <c r="E10" s="32" t="s">
        <v>129</v>
      </c>
      <c r="G10" s="32">
        <v>50</v>
      </c>
      <c r="I10" s="32">
        <v>557</v>
      </c>
      <c r="J10" s="32">
        <f t="shared" si="1"/>
        <v>445.6</v>
      </c>
      <c r="K10" s="32">
        <f>I10+I11+I12+I13+I14+I15+I16+I18+I17+I19+I20</f>
        <v>5416</v>
      </c>
      <c r="L10" s="32">
        <v>3300</v>
      </c>
      <c r="M10" s="31">
        <f t="shared" si="2"/>
        <v>2116</v>
      </c>
      <c r="O10" s="31">
        <f t="shared" si="0"/>
        <v>111.4</v>
      </c>
    </row>
    <row r="11" spans="1:17" ht="30" customHeight="1" x14ac:dyDescent="0.3">
      <c r="A11" s="31" t="s">
        <v>1930</v>
      </c>
      <c r="B11" s="32">
        <v>8</v>
      </c>
      <c r="C11" s="29" t="s">
        <v>120</v>
      </c>
      <c r="D11" s="31">
        <v>299</v>
      </c>
      <c r="E11" s="31" t="s">
        <v>1932</v>
      </c>
      <c r="F11" s="28" t="s">
        <v>1931</v>
      </c>
      <c r="G11" s="32">
        <v>8</v>
      </c>
      <c r="H11" s="29" t="s">
        <v>120</v>
      </c>
      <c r="I11" s="31">
        <v>380</v>
      </c>
      <c r="J11" s="31">
        <f t="shared" si="1"/>
        <v>304</v>
      </c>
      <c r="M11" s="31">
        <f t="shared" si="2"/>
        <v>0</v>
      </c>
      <c r="O11" s="31">
        <f t="shared" si="0"/>
        <v>76</v>
      </c>
    </row>
    <row r="12" spans="1:17" ht="30" customHeight="1" x14ac:dyDescent="0.3">
      <c r="A12" s="31" t="s">
        <v>1853</v>
      </c>
      <c r="B12" s="32">
        <v>44</v>
      </c>
      <c r="C12" s="31"/>
      <c r="D12" s="32">
        <v>697</v>
      </c>
      <c r="E12" s="32" t="s">
        <v>1522</v>
      </c>
      <c r="F12" s="28" t="s">
        <v>1854</v>
      </c>
      <c r="G12" s="32">
        <v>44</v>
      </c>
      <c r="H12" s="31"/>
      <c r="I12" s="31">
        <v>886</v>
      </c>
      <c r="J12" s="31">
        <f t="shared" si="1"/>
        <v>708.8</v>
      </c>
      <c r="K12" s="32">
        <f>I12</f>
        <v>886</v>
      </c>
      <c r="L12" s="32">
        <v>450</v>
      </c>
      <c r="M12" s="31">
        <f t="shared" si="2"/>
        <v>436</v>
      </c>
      <c r="O12" s="31">
        <f t="shared" si="0"/>
        <v>177.20000000000002</v>
      </c>
    </row>
    <row r="13" spans="1:17" ht="30" customHeight="1" x14ac:dyDescent="0.3">
      <c r="A13" s="32" t="s">
        <v>1999</v>
      </c>
      <c r="B13" s="32">
        <v>50</v>
      </c>
      <c r="D13" s="32">
        <v>697</v>
      </c>
      <c r="E13" s="32" t="s">
        <v>129</v>
      </c>
      <c r="G13" s="32">
        <v>50</v>
      </c>
      <c r="I13" s="32">
        <v>886</v>
      </c>
      <c r="J13" s="32">
        <f t="shared" si="1"/>
        <v>708.8</v>
      </c>
      <c r="M13" s="31">
        <f t="shared" si="2"/>
        <v>0</v>
      </c>
      <c r="O13" s="31">
        <f t="shared" si="0"/>
        <v>177.20000000000002</v>
      </c>
    </row>
    <row r="14" spans="1:17" ht="30" customHeight="1" x14ac:dyDescent="0.3">
      <c r="A14" s="32" t="s">
        <v>1999</v>
      </c>
      <c r="B14" s="32">
        <v>54</v>
      </c>
      <c r="D14" s="32">
        <v>697</v>
      </c>
      <c r="E14" s="32" t="s">
        <v>129</v>
      </c>
      <c r="G14" s="32">
        <v>54</v>
      </c>
      <c r="I14" s="32">
        <v>886</v>
      </c>
      <c r="J14" s="32">
        <f t="shared" si="1"/>
        <v>708.8</v>
      </c>
      <c r="M14" s="31">
        <f t="shared" si="2"/>
        <v>0</v>
      </c>
      <c r="O14" s="31">
        <f t="shared" si="0"/>
        <v>177.20000000000002</v>
      </c>
    </row>
    <row r="15" spans="1:17" s="31" customFormat="1" ht="30" customHeight="1" x14ac:dyDescent="0.3">
      <c r="A15" s="31" t="s">
        <v>1903</v>
      </c>
      <c r="B15" s="29">
        <v>128</v>
      </c>
      <c r="C15" s="32" t="s">
        <v>443</v>
      </c>
      <c r="D15" s="32">
        <v>219</v>
      </c>
      <c r="E15" s="31" t="s">
        <v>247</v>
      </c>
      <c r="F15" s="28" t="s">
        <v>1904</v>
      </c>
      <c r="G15" s="29">
        <v>128</v>
      </c>
      <c r="H15" s="32" t="s">
        <v>443</v>
      </c>
      <c r="I15" s="31">
        <v>279</v>
      </c>
      <c r="J15" s="31">
        <f t="shared" si="1"/>
        <v>223.2</v>
      </c>
      <c r="K15" s="32">
        <f>I15+I16+I17+I18</f>
        <v>1112</v>
      </c>
      <c r="L15" s="32">
        <v>900</v>
      </c>
      <c r="M15" s="31">
        <f t="shared" si="2"/>
        <v>212</v>
      </c>
      <c r="N15" s="32"/>
      <c r="O15" s="31">
        <f t="shared" si="0"/>
        <v>55.800000000000004</v>
      </c>
    </row>
    <row r="16" spans="1:17" s="31" customFormat="1" ht="30" customHeight="1" x14ac:dyDescent="0.3">
      <c r="A16" s="32" t="s">
        <v>1990</v>
      </c>
      <c r="B16" s="32">
        <v>39</v>
      </c>
      <c r="C16" s="32"/>
      <c r="D16" s="32">
        <v>175</v>
      </c>
      <c r="E16" s="32" t="s">
        <v>1989</v>
      </c>
      <c r="F16" s="32"/>
      <c r="G16" s="32">
        <v>39</v>
      </c>
      <c r="H16" s="32"/>
      <c r="I16" s="32">
        <v>223</v>
      </c>
      <c r="J16" s="31">
        <f t="shared" si="1"/>
        <v>178.4</v>
      </c>
      <c r="K16" s="32">
        <f>I16</f>
        <v>223</v>
      </c>
      <c r="L16" s="32">
        <v>100</v>
      </c>
      <c r="M16" s="31">
        <f t="shared" si="2"/>
        <v>123</v>
      </c>
      <c r="N16" s="32"/>
      <c r="O16" s="31">
        <f t="shared" si="0"/>
        <v>44.6</v>
      </c>
    </row>
    <row r="17" spans="1:15" s="31" customFormat="1" ht="30" customHeight="1" x14ac:dyDescent="0.3">
      <c r="A17" s="32" t="s">
        <v>2002</v>
      </c>
      <c r="B17" s="32">
        <v>5</v>
      </c>
      <c r="C17" s="32" t="s">
        <v>83</v>
      </c>
      <c r="D17" s="32">
        <v>219</v>
      </c>
      <c r="E17" s="32" t="s">
        <v>129</v>
      </c>
      <c r="F17" s="32"/>
      <c r="G17" s="32">
        <v>5</v>
      </c>
      <c r="H17" s="32" t="s">
        <v>83</v>
      </c>
      <c r="I17" s="32">
        <v>279</v>
      </c>
      <c r="J17" s="32">
        <f t="shared" si="1"/>
        <v>223.2</v>
      </c>
      <c r="K17" s="32"/>
      <c r="L17" s="32"/>
      <c r="M17" s="31">
        <f t="shared" si="2"/>
        <v>0</v>
      </c>
      <c r="N17" s="32"/>
      <c r="O17" s="31">
        <f t="shared" si="0"/>
        <v>55.800000000000004</v>
      </c>
    </row>
    <row r="18" spans="1:15" s="31" customFormat="1" ht="30" customHeight="1" x14ac:dyDescent="0.3">
      <c r="A18" s="31" t="s">
        <v>1901</v>
      </c>
      <c r="B18" s="31">
        <v>128</v>
      </c>
      <c r="C18" s="31" t="s">
        <v>7</v>
      </c>
      <c r="D18" s="32">
        <v>260</v>
      </c>
      <c r="E18" s="31" t="s">
        <v>247</v>
      </c>
      <c r="F18" s="28" t="s">
        <v>1902</v>
      </c>
      <c r="G18" s="31">
        <v>128</v>
      </c>
      <c r="H18" s="31" t="s">
        <v>7</v>
      </c>
      <c r="I18" s="31">
        <v>331</v>
      </c>
      <c r="J18" s="31">
        <f t="shared" si="1"/>
        <v>264.8</v>
      </c>
      <c r="K18" s="32"/>
      <c r="L18" s="32"/>
      <c r="M18" s="31">
        <f t="shared" si="2"/>
        <v>0</v>
      </c>
      <c r="N18" s="32"/>
      <c r="O18" s="31">
        <f t="shared" si="0"/>
        <v>66.2</v>
      </c>
    </row>
    <row r="19" spans="1:15" ht="30" customHeight="1" x14ac:dyDescent="0.3">
      <c r="A19" s="32" t="s">
        <v>1997</v>
      </c>
      <c r="B19" s="32">
        <v>50</v>
      </c>
      <c r="C19" s="32" t="s">
        <v>120</v>
      </c>
      <c r="D19" s="32">
        <v>355</v>
      </c>
      <c r="E19" s="32" t="s">
        <v>129</v>
      </c>
      <c r="H19" s="32" t="s">
        <v>120</v>
      </c>
      <c r="I19" s="32">
        <v>451</v>
      </c>
      <c r="J19" s="32">
        <f t="shared" si="1"/>
        <v>360.8</v>
      </c>
      <c r="M19" s="31">
        <f t="shared" si="2"/>
        <v>0</v>
      </c>
      <c r="O19" s="31">
        <f t="shared" si="0"/>
        <v>90.2</v>
      </c>
    </row>
    <row r="20" spans="1:15" ht="30" customHeight="1" x14ac:dyDescent="0.3">
      <c r="A20" s="32" t="s">
        <v>1984</v>
      </c>
      <c r="B20" s="32" t="s">
        <v>1985</v>
      </c>
      <c r="C20" s="32" t="s">
        <v>120</v>
      </c>
      <c r="D20" s="32">
        <v>203</v>
      </c>
      <c r="E20" s="32" t="s">
        <v>1689</v>
      </c>
      <c r="F20" s="28" t="s">
        <v>1986</v>
      </c>
      <c r="G20" s="32" t="s">
        <v>1985</v>
      </c>
      <c r="H20" s="32" t="s">
        <v>120</v>
      </c>
      <c r="I20" s="32">
        <v>258</v>
      </c>
      <c r="J20" s="31">
        <f t="shared" si="1"/>
        <v>206.4</v>
      </c>
      <c r="M20" s="31">
        <f t="shared" si="2"/>
        <v>0</v>
      </c>
      <c r="O20" s="31">
        <f t="shared" si="0"/>
        <v>51.6</v>
      </c>
    </row>
    <row r="21" spans="1:15" ht="30" customHeight="1" x14ac:dyDescent="0.3">
      <c r="A21" s="32" t="s">
        <v>1987</v>
      </c>
      <c r="B21" s="32" t="s">
        <v>84</v>
      </c>
      <c r="C21" s="32" t="s">
        <v>3</v>
      </c>
      <c r="D21" s="32">
        <v>99</v>
      </c>
      <c r="E21" s="32" t="s">
        <v>1689</v>
      </c>
      <c r="F21" s="28" t="s">
        <v>1988</v>
      </c>
      <c r="G21" s="32" t="s">
        <v>84</v>
      </c>
      <c r="H21" s="32" t="s">
        <v>3</v>
      </c>
      <c r="I21" s="32">
        <v>126</v>
      </c>
      <c r="J21" s="31">
        <f t="shared" si="1"/>
        <v>100.8</v>
      </c>
      <c r="M21" s="31">
        <f t="shared" si="2"/>
        <v>0</v>
      </c>
      <c r="O21" s="31">
        <f t="shared" si="0"/>
        <v>25.200000000000003</v>
      </c>
    </row>
    <row r="22" spans="1:15" ht="30" customHeight="1" x14ac:dyDescent="0.3">
      <c r="A22" s="32" t="s">
        <v>1951</v>
      </c>
      <c r="B22" s="32">
        <v>74</v>
      </c>
      <c r="C22" s="32" t="s">
        <v>890</v>
      </c>
      <c r="D22" s="32">
        <v>326</v>
      </c>
      <c r="E22" s="32" t="s">
        <v>1941</v>
      </c>
      <c r="G22" s="32">
        <v>74</v>
      </c>
      <c r="H22" s="32" t="s">
        <v>890</v>
      </c>
      <c r="I22" s="32">
        <v>415</v>
      </c>
      <c r="J22" s="31">
        <f t="shared" si="1"/>
        <v>332</v>
      </c>
      <c r="K22" s="32">
        <f>I22+I23+I24+I25+I26+I27+I28+I29</f>
        <v>4114</v>
      </c>
      <c r="L22" s="32">
        <v>1800</v>
      </c>
      <c r="M22" s="31">
        <f t="shared" si="2"/>
        <v>2314</v>
      </c>
      <c r="O22" s="31">
        <f t="shared" si="0"/>
        <v>83</v>
      </c>
    </row>
    <row r="23" spans="1:15" ht="30" customHeight="1" x14ac:dyDescent="0.3">
      <c r="A23" s="31" t="s">
        <v>1855</v>
      </c>
      <c r="B23" s="31"/>
      <c r="C23" s="31" t="s">
        <v>443</v>
      </c>
      <c r="D23" s="32">
        <v>309</v>
      </c>
      <c r="E23" s="32" t="s">
        <v>1608</v>
      </c>
      <c r="F23" s="28" t="s">
        <v>1843</v>
      </c>
      <c r="G23" s="31"/>
      <c r="H23" s="31" t="s">
        <v>443</v>
      </c>
      <c r="I23" s="31">
        <v>393</v>
      </c>
      <c r="J23" s="31">
        <f t="shared" si="1"/>
        <v>314.39999999999998</v>
      </c>
      <c r="K23" s="32">
        <f>I23</f>
        <v>393</v>
      </c>
      <c r="L23" s="32">
        <v>200</v>
      </c>
      <c r="M23" s="31">
        <f t="shared" si="2"/>
        <v>193</v>
      </c>
      <c r="O23" s="31">
        <f t="shared" si="0"/>
        <v>78.600000000000009</v>
      </c>
    </row>
    <row r="24" spans="1:15" ht="30" customHeight="1" x14ac:dyDescent="0.3">
      <c r="A24" s="31" t="s">
        <v>1965</v>
      </c>
      <c r="C24" s="29" t="s">
        <v>363</v>
      </c>
      <c r="D24" s="32">
        <v>489</v>
      </c>
      <c r="E24" s="31" t="s">
        <v>1330</v>
      </c>
      <c r="F24" s="28"/>
      <c r="H24" s="29" t="s">
        <v>363</v>
      </c>
      <c r="I24" s="31">
        <v>622</v>
      </c>
      <c r="J24" s="31">
        <f t="shared" si="1"/>
        <v>497.6</v>
      </c>
      <c r="M24" s="31"/>
      <c r="O24" s="31">
        <f t="shared" si="0"/>
        <v>124.4</v>
      </c>
    </row>
    <row r="25" spans="1:15" ht="30" customHeight="1" x14ac:dyDescent="0.3">
      <c r="A25" s="32" t="s">
        <v>1959</v>
      </c>
      <c r="B25" s="32">
        <v>134</v>
      </c>
      <c r="C25" s="32" t="s">
        <v>1961</v>
      </c>
      <c r="D25" s="32">
        <v>275</v>
      </c>
      <c r="E25" s="32" t="s">
        <v>467</v>
      </c>
      <c r="F25" s="28" t="s">
        <v>1960</v>
      </c>
      <c r="G25" s="32">
        <v>134</v>
      </c>
      <c r="H25" s="32" t="s">
        <v>1961</v>
      </c>
      <c r="I25" s="32">
        <v>350</v>
      </c>
      <c r="J25" s="31">
        <f t="shared" si="1"/>
        <v>280</v>
      </c>
      <c r="M25" s="31">
        <f>K25-L25</f>
        <v>0</v>
      </c>
      <c r="O25" s="31">
        <f t="shared" si="0"/>
        <v>70</v>
      </c>
    </row>
    <row r="26" spans="1:15" ht="30" customHeight="1" x14ac:dyDescent="0.3">
      <c r="A26" s="32" t="s">
        <v>1959</v>
      </c>
      <c r="B26" s="32">
        <v>134</v>
      </c>
      <c r="C26" s="32" t="s">
        <v>1969</v>
      </c>
      <c r="D26" s="32">
        <v>275</v>
      </c>
      <c r="E26" s="32" t="s">
        <v>467</v>
      </c>
      <c r="F26" s="28" t="s">
        <v>1968</v>
      </c>
      <c r="G26" s="32">
        <v>134</v>
      </c>
      <c r="H26" s="32" t="s">
        <v>1969</v>
      </c>
      <c r="I26" s="32">
        <v>350</v>
      </c>
      <c r="J26" s="32">
        <f t="shared" si="1"/>
        <v>280</v>
      </c>
      <c r="O26" s="31">
        <f t="shared" si="0"/>
        <v>70</v>
      </c>
    </row>
    <row r="27" spans="1:15" ht="30" customHeight="1" x14ac:dyDescent="0.3">
      <c r="A27" s="32" t="s">
        <v>1914</v>
      </c>
      <c r="B27" s="32">
        <v>3</v>
      </c>
      <c r="C27" s="32" t="s">
        <v>1589</v>
      </c>
      <c r="D27" s="31">
        <v>615</v>
      </c>
      <c r="E27" s="32" t="s">
        <v>247</v>
      </c>
      <c r="F27" s="28" t="s">
        <v>1915</v>
      </c>
      <c r="G27" s="32">
        <v>3</v>
      </c>
      <c r="H27" s="32" t="s">
        <v>1589</v>
      </c>
      <c r="I27" s="32">
        <v>782</v>
      </c>
      <c r="J27" s="31">
        <f t="shared" si="1"/>
        <v>625.6</v>
      </c>
      <c r="M27" s="31">
        <f>K27-L27</f>
        <v>0</v>
      </c>
      <c r="O27" s="31">
        <f t="shared" si="0"/>
        <v>156.4</v>
      </c>
    </row>
    <row r="28" spans="1:15" ht="30" customHeight="1" x14ac:dyDescent="0.3">
      <c r="A28" s="31" t="s">
        <v>1885</v>
      </c>
      <c r="B28" s="31">
        <v>6</v>
      </c>
      <c r="C28" s="72" t="s">
        <v>20</v>
      </c>
      <c r="D28" s="32">
        <v>467</v>
      </c>
      <c r="E28" s="31" t="s">
        <v>425</v>
      </c>
      <c r="F28" s="28" t="s">
        <v>1886</v>
      </c>
      <c r="G28" s="31">
        <v>6</v>
      </c>
      <c r="H28" s="31" t="s">
        <v>20</v>
      </c>
      <c r="I28" s="31">
        <v>660</v>
      </c>
      <c r="J28" s="31">
        <f t="shared" si="1"/>
        <v>528</v>
      </c>
      <c r="K28" s="32">
        <f>I28+I29</f>
        <v>1202</v>
      </c>
      <c r="L28" s="32">
        <v>600</v>
      </c>
      <c r="M28" s="31">
        <f>K28-L28</f>
        <v>602</v>
      </c>
      <c r="O28" s="31">
        <f t="shared" si="0"/>
        <v>132</v>
      </c>
    </row>
    <row r="29" spans="1:15" ht="30" customHeight="1" x14ac:dyDescent="0.3">
      <c r="A29" s="31" t="s">
        <v>1883</v>
      </c>
      <c r="B29" s="31">
        <v>6</v>
      </c>
      <c r="C29" s="72" t="s">
        <v>20</v>
      </c>
      <c r="D29" s="32">
        <v>426</v>
      </c>
      <c r="E29" s="31" t="s">
        <v>425</v>
      </c>
      <c r="F29" s="28" t="s">
        <v>1884</v>
      </c>
      <c r="G29" s="31">
        <v>6</v>
      </c>
      <c r="H29" s="31" t="s">
        <v>20</v>
      </c>
      <c r="I29" s="31">
        <v>542</v>
      </c>
      <c r="J29" s="31">
        <f t="shared" si="1"/>
        <v>433.6</v>
      </c>
      <c r="M29" s="31">
        <f>K29-L29</f>
        <v>0</v>
      </c>
      <c r="O29" s="31">
        <f t="shared" si="0"/>
        <v>108.4</v>
      </c>
    </row>
    <row r="30" spans="1:15" ht="30" customHeight="1" x14ac:dyDescent="0.3">
      <c r="A30" s="32" t="s">
        <v>1956</v>
      </c>
      <c r="B30" s="32">
        <v>8</v>
      </c>
      <c r="C30" s="32" t="s">
        <v>1958</v>
      </c>
      <c r="D30" s="32">
        <v>212</v>
      </c>
      <c r="E30" s="32" t="s">
        <v>467</v>
      </c>
      <c r="F30" s="28" t="s">
        <v>1957</v>
      </c>
      <c r="G30" s="32">
        <v>8</v>
      </c>
      <c r="H30" s="32" t="s">
        <v>1958</v>
      </c>
      <c r="I30" s="32">
        <v>270</v>
      </c>
      <c r="J30" s="31">
        <f t="shared" si="1"/>
        <v>216</v>
      </c>
      <c r="M30" s="31">
        <f>K30-L30</f>
        <v>0</v>
      </c>
      <c r="O30" s="31">
        <f t="shared" si="0"/>
        <v>54</v>
      </c>
    </row>
    <row r="31" spans="1:15" ht="30" customHeight="1" x14ac:dyDescent="0.3">
      <c r="A31" s="32" t="s">
        <v>1953</v>
      </c>
      <c r="B31" s="32">
        <v>8</v>
      </c>
      <c r="C31" s="32" t="s">
        <v>1955</v>
      </c>
      <c r="D31" s="32">
        <v>235</v>
      </c>
      <c r="E31" s="32" t="s">
        <v>467</v>
      </c>
      <c r="F31" s="28" t="s">
        <v>1954</v>
      </c>
      <c r="G31" s="32">
        <v>8</v>
      </c>
      <c r="H31" s="32" t="s">
        <v>1955</v>
      </c>
      <c r="I31" s="32">
        <v>299</v>
      </c>
      <c r="J31" s="31">
        <f t="shared" si="1"/>
        <v>239.2</v>
      </c>
      <c r="M31" s="31">
        <f>K31-L31</f>
        <v>0</v>
      </c>
      <c r="O31" s="31">
        <f t="shared" si="0"/>
        <v>59.800000000000004</v>
      </c>
    </row>
    <row r="32" spans="1:15" ht="30" customHeight="1" x14ac:dyDescent="0.3">
      <c r="A32" s="34" t="s">
        <v>1953</v>
      </c>
      <c r="B32" s="32">
        <v>8</v>
      </c>
      <c r="C32" s="32" t="s">
        <v>1963</v>
      </c>
      <c r="E32" s="32" t="s">
        <v>467</v>
      </c>
      <c r="F32" s="28" t="s">
        <v>1962</v>
      </c>
      <c r="G32" s="32">
        <v>8</v>
      </c>
      <c r="H32" s="32" t="s">
        <v>1963</v>
      </c>
      <c r="I32" s="32">
        <v>299</v>
      </c>
      <c r="J32" s="32">
        <f t="shared" si="1"/>
        <v>239.2</v>
      </c>
      <c r="O32" s="31">
        <f t="shared" si="0"/>
        <v>59.800000000000004</v>
      </c>
    </row>
    <row r="33" spans="1:15" ht="30" customHeight="1" x14ac:dyDescent="0.3">
      <c r="A33" s="32" t="s">
        <v>1949</v>
      </c>
      <c r="B33" s="32" t="s">
        <v>1950</v>
      </c>
      <c r="C33" s="32" t="s">
        <v>385</v>
      </c>
      <c r="D33" s="32">
        <v>369</v>
      </c>
      <c r="E33" s="32" t="s">
        <v>1941</v>
      </c>
      <c r="F33" s="28"/>
      <c r="G33" s="32" t="s">
        <v>1950</v>
      </c>
      <c r="H33" s="32" t="s">
        <v>385</v>
      </c>
      <c r="I33" s="32">
        <v>469</v>
      </c>
      <c r="J33" s="31">
        <f t="shared" si="1"/>
        <v>375.2</v>
      </c>
      <c r="M33" s="31">
        <f t="shared" ref="M33:M62" si="3">K33-L33</f>
        <v>0</v>
      </c>
      <c r="O33" s="31">
        <f t="shared" si="0"/>
        <v>93.800000000000011</v>
      </c>
    </row>
    <row r="34" spans="1:15" ht="30" customHeight="1" x14ac:dyDescent="0.3">
      <c r="A34" s="34" t="s">
        <v>1942</v>
      </c>
      <c r="B34" s="32">
        <v>48</v>
      </c>
      <c r="E34" s="32" t="s">
        <v>1941</v>
      </c>
      <c r="F34" s="28"/>
      <c r="G34" s="32">
        <v>48</v>
      </c>
      <c r="I34" s="31">
        <v>1244</v>
      </c>
      <c r="J34" s="31">
        <f t="shared" si="1"/>
        <v>995.2</v>
      </c>
      <c r="M34" s="31">
        <f t="shared" si="3"/>
        <v>0</v>
      </c>
      <c r="O34" s="31">
        <f t="shared" si="0"/>
        <v>248.8</v>
      </c>
    </row>
    <row r="35" spans="1:15" ht="30" customHeight="1" x14ac:dyDescent="0.3">
      <c r="A35" s="32" t="s">
        <v>1998</v>
      </c>
      <c r="B35" s="32">
        <v>5</v>
      </c>
      <c r="C35" s="32" t="s">
        <v>1229</v>
      </c>
      <c r="D35" s="32">
        <v>229</v>
      </c>
      <c r="E35" s="32" t="s">
        <v>129</v>
      </c>
      <c r="G35" s="32">
        <v>5</v>
      </c>
      <c r="H35" s="32" t="s">
        <v>1229</v>
      </c>
      <c r="I35" s="32">
        <v>291</v>
      </c>
      <c r="J35" s="32">
        <f t="shared" si="1"/>
        <v>232.8</v>
      </c>
      <c r="M35" s="31">
        <f t="shared" si="3"/>
        <v>0</v>
      </c>
      <c r="O35" s="31">
        <f t="shared" si="0"/>
        <v>58.2</v>
      </c>
    </row>
    <row r="36" spans="1:15" ht="30" customHeight="1" x14ac:dyDescent="0.3">
      <c r="A36" s="32" t="s">
        <v>1998</v>
      </c>
      <c r="B36" s="32">
        <v>5</v>
      </c>
      <c r="C36" s="32" t="s">
        <v>120</v>
      </c>
      <c r="D36" s="32">
        <v>229</v>
      </c>
      <c r="E36" s="32" t="s">
        <v>129</v>
      </c>
      <c r="G36" s="32">
        <v>5</v>
      </c>
      <c r="H36" s="32" t="s">
        <v>120</v>
      </c>
      <c r="I36" s="32">
        <v>291</v>
      </c>
      <c r="J36" s="32">
        <f t="shared" si="1"/>
        <v>232.8</v>
      </c>
      <c r="M36" s="31">
        <f t="shared" si="3"/>
        <v>0</v>
      </c>
      <c r="O36" s="31">
        <f t="shared" si="0"/>
        <v>58.2</v>
      </c>
    </row>
    <row r="37" spans="1:15" ht="30" customHeight="1" x14ac:dyDescent="0.3">
      <c r="A37" s="31" t="s">
        <v>1873</v>
      </c>
      <c r="B37" s="32">
        <v>9</v>
      </c>
      <c r="C37" s="31" t="s">
        <v>3</v>
      </c>
      <c r="D37" s="32">
        <v>219</v>
      </c>
      <c r="E37" s="33" t="s">
        <v>467</v>
      </c>
      <c r="F37" s="28" t="s">
        <v>1874</v>
      </c>
      <c r="G37" s="32">
        <v>9</v>
      </c>
      <c r="H37" s="31" t="s">
        <v>3</v>
      </c>
      <c r="I37" s="31">
        <v>279</v>
      </c>
      <c r="J37" s="31">
        <f t="shared" si="1"/>
        <v>223.2</v>
      </c>
      <c r="M37" s="31">
        <f t="shared" si="3"/>
        <v>0</v>
      </c>
      <c r="O37" s="31">
        <f t="shared" si="0"/>
        <v>55.800000000000004</v>
      </c>
    </row>
    <row r="38" spans="1:15" ht="30" customHeight="1" x14ac:dyDescent="0.3">
      <c r="A38" s="40" t="s">
        <v>1877</v>
      </c>
      <c r="B38" s="32">
        <v>9</v>
      </c>
      <c r="C38" s="31" t="s">
        <v>120</v>
      </c>
      <c r="E38" s="33" t="s">
        <v>467</v>
      </c>
      <c r="F38" s="28" t="s">
        <v>1682</v>
      </c>
      <c r="G38" s="32">
        <v>9</v>
      </c>
      <c r="H38" s="31" t="s">
        <v>120</v>
      </c>
      <c r="I38" s="31">
        <v>237</v>
      </c>
      <c r="J38" s="31">
        <f t="shared" ref="J38:J69" si="4">I38-O38</f>
        <v>189.6</v>
      </c>
      <c r="M38" s="31">
        <f t="shared" si="3"/>
        <v>0</v>
      </c>
      <c r="O38" s="31">
        <f t="shared" si="0"/>
        <v>47.400000000000006</v>
      </c>
    </row>
    <row r="39" spans="1:15" ht="30" customHeight="1" x14ac:dyDescent="0.3">
      <c r="A39" s="31" t="s">
        <v>1871</v>
      </c>
      <c r="B39" s="32">
        <v>128</v>
      </c>
      <c r="C39" s="32" t="s">
        <v>688</v>
      </c>
      <c r="D39" s="32">
        <v>219</v>
      </c>
      <c r="E39" s="33" t="s">
        <v>467</v>
      </c>
      <c r="F39" s="28" t="s">
        <v>1872</v>
      </c>
      <c r="G39" s="32">
        <v>128</v>
      </c>
      <c r="H39" s="32" t="s">
        <v>688</v>
      </c>
      <c r="I39" s="31">
        <v>279</v>
      </c>
      <c r="J39" s="31">
        <f t="shared" si="4"/>
        <v>223.2</v>
      </c>
      <c r="M39" s="31">
        <f t="shared" si="3"/>
        <v>0</v>
      </c>
      <c r="O39" s="31">
        <f t="shared" si="0"/>
        <v>55.800000000000004</v>
      </c>
    </row>
    <row r="40" spans="1:15" ht="30" customHeight="1" x14ac:dyDescent="0.3">
      <c r="A40" s="31" t="s">
        <v>1936</v>
      </c>
      <c r="B40" s="31">
        <v>12</v>
      </c>
      <c r="C40" s="31" t="s">
        <v>3</v>
      </c>
      <c r="D40" s="31">
        <v>195</v>
      </c>
      <c r="E40" s="31" t="s">
        <v>636</v>
      </c>
      <c r="F40" s="28" t="s">
        <v>1937</v>
      </c>
      <c r="G40" s="31">
        <v>12</v>
      </c>
      <c r="H40" s="31" t="s">
        <v>3</v>
      </c>
      <c r="I40" s="31">
        <v>248</v>
      </c>
      <c r="J40" s="31">
        <f t="shared" si="4"/>
        <v>198.4</v>
      </c>
      <c r="K40" s="32">
        <f>I40+I41+I42+I43</f>
        <v>1070</v>
      </c>
      <c r="L40" s="32">
        <v>500</v>
      </c>
      <c r="M40" s="31">
        <f t="shared" si="3"/>
        <v>570</v>
      </c>
      <c r="O40" s="31">
        <f t="shared" si="0"/>
        <v>49.6</v>
      </c>
    </row>
    <row r="41" spans="1:15" ht="30" customHeight="1" x14ac:dyDescent="0.3">
      <c r="A41" s="32" t="s">
        <v>1991</v>
      </c>
      <c r="B41" s="32">
        <v>80</v>
      </c>
      <c r="C41" s="32" t="s">
        <v>120</v>
      </c>
      <c r="D41" s="32">
        <v>219</v>
      </c>
      <c r="E41" s="32" t="s">
        <v>1993</v>
      </c>
      <c r="F41" s="28" t="s">
        <v>1992</v>
      </c>
      <c r="G41" s="32">
        <v>80</v>
      </c>
      <c r="H41" s="32" t="s">
        <v>120</v>
      </c>
      <c r="I41" s="32">
        <v>279</v>
      </c>
      <c r="J41" s="31">
        <f t="shared" si="4"/>
        <v>223.2</v>
      </c>
      <c r="K41" s="32">
        <f>I41+I42</f>
        <v>558</v>
      </c>
      <c r="L41" s="32">
        <v>250</v>
      </c>
      <c r="M41" s="31">
        <f t="shared" si="3"/>
        <v>308</v>
      </c>
      <c r="O41" s="31">
        <f t="shared" si="0"/>
        <v>55.800000000000004</v>
      </c>
    </row>
    <row r="42" spans="1:15" ht="30" customHeight="1" x14ac:dyDescent="0.3">
      <c r="A42" s="32" t="s">
        <v>1991</v>
      </c>
      <c r="B42" s="32">
        <v>80</v>
      </c>
      <c r="C42" s="32" t="s">
        <v>83</v>
      </c>
      <c r="D42" s="32">
        <v>219</v>
      </c>
      <c r="E42" s="32" t="s">
        <v>1993</v>
      </c>
      <c r="F42" s="28" t="s">
        <v>1994</v>
      </c>
      <c r="G42" s="32">
        <v>80</v>
      </c>
      <c r="H42" s="32" t="s">
        <v>83</v>
      </c>
      <c r="I42" s="32">
        <v>279</v>
      </c>
      <c r="J42" s="32">
        <f t="shared" si="4"/>
        <v>223.2</v>
      </c>
      <c r="M42" s="31">
        <f t="shared" si="3"/>
        <v>0</v>
      </c>
      <c r="O42" s="31">
        <f t="shared" si="0"/>
        <v>55.800000000000004</v>
      </c>
    </row>
    <row r="43" spans="1:15" ht="30" customHeight="1" x14ac:dyDescent="0.3">
      <c r="A43" s="31" t="s">
        <v>1898</v>
      </c>
      <c r="C43" s="31" t="s">
        <v>1899</v>
      </c>
      <c r="D43" s="32">
        <v>207</v>
      </c>
      <c r="E43" s="31" t="s">
        <v>74</v>
      </c>
      <c r="F43" s="28" t="s">
        <v>1900</v>
      </c>
      <c r="H43" s="31" t="s">
        <v>1899</v>
      </c>
      <c r="I43" s="31">
        <v>264</v>
      </c>
      <c r="J43" s="31">
        <f t="shared" si="4"/>
        <v>211.2</v>
      </c>
      <c r="K43" s="32">
        <f>I43+I44+I45+I46+I47+I48</f>
        <v>899</v>
      </c>
      <c r="L43" s="32">
        <v>500</v>
      </c>
      <c r="M43" s="31">
        <f t="shared" si="3"/>
        <v>399</v>
      </c>
      <c r="O43" s="31">
        <f t="shared" si="0"/>
        <v>52.800000000000004</v>
      </c>
    </row>
    <row r="44" spans="1:15" ht="30" customHeight="1" x14ac:dyDescent="0.3">
      <c r="A44" s="34" t="s">
        <v>1878</v>
      </c>
      <c r="C44" s="32" t="s">
        <v>1925</v>
      </c>
      <c r="E44" s="32" t="s">
        <v>1918</v>
      </c>
      <c r="F44" s="29"/>
      <c r="H44" s="32" t="s">
        <v>1925</v>
      </c>
      <c r="I44" s="32">
        <v>88</v>
      </c>
      <c r="J44" s="31">
        <f t="shared" si="4"/>
        <v>70.400000000000006</v>
      </c>
      <c r="K44" s="32">
        <f>I44+I45+I46+I47+I48+I49+I50+I51+I52</f>
        <v>1214</v>
      </c>
      <c r="L44" s="32">
        <v>900</v>
      </c>
      <c r="M44" s="31">
        <f t="shared" si="3"/>
        <v>314</v>
      </c>
      <c r="O44" s="31">
        <f t="shared" si="0"/>
        <v>17.600000000000001</v>
      </c>
    </row>
    <row r="45" spans="1:15" ht="30" customHeight="1" x14ac:dyDescent="0.3">
      <c r="A45" s="32" t="s">
        <v>1923</v>
      </c>
      <c r="C45" s="32" t="s">
        <v>1924</v>
      </c>
      <c r="D45" s="32">
        <v>69</v>
      </c>
      <c r="E45" s="32" t="s">
        <v>1918</v>
      </c>
      <c r="F45" s="29"/>
      <c r="H45" s="32" t="s">
        <v>1924</v>
      </c>
      <c r="I45" s="32">
        <v>88</v>
      </c>
      <c r="J45" s="31">
        <f t="shared" si="4"/>
        <v>70.400000000000006</v>
      </c>
      <c r="M45" s="31">
        <f t="shared" si="3"/>
        <v>0</v>
      </c>
      <c r="O45" s="31">
        <f t="shared" si="0"/>
        <v>17.600000000000001</v>
      </c>
    </row>
    <row r="46" spans="1:15" ht="30" customHeight="1" x14ac:dyDescent="0.3">
      <c r="A46" s="32" t="s">
        <v>1926</v>
      </c>
      <c r="C46" s="32" t="s">
        <v>1927</v>
      </c>
      <c r="D46" s="32">
        <v>79</v>
      </c>
      <c r="E46" s="32" t="s">
        <v>1918</v>
      </c>
      <c r="F46" s="29"/>
      <c r="H46" s="32" t="s">
        <v>1927</v>
      </c>
      <c r="I46" s="32">
        <v>101</v>
      </c>
      <c r="J46" s="31">
        <f t="shared" si="4"/>
        <v>80.8</v>
      </c>
      <c r="M46" s="31">
        <f t="shared" si="3"/>
        <v>0</v>
      </c>
      <c r="O46" s="32">
        <f t="shared" si="0"/>
        <v>20.200000000000003</v>
      </c>
    </row>
    <row r="47" spans="1:15" ht="30" customHeight="1" x14ac:dyDescent="0.3">
      <c r="A47" s="32" t="s">
        <v>1928</v>
      </c>
      <c r="B47" s="29"/>
      <c r="D47" s="32">
        <v>149</v>
      </c>
      <c r="E47" s="32" t="s">
        <v>1918</v>
      </c>
      <c r="F47" s="28"/>
      <c r="G47" s="29"/>
      <c r="I47" s="31">
        <v>190</v>
      </c>
      <c r="J47" s="31">
        <f t="shared" si="4"/>
        <v>152</v>
      </c>
      <c r="M47" s="31">
        <f t="shared" si="3"/>
        <v>0</v>
      </c>
      <c r="O47" s="32">
        <f t="shared" si="0"/>
        <v>38</v>
      </c>
    </row>
    <row r="48" spans="1:15" ht="30" customHeight="1" x14ac:dyDescent="0.3">
      <c r="A48" s="32" t="s">
        <v>1909</v>
      </c>
      <c r="C48" s="32" t="s">
        <v>7</v>
      </c>
      <c r="D48" s="32">
        <v>132</v>
      </c>
      <c r="E48" s="31" t="s">
        <v>74</v>
      </c>
      <c r="F48" s="28" t="s">
        <v>1910</v>
      </c>
      <c r="H48" s="32" t="s">
        <v>7</v>
      </c>
      <c r="I48" s="32">
        <v>168</v>
      </c>
      <c r="J48" s="31">
        <f t="shared" si="4"/>
        <v>134.4</v>
      </c>
      <c r="M48" s="31">
        <f t="shared" si="3"/>
        <v>0</v>
      </c>
      <c r="O48" s="31">
        <f t="shared" si="0"/>
        <v>33.6</v>
      </c>
    </row>
    <row r="49" spans="1:15" ht="30" customHeight="1" x14ac:dyDescent="0.3">
      <c r="A49" s="32" t="s">
        <v>1909</v>
      </c>
      <c r="C49" s="32" t="s">
        <v>747</v>
      </c>
      <c r="D49" s="32">
        <v>129</v>
      </c>
      <c r="E49" s="31" t="s">
        <v>74</v>
      </c>
      <c r="F49" s="28" t="s">
        <v>1913</v>
      </c>
      <c r="H49" s="32" t="s">
        <v>747</v>
      </c>
      <c r="I49" s="32">
        <v>164</v>
      </c>
      <c r="J49" s="31">
        <f t="shared" si="4"/>
        <v>131.19999999999999</v>
      </c>
      <c r="M49" s="31">
        <f t="shared" si="3"/>
        <v>0</v>
      </c>
      <c r="O49" s="31">
        <f t="shared" si="0"/>
        <v>32.800000000000004</v>
      </c>
    </row>
    <row r="50" spans="1:15" ht="30" customHeight="1" x14ac:dyDescent="0.3">
      <c r="A50" s="31" t="s">
        <v>1905</v>
      </c>
      <c r="B50" s="29"/>
      <c r="C50" s="32" t="s">
        <v>104</v>
      </c>
      <c r="D50" s="32">
        <v>138</v>
      </c>
      <c r="E50" s="31" t="s">
        <v>74</v>
      </c>
      <c r="F50" s="28" t="s">
        <v>1906</v>
      </c>
      <c r="G50" s="29"/>
      <c r="H50" s="32" t="s">
        <v>104</v>
      </c>
      <c r="I50" s="31">
        <v>176</v>
      </c>
      <c r="J50" s="31">
        <f t="shared" si="4"/>
        <v>140.80000000000001</v>
      </c>
      <c r="M50" s="31">
        <f t="shared" si="3"/>
        <v>0</v>
      </c>
      <c r="O50" s="31">
        <f t="shared" si="0"/>
        <v>35.200000000000003</v>
      </c>
    </row>
    <row r="51" spans="1:15" ht="30" customHeight="1" x14ac:dyDescent="0.3">
      <c r="A51" s="32" t="s">
        <v>1911</v>
      </c>
      <c r="C51" s="32" t="s">
        <v>511</v>
      </c>
      <c r="D51" s="32">
        <v>79</v>
      </c>
      <c r="E51" s="31" t="s">
        <v>74</v>
      </c>
      <c r="F51" s="28" t="s">
        <v>1912</v>
      </c>
      <c r="H51" s="32" t="s">
        <v>511</v>
      </c>
      <c r="I51" s="32">
        <v>101</v>
      </c>
      <c r="J51" s="31">
        <f t="shared" si="4"/>
        <v>80.8</v>
      </c>
      <c r="M51" s="31">
        <f t="shared" si="3"/>
        <v>0</v>
      </c>
      <c r="O51" s="31">
        <f t="shared" si="0"/>
        <v>20.200000000000003</v>
      </c>
    </row>
    <row r="52" spans="1:15" ht="30" customHeight="1" x14ac:dyDescent="0.3">
      <c r="A52" s="31" t="s">
        <v>1933</v>
      </c>
      <c r="B52" s="32">
        <v>29</v>
      </c>
      <c r="C52" s="29"/>
      <c r="D52" s="32">
        <v>108</v>
      </c>
      <c r="E52" s="31" t="s">
        <v>1330</v>
      </c>
      <c r="F52" s="28"/>
      <c r="G52" s="32">
        <v>29</v>
      </c>
      <c r="H52" s="29"/>
      <c r="I52" s="31">
        <v>138</v>
      </c>
      <c r="J52" s="31">
        <f t="shared" si="4"/>
        <v>110.4</v>
      </c>
      <c r="K52" s="32">
        <f>I52+I53+I54+I55</f>
        <v>1226</v>
      </c>
      <c r="L52" s="32">
        <v>1075</v>
      </c>
      <c r="M52" s="31">
        <f t="shared" si="3"/>
        <v>151</v>
      </c>
      <c r="O52" s="31">
        <f t="shared" si="0"/>
        <v>27.6</v>
      </c>
    </row>
    <row r="53" spans="1:15" ht="30" customHeight="1" x14ac:dyDescent="0.3">
      <c r="A53" s="31" t="s">
        <v>1935</v>
      </c>
      <c r="B53" s="31">
        <v>50</v>
      </c>
      <c r="C53" s="31" t="s">
        <v>83</v>
      </c>
      <c r="D53" s="32">
        <v>296</v>
      </c>
      <c r="E53" s="31" t="s">
        <v>138</v>
      </c>
      <c r="F53" s="28"/>
      <c r="G53" s="31">
        <v>50</v>
      </c>
      <c r="H53" s="31" t="s">
        <v>83</v>
      </c>
      <c r="I53" s="31">
        <v>376</v>
      </c>
      <c r="J53" s="31">
        <f t="shared" si="4"/>
        <v>300.8</v>
      </c>
      <c r="K53" s="32">
        <f>I53</f>
        <v>376</v>
      </c>
      <c r="L53" s="32">
        <v>200</v>
      </c>
      <c r="M53" s="31">
        <f t="shared" si="3"/>
        <v>176</v>
      </c>
      <c r="O53" s="31">
        <f t="shared" si="0"/>
        <v>75.2</v>
      </c>
    </row>
    <row r="54" spans="1:15" ht="30" customHeight="1" x14ac:dyDescent="0.3">
      <c r="A54" s="32" t="s">
        <v>1940</v>
      </c>
      <c r="B54" s="32">
        <v>116</v>
      </c>
      <c r="D54" s="32">
        <v>395</v>
      </c>
      <c r="E54" s="32" t="s">
        <v>1941</v>
      </c>
      <c r="F54" s="28"/>
      <c r="G54" s="32">
        <v>116</v>
      </c>
      <c r="I54" s="31">
        <v>502</v>
      </c>
      <c r="J54" s="31">
        <f t="shared" si="4"/>
        <v>401.6</v>
      </c>
      <c r="M54" s="31">
        <f t="shared" si="3"/>
        <v>0</v>
      </c>
      <c r="O54" s="31">
        <f t="shared" si="0"/>
        <v>100.4</v>
      </c>
    </row>
    <row r="55" spans="1:15" ht="30" customHeight="1" x14ac:dyDescent="0.3">
      <c r="A55" s="32" t="s">
        <v>1943</v>
      </c>
      <c r="B55" s="32" t="s">
        <v>1944</v>
      </c>
      <c r="C55" s="32" t="s">
        <v>1816</v>
      </c>
      <c r="D55" s="32">
        <v>165</v>
      </c>
      <c r="E55" s="32" t="s">
        <v>1941</v>
      </c>
      <c r="F55" s="28"/>
      <c r="G55" s="32" t="s">
        <v>1944</v>
      </c>
      <c r="H55" s="32" t="s">
        <v>1816</v>
      </c>
      <c r="I55" s="31">
        <v>210</v>
      </c>
      <c r="J55" s="31">
        <f t="shared" si="4"/>
        <v>168</v>
      </c>
      <c r="M55" s="31">
        <f t="shared" si="3"/>
        <v>0</v>
      </c>
      <c r="O55" s="31">
        <f t="shared" si="0"/>
        <v>42</v>
      </c>
    </row>
    <row r="56" spans="1:15" ht="30" customHeight="1" x14ac:dyDescent="0.3">
      <c r="A56" s="32" t="s">
        <v>1945</v>
      </c>
      <c r="B56" s="32" t="s">
        <v>1946</v>
      </c>
      <c r="C56" s="32" t="s">
        <v>443</v>
      </c>
      <c r="D56" s="32">
        <v>105</v>
      </c>
      <c r="E56" s="32" t="s">
        <v>1941</v>
      </c>
      <c r="F56" s="28"/>
      <c r="G56" s="32" t="s">
        <v>1946</v>
      </c>
      <c r="H56" s="32" t="s">
        <v>443</v>
      </c>
      <c r="I56" s="31">
        <v>134</v>
      </c>
      <c r="J56" s="31">
        <f t="shared" si="4"/>
        <v>107.2</v>
      </c>
      <c r="M56" s="31">
        <f t="shared" si="3"/>
        <v>0</v>
      </c>
      <c r="O56" s="31">
        <f t="shared" si="0"/>
        <v>26.8</v>
      </c>
    </row>
    <row r="57" spans="1:15" ht="30" customHeight="1" x14ac:dyDescent="0.3">
      <c r="A57" s="34" t="s">
        <v>1947</v>
      </c>
      <c r="B57" s="32" t="s">
        <v>1948</v>
      </c>
      <c r="C57" s="32" t="s">
        <v>224</v>
      </c>
      <c r="E57" s="32" t="s">
        <v>1941</v>
      </c>
      <c r="F57" s="28"/>
      <c r="G57" s="32" t="s">
        <v>1948</v>
      </c>
      <c r="H57" s="32" t="s">
        <v>224</v>
      </c>
      <c r="I57" s="31">
        <v>197</v>
      </c>
      <c r="J57" s="31">
        <f t="shared" si="4"/>
        <v>157.6</v>
      </c>
      <c r="M57" s="31">
        <f t="shared" si="3"/>
        <v>0</v>
      </c>
      <c r="O57" s="31">
        <f t="shared" si="0"/>
        <v>39.400000000000006</v>
      </c>
    </row>
    <row r="58" spans="1:15" ht="30" customHeight="1" x14ac:dyDescent="0.3">
      <c r="A58" s="31" t="s">
        <v>1907</v>
      </c>
      <c r="B58" s="29"/>
      <c r="D58" s="32">
        <v>79</v>
      </c>
      <c r="E58" s="31" t="s">
        <v>74</v>
      </c>
      <c r="F58" s="28" t="s">
        <v>1908</v>
      </c>
      <c r="G58" s="29"/>
      <c r="I58" s="31">
        <v>101</v>
      </c>
      <c r="J58" s="31">
        <f t="shared" si="4"/>
        <v>80.8</v>
      </c>
      <c r="M58" s="31">
        <f t="shared" si="3"/>
        <v>0</v>
      </c>
      <c r="O58" s="31">
        <f t="shared" si="0"/>
        <v>20.200000000000003</v>
      </c>
    </row>
    <row r="59" spans="1:15" ht="30" customHeight="1" x14ac:dyDescent="0.3">
      <c r="A59" s="32" t="s">
        <v>1975</v>
      </c>
      <c r="B59" s="32">
        <v>134</v>
      </c>
      <c r="C59" s="32" t="s">
        <v>688</v>
      </c>
      <c r="D59" s="32">
        <v>119</v>
      </c>
      <c r="E59" s="32" t="s">
        <v>1689</v>
      </c>
      <c r="F59" s="28" t="s">
        <v>1976</v>
      </c>
      <c r="G59" s="32">
        <v>134</v>
      </c>
      <c r="H59" s="32" t="s">
        <v>688</v>
      </c>
      <c r="I59" s="32">
        <v>152</v>
      </c>
      <c r="J59" s="31">
        <f t="shared" si="4"/>
        <v>121.6</v>
      </c>
      <c r="M59" s="31">
        <f t="shared" si="3"/>
        <v>0</v>
      </c>
      <c r="O59" s="31">
        <f t="shared" si="0"/>
        <v>30.400000000000002</v>
      </c>
    </row>
    <row r="60" spans="1:15" ht="30" customHeight="1" x14ac:dyDescent="0.3">
      <c r="A60" s="32" t="s">
        <v>1847</v>
      </c>
      <c r="B60" s="29">
        <v>39</v>
      </c>
      <c r="C60" s="32" t="s">
        <v>20</v>
      </c>
      <c r="D60" s="32">
        <v>145</v>
      </c>
      <c r="E60" s="32" t="s">
        <v>471</v>
      </c>
      <c r="F60" s="28" t="s">
        <v>1848</v>
      </c>
      <c r="G60" s="29">
        <v>39</v>
      </c>
      <c r="H60" s="32" t="s">
        <v>20</v>
      </c>
      <c r="I60" s="31">
        <v>185</v>
      </c>
      <c r="J60" s="31">
        <f t="shared" si="4"/>
        <v>148</v>
      </c>
      <c r="K60" s="32">
        <f>I60+I61</f>
        <v>471</v>
      </c>
      <c r="L60" s="32">
        <v>250</v>
      </c>
      <c r="M60" s="31">
        <f t="shared" si="3"/>
        <v>221</v>
      </c>
      <c r="O60" s="31">
        <f t="shared" si="0"/>
        <v>37</v>
      </c>
    </row>
    <row r="61" spans="1:15" ht="30" customHeight="1" x14ac:dyDescent="0.3">
      <c r="A61" s="31" t="s">
        <v>1856</v>
      </c>
      <c r="B61" s="29">
        <v>39</v>
      </c>
      <c r="C61" s="32" t="s">
        <v>446</v>
      </c>
      <c r="D61" s="32">
        <v>225</v>
      </c>
      <c r="E61" s="32" t="s">
        <v>471</v>
      </c>
      <c r="F61" s="28" t="s">
        <v>1857</v>
      </c>
      <c r="G61" s="29">
        <v>39</v>
      </c>
      <c r="H61" s="32" t="s">
        <v>446</v>
      </c>
      <c r="I61" s="31">
        <v>286</v>
      </c>
      <c r="J61" s="31">
        <f t="shared" si="4"/>
        <v>228.8</v>
      </c>
      <c r="M61" s="31">
        <f t="shared" si="3"/>
        <v>0</v>
      </c>
      <c r="O61" s="31">
        <f t="shared" si="0"/>
        <v>57.2</v>
      </c>
    </row>
    <row r="62" spans="1:15" ht="30" customHeight="1" x14ac:dyDescent="0.3">
      <c r="A62" s="40" t="s">
        <v>1863</v>
      </c>
      <c r="B62" s="32">
        <v>7</v>
      </c>
      <c r="C62" s="31"/>
      <c r="E62" s="33" t="s">
        <v>1859</v>
      </c>
      <c r="F62" s="28" t="s">
        <v>1864</v>
      </c>
      <c r="G62" s="32">
        <v>7</v>
      </c>
      <c r="H62" s="31"/>
      <c r="I62" s="31">
        <v>402</v>
      </c>
      <c r="J62" s="31">
        <f t="shared" si="4"/>
        <v>321.60000000000002</v>
      </c>
      <c r="K62" s="32">
        <f>I62+I63+I64</f>
        <v>1106</v>
      </c>
      <c r="L62" s="32">
        <v>300</v>
      </c>
      <c r="M62" s="31">
        <f t="shared" si="3"/>
        <v>806</v>
      </c>
      <c r="O62" s="31">
        <f t="shared" si="0"/>
        <v>80.400000000000006</v>
      </c>
    </row>
    <row r="63" spans="1:15" ht="30" customHeight="1" x14ac:dyDescent="0.3">
      <c r="A63" s="34" t="s">
        <v>1964</v>
      </c>
      <c r="B63" s="32" t="s">
        <v>1056</v>
      </c>
      <c r="E63" s="32" t="s">
        <v>1891</v>
      </c>
      <c r="F63" s="28"/>
      <c r="G63" s="32" t="s">
        <v>1056</v>
      </c>
      <c r="I63" s="32">
        <v>583</v>
      </c>
      <c r="J63" s="31">
        <f t="shared" si="4"/>
        <v>466.4</v>
      </c>
      <c r="M63" s="31"/>
      <c r="O63" s="31">
        <f t="shared" si="0"/>
        <v>116.60000000000001</v>
      </c>
    </row>
    <row r="64" spans="1:15" ht="30" customHeight="1" x14ac:dyDescent="0.3">
      <c r="A64" s="31" t="s">
        <v>1860</v>
      </c>
      <c r="B64" s="31" t="s">
        <v>1861</v>
      </c>
      <c r="C64" s="31"/>
      <c r="D64" s="32">
        <v>95</v>
      </c>
      <c r="E64" s="32" t="s">
        <v>1859</v>
      </c>
      <c r="F64" s="28" t="s">
        <v>1862</v>
      </c>
      <c r="G64" s="31" t="s">
        <v>1861</v>
      </c>
      <c r="H64" s="31"/>
      <c r="I64" s="31">
        <v>121</v>
      </c>
      <c r="J64" s="31">
        <f t="shared" si="4"/>
        <v>96.8</v>
      </c>
      <c r="M64" s="31">
        <f t="shared" ref="M64:M92" si="5">K64-L64</f>
        <v>0</v>
      </c>
      <c r="O64" s="31">
        <f t="shared" si="0"/>
        <v>24.200000000000003</v>
      </c>
    </row>
    <row r="65" spans="1:15" ht="30" customHeight="1" x14ac:dyDescent="0.3">
      <c r="A65" s="31" t="s">
        <v>1865</v>
      </c>
      <c r="B65" s="31" t="s">
        <v>1861</v>
      </c>
      <c r="C65" s="31"/>
      <c r="D65" s="32">
        <v>95</v>
      </c>
      <c r="E65" s="33" t="s">
        <v>1859</v>
      </c>
      <c r="F65" s="28" t="s">
        <v>1866</v>
      </c>
      <c r="G65" s="31" t="s">
        <v>1861</v>
      </c>
      <c r="H65" s="31"/>
      <c r="I65" s="31">
        <v>121</v>
      </c>
      <c r="J65" s="31">
        <f t="shared" si="4"/>
        <v>96.8</v>
      </c>
      <c r="M65" s="31">
        <f t="shared" si="5"/>
        <v>0</v>
      </c>
      <c r="O65" s="31">
        <f t="shared" si="0"/>
        <v>24.200000000000003</v>
      </c>
    </row>
    <row r="66" spans="1:15" ht="30" customHeight="1" x14ac:dyDescent="0.3">
      <c r="A66" s="32" t="s">
        <v>1929</v>
      </c>
      <c r="B66" s="29" t="s">
        <v>98</v>
      </c>
      <c r="C66" s="32" t="s">
        <v>474</v>
      </c>
      <c r="D66" s="32">
        <v>799</v>
      </c>
      <c r="E66" s="32" t="s">
        <v>1891</v>
      </c>
      <c r="F66" s="28"/>
      <c r="G66" s="29" t="s">
        <v>98</v>
      </c>
      <c r="H66" s="32" t="s">
        <v>474</v>
      </c>
      <c r="I66" s="31">
        <v>1015</v>
      </c>
      <c r="J66" s="31">
        <f t="shared" si="4"/>
        <v>812</v>
      </c>
      <c r="K66" s="32">
        <f>I66+I67+I68</f>
        <v>2178</v>
      </c>
      <c r="L66" s="32">
        <v>900</v>
      </c>
      <c r="M66" s="31">
        <f t="shared" si="5"/>
        <v>1278</v>
      </c>
      <c r="O66" s="31">
        <f t="shared" si="0"/>
        <v>203</v>
      </c>
    </row>
    <row r="67" spans="1:15" ht="30" customHeight="1" x14ac:dyDescent="0.3">
      <c r="A67" s="32" t="s">
        <v>1890</v>
      </c>
      <c r="B67" s="32" t="s">
        <v>244</v>
      </c>
      <c r="D67" s="32">
        <v>440</v>
      </c>
      <c r="E67" s="32" t="s">
        <v>1891</v>
      </c>
      <c r="F67" s="28"/>
      <c r="G67" s="32" t="s">
        <v>244</v>
      </c>
      <c r="I67" s="32">
        <v>559</v>
      </c>
      <c r="J67" s="31">
        <f t="shared" si="4"/>
        <v>447.2</v>
      </c>
      <c r="M67" s="31">
        <f t="shared" si="5"/>
        <v>0</v>
      </c>
      <c r="O67" s="31">
        <f t="shared" ref="O67:O101" si="6">I67*20%</f>
        <v>111.80000000000001</v>
      </c>
    </row>
    <row r="68" spans="1:15" ht="30" customHeight="1" x14ac:dyDescent="0.3">
      <c r="A68" s="32" t="s">
        <v>1952</v>
      </c>
      <c r="B68" s="32" t="s">
        <v>357</v>
      </c>
      <c r="D68" s="32">
        <v>475</v>
      </c>
      <c r="E68" s="32" t="s">
        <v>1941</v>
      </c>
      <c r="G68" s="32" t="s">
        <v>357</v>
      </c>
      <c r="I68" s="32">
        <v>604</v>
      </c>
      <c r="J68" s="31">
        <f t="shared" si="4"/>
        <v>483.2</v>
      </c>
      <c r="M68" s="31">
        <f t="shared" si="5"/>
        <v>0</v>
      </c>
      <c r="O68" s="31">
        <f t="shared" si="6"/>
        <v>120.80000000000001</v>
      </c>
    </row>
    <row r="69" spans="1:15" ht="30" customHeight="1" x14ac:dyDescent="0.3">
      <c r="A69" s="32" t="s">
        <v>627</v>
      </c>
      <c r="B69" s="32" t="s">
        <v>1887</v>
      </c>
      <c r="C69" s="32" t="s">
        <v>274</v>
      </c>
      <c r="D69" s="32">
        <v>1065</v>
      </c>
      <c r="E69" s="32" t="s">
        <v>1889</v>
      </c>
      <c r="F69" s="28" t="s">
        <v>1888</v>
      </c>
      <c r="G69" s="32" t="s">
        <v>1887</v>
      </c>
      <c r="H69" s="32" t="s">
        <v>274</v>
      </c>
      <c r="I69" s="32">
        <v>1353</v>
      </c>
      <c r="J69" s="31">
        <f t="shared" si="4"/>
        <v>1082.4000000000001</v>
      </c>
      <c r="K69" s="32">
        <f>I69</f>
        <v>1353</v>
      </c>
      <c r="L69" s="32">
        <v>700</v>
      </c>
      <c r="M69" s="31">
        <f t="shared" si="5"/>
        <v>653</v>
      </c>
      <c r="O69" s="31">
        <f t="shared" si="6"/>
        <v>270.60000000000002</v>
      </c>
    </row>
    <row r="70" spans="1:15" ht="30" customHeight="1" x14ac:dyDescent="0.3">
      <c r="A70" s="32" t="s">
        <v>2000</v>
      </c>
      <c r="B70" s="32" t="s">
        <v>2001</v>
      </c>
      <c r="D70" s="32">
        <v>1099</v>
      </c>
      <c r="E70" s="32" t="s">
        <v>129</v>
      </c>
      <c r="G70" s="32" t="s">
        <v>2001</v>
      </c>
      <c r="I70" s="32">
        <v>1374</v>
      </c>
      <c r="J70" s="32">
        <f t="shared" ref="J70:J92" si="7">I70-O70</f>
        <v>1099.2</v>
      </c>
      <c r="M70" s="31">
        <f t="shared" si="5"/>
        <v>0</v>
      </c>
      <c r="O70" s="31">
        <f t="shared" si="6"/>
        <v>274.8</v>
      </c>
    </row>
    <row r="71" spans="1:15" ht="30" customHeight="1" x14ac:dyDescent="0.3">
      <c r="A71" s="32" t="s">
        <v>2000</v>
      </c>
      <c r="B71" s="32" t="s">
        <v>628</v>
      </c>
      <c r="D71" s="32">
        <v>1099</v>
      </c>
      <c r="E71" s="32" t="s">
        <v>129</v>
      </c>
      <c r="G71" s="32" t="s">
        <v>628</v>
      </c>
      <c r="I71" s="32">
        <v>1374</v>
      </c>
      <c r="J71" s="32">
        <f t="shared" si="7"/>
        <v>1099.2</v>
      </c>
      <c r="M71" s="31">
        <f t="shared" si="5"/>
        <v>0</v>
      </c>
      <c r="O71" s="31">
        <f t="shared" si="6"/>
        <v>274.8</v>
      </c>
    </row>
    <row r="72" spans="1:15" ht="30" customHeight="1" x14ac:dyDescent="0.3">
      <c r="A72" s="32" t="s">
        <v>1979</v>
      </c>
      <c r="B72" s="32">
        <v>8</v>
      </c>
      <c r="C72" s="32" t="s">
        <v>1981</v>
      </c>
      <c r="D72" s="32">
        <v>125</v>
      </c>
      <c r="E72" s="32" t="s">
        <v>1689</v>
      </c>
      <c r="F72" s="28" t="s">
        <v>1980</v>
      </c>
      <c r="G72" s="32">
        <v>8</v>
      </c>
      <c r="H72" s="32" t="s">
        <v>1981</v>
      </c>
      <c r="I72" s="32">
        <v>159</v>
      </c>
      <c r="J72" s="31">
        <f t="shared" si="7"/>
        <v>127.2</v>
      </c>
      <c r="M72" s="31">
        <f t="shared" si="5"/>
        <v>0</v>
      </c>
      <c r="O72" s="31">
        <f t="shared" si="6"/>
        <v>31.8</v>
      </c>
    </row>
    <row r="73" spans="1:15" ht="30" customHeight="1" x14ac:dyDescent="0.3">
      <c r="A73" s="32" t="s">
        <v>1982</v>
      </c>
      <c r="B73" s="32">
        <v>134</v>
      </c>
      <c r="C73" s="32" t="s">
        <v>750</v>
      </c>
      <c r="D73" s="32">
        <v>169</v>
      </c>
      <c r="E73" s="32" t="s">
        <v>1689</v>
      </c>
      <c r="F73" s="28" t="s">
        <v>1983</v>
      </c>
      <c r="G73" s="32">
        <v>134</v>
      </c>
      <c r="H73" s="32" t="s">
        <v>750</v>
      </c>
      <c r="I73" s="32">
        <v>215</v>
      </c>
      <c r="J73" s="31">
        <f t="shared" si="7"/>
        <v>172</v>
      </c>
      <c r="M73" s="31">
        <f t="shared" si="5"/>
        <v>0</v>
      </c>
      <c r="O73" s="31">
        <f t="shared" si="6"/>
        <v>43</v>
      </c>
    </row>
    <row r="74" spans="1:15" ht="30" customHeight="1" x14ac:dyDescent="0.3">
      <c r="A74" s="31" t="s">
        <v>1850</v>
      </c>
      <c r="B74" s="29">
        <v>11</v>
      </c>
      <c r="C74" s="29" t="s">
        <v>1852</v>
      </c>
      <c r="D74" s="31">
        <v>128</v>
      </c>
      <c r="E74" s="32" t="s">
        <v>636</v>
      </c>
      <c r="F74" s="28" t="s">
        <v>1851</v>
      </c>
      <c r="G74" s="29">
        <v>11</v>
      </c>
      <c r="H74" s="29" t="s">
        <v>1852</v>
      </c>
      <c r="I74" s="31">
        <v>163</v>
      </c>
      <c r="J74" s="31">
        <f t="shared" si="7"/>
        <v>130.4</v>
      </c>
      <c r="M74" s="31">
        <f t="shared" si="5"/>
        <v>0</v>
      </c>
      <c r="O74" s="31">
        <f t="shared" si="6"/>
        <v>32.6</v>
      </c>
    </row>
    <row r="75" spans="1:15" ht="30" customHeight="1" x14ac:dyDescent="0.3">
      <c r="A75" s="32" t="s">
        <v>1977</v>
      </c>
      <c r="B75" s="32">
        <v>134</v>
      </c>
      <c r="D75" s="32">
        <v>205</v>
      </c>
      <c r="E75" s="32" t="s">
        <v>1689</v>
      </c>
      <c r="F75" s="28" t="s">
        <v>1978</v>
      </c>
      <c r="G75" s="32">
        <v>134</v>
      </c>
      <c r="I75" s="32">
        <v>261</v>
      </c>
      <c r="J75" s="31">
        <f t="shared" si="7"/>
        <v>208.8</v>
      </c>
      <c r="M75" s="31">
        <f t="shared" si="5"/>
        <v>0</v>
      </c>
      <c r="O75" s="31">
        <f t="shared" si="6"/>
        <v>52.2</v>
      </c>
    </row>
    <row r="76" spans="1:15" ht="30" customHeight="1" x14ac:dyDescent="0.3">
      <c r="A76" s="34" t="s">
        <v>884</v>
      </c>
      <c r="B76" s="32">
        <v>48</v>
      </c>
      <c r="C76" s="32" t="s">
        <v>7</v>
      </c>
      <c r="E76" s="32" t="s">
        <v>1918</v>
      </c>
      <c r="F76" s="29"/>
      <c r="G76" s="32">
        <v>48</v>
      </c>
      <c r="H76" s="32" t="s">
        <v>7</v>
      </c>
      <c r="I76" s="32">
        <v>368</v>
      </c>
      <c r="J76" s="31">
        <f t="shared" si="7"/>
        <v>294.39999999999998</v>
      </c>
      <c r="M76" s="31">
        <f t="shared" si="5"/>
        <v>0</v>
      </c>
      <c r="O76" s="31">
        <f t="shared" si="6"/>
        <v>73.600000000000009</v>
      </c>
    </row>
    <row r="77" spans="1:15" ht="30" customHeight="1" x14ac:dyDescent="0.3">
      <c r="A77" s="32" t="s">
        <v>1922</v>
      </c>
      <c r="B77" s="32">
        <v>48</v>
      </c>
      <c r="C77" s="32" t="s">
        <v>20</v>
      </c>
      <c r="D77" s="32">
        <v>285</v>
      </c>
      <c r="E77" s="32" t="s">
        <v>1918</v>
      </c>
      <c r="F77" s="29"/>
      <c r="G77" s="32">
        <v>48</v>
      </c>
      <c r="H77" s="32" t="s">
        <v>20</v>
      </c>
      <c r="I77" s="32">
        <v>362</v>
      </c>
      <c r="J77" s="31">
        <f t="shared" si="7"/>
        <v>289.60000000000002</v>
      </c>
      <c r="M77" s="31">
        <f t="shared" si="5"/>
        <v>0</v>
      </c>
      <c r="O77" s="31">
        <f t="shared" si="6"/>
        <v>72.400000000000006</v>
      </c>
    </row>
    <row r="78" spans="1:15" ht="30" customHeight="1" x14ac:dyDescent="0.3">
      <c r="A78" s="32" t="s">
        <v>1916</v>
      </c>
      <c r="B78" s="32">
        <v>48</v>
      </c>
      <c r="C78" s="32" t="s">
        <v>1917</v>
      </c>
      <c r="D78" s="32">
        <v>265</v>
      </c>
      <c r="E78" s="32" t="s">
        <v>1918</v>
      </c>
      <c r="F78" s="29"/>
      <c r="G78" s="32">
        <v>48</v>
      </c>
      <c r="H78" s="32" t="s">
        <v>1917</v>
      </c>
      <c r="I78" s="32">
        <v>337</v>
      </c>
      <c r="J78" s="31">
        <f t="shared" si="7"/>
        <v>269.60000000000002</v>
      </c>
      <c r="M78" s="31">
        <f t="shared" si="5"/>
        <v>0</v>
      </c>
      <c r="O78" s="31">
        <f t="shared" si="6"/>
        <v>67.400000000000006</v>
      </c>
    </row>
    <row r="79" spans="1:15" ht="30" customHeight="1" x14ac:dyDescent="0.3">
      <c r="A79" s="32" t="s">
        <v>458</v>
      </c>
      <c r="B79" s="32">
        <v>48</v>
      </c>
      <c r="C79" s="32" t="s">
        <v>1921</v>
      </c>
      <c r="D79" s="32">
        <v>265</v>
      </c>
      <c r="E79" s="32" t="s">
        <v>1918</v>
      </c>
      <c r="F79" s="29"/>
      <c r="G79" s="32">
        <v>48</v>
      </c>
      <c r="H79" s="32" t="s">
        <v>1921</v>
      </c>
      <c r="I79" s="32">
        <v>337</v>
      </c>
      <c r="J79" s="31">
        <f t="shared" si="7"/>
        <v>269.60000000000002</v>
      </c>
      <c r="M79" s="31">
        <f t="shared" si="5"/>
        <v>0</v>
      </c>
      <c r="O79" s="31">
        <f t="shared" si="6"/>
        <v>67.400000000000006</v>
      </c>
    </row>
    <row r="80" spans="1:15" ht="30" customHeight="1" x14ac:dyDescent="0.3">
      <c r="A80" s="34" t="s">
        <v>1919</v>
      </c>
      <c r="B80" s="32">
        <v>48</v>
      </c>
      <c r="C80" s="32" t="s">
        <v>1920</v>
      </c>
      <c r="E80" s="32" t="s">
        <v>1918</v>
      </c>
      <c r="F80" s="29"/>
      <c r="G80" s="32">
        <v>48</v>
      </c>
      <c r="H80" s="32" t="s">
        <v>1920</v>
      </c>
      <c r="I80" s="32">
        <v>337</v>
      </c>
      <c r="J80" s="31">
        <f t="shared" si="7"/>
        <v>269.60000000000002</v>
      </c>
      <c r="M80" s="31">
        <f t="shared" si="5"/>
        <v>0</v>
      </c>
      <c r="O80" s="31">
        <f t="shared" si="6"/>
        <v>67.400000000000006</v>
      </c>
    </row>
    <row r="81" spans="1:15" ht="30" customHeight="1" x14ac:dyDescent="0.3">
      <c r="A81" s="31" t="s">
        <v>1896</v>
      </c>
      <c r="B81" s="32">
        <v>56</v>
      </c>
      <c r="C81" s="31" t="s">
        <v>83</v>
      </c>
      <c r="D81" s="32">
        <v>459</v>
      </c>
      <c r="E81" s="31" t="s">
        <v>1897</v>
      </c>
      <c r="F81" s="28" t="s">
        <v>1895</v>
      </c>
      <c r="G81" s="32">
        <v>56</v>
      </c>
      <c r="H81" s="31" t="s">
        <v>83</v>
      </c>
      <c r="I81" s="31">
        <v>583</v>
      </c>
      <c r="J81" s="31">
        <f t="shared" si="7"/>
        <v>466.4</v>
      </c>
      <c r="K81" s="32">
        <f>I81</f>
        <v>583</v>
      </c>
      <c r="L81" s="32">
        <v>300</v>
      </c>
      <c r="M81" s="31">
        <f t="shared" si="5"/>
        <v>283</v>
      </c>
      <c r="O81" s="32">
        <f t="shared" si="6"/>
        <v>116.60000000000001</v>
      </c>
    </row>
    <row r="82" spans="1:15" ht="30" customHeight="1" x14ac:dyDescent="0.3">
      <c r="A82" s="32" t="s">
        <v>1934</v>
      </c>
      <c r="B82" s="29">
        <v>52</v>
      </c>
      <c r="C82" s="32" t="s">
        <v>1460</v>
      </c>
      <c r="D82" s="32">
        <v>466</v>
      </c>
      <c r="E82" s="31" t="s">
        <v>1330</v>
      </c>
      <c r="F82" s="28"/>
      <c r="G82" s="29">
        <v>52</v>
      </c>
      <c r="H82" s="32" t="s">
        <v>1460</v>
      </c>
      <c r="I82" s="31">
        <v>592</v>
      </c>
      <c r="J82" s="31">
        <f t="shared" si="7"/>
        <v>473.6</v>
      </c>
      <c r="M82" s="31">
        <f t="shared" si="5"/>
        <v>0</v>
      </c>
      <c r="O82" s="32">
        <f t="shared" si="6"/>
        <v>118.4</v>
      </c>
    </row>
    <row r="83" spans="1:15" ht="30" customHeight="1" x14ac:dyDescent="0.3">
      <c r="A83" s="32" t="s">
        <v>1763</v>
      </c>
      <c r="B83" s="29">
        <v>152</v>
      </c>
      <c r="C83" s="32" t="s">
        <v>3</v>
      </c>
      <c r="D83" s="32">
        <v>225</v>
      </c>
      <c r="E83" s="32" t="s">
        <v>636</v>
      </c>
      <c r="F83" s="28" t="s">
        <v>1849</v>
      </c>
      <c r="G83" s="29">
        <v>152</v>
      </c>
      <c r="H83" s="32" t="s">
        <v>3</v>
      </c>
      <c r="I83" s="31">
        <v>286</v>
      </c>
      <c r="J83" s="31">
        <f t="shared" si="7"/>
        <v>228.8</v>
      </c>
      <c r="M83" s="31">
        <f t="shared" si="5"/>
        <v>0</v>
      </c>
      <c r="O83" s="32">
        <f t="shared" si="6"/>
        <v>57.2</v>
      </c>
    </row>
    <row r="84" spans="1:15" ht="30" customHeight="1" x14ac:dyDescent="0.3">
      <c r="A84" s="31" t="s">
        <v>1879</v>
      </c>
      <c r="B84" s="31">
        <v>54</v>
      </c>
      <c r="C84" s="31" t="s">
        <v>363</v>
      </c>
      <c r="D84" s="32">
        <v>766</v>
      </c>
      <c r="E84" s="31" t="s">
        <v>219</v>
      </c>
      <c r="F84" s="28" t="s">
        <v>1880</v>
      </c>
      <c r="G84" s="31">
        <v>54</v>
      </c>
      <c r="H84" s="31" t="s">
        <v>363</v>
      </c>
      <c r="I84" s="31">
        <v>973</v>
      </c>
      <c r="J84" s="31">
        <f t="shared" si="7"/>
        <v>778.4</v>
      </c>
      <c r="K84" s="32">
        <f>I84</f>
        <v>973</v>
      </c>
      <c r="L84" s="32">
        <v>500</v>
      </c>
      <c r="M84" s="31">
        <f t="shared" si="5"/>
        <v>473</v>
      </c>
      <c r="O84" s="32">
        <f t="shared" si="6"/>
        <v>194.60000000000002</v>
      </c>
    </row>
    <row r="85" spans="1:15" ht="30" customHeight="1" x14ac:dyDescent="0.3">
      <c r="A85" s="31" t="s">
        <v>1867</v>
      </c>
      <c r="B85" s="31"/>
      <c r="C85" s="31" t="s">
        <v>120</v>
      </c>
      <c r="D85" s="32">
        <v>285</v>
      </c>
      <c r="E85" s="31" t="s">
        <v>319</v>
      </c>
      <c r="F85" s="28" t="s">
        <v>1868</v>
      </c>
      <c r="G85" s="31"/>
      <c r="H85" s="31" t="s">
        <v>120</v>
      </c>
      <c r="I85" s="31">
        <v>362</v>
      </c>
      <c r="J85" s="31">
        <f t="shared" si="7"/>
        <v>289.60000000000002</v>
      </c>
      <c r="K85" s="32">
        <f>I85+I86</f>
        <v>724</v>
      </c>
      <c r="L85" s="32">
        <v>350</v>
      </c>
      <c r="M85" s="31">
        <f t="shared" si="5"/>
        <v>374</v>
      </c>
      <c r="O85" s="32">
        <f t="shared" si="6"/>
        <v>72.400000000000006</v>
      </c>
    </row>
    <row r="86" spans="1:15" ht="30" customHeight="1" x14ac:dyDescent="0.3">
      <c r="A86" s="31" t="s">
        <v>1869</v>
      </c>
      <c r="C86" s="32" t="s">
        <v>83</v>
      </c>
      <c r="D86" s="32">
        <v>285</v>
      </c>
      <c r="E86" s="31" t="s">
        <v>319</v>
      </c>
      <c r="F86" s="28" t="s">
        <v>1870</v>
      </c>
      <c r="H86" s="32" t="s">
        <v>83</v>
      </c>
      <c r="I86" s="31">
        <v>362</v>
      </c>
      <c r="J86" s="31">
        <f t="shared" si="7"/>
        <v>289.60000000000002</v>
      </c>
      <c r="M86" s="31">
        <f t="shared" si="5"/>
        <v>0</v>
      </c>
      <c r="O86" s="32">
        <f t="shared" si="6"/>
        <v>72.400000000000006</v>
      </c>
    </row>
    <row r="87" spans="1:15" ht="30" customHeight="1" x14ac:dyDescent="0.3">
      <c r="A87" s="32" t="s">
        <v>1972</v>
      </c>
      <c r="B87" s="32">
        <v>128</v>
      </c>
      <c r="C87" s="32" t="s">
        <v>750</v>
      </c>
      <c r="D87" s="32">
        <v>149</v>
      </c>
      <c r="E87" s="32" t="s">
        <v>1689</v>
      </c>
      <c r="F87" s="28" t="s">
        <v>1973</v>
      </c>
      <c r="G87" s="32">
        <v>128</v>
      </c>
      <c r="H87" s="32" t="s">
        <v>750</v>
      </c>
      <c r="I87" s="32">
        <v>190</v>
      </c>
      <c r="J87" s="31">
        <f t="shared" si="7"/>
        <v>152</v>
      </c>
      <c r="M87" s="31">
        <f t="shared" si="5"/>
        <v>0</v>
      </c>
      <c r="O87" s="32">
        <f t="shared" si="6"/>
        <v>38</v>
      </c>
    </row>
    <row r="88" spans="1:15" ht="30" customHeight="1" x14ac:dyDescent="0.3">
      <c r="A88" s="32" t="s">
        <v>1972</v>
      </c>
      <c r="B88" s="32">
        <v>128</v>
      </c>
      <c r="C88" s="32" t="s">
        <v>20</v>
      </c>
      <c r="D88" s="32">
        <v>149</v>
      </c>
      <c r="E88" s="32" t="s">
        <v>1689</v>
      </c>
      <c r="F88" s="28" t="s">
        <v>1974</v>
      </c>
      <c r="G88" s="32">
        <v>128</v>
      </c>
      <c r="H88" s="32" t="s">
        <v>20</v>
      </c>
      <c r="I88" s="32">
        <v>190</v>
      </c>
      <c r="J88" s="31">
        <f t="shared" si="7"/>
        <v>152</v>
      </c>
      <c r="M88" s="31">
        <f t="shared" si="5"/>
        <v>0</v>
      </c>
      <c r="O88" s="32">
        <f t="shared" si="6"/>
        <v>38</v>
      </c>
    </row>
    <row r="89" spans="1:15" ht="30" customHeight="1" x14ac:dyDescent="0.3">
      <c r="A89" s="34" t="s">
        <v>1938</v>
      </c>
      <c r="B89" s="32">
        <v>12</v>
      </c>
      <c r="C89" s="32" t="s">
        <v>3</v>
      </c>
      <c r="E89" s="31" t="s">
        <v>636</v>
      </c>
      <c r="F89" s="28" t="s">
        <v>1939</v>
      </c>
      <c r="G89" s="32">
        <v>12</v>
      </c>
      <c r="H89" s="32" t="s">
        <v>3</v>
      </c>
      <c r="I89" s="32">
        <v>315</v>
      </c>
      <c r="J89" s="31">
        <f t="shared" si="7"/>
        <v>252</v>
      </c>
      <c r="M89" s="31">
        <f t="shared" si="5"/>
        <v>0</v>
      </c>
      <c r="O89" s="32">
        <f t="shared" si="6"/>
        <v>63</v>
      </c>
    </row>
    <row r="90" spans="1:15" ht="30" customHeight="1" x14ac:dyDescent="0.3">
      <c r="A90" s="32" t="s">
        <v>1881</v>
      </c>
      <c r="B90" s="32">
        <v>46</v>
      </c>
      <c r="D90" s="32">
        <v>268</v>
      </c>
      <c r="E90" s="32" t="s">
        <v>1882</v>
      </c>
      <c r="F90" s="28"/>
      <c r="G90" s="32">
        <v>46</v>
      </c>
      <c r="I90" s="32">
        <v>341</v>
      </c>
      <c r="J90" s="31">
        <f t="shared" si="7"/>
        <v>272.8</v>
      </c>
      <c r="K90" s="32">
        <f>I90</f>
        <v>341</v>
      </c>
      <c r="L90" s="32">
        <v>200</v>
      </c>
      <c r="M90" s="31">
        <f t="shared" si="5"/>
        <v>141</v>
      </c>
      <c r="O90" s="32">
        <f t="shared" si="6"/>
        <v>68.2</v>
      </c>
    </row>
    <row r="91" spans="1:15" ht="30" customHeight="1" x14ac:dyDescent="0.3">
      <c r="A91" s="32" t="s">
        <v>1892</v>
      </c>
      <c r="B91" s="32">
        <v>46</v>
      </c>
      <c r="C91" s="32" t="s">
        <v>1894</v>
      </c>
      <c r="D91" s="32">
        <v>245</v>
      </c>
      <c r="E91" s="32" t="s">
        <v>334</v>
      </c>
      <c r="F91" s="28" t="s">
        <v>1893</v>
      </c>
      <c r="G91" s="32">
        <v>46</v>
      </c>
      <c r="H91" s="32" t="s">
        <v>1894</v>
      </c>
      <c r="I91" s="32">
        <v>312</v>
      </c>
      <c r="J91" s="31">
        <f t="shared" si="7"/>
        <v>249.6</v>
      </c>
      <c r="K91" s="32">
        <f>I91</f>
        <v>312</v>
      </c>
      <c r="L91" s="32">
        <v>150</v>
      </c>
      <c r="M91" s="31">
        <f t="shared" si="5"/>
        <v>162</v>
      </c>
      <c r="O91" s="32">
        <f t="shared" si="6"/>
        <v>62.400000000000006</v>
      </c>
    </row>
    <row r="92" spans="1:15" ht="30" customHeight="1" x14ac:dyDescent="0.3">
      <c r="A92" s="31" t="s">
        <v>2008</v>
      </c>
      <c r="C92" s="29"/>
      <c r="D92" s="32">
        <v>2599</v>
      </c>
      <c r="F92" s="28" t="s">
        <v>1858</v>
      </c>
      <c r="H92" s="29"/>
      <c r="I92" s="31"/>
      <c r="J92" s="31">
        <f t="shared" si="7"/>
        <v>0</v>
      </c>
      <c r="M92" s="31">
        <f t="shared" si="5"/>
        <v>0</v>
      </c>
      <c r="O92" s="32">
        <f t="shared" si="6"/>
        <v>0</v>
      </c>
    </row>
    <row r="93" spans="1:15" ht="30" customHeight="1" x14ac:dyDescent="0.3">
      <c r="A93" s="32" t="s">
        <v>2009</v>
      </c>
      <c r="D93" s="32">
        <v>115</v>
      </c>
      <c r="G93" s="32">
        <v>5</v>
      </c>
      <c r="J93" s="32">
        <f t="shared" ref="J93:J103" si="8">I93-O93</f>
        <v>0</v>
      </c>
      <c r="M93" s="31">
        <f t="shared" ref="M93:M98" si="9">K93-L93</f>
        <v>0</v>
      </c>
      <c r="O93" s="32">
        <f t="shared" si="6"/>
        <v>0</v>
      </c>
    </row>
    <row r="94" spans="1:15" ht="30" customHeight="1" x14ac:dyDescent="0.3">
      <c r="A94" s="32" t="s">
        <v>2010</v>
      </c>
      <c r="D94" s="32">
        <v>152</v>
      </c>
      <c r="J94" s="32">
        <f t="shared" si="8"/>
        <v>0</v>
      </c>
      <c r="M94" s="31">
        <f t="shared" si="9"/>
        <v>0</v>
      </c>
      <c r="O94" s="32">
        <f t="shared" si="6"/>
        <v>0</v>
      </c>
    </row>
    <row r="95" spans="1:15" ht="30" customHeight="1" x14ac:dyDescent="0.3">
      <c r="J95" s="32">
        <f t="shared" si="8"/>
        <v>0</v>
      </c>
      <c r="M95" s="31">
        <f t="shared" si="9"/>
        <v>0</v>
      </c>
      <c r="O95" s="32">
        <f t="shared" si="6"/>
        <v>0</v>
      </c>
    </row>
    <row r="96" spans="1:15" ht="30" customHeight="1" x14ac:dyDescent="0.3">
      <c r="D96" s="32">
        <f>SUM(D2:D95)</f>
        <v>26451</v>
      </c>
      <c r="J96" s="32">
        <f t="shared" si="8"/>
        <v>0</v>
      </c>
      <c r="M96" s="31">
        <f t="shared" si="9"/>
        <v>0</v>
      </c>
      <c r="O96" s="32">
        <f t="shared" si="6"/>
        <v>0</v>
      </c>
    </row>
    <row r="97" spans="4:15" ht="30" customHeight="1" x14ac:dyDescent="0.3">
      <c r="D97" s="32">
        <v>26499</v>
      </c>
      <c r="J97" s="32">
        <f t="shared" si="8"/>
        <v>0</v>
      </c>
      <c r="M97" s="31">
        <f t="shared" si="9"/>
        <v>0</v>
      </c>
      <c r="O97" s="32">
        <f t="shared" si="6"/>
        <v>0</v>
      </c>
    </row>
    <row r="98" spans="4:15" ht="30" customHeight="1" x14ac:dyDescent="0.3">
      <c r="J98" s="32">
        <f t="shared" si="8"/>
        <v>0</v>
      </c>
      <c r="M98" s="31">
        <f t="shared" si="9"/>
        <v>0</v>
      </c>
      <c r="O98" s="32">
        <f t="shared" si="6"/>
        <v>0</v>
      </c>
    </row>
    <row r="99" spans="4:15" ht="30" customHeight="1" x14ac:dyDescent="0.3">
      <c r="J99" s="32">
        <f t="shared" si="8"/>
        <v>0</v>
      </c>
      <c r="O99" s="32">
        <f t="shared" si="6"/>
        <v>0</v>
      </c>
    </row>
    <row r="100" spans="4:15" ht="30" customHeight="1" x14ac:dyDescent="0.3">
      <c r="J100" s="32">
        <f t="shared" si="8"/>
        <v>0</v>
      </c>
      <c r="O100" s="32">
        <f t="shared" si="6"/>
        <v>0</v>
      </c>
    </row>
    <row r="101" spans="4:15" ht="30" customHeight="1" x14ac:dyDescent="0.3">
      <c r="J101" s="32">
        <f t="shared" si="8"/>
        <v>0</v>
      </c>
      <c r="O101" s="32">
        <f t="shared" si="6"/>
        <v>0</v>
      </c>
    </row>
    <row r="102" spans="4:15" ht="30" customHeight="1" x14ac:dyDescent="0.3">
      <c r="J102" s="32">
        <f t="shared" si="8"/>
        <v>0</v>
      </c>
    </row>
    <row r="103" spans="4:15" ht="30" customHeight="1" x14ac:dyDescent="0.3">
      <c r="J103" s="32">
        <f t="shared" si="8"/>
        <v>0</v>
      </c>
    </row>
  </sheetData>
  <sortState ref="A2:N91">
    <sortCondition ref="A2"/>
  </sortState>
  <hyperlinks>
    <hyperlink ref="F60" r:id="rId1" xr:uid="{00000000-0004-0000-1900-000000000000}"/>
    <hyperlink ref="F83" r:id="rId2" xr:uid="{00000000-0004-0000-1900-000001000000}"/>
    <hyperlink ref="F74" r:id="rId3" xr:uid="{00000000-0004-0000-1900-000002000000}"/>
    <hyperlink ref="F12" r:id="rId4" xr:uid="{00000000-0004-0000-1900-000003000000}"/>
    <hyperlink ref="F23" r:id="rId5" xr:uid="{00000000-0004-0000-1900-000004000000}"/>
    <hyperlink ref="F61" r:id="rId6" xr:uid="{00000000-0004-0000-1900-000005000000}"/>
    <hyperlink ref="F92" r:id="rId7" xr:uid="{00000000-0004-0000-1900-000006000000}"/>
    <hyperlink ref="F64" r:id="rId8" xr:uid="{00000000-0004-0000-1900-000007000000}"/>
    <hyperlink ref="F62" r:id="rId9" xr:uid="{00000000-0004-0000-1900-000008000000}"/>
    <hyperlink ref="F65" r:id="rId10" xr:uid="{00000000-0004-0000-1900-000009000000}"/>
    <hyperlink ref="F85" r:id="rId11" xr:uid="{00000000-0004-0000-1900-00000A000000}"/>
    <hyperlink ref="F86" r:id="rId12" xr:uid="{00000000-0004-0000-1900-00000B000000}"/>
    <hyperlink ref="F39" r:id="rId13" xr:uid="{00000000-0004-0000-1900-00000C000000}"/>
    <hyperlink ref="F37" r:id="rId14" xr:uid="{00000000-0004-0000-1900-00000D000000}"/>
    <hyperlink ref="F9" r:id="rId15" xr:uid="{00000000-0004-0000-1900-00000E000000}"/>
    <hyperlink ref="F38" r:id="rId16" xr:uid="{00000000-0004-0000-1900-00000F000000}"/>
    <hyperlink ref="F84" r:id="rId17" xr:uid="{00000000-0004-0000-1900-000010000000}"/>
    <hyperlink ref="F29" r:id="rId18" xr:uid="{00000000-0004-0000-1900-000011000000}"/>
    <hyperlink ref="F28" r:id="rId19" xr:uid="{00000000-0004-0000-1900-000012000000}"/>
    <hyperlink ref="F69" r:id="rId20" xr:uid="{00000000-0004-0000-1900-000013000000}"/>
    <hyperlink ref="F91" r:id="rId21" xr:uid="{00000000-0004-0000-1900-000014000000}"/>
    <hyperlink ref="F81" r:id="rId22" xr:uid="{00000000-0004-0000-1900-000015000000}"/>
    <hyperlink ref="F43" r:id="rId23" xr:uid="{00000000-0004-0000-1900-000016000000}"/>
    <hyperlink ref="F18" r:id="rId24" xr:uid="{00000000-0004-0000-1900-000017000000}"/>
    <hyperlink ref="F15" r:id="rId25" xr:uid="{00000000-0004-0000-1900-000018000000}"/>
    <hyperlink ref="F50" r:id="rId26" xr:uid="{00000000-0004-0000-1900-000019000000}"/>
    <hyperlink ref="F58" r:id="rId27" xr:uid="{00000000-0004-0000-1900-00001A000000}"/>
    <hyperlink ref="F48" r:id="rId28" xr:uid="{00000000-0004-0000-1900-00001B000000}"/>
    <hyperlink ref="F51" r:id="rId29" xr:uid="{00000000-0004-0000-1900-00001C000000}"/>
    <hyperlink ref="F49" r:id="rId30" xr:uid="{00000000-0004-0000-1900-00001D000000}"/>
    <hyperlink ref="F27" r:id="rId31" xr:uid="{00000000-0004-0000-1900-00001E000000}"/>
    <hyperlink ref="F11" r:id="rId32" xr:uid="{00000000-0004-0000-1900-00001F000000}"/>
    <hyperlink ref="F40" r:id="rId33" xr:uid="{00000000-0004-0000-1900-000020000000}"/>
    <hyperlink ref="F89" r:id="rId34" xr:uid="{00000000-0004-0000-1900-000021000000}"/>
    <hyperlink ref="F31" r:id="rId35" xr:uid="{00000000-0004-0000-1900-000022000000}"/>
    <hyperlink ref="F30" r:id="rId36" xr:uid="{00000000-0004-0000-1900-000023000000}"/>
    <hyperlink ref="F25" r:id="rId37" xr:uid="{00000000-0004-0000-1900-000024000000}"/>
    <hyperlink ref="F32" r:id="rId38" xr:uid="{00000000-0004-0000-1900-000025000000}"/>
    <hyperlink ref="F26" r:id="rId39" xr:uid="{00000000-0004-0000-1900-000026000000}"/>
    <hyperlink ref="F2" r:id="rId40" xr:uid="{00000000-0004-0000-1900-000027000000}"/>
    <hyperlink ref="F4" r:id="rId41" xr:uid="{00000000-0004-0000-1900-000028000000}"/>
    <hyperlink ref="F87" r:id="rId42" xr:uid="{00000000-0004-0000-1900-000029000000}"/>
    <hyperlink ref="F88" r:id="rId43" xr:uid="{00000000-0004-0000-1900-00002A000000}"/>
    <hyperlink ref="F59" r:id="rId44" xr:uid="{00000000-0004-0000-1900-00002B000000}"/>
    <hyperlink ref="F75" r:id="rId45" xr:uid="{00000000-0004-0000-1900-00002C000000}"/>
    <hyperlink ref="F72" r:id="rId46" xr:uid="{00000000-0004-0000-1900-00002D000000}"/>
    <hyperlink ref="F73" r:id="rId47" xr:uid="{00000000-0004-0000-1900-00002E000000}"/>
    <hyperlink ref="F3" r:id="rId48" xr:uid="{00000000-0004-0000-1900-00002F000000}"/>
    <hyperlink ref="F20" r:id="rId49" xr:uid="{00000000-0004-0000-1900-000030000000}"/>
    <hyperlink ref="F21" r:id="rId50" xr:uid="{00000000-0004-0000-1900-000031000000}"/>
    <hyperlink ref="F41" r:id="rId51" xr:uid="{00000000-0004-0000-1900-000032000000}"/>
    <hyperlink ref="F42" r:id="rId52" xr:uid="{00000000-0004-0000-1900-000033000000}"/>
  </hyperlinks>
  <pageMargins left="0.7" right="0.7" top="0.75" bottom="0.75" header="0.3" footer="0.3"/>
  <pageSetup paperSize="9" orientation="portrait" verticalDpi="0" r:id="rId5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04"/>
  <sheetViews>
    <sheetView topLeftCell="A17" workbookViewId="0">
      <selection activeCell="B26" sqref="B26:F26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ht="30" customHeight="1" x14ac:dyDescent="0.3">
      <c r="A2" s="4" t="s">
        <v>1897</v>
      </c>
      <c r="B2" s="49" t="s">
        <v>1896</v>
      </c>
      <c r="C2" s="15" t="s">
        <v>1895</v>
      </c>
      <c r="D2" s="3">
        <v>56</v>
      </c>
      <c r="E2" s="4" t="s">
        <v>83</v>
      </c>
      <c r="F2" s="4">
        <v>583</v>
      </c>
      <c r="G2" s="4">
        <f t="shared" ref="G2:G31" si="0">F2-L2</f>
        <v>466.4</v>
      </c>
      <c r="H2" s="3">
        <f>F2</f>
        <v>583</v>
      </c>
      <c r="I2" s="3">
        <v>300</v>
      </c>
      <c r="J2" s="4">
        <f t="shared" ref="J2:J22" si="1">H2-I2</f>
        <v>283</v>
      </c>
      <c r="K2" s="3"/>
      <c r="L2" s="4">
        <f t="shared" ref="L2:L31" si="2">F2*20%</f>
        <v>116.60000000000001</v>
      </c>
    </row>
    <row r="3" spans="1:14" s="12" customFormat="1" ht="30" customHeight="1" x14ac:dyDescent="0.3">
      <c r="A3" s="12" t="s">
        <v>1941</v>
      </c>
      <c r="B3" s="47" t="s">
        <v>1951</v>
      </c>
      <c r="D3" s="12">
        <v>74</v>
      </c>
      <c r="E3" s="12" t="s">
        <v>890</v>
      </c>
      <c r="F3" s="12">
        <v>415</v>
      </c>
      <c r="G3" s="13">
        <f t="shared" si="0"/>
        <v>332</v>
      </c>
      <c r="H3" s="12">
        <f>F3+F4+F5+F6+F7+F8+F9+F10</f>
        <v>2334</v>
      </c>
      <c r="I3" s="12">
        <v>1800</v>
      </c>
      <c r="J3" s="13">
        <f t="shared" si="1"/>
        <v>534</v>
      </c>
      <c r="L3" s="13">
        <f t="shared" si="2"/>
        <v>83</v>
      </c>
      <c r="M3" s="13"/>
      <c r="N3" s="13"/>
    </row>
    <row r="4" spans="1:14" s="10" customFormat="1" ht="30" customHeight="1" x14ac:dyDescent="0.3">
      <c r="A4" s="10" t="s">
        <v>1941</v>
      </c>
      <c r="B4" s="41" t="s">
        <v>1949</v>
      </c>
      <c r="C4" s="15"/>
      <c r="D4" s="10" t="s">
        <v>1950</v>
      </c>
      <c r="E4" s="10" t="s">
        <v>385</v>
      </c>
      <c r="F4" s="10">
        <v>469</v>
      </c>
      <c r="G4" s="11">
        <f t="shared" si="0"/>
        <v>375.2</v>
      </c>
      <c r="J4" s="11">
        <f t="shared" si="1"/>
        <v>0</v>
      </c>
      <c r="L4" s="11">
        <f t="shared" si="2"/>
        <v>93.800000000000011</v>
      </c>
    </row>
    <row r="5" spans="1:14" s="10" customFormat="1" ht="30" customHeight="1" x14ac:dyDescent="0.3">
      <c r="A5" s="10" t="s">
        <v>1941</v>
      </c>
      <c r="B5" s="34" t="s">
        <v>1942</v>
      </c>
      <c r="C5" s="15"/>
      <c r="D5" s="10">
        <v>48</v>
      </c>
      <c r="F5" s="11"/>
      <c r="G5" s="11">
        <f t="shared" si="0"/>
        <v>0</v>
      </c>
      <c r="J5" s="11">
        <f t="shared" si="1"/>
        <v>0</v>
      </c>
      <c r="L5" s="11">
        <f t="shared" si="2"/>
        <v>0</v>
      </c>
    </row>
    <row r="6" spans="1:14" s="10" customFormat="1" ht="30" customHeight="1" x14ac:dyDescent="0.3">
      <c r="A6" s="10" t="s">
        <v>1941</v>
      </c>
      <c r="B6" s="41" t="s">
        <v>1940</v>
      </c>
      <c r="C6" s="15"/>
      <c r="D6" s="10">
        <v>116</v>
      </c>
      <c r="F6" s="11">
        <v>502</v>
      </c>
      <c r="G6" s="11">
        <f t="shared" si="0"/>
        <v>401.6</v>
      </c>
      <c r="J6" s="11">
        <f t="shared" si="1"/>
        <v>0</v>
      </c>
      <c r="L6" s="11">
        <f t="shared" si="2"/>
        <v>100.4</v>
      </c>
    </row>
    <row r="7" spans="1:14" s="10" customFormat="1" ht="30" customHeight="1" x14ac:dyDescent="0.3">
      <c r="A7" s="10" t="s">
        <v>1941</v>
      </c>
      <c r="B7" s="41" t="s">
        <v>1943</v>
      </c>
      <c r="C7" s="15"/>
      <c r="D7" s="10" t="s">
        <v>1944</v>
      </c>
      <c r="E7" s="10" t="s">
        <v>1816</v>
      </c>
      <c r="F7" s="11">
        <v>210</v>
      </c>
      <c r="G7" s="11">
        <f t="shared" si="0"/>
        <v>168</v>
      </c>
      <c r="J7" s="11">
        <f t="shared" si="1"/>
        <v>0</v>
      </c>
      <c r="L7" s="11">
        <f t="shared" si="2"/>
        <v>42</v>
      </c>
    </row>
    <row r="8" spans="1:14" s="10" customFormat="1" ht="30" customHeight="1" x14ac:dyDescent="0.3">
      <c r="A8" s="10" t="s">
        <v>1941</v>
      </c>
      <c r="B8" s="41" t="s">
        <v>1945</v>
      </c>
      <c r="C8" s="15"/>
      <c r="D8" s="10" t="s">
        <v>1946</v>
      </c>
      <c r="E8" s="10" t="s">
        <v>443</v>
      </c>
      <c r="F8" s="11">
        <v>134</v>
      </c>
      <c r="G8" s="11">
        <f t="shared" si="0"/>
        <v>107.2</v>
      </c>
      <c r="J8" s="11">
        <f t="shared" si="1"/>
        <v>0</v>
      </c>
      <c r="L8" s="11">
        <f t="shared" si="2"/>
        <v>26.8</v>
      </c>
    </row>
    <row r="9" spans="1:14" s="10" customFormat="1" ht="30" customHeight="1" x14ac:dyDescent="0.3">
      <c r="A9" s="10" t="s">
        <v>1941</v>
      </c>
      <c r="B9" s="34" t="s">
        <v>1947</v>
      </c>
      <c r="C9" s="15"/>
      <c r="D9" s="10" t="s">
        <v>1948</v>
      </c>
      <c r="E9" s="10" t="s">
        <v>224</v>
      </c>
      <c r="F9" s="11"/>
      <c r="G9" s="11">
        <f t="shared" si="0"/>
        <v>0</v>
      </c>
      <c r="J9" s="11">
        <f t="shared" si="1"/>
        <v>0</v>
      </c>
      <c r="L9" s="11">
        <f t="shared" si="2"/>
        <v>0</v>
      </c>
    </row>
    <row r="10" spans="1:14" s="8" customFormat="1" ht="30" customHeight="1" x14ac:dyDescent="0.3">
      <c r="A10" s="8" t="s">
        <v>1941</v>
      </c>
      <c r="B10" s="48" t="s">
        <v>1952</v>
      </c>
      <c r="D10" s="8" t="s">
        <v>357</v>
      </c>
      <c r="F10" s="8">
        <v>604</v>
      </c>
      <c r="G10" s="9">
        <f t="shared" si="0"/>
        <v>483.2</v>
      </c>
      <c r="J10" s="9">
        <f t="shared" si="1"/>
        <v>0</v>
      </c>
      <c r="L10" s="9">
        <f t="shared" si="2"/>
        <v>120.80000000000001</v>
      </c>
    </row>
    <row r="11" spans="1:14" s="3" customFormat="1" ht="30" customHeight="1" x14ac:dyDescent="0.3">
      <c r="A11" s="3" t="s">
        <v>1522</v>
      </c>
      <c r="B11" s="49" t="s">
        <v>1853</v>
      </c>
      <c r="C11" s="15" t="s">
        <v>1854</v>
      </c>
      <c r="D11" s="3">
        <v>44</v>
      </c>
      <c r="E11" s="4"/>
      <c r="F11" s="4">
        <v>886</v>
      </c>
      <c r="G11" s="4">
        <f t="shared" si="0"/>
        <v>708.8</v>
      </c>
      <c r="H11" s="3">
        <f>F11</f>
        <v>886</v>
      </c>
      <c r="I11" s="3">
        <v>450</v>
      </c>
      <c r="J11" s="4">
        <f t="shared" si="1"/>
        <v>436</v>
      </c>
      <c r="L11" s="4">
        <f t="shared" si="2"/>
        <v>177.20000000000002</v>
      </c>
    </row>
    <row r="12" spans="1:14" s="12" customFormat="1" ht="30" customHeight="1" x14ac:dyDescent="0.3">
      <c r="A12" s="13" t="s">
        <v>247</v>
      </c>
      <c r="B12" s="45" t="s">
        <v>1903</v>
      </c>
      <c r="C12" s="16" t="s">
        <v>1904</v>
      </c>
      <c r="D12" s="22">
        <v>128</v>
      </c>
      <c r="E12" s="12" t="s">
        <v>443</v>
      </c>
      <c r="F12" s="13">
        <v>279</v>
      </c>
      <c r="G12" s="13">
        <f t="shared" si="0"/>
        <v>223.2</v>
      </c>
      <c r="H12" s="12">
        <f>F12+F13+F14+F15</f>
        <v>1772</v>
      </c>
      <c r="I12" s="12">
        <v>900</v>
      </c>
      <c r="J12" s="13">
        <f t="shared" si="1"/>
        <v>872</v>
      </c>
      <c r="L12" s="13">
        <f t="shared" si="2"/>
        <v>55.800000000000004</v>
      </c>
    </row>
    <row r="13" spans="1:14" s="10" customFormat="1" ht="30" customHeight="1" x14ac:dyDescent="0.3">
      <c r="A13" s="11" t="s">
        <v>247</v>
      </c>
      <c r="B13" s="42" t="s">
        <v>1901</v>
      </c>
      <c r="C13" s="15" t="s">
        <v>1902</v>
      </c>
      <c r="D13" s="11">
        <v>128</v>
      </c>
      <c r="E13" s="11" t="s">
        <v>7</v>
      </c>
      <c r="F13" s="11">
        <v>331</v>
      </c>
      <c r="G13" s="11">
        <f t="shared" si="0"/>
        <v>264.8</v>
      </c>
      <c r="J13" s="11">
        <f t="shared" si="1"/>
        <v>0</v>
      </c>
      <c r="L13" s="11">
        <f t="shared" si="2"/>
        <v>66.2</v>
      </c>
    </row>
    <row r="14" spans="1:14" s="11" customFormat="1" ht="30" customHeight="1" x14ac:dyDescent="0.3">
      <c r="A14" s="10" t="s">
        <v>247</v>
      </c>
      <c r="B14" s="41" t="s">
        <v>1914</v>
      </c>
      <c r="C14" s="15" t="s">
        <v>1915</v>
      </c>
      <c r="D14" s="10">
        <v>3</v>
      </c>
      <c r="E14" s="10" t="s">
        <v>1589</v>
      </c>
      <c r="F14" s="10">
        <v>782</v>
      </c>
      <c r="G14" s="11">
        <f t="shared" si="0"/>
        <v>625.6</v>
      </c>
      <c r="H14" s="10"/>
      <c r="I14" s="10"/>
      <c r="J14" s="11">
        <f t="shared" si="1"/>
        <v>0</v>
      </c>
      <c r="K14" s="10"/>
      <c r="L14" s="11">
        <f t="shared" si="2"/>
        <v>156.4</v>
      </c>
    </row>
    <row r="15" spans="1:14" s="9" customFormat="1" ht="30" customHeight="1" x14ac:dyDescent="0.3">
      <c r="A15" s="9" t="s">
        <v>1932</v>
      </c>
      <c r="B15" s="44" t="s">
        <v>1930</v>
      </c>
      <c r="C15" s="14" t="s">
        <v>1931</v>
      </c>
      <c r="D15" s="8">
        <v>8</v>
      </c>
      <c r="E15" s="20" t="s">
        <v>120</v>
      </c>
      <c r="F15" s="9">
        <v>380</v>
      </c>
      <c r="G15" s="9">
        <f t="shared" si="0"/>
        <v>304</v>
      </c>
      <c r="H15" s="8"/>
      <c r="I15" s="8"/>
      <c r="J15" s="9">
        <f t="shared" si="1"/>
        <v>0</v>
      </c>
      <c r="K15" s="8"/>
      <c r="L15" s="9">
        <f t="shared" si="2"/>
        <v>76</v>
      </c>
    </row>
    <row r="16" spans="1:14" s="4" customFormat="1" ht="30" customHeight="1" x14ac:dyDescent="0.3">
      <c r="A16" s="4" t="s">
        <v>636</v>
      </c>
      <c r="B16" s="49" t="s">
        <v>1936</v>
      </c>
      <c r="C16" s="15" t="s">
        <v>1937</v>
      </c>
      <c r="D16" s="4">
        <v>12</v>
      </c>
      <c r="E16" s="4" t="s">
        <v>3</v>
      </c>
      <c r="F16" s="4">
        <v>248</v>
      </c>
      <c r="G16" s="4">
        <f t="shared" si="0"/>
        <v>198.4</v>
      </c>
      <c r="H16" s="3">
        <f>F16+F17+F18+F19</f>
        <v>697</v>
      </c>
      <c r="I16" s="3">
        <v>500</v>
      </c>
      <c r="J16" s="4">
        <f t="shared" si="1"/>
        <v>197</v>
      </c>
      <c r="K16" s="3"/>
      <c r="L16" s="4">
        <f t="shared" si="2"/>
        <v>49.6</v>
      </c>
    </row>
    <row r="17" spans="1:12" s="4" customFormat="1" ht="30" customHeight="1" x14ac:dyDescent="0.3">
      <c r="A17" s="3" t="s">
        <v>636</v>
      </c>
      <c r="B17" s="49" t="s">
        <v>1850</v>
      </c>
      <c r="C17" s="15" t="s">
        <v>1851</v>
      </c>
      <c r="D17" s="21">
        <v>11</v>
      </c>
      <c r="E17" s="21" t="s">
        <v>1852</v>
      </c>
      <c r="F17" s="4">
        <v>163</v>
      </c>
      <c r="G17" s="4">
        <f t="shared" si="0"/>
        <v>130.4</v>
      </c>
      <c r="H17" s="3"/>
      <c r="I17" s="3"/>
      <c r="J17" s="4">
        <f t="shared" si="1"/>
        <v>0</v>
      </c>
      <c r="K17" s="3"/>
      <c r="L17" s="4">
        <f t="shared" si="2"/>
        <v>32.6</v>
      </c>
    </row>
    <row r="18" spans="1:12" s="3" customFormat="1" ht="30" customHeight="1" x14ac:dyDescent="0.3">
      <c r="A18" s="3" t="s">
        <v>636</v>
      </c>
      <c r="B18" s="43" t="s">
        <v>1763</v>
      </c>
      <c r="C18" s="15" t="s">
        <v>1849</v>
      </c>
      <c r="D18" s="21">
        <v>152</v>
      </c>
      <c r="E18" s="3" t="s">
        <v>3</v>
      </c>
      <c r="F18" s="4">
        <v>286</v>
      </c>
      <c r="G18" s="4">
        <f t="shared" si="0"/>
        <v>228.8</v>
      </c>
      <c r="J18" s="4">
        <f t="shared" si="1"/>
        <v>0</v>
      </c>
      <c r="L18" s="4">
        <f t="shared" si="2"/>
        <v>57.2</v>
      </c>
    </row>
    <row r="19" spans="1:12" s="3" customFormat="1" ht="30" customHeight="1" x14ac:dyDescent="0.3">
      <c r="A19" s="4" t="s">
        <v>636</v>
      </c>
      <c r="B19" s="36" t="s">
        <v>1938</v>
      </c>
      <c r="C19" s="15" t="s">
        <v>1939</v>
      </c>
      <c r="D19" s="3">
        <v>12</v>
      </c>
      <c r="E19" s="3" t="s">
        <v>3</v>
      </c>
      <c r="G19" s="4">
        <f t="shared" si="0"/>
        <v>0</v>
      </c>
      <c r="J19" s="4">
        <f t="shared" si="1"/>
        <v>0</v>
      </c>
      <c r="L19" s="4">
        <f t="shared" si="2"/>
        <v>0</v>
      </c>
    </row>
    <row r="20" spans="1:12" s="12" customFormat="1" ht="30" customHeight="1" x14ac:dyDescent="0.3">
      <c r="A20" s="12" t="s">
        <v>471</v>
      </c>
      <c r="B20" s="47" t="s">
        <v>1847</v>
      </c>
      <c r="C20" s="16" t="s">
        <v>1848</v>
      </c>
      <c r="D20" s="22">
        <v>39</v>
      </c>
      <c r="E20" s="12" t="s">
        <v>20</v>
      </c>
      <c r="F20" s="13">
        <v>185</v>
      </c>
      <c r="G20" s="13">
        <f t="shared" si="0"/>
        <v>148</v>
      </c>
      <c r="H20" s="12">
        <f>F20+F21</f>
        <v>471</v>
      </c>
      <c r="I20" s="12">
        <v>250</v>
      </c>
      <c r="J20" s="13">
        <f t="shared" si="1"/>
        <v>221</v>
      </c>
      <c r="L20" s="13">
        <f t="shared" si="2"/>
        <v>37</v>
      </c>
    </row>
    <row r="21" spans="1:12" s="8" customFormat="1" ht="30" customHeight="1" x14ac:dyDescent="0.3">
      <c r="A21" s="8" t="s">
        <v>471</v>
      </c>
      <c r="B21" s="44" t="s">
        <v>1856</v>
      </c>
      <c r="C21" s="14" t="s">
        <v>1857</v>
      </c>
      <c r="D21" s="20">
        <v>39</v>
      </c>
      <c r="E21" s="8" t="s">
        <v>446</v>
      </c>
      <c r="F21" s="9">
        <v>286</v>
      </c>
      <c r="G21" s="9">
        <f t="shared" si="0"/>
        <v>228.8</v>
      </c>
      <c r="J21" s="9">
        <f t="shared" si="1"/>
        <v>0</v>
      </c>
      <c r="L21" s="9">
        <f t="shared" si="2"/>
        <v>57.2</v>
      </c>
    </row>
    <row r="22" spans="1:12" s="3" customFormat="1" ht="30" customHeight="1" x14ac:dyDescent="0.3">
      <c r="A22" s="4" t="s">
        <v>1330</v>
      </c>
      <c r="B22" s="49" t="s">
        <v>1933</v>
      </c>
      <c r="C22" s="15"/>
      <c r="D22" s="3">
        <v>29</v>
      </c>
      <c r="E22" s="21"/>
      <c r="F22" s="4">
        <v>138</v>
      </c>
      <c r="G22" s="4">
        <f t="shared" si="0"/>
        <v>110.4</v>
      </c>
      <c r="H22" s="3">
        <f>F22+F23+F24+F25</f>
        <v>1605</v>
      </c>
      <c r="I22" s="3">
        <v>1075</v>
      </c>
      <c r="J22" s="4">
        <f t="shared" si="1"/>
        <v>530</v>
      </c>
      <c r="L22" s="4">
        <f t="shared" si="2"/>
        <v>27.6</v>
      </c>
    </row>
    <row r="23" spans="1:12" s="3" customFormat="1" ht="30" customHeight="1" x14ac:dyDescent="0.3">
      <c r="A23" s="4" t="s">
        <v>1330</v>
      </c>
      <c r="B23" s="49" t="s">
        <v>1965</v>
      </c>
      <c r="C23" s="15"/>
      <c r="E23" s="21" t="s">
        <v>363</v>
      </c>
      <c r="F23" s="4">
        <v>622</v>
      </c>
      <c r="G23" s="4">
        <f t="shared" si="0"/>
        <v>497.6</v>
      </c>
      <c r="J23" s="4"/>
      <c r="L23" s="4">
        <f t="shared" si="2"/>
        <v>124.4</v>
      </c>
    </row>
    <row r="24" spans="1:12" s="3" customFormat="1" ht="30" customHeight="1" x14ac:dyDescent="0.3">
      <c r="A24" s="4" t="s">
        <v>1330</v>
      </c>
      <c r="B24" s="49" t="s">
        <v>1966</v>
      </c>
      <c r="C24" s="15"/>
      <c r="D24" s="3">
        <v>54</v>
      </c>
      <c r="E24" s="21" t="s">
        <v>1967</v>
      </c>
      <c r="F24" s="4">
        <v>253</v>
      </c>
      <c r="G24" s="4">
        <f t="shared" si="0"/>
        <v>202.4</v>
      </c>
      <c r="J24" s="4"/>
      <c r="L24" s="4">
        <f t="shared" si="2"/>
        <v>50.6</v>
      </c>
    </row>
    <row r="25" spans="1:12" s="3" customFormat="1" ht="30" customHeight="1" x14ac:dyDescent="0.3">
      <c r="A25" s="4" t="s">
        <v>1330</v>
      </c>
      <c r="B25" s="43" t="s">
        <v>1934</v>
      </c>
      <c r="C25" s="15"/>
      <c r="D25" s="21">
        <v>52</v>
      </c>
      <c r="E25" s="3" t="s">
        <v>1460</v>
      </c>
      <c r="F25" s="4">
        <v>592</v>
      </c>
      <c r="G25" s="4">
        <f t="shared" si="0"/>
        <v>473.6</v>
      </c>
      <c r="J25" s="4">
        <f t="shared" ref="J25:J44" si="3">H25-I25</f>
        <v>0</v>
      </c>
      <c r="L25" s="4">
        <f t="shared" si="2"/>
        <v>118.4</v>
      </c>
    </row>
    <row r="26" spans="1:12" s="5" customFormat="1" ht="30" customHeight="1" x14ac:dyDescent="0.3">
      <c r="A26" s="6" t="s">
        <v>219</v>
      </c>
      <c r="B26" s="56" t="s">
        <v>1879</v>
      </c>
      <c r="C26" s="7" t="s">
        <v>1880</v>
      </c>
      <c r="D26" s="6">
        <v>54</v>
      </c>
      <c r="E26" s="6" t="s">
        <v>363</v>
      </c>
      <c r="F26" s="6">
        <v>973</v>
      </c>
      <c r="G26" s="6">
        <f t="shared" si="0"/>
        <v>778.4</v>
      </c>
      <c r="H26" s="5">
        <f>F26</f>
        <v>973</v>
      </c>
      <c r="I26" s="5">
        <v>500</v>
      </c>
      <c r="J26" s="6">
        <f t="shared" si="3"/>
        <v>473</v>
      </c>
      <c r="L26" s="6">
        <f t="shared" si="2"/>
        <v>194.60000000000002</v>
      </c>
    </row>
    <row r="27" spans="1:12" s="12" customFormat="1" ht="30" customHeight="1" x14ac:dyDescent="0.3">
      <c r="A27" s="12" t="s">
        <v>1918</v>
      </c>
      <c r="B27" s="35" t="s">
        <v>1878</v>
      </c>
      <c r="C27" s="22"/>
      <c r="E27" s="12" t="s">
        <v>1925</v>
      </c>
      <c r="G27" s="13">
        <f t="shared" si="0"/>
        <v>0</v>
      </c>
      <c r="H27" s="12">
        <f>F27+F28+F29+F30+F31+F32+F33+F34+F35</f>
        <v>1415</v>
      </c>
      <c r="I27" s="12">
        <v>900</v>
      </c>
      <c r="J27" s="13">
        <f t="shared" si="3"/>
        <v>515</v>
      </c>
      <c r="L27" s="13">
        <f t="shared" si="2"/>
        <v>0</v>
      </c>
    </row>
    <row r="28" spans="1:12" s="10" customFormat="1" ht="30" customHeight="1" x14ac:dyDescent="0.3">
      <c r="A28" s="10" t="s">
        <v>1918</v>
      </c>
      <c r="B28" s="41" t="s">
        <v>1923</v>
      </c>
      <c r="C28" s="21"/>
      <c r="E28" s="10" t="s">
        <v>1924</v>
      </c>
      <c r="F28" s="10">
        <v>88</v>
      </c>
      <c r="G28" s="11">
        <f t="shared" si="0"/>
        <v>70.400000000000006</v>
      </c>
      <c r="J28" s="11">
        <f t="shared" si="3"/>
        <v>0</v>
      </c>
      <c r="L28" s="11">
        <f t="shared" si="2"/>
        <v>17.600000000000001</v>
      </c>
    </row>
    <row r="29" spans="1:12" s="10" customFormat="1" ht="30" customHeight="1" x14ac:dyDescent="0.3">
      <c r="A29" s="10" t="s">
        <v>1918</v>
      </c>
      <c r="B29" s="41" t="s">
        <v>1926</v>
      </c>
      <c r="C29" s="21"/>
      <c r="E29" s="10" t="s">
        <v>1927</v>
      </c>
      <c r="F29" s="10">
        <v>101</v>
      </c>
      <c r="G29" s="11">
        <f t="shared" si="0"/>
        <v>80.8</v>
      </c>
      <c r="J29" s="11">
        <f t="shared" si="3"/>
        <v>0</v>
      </c>
      <c r="L29" s="11">
        <f t="shared" si="2"/>
        <v>20.200000000000003</v>
      </c>
    </row>
    <row r="30" spans="1:12" s="10" customFormat="1" ht="30" customHeight="1" x14ac:dyDescent="0.3">
      <c r="A30" s="10" t="s">
        <v>1918</v>
      </c>
      <c r="B30" s="41" t="s">
        <v>1928</v>
      </c>
      <c r="C30" s="15"/>
      <c r="D30" s="21"/>
      <c r="F30" s="11">
        <v>190</v>
      </c>
      <c r="G30" s="11">
        <f t="shared" si="0"/>
        <v>152</v>
      </c>
      <c r="J30" s="11">
        <f t="shared" si="3"/>
        <v>0</v>
      </c>
      <c r="L30" s="11">
        <f t="shared" si="2"/>
        <v>38</v>
      </c>
    </row>
    <row r="31" spans="1:12" s="10" customFormat="1" ht="30" customHeight="1" x14ac:dyDescent="0.3">
      <c r="A31" s="10" t="s">
        <v>1918</v>
      </c>
      <c r="B31" s="34" t="s">
        <v>884</v>
      </c>
      <c r="C31" s="21"/>
      <c r="D31" s="10">
        <v>48</v>
      </c>
      <c r="E31" s="10" t="s">
        <v>7</v>
      </c>
      <c r="G31" s="11">
        <f t="shared" si="0"/>
        <v>0</v>
      </c>
      <c r="J31" s="11">
        <f t="shared" si="3"/>
        <v>0</v>
      </c>
      <c r="L31" s="11">
        <f t="shared" si="2"/>
        <v>0</v>
      </c>
    </row>
    <row r="32" spans="1:12" s="10" customFormat="1" ht="30" customHeight="1" x14ac:dyDescent="0.3">
      <c r="A32" s="10" t="s">
        <v>1918</v>
      </c>
      <c r="B32" s="41" t="s">
        <v>1922</v>
      </c>
      <c r="C32" s="21"/>
      <c r="D32" s="10">
        <v>48</v>
      </c>
      <c r="E32" s="10" t="s">
        <v>20</v>
      </c>
      <c r="F32" s="10">
        <v>362</v>
      </c>
      <c r="G32" s="11">
        <f t="shared" ref="G32:G61" si="4">F32-L32</f>
        <v>289.60000000000002</v>
      </c>
      <c r="J32" s="11">
        <f t="shared" si="3"/>
        <v>0</v>
      </c>
      <c r="L32" s="11">
        <f t="shared" ref="L32:L66" si="5">F32*20%</f>
        <v>72.400000000000006</v>
      </c>
    </row>
    <row r="33" spans="1:12" s="10" customFormat="1" ht="30" customHeight="1" x14ac:dyDescent="0.3">
      <c r="A33" s="10" t="s">
        <v>1918</v>
      </c>
      <c r="B33" s="41" t="s">
        <v>1916</v>
      </c>
      <c r="C33" s="21"/>
      <c r="D33" s="10">
        <v>48</v>
      </c>
      <c r="E33" s="10" t="s">
        <v>1917</v>
      </c>
      <c r="F33" s="10">
        <v>337</v>
      </c>
      <c r="G33" s="11">
        <f t="shared" si="4"/>
        <v>269.60000000000002</v>
      </c>
      <c r="J33" s="11">
        <f t="shared" si="3"/>
        <v>0</v>
      </c>
      <c r="L33" s="11">
        <f t="shared" si="5"/>
        <v>67.400000000000006</v>
      </c>
    </row>
    <row r="34" spans="1:12" s="10" customFormat="1" ht="30" customHeight="1" x14ac:dyDescent="0.3">
      <c r="A34" s="10" t="s">
        <v>1918</v>
      </c>
      <c r="B34" s="41" t="s">
        <v>458</v>
      </c>
      <c r="C34" s="21"/>
      <c r="D34" s="10">
        <v>48</v>
      </c>
      <c r="E34" s="10" t="s">
        <v>1921</v>
      </c>
      <c r="F34" s="10">
        <v>337</v>
      </c>
      <c r="G34" s="11">
        <f t="shared" si="4"/>
        <v>269.60000000000002</v>
      </c>
      <c r="J34" s="11">
        <f t="shared" si="3"/>
        <v>0</v>
      </c>
      <c r="L34" s="11">
        <f t="shared" si="5"/>
        <v>67.400000000000006</v>
      </c>
    </row>
    <row r="35" spans="1:12" s="8" customFormat="1" ht="30" customHeight="1" x14ac:dyDescent="0.3">
      <c r="A35" s="8" t="s">
        <v>1918</v>
      </c>
      <c r="B35" s="52" t="s">
        <v>1919</v>
      </c>
      <c r="C35" s="20"/>
      <c r="D35" s="8">
        <v>48</v>
      </c>
      <c r="E35" s="8" t="s">
        <v>1920</v>
      </c>
      <c r="G35" s="9">
        <f t="shared" si="4"/>
        <v>0</v>
      </c>
      <c r="J35" s="9">
        <f t="shared" si="3"/>
        <v>0</v>
      </c>
      <c r="L35" s="9">
        <f t="shared" si="5"/>
        <v>0</v>
      </c>
    </row>
    <row r="36" spans="1:12" s="3" customFormat="1" ht="30" customHeight="1" x14ac:dyDescent="0.3">
      <c r="A36" s="3" t="s">
        <v>1889</v>
      </c>
      <c r="B36" s="43" t="s">
        <v>627</v>
      </c>
      <c r="C36" s="15" t="s">
        <v>1888</v>
      </c>
      <c r="D36" s="3" t="s">
        <v>1887</v>
      </c>
      <c r="E36" s="3" t="s">
        <v>274</v>
      </c>
      <c r="F36" s="3">
        <v>1353</v>
      </c>
      <c r="G36" s="4">
        <f t="shared" si="4"/>
        <v>1082.4000000000001</v>
      </c>
      <c r="H36" s="3">
        <f>F36</f>
        <v>1353</v>
      </c>
      <c r="I36" s="3">
        <v>700</v>
      </c>
      <c r="J36" s="4">
        <f t="shared" si="3"/>
        <v>653</v>
      </c>
      <c r="L36" s="4">
        <f t="shared" si="5"/>
        <v>270.60000000000002</v>
      </c>
    </row>
    <row r="37" spans="1:12" s="5" customFormat="1" ht="30" customHeight="1" x14ac:dyDescent="0.3">
      <c r="A37" s="5" t="s">
        <v>1882</v>
      </c>
      <c r="B37" s="46" t="s">
        <v>1881</v>
      </c>
      <c r="C37" s="7"/>
      <c r="D37" s="5">
        <v>46</v>
      </c>
      <c r="F37" s="5">
        <v>341</v>
      </c>
      <c r="G37" s="6">
        <f t="shared" si="4"/>
        <v>272.8</v>
      </c>
      <c r="H37" s="5">
        <f>F37</f>
        <v>341</v>
      </c>
      <c r="I37" s="5">
        <v>200</v>
      </c>
      <c r="J37" s="6">
        <f t="shared" si="3"/>
        <v>141</v>
      </c>
      <c r="L37" s="6">
        <f t="shared" si="5"/>
        <v>68.2</v>
      </c>
    </row>
    <row r="38" spans="1:12" s="3" customFormat="1" ht="30" customHeight="1" x14ac:dyDescent="0.3">
      <c r="A38" s="37" t="s">
        <v>467</v>
      </c>
      <c r="B38" s="43" t="s">
        <v>1875</v>
      </c>
      <c r="C38" s="15" t="s">
        <v>1876</v>
      </c>
      <c r="D38" s="3">
        <v>9</v>
      </c>
      <c r="E38" s="3" t="s">
        <v>20</v>
      </c>
      <c r="F38" s="3">
        <v>210</v>
      </c>
      <c r="G38" s="4">
        <f t="shared" si="4"/>
        <v>168</v>
      </c>
      <c r="H38" s="3">
        <f>F38+F39+F41+F40+F42+F43+F44+F45+F46</f>
        <v>2037</v>
      </c>
      <c r="I38" s="3">
        <v>1300</v>
      </c>
      <c r="J38" s="4">
        <f t="shared" si="3"/>
        <v>737</v>
      </c>
      <c r="L38" s="4">
        <f t="shared" si="5"/>
        <v>42</v>
      </c>
    </row>
    <row r="39" spans="1:12" s="3" customFormat="1" ht="30" customHeight="1" x14ac:dyDescent="0.3">
      <c r="A39" s="37" t="s">
        <v>467</v>
      </c>
      <c r="B39" s="49" t="s">
        <v>1873</v>
      </c>
      <c r="C39" s="15" t="s">
        <v>1874</v>
      </c>
      <c r="D39" s="3">
        <v>9</v>
      </c>
      <c r="E39" s="4" t="s">
        <v>3</v>
      </c>
      <c r="F39" s="4">
        <v>279</v>
      </c>
      <c r="G39" s="4">
        <f t="shared" si="4"/>
        <v>223.2</v>
      </c>
      <c r="J39" s="4">
        <f t="shared" si="3"/>
        <v>0</v>
      </c>
      <c r="L39" s="4">
        <f t="shared" si="5"/>
        <v>55.800000000000004</v>
      </c>
    </row>
    <row r="40" spans="1:12" s="3" customFormat="1" ht="30" customHeight="1" x14ac:dyDescent="0.3">
      <c r="A40" s="37" t="s">
        <v>467</v>
      </c>
      <c r="B40" s="60" t="s">
        <v>1877</v>
      </c>
      <c r="C40" s="15" t="s">
        <v>1682</v>
      </c>
      <c r="D40" s="3">
        <v>9</v>
      </c>
      <c r="E40" s="4" t="s">
        <v>120</v>
      </c>
      <c r="F40" s="4"/>
      <c r="G40" s="4">
        <f t="shared" si="4"/>
        <v>0</v>
      </c>
      <c r="J40" s="4">
        <f t="shared" si="3"/>
        <v>0</v>
      </c>
      <c r="L40" s="4">
        <f t="shared" si="5"/>
        <v>0</v>
      </c>
    </row>
    <row r="41" spans="1:12" s="3" customFormat="1" ht="30" customHeight="1" x14ac:dyDescent="0.3">
      <c r="A41" s="37" t="s">
        <v>467</v>
      </c>
      <c r="B41" s="49" t="s">
        <v>1871</v>
      </c>
      <c r="C41" s="15" t="s">
        <v>1872</v>
      </c>
      <c r="D41" s="3">
        <v>128</v>
      </c>
      <c r="E41" s="3" t="s">
        <v>688</v>
      </c>
      <c r="F41" s="4">
        <v>279</v>
      </c>
      <c r="G41" s="4">
        <f t="shared" si="4"/>
        <v>223.2</v>
      </c>
      <c r="J41" s="4">
        <f t="shared" si="3"/>
        <v>0</v>
      </c>
      <c r="L41" s="4">
        <f t="shared" si="5"/>
        <v>55.800000000000004</v>
      </c>
    </row>
    <row r="42" spans="1:12" s="3" customFormat="1" ht="30" customHeight="1" x14ac:dyDescent="0.3">
      <c r="A42" s="3" t="s">
        <v>467</v>
      </c>
      <c r="B42" s="43" t="s">
        <v>1953</v>
      </c>
      <c r="C42" s="23" t="s">
        <v>1954</v>
      </c>
      <c r="D42" s="3">
        <v>8</v>
      </c>
      <c r="E42" s="3" t="s">
        <v>1955</v>
      </c>
      <c r="F42" s="3">
        <v>299</v>
      </c>
      <c r="G42" s="4">
        <f t="shared" si="4"/>
        <v>239.2</v>
      </c>
      <c r="J42" s="4">
        <f t="shared" si="3"/>
        <v>0</v>
      </c>
      <c r="L42" s="4">
        <f t="shared" si="5"/>
        <v>59.800000000000004</v>
      </c>
    </row>
    <row r="43" spans="1:12" s="3" customFormat="1" ht="30" customHeight="1" x14ac:dyDescent="0.3">
      <c r="A43" s="3" t="s">
        <v>467</v>
      </c>
      <c r="B43" s="43" t="s">
        <v>1956</v>
      </c>
      <c r="C43" s="23" t="s">
        <v>1957</v>
      </c>
      <c r="D43" s="3">
        <v>8</v>
      </c>
      <c r="E43" s="3" t="s">
        <v>1958</v>
      </c>
      <c r="F43" s="3">
        <v>270</v>
      </c>
      <c r="G43" s="4">
        <f t="shared" si="4"/>
        <v>216</v>
      </c>
      <c r="J43" s="4">
        <f t="shared" si="3"/>
        <v>0</v>
      </c>
      <c r="L43" s="4">
        <f t="shared" si="5"/>
        <v>54</v>
      </c>
    </row>
    <row r="44" spans="1:12" s="3" customFormat="1" ht="30" customHeight="1" x14ac:dyDescent="0.3">
      <c r="A44" s="3" t="s">
        <v>467</v>
      </c>
      <c r="B44" s="43" t="s">
        <v>1959</v>
      </c>
      <c r="C44" s="23" t="s">
        <v>1960</v>
      </c>
      <c r="D44" s="3">
        <v>134</v>
      </c>
      <c r="E44" s="3" t="s">
        <v>1961</v>
      </c>
      <c r="F44" s="3">
        <v>350</v>
      </c>
      <c r="G44" s="4">
        <f t="shared" si="4"/>
        <v>280</v>
      </c>
      <c r="J44" s="4">
        <f t="shared" si="3"/>
        <v>0</v>
      </c>
      <c r="L44" s="4">
        <f t="shared" si="5"/>
        <v>70</v>
      </c>
    </row>
    <row r="45" spans="1:12" s="3" customFormat="1" ht="30" customHeight="1" x14ac:dyDescent="0.3">
      <c r="A45" s="3" t="s">
        <v>467</v>
      </c>
      <c r="B45" s="36" t="s">
        <v>1953</v>
      </c>
      <c r="C45" s="23" t="s">
        <v>1962</v>
      </c>
      <c r="D45" s="3">
        <v>8</v>
      </c>
      <c r="E45" s="3" t="s">
        <v>1963</v>
      </c>
      <c r="G45" s="3">
        <f t="shared" si="4"/>
        <v>0</v>
      </c>
      <c r="L45" s="3">
        <f t="shared" si="5"/>
        <v>0</v>
      </c>
    </row>
    <row r="46" spans="1:12" s="3" customFormat="1" ht="30" customHeight="1" x14ac:dyDescent="0.3">
      <c r="A46" s="3" t="s">
        <v>467</v>
      </c>
      <c r="B46" s="43" t="s">
        <v>1959</v>
      </c>
      <c r="C46" s="23" t="s">
        <v>1968</v>
      </c>
      <c r="D46" s="3">
        <v>134</v>
      </c>
      <c r="E46" s="3" t="s">
        <v>1969</v>
      </c>
      <c r="F46" s="3">
        <v>350</v>
      </c>
      <c r="G46" s="3">
        <f t="shared" si="4"/>
        <v>280</v>
      </c>
      <c r="L46" s="3">
        <f t="shared" si="5"/>
        <v>70</v>
      </c>
    </row>
    <row r="47" spans="1:12" s="5" customFormat="1" ht="30" customHeight="1" x14ac:dyDescent="0.3">
      <c r="A47" s="6" t="s">
        <v>138</v>
      </c>
      <c r="B47" s="56" t="s">
        <v>1935</v>
      </c>
      <c r="C47" s="7"/>
      <c r="D47" s="6">
        <v>50</v>
      </c>
      <c r="E47" s="6" t="s">
        <v>83</v>
      </c>
      <c r="F47" s="6">
        <v>376</v>
      </c>
      <c r="G47" s="6">
        <f t="shared" si="4"/>
        <v>300.8</v>
      </c>
      <c r="H47" s="5">
        <f>F47</f>
        <v>376</v>
      </c>
      <c r="I47" s="5">
        <v>200</v>
      </c>
      <c r="J47" s="6">
        <f t="shared" ref="J47:J54" si="6">H47-I47</f>
        <v>176</v>
      </c>
      <c r="L47" s="6">
        <f t="shared" si="5"/>
        <v>75.2</v>
      </c>
    </row>
    <row r="48" spans="1:12" s="3" customFormat="1" ht="30" customHeight="1" x14ac:dyDescent="0.3">
      <c r="A48" s="37" t="s">
        <v>1859</v>
      </c>
      <c r="B48" s="60" t="s">
        <v>1863</v>
      </c>
      <c r="C48" s="15" t="s">
        <v>1864</v>
      </c>
      <c r="D48" s="3">
        <v>7</v>
      </c>
      <c r="E48" s="4"/>
      <c r="F48" s="4"/>
      <c r="G48" s="4">
        <f t="shared" si="4"/>
        <v>0</v>
      </c>
      <c r="H48" s="3">
        <f>F48+F49+F50</f>
        <v>242</v>
      </c>
      <c r="I48" s="3">
        <v>242</v>
      </c>
      <c r="J48" s="4">
        <f t="shared" si="6"/>
        <v>0</v>
      </c>
      <c r="L48" s="4">
        <f t="shared" si="5"/>
        <v>0</v>
      </c>
    </row>
    <row r="49" spans="1:12" s="3" customFormat="1" ht="30" customHeight="1" x14ac:dyDescent="0.3">
      <c r="A49" s="3" t="s">
        <v>1859</v>
      </c>
      <c r="B49" s="49" t="s">
        <v>1860</v>
      </c>
      <c r="C49" s="15" t="s">
        <v>1862</v>
      </c>
      <c r="D49" s="4" t="s">
        <v>1861</v>
      </c>
      <c r="E49" s="4"/>
      <c r="F49" s="4">
        <v>121</v>
      </c>
      <c r="G49" s="4">
        <f t="shared" si="4"/>
        <v>96.8</v>
      </c>
      <c r="J49" s="4">
        <f t="shared" si="6"/>
        <v>0</v>
      </c>
      <c r="L49" s="4">
        <f t="shared" si="5"/>
        <v>24.200000000000003</v>
      </c>
    </row>
    <row r="50" spans="1:12" s="3" customFormat="1" ht="30" customHeight="1" x14ac:dyDescent="0.3">
      <c r="A50" s="37" t="s">
        <v>1859</v>
      </c>
      <c r="B50" s="49" t="s">
        <v>1865</v>
      </c>
      <c r="C50" s="15" t="s">
        <v>1866</v>
      </c>
      <c r="D50" s="4" t="s">
        <v>1861</v>
      </c>
      <c r="E50" s="4"/>
      <c r="F50" s="4">
        <v>121</v>
      </c>
      <c r="G50" s="4">
        <f t="shared" si="4"/>
        <v>96.8</v>
      </c>
      <c r="J50" s="4">
        <f t="shared" si="6"/>
        <v>0</v>
      </c>
      <c r="L50" s="4">
        <f t="shared" si="5"/>
        <v>24.200000000000003</v>
      </c>
    </row>
    <row r="51" spans="1:12" s="12" customFormat="1" ht="30" customHeight="1" x14ac:dyDescent="0.3">
      <c r="A51" s="13" t="s">
        <v>425</v>
      </c>
      <c r="B51" s="45" t="s">
        <v>1885</v>
      </c>
      <c r="C51" s="16" t="s">
        <v>1886</v>
      </c>
      <c r="D51" s="13">
        <v>6</v>
      </c>
      <c r="E51" s="13" t="s">
        <v>20</v>
      </c>
      <c r="F51" s="13">
        <v>660</v>
      </c>
      <c r="G51" s="13">
        <f t="shared" si="4"/>
        <v>528</v>
      </c>
      <c r="H51" s="12">
        <f>F51+F52</f>
        <v>1202</v>
      </c>
      <c r="I51" s="12">
        <v>1000</v>
      </c>
      <c r="J51" s="13">
        <f t="shared" si="6"/>
        <v>202</v>
      </c>
      <c r="L51" s="13">
        <f t="shared" si="5"/>
        <v>132</v>
      </c>
    </row>
    <row r="52" spans="1:12" s="8" customFormat="1" ht="30" customHeight="1" x14ac:dyDescent="0.3">
      <c r="A52" s="9" t="s">
        <v>425</v>
      </c>
      <c r="B52" s="44" t="s">
        <v>1883</v>
      </c>
      <c r="C52" s="14" t="s">
        <v>1884</v>
      </c>
      <c r="D52" s="9">
        <v>6</v>
      </c>
      <c r="E52" s="9" t="s">
        <v>20</v>
      </c>
      <c r="F52" s="9">
        <v>542</v>
      </c>
      <c r="G52" s="9">
        <f t="shared" si="4"/>
        <v>433.6</v>
      </c>
      <c r="J52" s="9">
        <f t="shared" si="6"/>
        <v>0</v>
      </c>
      <c r="L52" s="9">
        <f t="shared" si="5"/>
        <v>108.4</v>
      </c>
    </row>
    <row r="53" spans="1:12" s="12" customFormat="1" ht="30" customHeight="1" x14ac:dyDescent="0.3">
      <c r="A53" s="12" t="s">
        <v>1891</v>
      </c>
      <c r="B53" s="47" t="s">
        <v>1929</v>
      </c>
      <c r="C53" s="16"/>
      <c r="D53" s="22" t="s">
        <v>98</v>
      </c>
      <c r="E53" s="12" t="s">
        <v>474</v>
      </c>
      <c r="F53" s="13">
        <v>1015</v>
      </c>
      <c r="G53" s="13">
        <f t="shared" si="4"/>
        <v>812</v>
      </c>
      <c r="H53" s="12">
        <f>F53+F54+F55</f>
        <v>1574</v>
      </c>
      <c r="I53" s="12">
        <v>1574</v>
      </c>
      <c r="J53" s="13">
        <f t="shared" si="6"/>
        <v>0</v>
      </c>
      <c r="L53" s="13">
        <f t="shared" si="5"/>
        <v>203</v>
      </c>
    </row>
    <row r="54" spans="1:12" s="10" customFormat="1" ht="30" customHeight="1" x14ac:dyDescent="0.3">
      <c r="A54" s="10" t="s">
        <v>1891</v>
      </c>
      <c r="B54" s="41" t="s">
        <v>1890</v>
      </c>
      <c r="C54" s="15"/>
      <c r="D54" s="10" t="s">
        <v>244</v>
      </c>
      <c r="F54" s="10">
        <v>559</v>
      </c>
      <c r="G54" s="11">
        <f t="shared" si="4"/>
        <v>447.2</v>
      </c>
      <c r="J54" s="11">
        <f t="shared" si="6"/>
        <v>0</v>
      </c>
      <c r="L54" s="11">
        <f t="shared" si="5"/>
        <v>111.80000000000001</v>
      </c>
    </row>
    <row r="55" spans="1:12" s="8" customFormat="1" ht="30" customHeight="1" x14ac:dyDescent="0.3">
      <c r="A55" s="8" t="s">
        <v>1891</v>
      </c>
      <c r="B55" s="52" t="s">
        <v>1964</v>
      </c>
      <c r="C55" s="14"/>
      <c r="D55" s="8" t="s">
        <v>1056</v>
      </c>
      <c r="G55" s="9">
        <f t="shared" si="4"/>
        <v>0</v>
      </c>
      <c r="J55" s="9"/>
      <c r="L55" s="9">
        <f t="shared" si="5"/>
        <v>0</v>
      </c>
    </row>
    <row r="56" spans="1:12" s="3" customFormat="1" ht="30" customHeight="1" x14ac:dyDescent="0.3">
      <c r="A56" s="4" t="s">
        <v>319</v>
      </c>
      <c r="B56" s="49" t="s">
        <v>1867</v>
      </c>
      <c r="C56" s="15" t="s">
        <v>1868</v>
      </c>
      <c r="D56" s="4"/>
      <c r="E56" s="4" t="s">
        <v>120</v>
      </c>
      <c r="F56" s="4">
        <v>362</v>
      </c>
      <c r="G56" s="4">
        <f t="shared" si="4"/>
        <v>289.60000000000002</v>
      </c>
      <c r="H56" s="3">
        <f>F56+F57</f>
        <v>724</v>
      </c>
      <c r="I56" s="3">
        <v>350</v>
      </c>
      <c r="J56" s="4">
        <f t="shared" ref="J56:J66" si="7">H56-I56</f>
        <v>374</v>
      </c>
      <c r="L56" s="4">
        <f t="shared" si="5"/>
        <v>72.400000000000006</v>
      </c>
    </row>
    <row r="57" spans="1:12" s="3" customFormat="1" ht="30" customHeight="1" x14ac:dyDescent="0.3">
      <c r="A57" s="4" t="s">
        <v>319</v>
      </c>
      <c r="B57" s="49" t="s">
        <v>1869</v>
      </c>
      <c r="C57" s="15" t="s">
        <v>1870</v>
      </c>
      <c r="E57" s="3" t="s">
        <v>83</v>
      </c>
      <c r="F57" s="4">
        <v>362</v>
      </c>
      <c r="G57" s="4">
        <f t="shared" si="4"/>
        <v>289.60000000000002</v>
      </c>
      <c r="J57" s="4">
        <f t="shared" si="7"/>
        <v>0</v>
      </c>
      <c r="L57" s="4">
        <f t="shared" si="5"/>
        <v>72.400000000000006</v>
      </c>
    </row>
    <row r="58" spans="1:12" s="5" customFormat="1" ht="30" customHeight="1" x14ac:dyDescent="0.3">
      <c r="A58" s="5" t="s">
        <v>1608</v>
      </c>
      <c r="B58" s="56" t="s">
        <v>1855</v>
      </c>
      <c r="C58" s="7" t="s">
        <v>1843</v>
      </c>
      <c r="D58" s="6"/>
      <c r="E58" s="6" t="s">
        <v>443</v>
      </c>
      <c r="F58" s="6">
        <v>393</v>
      </c>
      <c r="G58" s="6">
        <f t="shared" si="4"/>
        <v>314.39999999999998</v>
      </c>
      <c r="H58" s="5">
        <f>F58</f>
        <v>393</v>
      </c>
      <c r="I58" s="5">
        <v>200</v>
      </c>
      <c r="J58" s="6">
        <f t="shared" si="7"/>
        <v>193</v>
      </c>
      <c r="L58" s="6">
        <f t="shared" si="5"/>
        <v>78.600000000000009</v>
      </c>
    </row>
    <row r="59" spans="1:12" s="3" customFormat="1" ht="30" customHeight="1" x14ac:dyDescent="0.3">
      <c r="A59" s="4" t="s">
        <v>74</v>
      </c>
      <c r="B59" s="49" t="s">
        <v>1898</v>
      </c>
      <c r="C59" s="15" t="s">
        <v>1900</v>
      </c>
      <c r="E59" s="4" t="s">
        <v>1899</v>
      </c>
      <c r="F59" s="4">
        <v>264</v>
      </c>
      <c r="G59" s="4">
        <f t="shared" si="4"/>
        <v>211.2</v>
      </c>
      <c r="H59" s="3">
        <f>F59+F60+F61+F62+F63+F64</f>
        <v>974</v>
      </c>
      <c r="I59" s="3">
        <v>500</v>
      </c>
      <c r="J59" s="4">
        <f t="shared" si="7"/>
        <v>474</v>
      </c>
      <c r="L59" s="4">
        <f t="shared" si="5"/>
        <v>52.800000000000004</v>
      </c>
    </row>
    <row r="60" spans="1:12" s="3" customFormat="1" ht="30" customHeight="1" x14ac:dyDescent="0.3">
      <c r="A60" s="4" t="s">
        <v>74</v>
      </c>
      <c r="B60" s="43" t="s">
        <v>1909</v>
      </c>
      <c r="C60" s="15" t="s">
        <v>1910</v>
      </c>
      <c r="E60" s="3" t="s">
        <v>7</v>
      </c>
      <c r="F60" s="3">
        <v>168</v>
      </c>
      <c r="G60" s="4">
        <f t="shared" si="4"/>
        <v>134.4</v>
      </c>
      <c r="J60" s="4">
        <f t="shared" si="7"/>
        <v>0</v>
      </c>
      <c r="L60" s="4">
        <f t="shared" si="5"/>
        <v>33.6</v>
      </c>
    </row>
    <row r="61" spans="1:12" s="3" customFormat="1" ht="30" customHeight="1" x14ac:dyDescent="0.3">
      <c r="A61" s="4" t="s">
        <v>74</v>
      </c>
      <c r="B61" s="43" t="s">
        <v>1909</v>
      </c>
      <c r="C61" s="15" t="s">
        <v>1913</v>
      </c>
      <c r="E61" s="3" t="s">
        <v>747</v>
      </c>
      <c r="F61" s="3">
        <v>164</v>
      </c>
      <c r="G61" s="4">
        <f t="shared" si="4"/>
        <v>131.19999999999999</v>
      </c>
      <c r="J61" s="4">
        <f t="shared" si="7"/>
        <v>0</v>
      </c>
      <c r="L61" s="4">
        <f t="shared" si="5"/>
        <v>32.800000000000004</v>
      </c>
    </row>
    <row r="62" spans="1:12" s="3" customFormat="1" ht="30" customHeight="1" x14ac:dyDescent="0.3">
      <c r="A62" s="4" t="s">
        <v>74</v>
      </c>
      <c r="B62" s="49" t="s">
        <v>1905</v>
      </c>
      <c r="C62" s="15" t="s">
        <v>1906</v>
      </c>
      <c r="D62" s="21"/>
      <c r="E62" s="3" t="s">
        <v>104</v>
      </c>
      <c r="F62" s="4">
        <v>176</v>
      </c>
      <c r="G62" s="4">
        <f>F62-L62</f>
        <v>140.80000000000001</v>
      </c>
      <c r="J62" s="4">
        <f t="shared" si="7"/>
        <v>0</v>
      </c>
      <c r="L62" s="4">
        <f t="shared" si="5"/>
        <v>35.200000000000003</v>
      </c>
    </row>
    <row r="63" spans="1:12" s="3" customFormat="1" ht="30" customHeight="1" x14ac:dyDescent="0.3">
      <c r="A63" s="4" t="s">
        <v>74</v>
      </c>
      <c r="B63" s="43" t="s">
        <v>1911</v>
      </c>
      <c r="C63" s="15" t="s">
        <v>1912</v>
      </c>
      <c r="E63" s="3" t="s">
        <v>511</v>
      </c>
      <c r="F63" s="3">
        <v>101</v>
      </c>
      <c r="G63" s="4">
        <f>F63-L63</f>
        <v>80.8</v>
      </c>
      <c r="J63" s="4">
        <f t="shared" si="7"/>
        <v>0</v>
      </c>
      <c r="L63" s="4">
        <f t="shared" si="5"/>
        <v>20.200000000000003</v>
      </c>
    </row>
    <row r="64" spans="1:12" s="3" customFormat="1" ht="30" customHeight="1" x14ac:dyDescent="0.3">
      <c r="A64" s="4" t="s">
        <v>74</v>
      </c>
      <c r="B64" s="49" t="s">
        <v>1907</v>
      </c>
      <c r="C64" s="15" t="s">
        <v>1908</v>
      </c>
      <c r="D64" s="21"/>
      <c r="F64" s="4">
        <v>101</v>
      </c>
      <c r="G64" s="4">
        <f>F64-L64</f>
        <v>80.8</v>
      </c>
      <c r="J64" s="4">
        <f t="shared" si="7"/>
        <v>0</v>
      </c>
      <c r="L64" s="4">
        <f t="shared" si="5"/>
        <v>20.200000000000003</v>
      </c>
    </row>
    <row r="65" spans="1:12" s="5" customFormat="1" ht="30" customHeight="1" x14ac:dyDescent="0.3">
      <c r="A65" s="5" t="s">
        <v>334</v>
      </c>
      <c r="B65" s="46" t="s">
        <v>1892</v>
      </c>
      <c r="C65" s="7" t="s">
        <v>1893</v>
      </c>
      <c r="D65" s="5">
        <v>46</v>
      </c>
      <c r="E65" s="5" t="s">
        <v>1894</v>
      </c>
      <c r="F65" s="5">
        <v>312</v>
      </c>
      <c r="G65" s="6">
        <f>F65-L65</f>
        <v>249.6</v>
      </c>
      <c r="H65" s="5">
        <f>F65</f>
        <v>312</v>
      </c>
      <c r="I65" s="5">
        <v>150</v>
      </c>
      <c r="J65" s="6">
        <f t="shared" si="7"/>
        <v>162</v>
      </c>
      <c r="L65" s="6">
        <f t="shared" si="5"/>
        <v>62.400000000000006</v>
      </c>
    </row>
    <row r="66" spans="1:12" ht="30" customHeight="1" x14ac:dyDescent="0.3">
      <c r="B66" s="2"/>
      <c r="C66" s="28" t="s">
        <v>1858</v>
      </c>
      <c r="E66" s="29"/>
      <c r="F66" s="2"/>
      <c r="G66" s="2">
        <f>F66-L66</f>
        <v>0</v>
      </c>
      <c r="J66" s="2">
        <f t="shared" si="7"/>
        <v>0</v>
      </c>
      <c r="L66" s="2">
        <f t="shared" si="5"/>
        <v>0</v>
      </c>
    </row>
    <row r="67" spans="1:12" s="12" customFormat="1" ht="30" customHeight="1" x14ac:dyDescent="0.3">
      <c r="A67" s="12" t="s">
        <v>1689</v>
      </c>
      <c r="B67" s="47" t="s">
        <v>1970</v>
      </c>
      <c r="C67" s="16" t="s">
        <v>1971</v>
      </c>
      <c r="D67" s="12" t="s">
        <v>1736</v>
      </c>
      <c r="E67" s="12" t="s">
        <v>3</v>
      </c>
      <c r="F67" s="12">
        <v>215</v>
      </c>
      <c r="G67" s="13">
        <f t="shared" ref="G67:G77" si="8">F67-L67</f>
        <v>172</v>
      </c>
      <c r="H67" s="12">
        <f>F67+F68+F69+F70+F71+F72+F73+F74+F75+F76</f>
        <v>1981</v>
      </c>
      <c r="I67" s="12">
        <v>1000</v>
      </c>
      <c r="J67" s="13">
        <f t="shared" ref="J67:J77" si="9">H67-I67</f>
        <v>981</v>
      </c>
      <c r="L67" s="13">
        <f t="shared" ref="L67:L77" si="10">F67*20%</f>
        <v>43</v>
      </c>
    </row>
    <row r="68" spans="1:12" s="10" customFormat="1" ht="30" customHeight="1" x14ac:dyDescent="0.3">
      <c r="A68" s="10" t="s">
        <v>1689</v>
      </c>
      <c r="B68" s="41" t="s">
        <v>1970</v>
      </c>
      <c r="C68" s="15" t="s">
        <v>1971</v>
      </c>
      <c r="D68" s="10" t="s">
        <v>1736</v>
      </c>
      <c r="E68" s="10" t="s">
        <v>3</v>
      </c>
      <c r="F68" s="10">
        <v>215</v>
      </c>
      <c r="G68" s="11">
        <f t="shared" si="8"/>
        <v>172</v>
      </c>
      <c r="J68" s="11">
        <f t="shared" si="9"/>
        <v>0</v>
      </c>
      <c r="L68" s="11">
        <f t="shared" si="10"/>
        <v>43</v>
      </c>
    </row>
    <row r="69" spans="1:12" s="10" customFormat="1" ht="30" customHeight="1" x14ac:dyDescent="0.3">
      <c r="A69" s="10" t="s">
        <v>1689</v>
      </c>
      <c r="B69" s="41" t="s">
        <v>1972</v>
      </c>
      <c r="C69" s="15" t="s">
        <v>1973</v>
      </c>
      <c r="D69" s="10">
        <v>128</v>
      </c>
      <c r="E69" s="10" t="s">
        <v>750</v>
      </c>
      <c r="F69" s="10">
        <v>190</v>
      </c>
      <c r="G69" s="11">
        <f t="shared" si="8"/>
        <v>152</v>
      </c>
      <c r="J69" s="11">
        <f t="shared" si="9"/>
        <v>0</v>
      </c>
      <c r="L69" s="11">
        <f t="shared" si="10"/>
        <v>38</v>
      </c>
    </row>
    <row r="70" spans="1:12" s="10" customFormat="1" ht="30" customHeight="1" x14ac:dyDescent="0.3">
      <c r="A70" s="10" t="s">
        <v>1689</v>
      </c>
      <c r="B70" s="41" t="s">
        <v>1972</v>
      </c>
      <c r="C70" s="15" t="s">
        <v>1974</v>
      </c>
      <c r="D70" s="10">
        <v>128</v>
      </c>
      <c r="E70" s="10" t="s">
        <v>20</v>
      </c>
      <c r="F70" s="10">
        <v>190</v>
      </c>
      <c r="G70" s="11">
        <f t="shared" si="8"/>
        <v>152</v>
      </c>
      <c r="J70" s="11">
        <f t="shared" si="9"/>
        <v>0</v>
      </c>
      <c r="L70" s="11">
        <f t="shared" si="10"/>
        <v>38</v>
      </c>
    </row>
    <row r="71" spans="1:12" s="10" customFormat="1" ht="30" customHeight="1" x14ac:dyDescent="0.3">
      <c r="A71" s="10" t="s">
        <v>1689</v>
      </c>
      <c r="B71" s="41" t="s">
        <v>1975</v>
      </c>
      <c r="C71" s="15" t="s">
        <v>1976</v>
      </c>
      <c r="D71" s="10">
        <v>134</v>
      </c>
      <c r="E71" s="10" t="s">
        <v>688</v>
      </c>
      <c r="F71" s="10">
        <v>152</v>
      </c>
      <c r="G71" s="11">
        <f t="shared" si="8"/>
        <v>121.6</v>
      </c>
      <c r="J71" s="11">
        <f t="shared" si="9"/>
        <v>0</v>
      </c>
      <c r="L71" s="11">
        <f t="shared" si="10"/>
        <v>30.400000000000002</v>
      </c>
    </row>
    <row r="72" spans="1:12" s="10" customFormat="1" ht="30" customHeight="1" x14ac:dyDescent="0.3">
      <c r="A72" s="10" t="s">
        <v>1689</v>
      </c>
      <c r="B72" s="41" t="s">
        <v>1977</v>
      </c>
      <c r="C72" s="15" t="s">
        <v>1978</v>
      </c>
      <c r="D72" s="10">
        <v>134</v>
      </c>
      <c r="F72" s="10">
        <v>261</v>
      </c>
      <c r="G72" s="11">
        <f t="shared" si="8"/>
        <v>208.8</v>
      </c>
      <c r="J72" s="11">
        <f t="shared" si="9"/>
        <v>0</v>
      </c>
      <c r="L72" s="11">
        <f t="shared" si="10"/>
        <v>52.2</v>
      </c>
    </row>
    <row r="73" spans="1:12" s="10" customFormat="1" ht="30" customHeight="1" x14ac:dyDescent="0.3">
      <c r="A73" s="10" t="s">
        <v>1689</v>
      </c>
      <c r="B73" s="41" t="s">
        <v>1979</v>
      </c>
      <c r="C73" s="15" t="s">
        <v>1980</v>
      </c>
      <c r="D73" s="10">
        <v>8</v>
      </c>
      <c r="E73" s="10" t="s">
        <v>1981</v>
      </c>
      <c r="F73" s="10">
        <v>159</v>
      </c>
      <c r="G73" s="11">
        <f t="shared" si="8"/>
        <v>127.2</v>
      </c>
      <c r="J73" s="11">
        <f t="shared" si="9"/>
        <v>0</v>
      </c>
      <c r="L73" s="11">
        <f t="shared" si="10"/>
        <v>31.8</v>
      </c>
    </row>
    <row r="74" spans="1:12" s="10" customFormat="1" ht="30" customHeight="1" x14ac:dyDescent="0.3">
      <c r="A74" s="10" t="s">
        <v>1689</v>
      </c>
      <c r="B74" s="41" t="s">
        <v>1982</v>
      </c>
      <c r="C74" s="15" t="s">
        <v>1983</v>
      </c>
      <c r="D74" s="10">
        <v>134</v>
      </c>
      <c r="E74" s="10" t="s">
        <v>750</v>
      </c>
      <c r="F74" s="10">
        <v>215</v>
      </c>
      <c r="G74" s="11">
        <f t="shared" si="8"/>
        <v>172</v>
      </c>
      <c r="J74" s="11">
        <f t="shared" si="9"/>
        <v>0</v>
      </c>
      <c r="L74" s="11">
        <f t="shared" si="10"/>
        <v>43</v>
      </c>
    </row>
    <row r="75" spans="1:12" s="10" customFormat="1" ht="30" customHeight="1" x14ac:dyDescent="0.3">
      <c r="A75" s="10" t="s">
        <v>1689</v>
      </c>
      <c r="B75" s="41" t="s">
        <v>1984</v>
      </c>
      <c r="C75" s="15" t="s">
        <v>1986</v>
      </c>
      <c r="D75" s="10" t="s">
        <v>1985</v>
      </c>
      <c r="E75" s="10" t="s">
        <v>120</v>
      </c>
      <c r="F75" s="10">
        <v>258</v>
      </c>
      <c r="G75" s="11">
        <f t="shared" si="8"/>
        <v>206.4</v>
      </c>
      <c r="J75" s="11">
        <f t="shared" si="9"/>
        <v>0</v>
      </c>
      <c r="L75" s="11">
        <f t="shared" si="10"/>
        <v>51.6</v>
      </c>
    </row>
    <row r="76" spans="1:12" s="8" customFormat="1" ht="30" customHeight="1" x14ac:dyDescent="0.3">
      <c r="A76" s="8" t="s">
        <v>1689</v>
      </c>
      <c r="B76" s="48" t="s">
        <v>1987</v>
      </c>
      <c r="C76" s="14" t="s">
        <v>1988</v>
      </c>
      <c r="D76" s="8" t="s">
        <v>84</v>
      </c>
      <c r="E76" s="8" t="s">
        <v>3</v>
      </c>
      <c r="F76" s="8">
        <v>126</v>
      </c>
      <c r="G76" s="9">
        <f t="shared" si="8"/>
        <v>100.8</v>
      </c>
      <c r="J76" s="9">
        <f t="shared" si="9"/>
        <v>0</v>
      </c>
      <c r="L76" s="9">
        <f t="shared" si="10"/>
        <v>25.200000000000003</v>
      </c>
    </row>
    <row r="77" spans="1:12" s="5" customFormat="1" ht="30" customHeight="1" x14ac:dyDescent="0.3">
      <c r="A77" s="5" t="s">
        <v>115</v>
      </c>
      <c r="B77" s="46" t="s">
        <v>1970</v>
      </c>
      <c r="C77" s="7" t="s">
        <v>1971</v>
      </c>
      <c r="D77" s="5" t="s">
        <v>1736</v>
      </c>
      <c r="E77" s="5" t="s">
        <v>3</v>
      </c>
      <c r="F77" s="5">
        <v>215</v>
      </c>
      <c r="G77" s="6">
        <f t="shared" si="8"/>
        <v>172</v>
      </c>
      <c r="H77" s="5">
        <f>F77</f>
        <v>215</v>
      </c>
      <c r="I77" s="5">
        <v>150</v>
      </c>
      <c r="J77" s="6">
        <f t="shared" si="9"/>
        <v>65</v>
      </c>
      <c r="L77" s="6">
        <f t="shared" si="10"/>
        <v>43</v>
      </c>
    </row>
    <row r="78" spans="1:12" s="3" customFormat="1" ht="30" customHeight="1" x14ac:dyDescent="0.3">
      <c r="A78" s="3" t="s">
        <v>1989</v>
      </c>
      <c r="B78" s="43" t="s">
        <v>1990</v>
      </c>
      <c r="D78" s="3">
        <v>39</v>
      </c>
      <c r="F78" s="3">
        <v>223</v>
      </c>
      <c r="G78" s="4">
        <f t="shared" ref="G78:G103" si="11">F78-L78</f>
        <v>178.4</v>
      </c>
      <c r="H78" s="3">
        <f>F78</f>
        <v>223</v>
      </c>
      <c r="I78" s="3">
        <v>100</v>
      </c>
      <c r="J78" s="4">
        <f t="shared" ref="J78:J98" si="12">H78-I78</f>
        <v>123</v>
      </c>
      <c r="L78" s="4">
        <f t="shared" ref="L78:L101" si="13">F78*20%</f>
        <v>44.6</v>
      </c>
    </row>
    <row r="79" spans="1:12" s="12" customFormat="1" ht="30" customHeight="1" x14ac:dyDescent="0.3">
      <c r="A79" s="12" t="s">
        <v>1993</v>
      </c>
      <c r="B79" s="47" t="s">
        <v>1991</v>
      </c>
      <c r="C79" s="16" t="s">
        <v>1992</v>
      </c>
      <c r="D79" s="12">
        <v>80</v>
      </c>
      <c r="E79" s="12" t="s">
        <v>120</v>
      </c>
      <c r="F79" s="12">
        <v>279</v>
      </c>
      <c r="G79" s="13">
        <f t="shared" si="11"/>
        <v>223.2</v>
      </c>
      <c r="H79" s="12">
        <f>F79+F80</f>
        <v>558</v>
      </c>
      <c r="I79" s="12">
        <v>250</v>
      </c>
      <c r="J79" s="13">
        <f t="shared" si="12"/>
        <v>308</v>
      </c>
      <c r="L79" s="13">
        <f t="shared" si="13"/>
        <v>55.800000000000004</v>
      </c>
    </row>
    <row r="80" spans="1:12" s="10" customFormat="1" ht="30" customHeight="1" x14ac:dyDescent="0.3">
      <c r="A80" s="10" t="s">
        <v>1993</v>
      </c>
      <c r="B80" s="41" t="s">
        <v>1991</v>
      </c>
      <c r="C80" s="15" t="s">
        <v>1994</v>
      </c>
      <c r="D80" s="10">
        <v>80</v>
      </c>
      <c r="E80" s="10" t="s">
        <v>83</v>
      </c>
      <c r="F80" s="10">
        <v>279</v>
      </c>
      <c r="G80" s="10">
        <f t="shared" si="11"/>
        <v>223.2</v>
      </c>
      <c r="J80" s="13">
        <f t="shared" si="12"/>
        <v>0</v>
      </c>
      <c r="L80" s="10">
        <f t="shared" si="13"/>
        <v>55.800000000000004</v>
      </c>
    </row>
    <row r="81" spans="1:12" s="12" customFormat="1" ht="30" customHeight="1" x14ac:dyDescent="0.3">
      <c r="A81" s="12" t="s">
        <v>129</v>
      </c>
      <c r="B81" s="47" t="s">
        <v>1995</v>
      </c>
      <c r="D81" s="12">
        <v>50</v>
      </c>
      <c r="F81" s="12">
        <v>557</v>
      </c>
      <c r="G81" s="12">
        <f t="shared" si="11"/>
        <v>445.6</v>
      </c>
      <c r="H81" s="12">
        <f>F81+F82+F83+F84+F85+F86+F87+F89+F88+F90+F91</f>
        <v>6561</v>
      </c>
      <c r="I81" s="12">
        <v>3300</v>
      </c>
      <c r="J81" s="13">
        <f t="shared" si="12"/>
        <v>3261</v>
      </c>
      <c r="L81" s="12">
        <f t="shared" si="13"/>
        <v>111.4</v>
      </c>
    </row>
    <row r="82" spans="1:12" s="10" customFormat="1" ht="30" customHeight="1" x14ac:dyDescent="0.3">
      <c r="A82" s="10" t="s">
        <v>129</v>
      </c>
      <c r="B82" s="34" t="s">
        <v>1996</v>
      </c>
      <c r="E82" s="10" t="s">
        <v>3</v>
      </c>
      <c r="G82" s="10">
        <f t="shared" si="11"/>
        <v>0</v>
      </c>
      <c r="J82" s="11">
        <f t="shared" si="12"/>
        <v>0</v>
      </c>
      <c r="L82" s="10">
        <f t="shared" si="13"/>
        <v>0</v>
      </c>
    </row>
    <row r="83" spans="1:12" s="10" customFormat="1" ht="30" customHeight="1" x14ac:dyDescent="0.3">
      <c r="A83" s="10" t="s">
        <v>129</v>
      </c>
      <c r="B83" s="41" t="s">
        <v>1997</v>
      </c>
      <c r="D83" s="10">
        <v>50</v>
      </c>
      <c r="E83" s="10" t="s">
        <v>120</v>
      </c>
      <c r="F83" s="10">
        <v>451</v>
      </c>
      <c r="G83" s="10">
        <f t="shared" si="11"/>
        <v>360.8</v>
      </c>
      <c r="J83" s="11">
        <f t="shared" si="12"/>
        <v>0</v>
      </c>
      <c r="L83" s="10">
        <f t="shared" si="13"/>
        <v>90.2</v>
      </c>
    </row>
    <row r="84" spans="1:12" s="10" customFormat="1" ht="30" customHeight="1" x14ac:dyDescent="0.3">
      <c r="A84" s="10" t="s">
        <v>129</v>
      </c>
      <c r="B84" s="41" t="s">
        <v>1996</v>
      </c>
      <c r="E84" s="10" t="s">
        <v>274</v>
      </c>
      <c r="F84" s="10">
        <v>172</v>
      </c>
      <c r="G84" s="10">
        <f t="shared" si="11"/>
        <v>137.6</v>
      </c>
      <c r="J84" s="11">
        <f t="shared" si="12"/>
        <v>0</v>
      </c>
      <c r="L84" s="10">
        <f t="shared" si="13"/>
        <v>34.4</v>
      </c>
    </row>
    <row r="85" spans="1:12" s="10" customFormat="1" ht="30" customHeight="1" x14ac:dyDescent="0.3">
      <c r="A85" s="10" t="s">
        <v>129</v>
      </c>
      <c r="B85" s="41" t="s">
        <v>1998</v>
      </c>
      <c r="D85" s="10">
        <v>5</v>
      </c>
      <c r="E85" s="10" t="s">
        <v>1229</v>
      </c>
      <c r="F85" s="10">
        <v>291</v>
      </c>
      <c r="G85" s="10">
        <f t="shared" si="11"/>
        <v>232.8</v>
      </c>
      <c r="J85" s="11">
        <f t="shared" si="12"/>
        <v>0</v>
      </c>
      <c r="L85" s="10">
        <f t="shared" si="13"/>
        <v>58.2</v>
      </c>
    </row>
    <row r="86" spans="1:12" s="10" customFormat="1" ht="30" customHeight="1" x14ac:dyDescent="0.3">
      <c r="A86" s="10" t="s">
        <v>129</v>
      </c>
      <c r="B86" s="41" t="s">
        <v>1999</v>
      </c>
      <c r="D86" s="10">
        <v>50</v>
      </c>
      <c r="F86" s="10">
        <v>886</v>
      </c>
      <c r="G86" s="10">
        <f t="shared" si="11"/>
        <v>708.8</v>
      </c>
      <c r="J86" s="11">
        <f t="shared" si="12"/>
        <v>0</v>
      </c>
      <c r="L86" s="10">
        <f t="shared" si="13"/>
        <v>177.20000000000002</v>
      </c>
    </row>
    <row r="87" spans="1:12" s="10" customFormat="1" ht="30" customHeight="1" x14ac:dyDescent="0.3">
      <c r="A87" s="10" t="s">
        <v>129</v>
      </c>
      <c r="B87" s="41" t="s">
        <v>1999</v>
      </c>
      <c r="D87" s="10">
        <v>54</v>
      </c>
      <c r="F87" s="10">
        <v>886</v>
      </c>
      <c r="G87" s="10">
        <f t="shared" si="11"/>
        <v>708.8</v>
      </c>
      <c r="J87" s="11">
        <f t="shared" si="12"/>
        <v>0</v>
      </c>
      <c r="L87" s="10">
        <f t="shared" si="13"/>
        <v>177.20000000000002</v>
      </c>
    </row>
    <row r="88" spans="1:12" s="10" customFormat="1" ht="30" customHeight="1" x14ac:dyDescent="0.3">
      <c r="A88" s="10" t="s">
        <v>129</v>
      </c>
      <c r="B88" s="41" t="s">
        <v>2000</v>
      </c>
      <c r="D88" s="10" t="s">
        <v>2001</v>
      </c>
      <c r="F88" s="10">
        <v>1374</v>
      </c>
      <c r="G88" s="10">
        <f t="shared" si="11"/>
        <v>1099.2</v>
      </c>
      <c r="J88" s="11">
        <f t="shared" si="12"/>
        <v>0</v>
      </c>
      <c r="L88" s="10">
        <f t="shared" si="13"/>
        <v>274.8</v>
      </c>
    </row>
    <row r="89" spans="1:12" s="10" customFormat="1" ht="30" customHeight="1" x14ac:dyDescent="0.3">
      <c r="A89" s="10" t="s">
        <v>129</v>
      </c>
      <c r="B89" s="41" t="s">
        <v>2000</v>
      </c>
      <c r="D89" s="10" t="s">
        <v>628</v>
      </c>
      <c r="F89" s="10">
        <v>1374</v>
      </c>
      <c r="G89" s="10">
        <f t="shared" si="11"/>
        <v>1099.2</v>
      </c>
      <c r="J89" s="11">
        <f t="shared" si="12"/>
        <v>0</v>
      </c>
      <c r="L89" s="10">
        <f t="shared" si="13"/>
        <v>274.8</v>
      </c>
    </row>
    <row r="90" spans="1:12" s="10" customFormat="1" ht="30" customHeight="1" x14ac:dyDescent="0.3">
      <c r="A90" s="10" t="s">
        <v>129</v>
      </c>
      <c r="B90" s="41" t="s">
        <v>2002</v>
      </c>
      <c r="D90" s="10">
        <v>5</v>
      </c>
      <c r="E90" s="10" t="s">
        <v>83</v>
      </c>
      <c r="F90" s="10">
        <v>279</v>
      </c>
      <c r="G90" s="10">
        <f t="shared" si="11"/>
        <v>223.2</v>
      </c>
      <c r="J90" s="11">
        <f t="shared" si="12"/>
        <v>0</v>
      </c>
      <c r="L90" s="10">
        <f t="shared" si="13"/>
        <v>55.800000000000004</v>
      </c>
    </row>
    <row r="91" spans="1:12" s="8" customFormat="1" ht="30" customHeight="1" x14ac:dyDescent="0.3">
      <c r="A91" s="8" t="s">
        <v>129</v>
      </c>
      <c r="B91" s="48" t="s">
        <v>1998</v>
      </c>
      <c r="D91" s="8">
        <v>5</v>
      </c>
      <c r="E91" s="8" t="s">
        <v>120</v>
      </c>
      <c r="F91" s="8">
        <v>291</v>
      </c>
      <c r="G91" s="8">
        <f t="shared" si="11"/>
        <v>232.8</v>
      </c>
      <c r="J91" s="9">
        <f t="shared" si="12"/>
        <v>0</v>
      </c>
      <c r="L91" s="8">
        <f t="shared" si="13"/>
        <v>58.2</v>
      </c>
    </row>
    <row r="92" spans="1:12" s="17" customFormat="1" ht="30" customHeight="1" x14ac:dyDescent="0.3">
      <c r="A92" s="17" t="s">
        <v>2005</v>
      </c>
      <c r="B92" s="17" t="s">
        <v>2003</v>
      </c>
      <c r="C92" s="19" t="s">
        <v>2004</v>
      </c>
      <c r="D92" s="17">
        <v>60</v>
      </c>
      <c r="G92" s="17">
        <f t="shared" si="11"/>
        <v>0</v>
      </c>
      <c r="H92" s="17">
        <f>F92</f>
        <v>0</v>
      </c>
      <c r="J92" s="18">
        <f t="shared" si="12"/>
        <v>0</v>
      </c>
      <c r="L92" s="17">
        <f t="shared" si="13"/>
        <v>0</v>
      </c>
    </row>
    <row r="93" spans="1:12" s="50" customFormat="1" ht="30" customHeight="1" x14ac:dyDescent="0.3">
      <c r="D93" s="50">
        <v>5</v>
      </c>
      <c r="G93" s="50">
        <f t="shared" si="11"/>
        <v>0</v>
      </c>
      <c r="J93" s="51">
        <f t="shared" si="12"/>
        <v>0</v>
      </c>
      <c r="L93" s="50">
        <f t="shared" si="13"/>
        <v>0</v>
      </c>
    </row>
    <row r="94" spans="1:12" s="50" customFormat="1" ht="30" customHeight="1" x14ac:dyDescent="0.3">
      <c r="G94" s="50">
        <f t="shared" si="11"/>
        <v>0</v>
      </c>
      <c r="J94" s="51">
        <f t="shared" si="12"/>
        <v>0</v>
      </c>
      <c r="L94" s="50">
        <f t="shared" si="13"/>
        <v>0</v>
      </c>
    </row>
    <row r="95" spans="1:12" s="50" customFormat="1" ht="30" customHeight="1" x14ac:dyDescent="0.3">
      <c r="F95" s="50">
        <f>SUM(F2:F94)</f>
        <v>29802</v>
      </c>
      <c r="G95" s="50">
        <f t="shared" si="11"/>
        <v>23841.599999999999</v>
      </c>
      <c r="H95" s="50">
        <f>SUM(H2:H94)</f>
        <v>29802</v>
      </c>
      <c r="J95" s="51">
        <f>SUM(J2:J94)</f>
        <v>11911</v>
      </c>
      <c r="L95" s="50">
        <f t="shared" si="13"/>
        <v>5960.4000000000005</v>
      </c>
    </row>
    <row r="96" spans="1:12" s="50" customFormat="1" ht="30" customHeight="1" x14ac:dyDescent="0.3">
      <c r="G96" s="50">
        <f t="shared" si="11"/>
        <v>0</v>
      </c>
      <c r="J96" s="51">
        <f t="shared" si="12"/>
        <v>0</v>
      </c>
      <c r="L96" s="50">
        <f t="shared" si="13"/>
        <v>0</v>
      </c>
    </row>
    <row r="97" spans="7:12" s="50" customFormat="1" ht="30" customHeight="1" x14ac:dyDescent="0.3">
      <c r="G97" s="50">
        <f t="shared" si="11"/>
        <v>0</v>
      </c>
      <c r="J97" s="51">
        <f t="shared" si="12"/>
        <v>0</v>
      </c>
      <c r="L97" s="50">
        <f t="shared" si="13"/>
        <v>0</v>
      </c>
    </row>
    <row r="98" spans="7:12" s="50" customFormat="1" ht="30" customHeight="1" x14ac:dyDescent="0.3">
      <c r="G98" s="50">
        <f t="shared" si="11"/>
        <v>0</v>
      </c>
      <c r="J98" s="51">
        <f t="shared" si="12"/>
        <v>0</v>
      </c>
      <c r="L98" s="50">
        <f t="shared" si="13"/>
        <v>0</v>
      </c>
    </row>
    <row r="99" spans="7:12" s="50" customFormat="1" ht="30" customHeight="1" x14ac:dyDescent="0.3">
      <c r="G99" s="50">
        <f t="shared" si="11"/>
        <v>0</v>
      </c>
      <c r="L99" s="50">
        <f t="shared" si="13"/>
        <v>0</v>
      </c>
    </row>
    <row r="100" spans="7:12" s="50" customFormat="1" ht="30" customHeight="1" x14ac:dyDescent="0.3">
      <c r="G100" s="50">
        <f t="shared" si="11"/>
        <v>0</v>
      </c>
      <c r="L100" s="50">
        <f t="shared" si="13"/>
        <v>0</v>
      </c>
    </row>
    <row r="101" spans="7:12" s="50" customFormat="1" ht="30" customHeight="1" x14ac:dyDescent="0.3">
      <c r="G101" s="50">
        <f t="shared" si="11"/>
        <v>0</v>
      </c>
      <c r="L101" s="50">
        <f t="shared" si="13"/>
        <v>0</v>
      </c>
    </row>
    <row r="102" spans="7:12" s="50" customFormat="1" ht="30" customHeight="1" x14ac:dyDescent="0.3">
      <c r="G102" s="50">
        <f t="shared" si="11"/>
        <v>0</v>
      </c>
    </row>
    <row r="103" spans="7:12" s="50" customFormat="1" ht="30" customHeight="1" x14ac:dyDescent="0.3">
      <c r="G103" s="50">
        <f t="shared" si="11"/>
        <v>0</v>
      </c>
    </row>
    <row r="104" spans="7:12" s="50" customFormat="1" ht="30" customHeight="1" x14ac:dyDescent="0.3"/>
  </sheetData>
  <sortState ref="A71:M81">
    <sortCondition ref="A71"/>
  </sortState>
  <hyperlinks>
    <hyperlink ref="C20" r:id="rId1" xr:uid="{00000000-0004-0000-1A00-000000000000}"/>
    <hyperlink ref="C18" r:id="rId2" xr:uid="{00000000-0004-0000-1A00-000001000000}"/>
    <hyperlink ref="C17" r:id="rId3" xr:uid="{00000000-0004-0000-1A00-000002000000}"/>
    <hyperlink ref="C11" r:id="rId4" xr:uid="{00000000-0004-0000-1A00-000003000000}"/>
    <hyperlink ref="C58" r:id="rId5" xr:uid="{00000000-0004-0000-1A00-000004000000}"/>
    <hyperlink ref="C21" r:id="rId6" xr:uid="{00000000-0004-0000-1A00-000005000000}"/>
    <hyperlink ref="C66" r:id="rId7" xr:uid="{00000000-0004-0000-1A00-000006000000}"/>
    <hyperlink ref="C49" r:id="rId8" xr:uid="{00000000-0004-0000-1A00-000007000000}"/>
    <hyperlink ref="C48" r:id="rId9" xr:uid="{00000000-0004-0000-1A00-000008000000}"/>
    <hyperlink ref="C50" r:id="rId10" xr:uid="{00000000-0004-0000-1A00-000009000000}"/>
    <hyperlink ref="C56" r:id="rId11" xr:uid="{00000000-0004-0000-1A00-00000A000000}"/>
    <hyperlink ref="C57" r:id="rId12" xr:uid="{00000000-0004-0000-1A00-00000B000000}"/>
    <hyperlink ref="C41" r:id="rId13" xr:uid="{00000000-0004-0000-1A00-00000C000000}"/>
    <hyperlink ref="C39" r:id="rId14" xr:uid="{00000000-0004-0000-1A00-00000D000000}"/>
    <hyperlink ref="C38" r:id="rId15" xr:uid="{00000000-0004-0000-1A00-00000E000000}"/>
    <hyperlink ref="C40" r:id="rId16" xr:uid="{00000000-0004-0000-1A00-00000F000000}"/>
    <hyperlink ref="C26" r:id="rId17" xr:uid="{00000000-0004-0000-1A00-000010000000}"/>
    <hyperlink ref="C52" r:id="rId18" xr:uid="{00000000-0004-0000-1A00-000011000000}"/>
    <hyperlink ref="C51" r:id="rId19" xr:uid="{00000000-0004-0000-1A00-000012000000}"/>
    <hyperlink ref="C36" r:id="rId20" xr:uid="{00000000-0004-0000-1A00-000013000000}"/>
    <hyperlink ref="C65" r:id="rId21" xr:uid="{00000000-0004-0000-1A00-000014000000}"/>
    <hyperlink ref="C2" r:id="rId22" xr:uid="{00000000-0004-0000-1A00-000015000000}"/>
    <hyperlink ref="C59" r:id="rId23" xr:uid="{00000000-0004-0000-1A00-000016000000}"/>
    <hyperlink ref="C13" r:id="rId24" xr:uid="{00000000-0004-0000-1A00-000017000000}"/>
    <hyperlink ref="C12" r:id="rId25" xr:uid="{00000000-0004-0000-1A00-000018000000}"/>
    <hyperlink ref="C62" r:id="rId26" xr:uid="{00000000-0004-0000-1A00-000019000000}"/>
    <hyperlink ref="C64" r:id="rId27" xr:uid="{00000000-0004-0000-1A00-00001A000000}"/>
    <hyperlink ref="C60" r:id="rId28" xr:uid="{00000000-0004-0000-1A00-00001B000000}"/>
    <hyperlink ref="C63" r:id="rId29" xr:uid="{00000000-0004-0000-1A00-00001C000000}"/>
    <hyperlink ref="C61" r:id="rId30" xr:uid="{00000000-0004-0000-1A00-00001D000000}"/>
    <hyperlink ref="C14" r:id="rId31" xr:uid="{00000000-0004-0000-1A00-00001E000000}"/>
    <hyperlink ref="C15" r:id="rId32" xr:uid="{00000000-0004-0000-1A00-00001F000000}"/>
    <hyperlink ref="C16" r:id="rId33" xr:uid="{00000000-0004-0000-1A00-000020000000}"/>
    <hyperlink ref="C19" r:id="rId34" xr:uid="{00000000-0004-0000-1A00-000021000000}"/>
    <hyperlink ref="C42" r:id="rId35" xr:uid="{00000000-0004-0000-1A00-000022000000}"/>
    <hyperlink ref="C43" r:id="rId36" xr:uid="{00000000-0004-0000-1A00-000023000000}"/>
    <hyperlink ref="C44" r:id="rId37" xr:uid="{00000000-0004-0000-1A00-000024000000}"/>
    <hyperlink ref="C45" r:id="rId38" xr:uid="{00000000-0004-0000-1A00-000025000000}"/>
    <hyperlink ref="C46" r:id="rId39" xr:uid="{00000000-0004-0000-1A00-000026000000}"/>
    <hyperlink ref="C67" r:id="rId40" xr:uid="{00000000-0004-0000-1A00-000027000000}"/>
    <hyperlink ref="C77" r:id="rId41" xr:uid="{00000000-0004-0000-1A00-000028000000}"/>
    <hyperlink ref="C69" r:id="rId42" xr:uid="{00000000-0004-0000-1A00-000029000000}"/>
    <hyperlink ref="C70" r:id="rId43" xr:uid="{00000000-0004-0000-1A00-00002A000000}"/>
    <hyperlink ref="C71" r:id="rId44" xr:uid="{00000000-0004-0000-1A00-00002B000000}"/>
    <hyperlink ref="C72" r:id="rId45" xr:uid="{00000000-0004-0000-1A00-00002C000000}"/>
    <hyperlink ref="C73" r:id="rId46" xr:uid="{00000000-0004-0000-1A00-00002D000000}"/>
    <hyperlink ref="C74" r:id="rId47" xr:uid="{00000000-0004-0000-1A00-00002E000000}"/>
    <hyperlink ref="C68" r:id="rId48" xr:uid="{00000000-0004-0000-1A00-00002F000000}"/>
    <hyperlink ref="C75" r:id="rId49" xr:uid="{00000000-0004-0000-1A00-000030000000}"/>
    <hyperlink ref="C76" r:id="rId50" xr:uid="{00000000-0004-0000-1A00-000031000000}"/>
    <hyperlink ref="C79" r:id="rId51" xr:uid="{00000000-0004-0000-1A00-000032000000}"/>
    <hyperlink ref="C80" r:id="rId52" xr:uid="{00000000-0004-0000-1A00-000033000000}"/>
    <hyperlink ref="C92" r:id="rId53" xr:uid="{00000000-0004-0000-1A00-000034000000}"/>
  </hyperlinks>
  <pageMargins left="0.7" right="0.7" top="0.75" bottom="0.75" header="0.3" footer="0.3"/>
  <pageSetup paperSize="9" orientation="portrait" verticalDpi="0" r:id="rId5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98"/>
  <sheetViews>
    <sheetView workbookViewId="0">
      <pane ySplit="1" topLeftCell="A2" activePane="bottomLeft" state="frozen"/>
      <selection pane="bottomLeft" activeCell="A25" sqref="A25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6" ht="30" customHeight="1" x14ac:dyDescent="0.3">
      <c r="A1" s="31" t="s">
        <v>308</v>
      </c>
      <c r="B1" s="31" t="s">
        <v>306</v>
      </c>
      <c r="D1" s="32">
        <f>D97</f>
        <v>28459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6" ht="30" customHeight="1" x14ac:dyDescent="0.3">
      <c r="A2" s="32" t="s">
        <v>1779</v>
      </c>
      <c r="B2" s="32">
        <v>86</v>
      </c>
      <c r="C2" s="32" t="s">
        <v>1780</v>
      </c>
      <c r="D2" s="32">
        <v>229</v>
      </c>
      <c r="E2" s="31" t="s">
        <v>1330</v>
      </c>
      <c r="F2" s="28"/>
      <c r="G2" s="31">
        <v>291</v>
      </c>
      <c r="H2" s="31">
        <f t="shared" ref="H2:H33" si="0">G2-M2</f>
        <v>232.8</v>
      </c>
      <c r="K2" s="31">
        <f t="shared" ref="K2:K12" si="1">I2-J2</f>
        <v>0</v>
      </c>
      <c r="M2" s="31">
        <f t="shared" ref="M2:M33" si="2">G2*20%</f>
        <v>58.2</v>
      </c>
    </row>
    <row r="3" spans="1:16" ht="30" customHeight="1" x14ac:dyDescent="0.3">
      <c r="A3" s="32" t="s">
        <v>1742</v>
      </c>
      <c r="B3" s="32">
        <v>10</v>
      </c>
      <c r="C3" s="32" t="s">
        <v>120</v>
      </c>
      <c r="D3" s="32">
        <v>289</v>
      </c>
      <c r="E3" s="32" t="s">
        <v>1744</v>
      </c>
      <c r="F3" s="28" t="s">
        <v>1743</v>
      </c>
      <c r="G3" s="32">
        <v>368</v>
      </c>
      <c r="H3" s="31">
        <f t="shared" si="0"/>
        <v>294.39999999999998</v>
      </c>
      <c r="I3" s="32">
        <f>G3+G4+G5+G6+G7+G8+G9+G10+G11+G12</f>
        <v>4253</v>
      </c>
      <c r="J3" s="32">
        <v>2000</v>
      </c>
      <c r="K3" s="31">
        <f t="shared" si="1"/>
        <v>2253</v>
      </c>
      <c r="M3" s="31">
        <f t="shared" si="2"/>
        <v>73.600000000000009</v>
      </c>
      <c r="N3" s="31"/>
    </row>
    <row r="4" spans="1:16" ht="30" customHeight="1" x14ac:dyDescent="0.3">
      <c r="A4" s="32" t="s">
        <v>1745</v>
      </c>
      <c r="B4" s="32">
        <v>10</v>
      </c>
      <c r="C4" s="32" t="s">
        <v>573</v>
      </c>
      <c r="D4" s="31">
        <v>289</v>
      </c>
      <c r="E4" s="32" t="s">
        <v>1744</v>
      </c>
      <c r="F4" s="28" t="s">
        <v>1746</v>
      </c>
      <c r="G4" s="32">
        <v>368</v>
      </c>
      <c r="H4" s="31">
        <f t="shared" si="0"/>
        <v>294.39999999999998</v>
      </c>
      <c r="K4" s="31">
        <f t="shared" si="1"/>
        <v>0</v>
      </c>
      <c r="M4" s="31">
        <f t="shared" si="2"/>
        <v>73.600000000000009</v>
      </c>
    </row>
    <row r="5" spans="1:16" ht="30" customHeight="1" x14ac:dyDescent="0.3">
      <c r="A5" s="32" t="s">
        <v>1747</v>
      </c>
      <c r="B5" s="32">
        <v>11</v>
      </c>
      <c r="C5" s="32" t="s">
        <v>1083</v>
      </c>
      <c r="D5" s="31">
        <v>349</v>
      </c>
      <c r="E5" s="32" t="s">
        <v>1744</v>
      </c>
      <c r="F5" s="28" t="s">
        <v>1748</v>
      </c>
      <c r="G5" s="32">
        <v>444</v>
      </c>
      <c r="H5" s="31">
        <f t="shared" si="0"/>
        <v>355.2</v>
      </c>
      <c r="K5" s="31">
        <f t="shared" si="1"/>
        <v>0</v>
      </c>
      <c r="M5" s="31">
        <f t="shared" si="2"/>
        <v>88.800000000000011</v>
      </c>
    </row>
    <row r="6" spans="1:16" ht="30" customHeight="1" x14ac:dyDescent="0.3">
      <c r="A6" s="32" t="s">
        <v>1784</v>
      </c>
      <c r="B6" s="32">
        <v>58</v>
      </c>
      <c r="D6" s="32">
        <v>465</v>
      </c>
      <c r="E6" s="32" t="s">
        <v>58</v>
      </c>
      <c r="F6" s="28"/>
      <c r="G6" s="32">
        <v>465</v>
      </c>
      <c r="H6" s="31">
        <f t="shared" si="0"/>
        <v>372</v>
      </c>
      <c r="I6" s="32">
        <f>G6</f>
        <v>465</v>
      </c>
      <c r="K6" s="31">
        <f t="shared" si="1"/>
        <v>465</v>
      </c>
      <c r="M6" s="31">
        <f t="shared" si="2"/>
        <v>93</v>
      </c>
    </row>
    <row r="7" spans="1:16" ht="30" customHeight="1" x14ac:dyDescent="0.3">
      <c r="A7" s="31" t="s">
        <v>1727</v>
      </c>
      <c r="B7" s="31">
        <v>56</v>
      </c>
      <c r="C7" s="31" t="s">
        <v>120</v>
      </c>
      <c r="D7" s="32">
        <v>339</v>
      </c>
      <c r="E7" s="31" t="s">
        <v>695</v>
      </c>
      <c r="F7" s="28" t="s">
        <v>1728</v>
      </c>
      <c r="G7" s="31">
        <v>431</v>
      </c>
      <c r="H7" s="31">
        <f t="shared" si="0"/>
        <v>344.8</v>
      </c>
      <c r="I7" s="32">
        <f>G7+G8+G9+G10</f>
        <v>1597</v>
      </c>
      <c r="J7" s="32">
        <v>600</v>
      </c>
      <c r="K7" s="31">
        <f t="shared" si="1"/>
        <v>997</v>
      </c>
      <c r="M7" s="31">
        <f t="shared" si="2"/>
        <v>86.2</v>
      </c>
    </row>
    <row r="8" spans="1:16" ht="30" customHeight="1" x14ac:dyDescent="0.3">
      <c r="A8" s="32" t="s">
        <v>1727</v>
      </c>
      <c r="B8" s="32">
        <v>48</v>
      </c>
      <c r="C8" s="32" t="s">
        <v>120</v>
      </c>
      <c r="D8" s="32">
        <v>339</v>
      </c>
      <c r="E8" s="32" t="s">
        <v>770</v>
      </c>
      <c r="F8" s="28" t="s">
        <v>1728</v>
      </c>
      <c r="G8" s="32">
        <v>431</v>
      </c>
      <c r="H8" s="31">
        <f t="shared" si="0"/>
        <v>344.8</v>
      </c>
      <c r="I8" s="32">
        <f>G8+G9</f>
        <v>913</v>
      </c>
      <c r="J8" s="32">
        <v>1000</v>
      </c>
      <c r="K8" s="31">
        <f t="shared" si="1"/>
        <v>-87</v>
      </c>
      <c r="M8" s="31">
        <f t="shared" si="2"/>
        <v>86.2</v>
      </c>
    </row>
    <row r="9" spans="1:16" ht="30" customHeight="1" x14ac:dyDescent="0.3">
      <c r="A9" s="32" t="s">
        <v>727</v>
      </c>
      <c r="B9" s="32">
        <v>58</v>
      </c>
      <c r="C9" s="32" t="s">
        <v>1686</v>
      </c>
      <c r="D9" s="32">
        <v>425</v>
      </c>
      <c r="E9" s="32" t="s">
        <v>728</v>
      </c>
      <c r="F9" s="28"/>
      <c r="G9" s="31">
        <v>482</v>
      </c>
      <c r="H9" s="31">
        <f t="shared" si="0"/>
        <v>385.6</v>
      </c>
      <c r="I9" s="32">
        <f>G9+G11+G10+G12+G13</f>
        <v>2088</v>
      </c>
      <c r="J9" s="32">
        <v>800</v>
      </c>
      <c r="K9" s="31">
        <f t="shared" si="1"/>
        <v>1288</v>
      </c>
      <c r="M9" s="31">
        <f t="shared" si="2"/>
        <v>96.4</v>
      </c>
    </row>
    <row r="10" spans="1:16" ht="30" customHeight="1" x14ac:dyDescent="0.3">
      <c r="A10" s="32" t="s">
        <v>1782</v>
      </c>
      <c r="B10" s="32" t="s">
        <v>1783</v>
      </c>
      <c r="C10" s="32" t="s">
        <v>83</v>
      </c>
      <c r="D10" s="32">
        <v>199</v>
      </c>
      <c r="E10" s="31" t="s">
        <v>1330</v>
      </c>
      <c r="F10" s="28"/>
      <c r="G10" s="31">
        <v>253</v>
      </c>
      <c r="H10" s="31">
        <f t="shared" si="0"/>
        <v>202.4</v>
      </c>
      <c r="K10" s="31">
        <f t="shared" si="1"/>
        <v>0</v>
      </c>
      <c r="M10" s="31">
        <f t="shared" si="2"/>
        <v>50.6</v>
      </c>
    </row>
    <row r="11" spans="1:16" ht="30" customHeight="1" x14ac:dyDescent="0.3">
      <c r="A11" s="32" t="s">
        <v>1776</v>
      </c>
      <c r="B11" s="32">
        <v>86</v>
      </c>
      <c r="C11" s="32" t="s">
        <v>1777</v>
      </c>
      <c r="D11" s="32">
        <v>369</v>
      </c>
      <c r="E11" s="31" t="s">
        <v>1330</v>
      </c>
      <c r="F11" s="28"/>
      <c r="G11" s="31">
        <v>469</v>
      </c>
      <c r="H11" s="31">
        <f t="shared" si="0"/>
        <v>375.2</v>
      </c>
      <c r="K11" s="31">
        <f t="shared" si="1"/>
        <v>0</v>
      </c>
      <c r="M11" s="31">
        <f t="shared" si="2"/>
        <v>93.800000000000011</v>
      </c>
    </row>
    <row r="12" spans="1:16" ht="30" customHeight="1" x14ac:dyDescent="0.3">
      <c r="A12" s="32" t="s">
        <v>1781</v>
      </c>
      <c r="B12" s="32">
        <v>92</v>
      </c>
      <c r="C12" s="32" t="s">
        <v>1709</v>
      </c>
      <c r="D12" s="32">
        <v>426</v>
      </c>
      <c r="E12" s="31" t="s">
        <v>1330</v>
      </c>
      <c r="F12" s="28"/>
      <c r="G12" s="31">
        <v>542</v>
      </c>
      <c r="H12" s="31">
        <f t="shared" si="0"/>
        <v>433.6</v>
      </c>
      <c r="K12" s="31">
        <f t="shared" si="1"/>
        <v>0</v>
      </c>
      <c r="M12" s="31">
        <f t="shared" si="2"/>
        <v>108.4</v>
      </c>
    </row>
    <row r="13" spans="1:16" ht="30" customHeight="1" x14ac:dyDescent="0.3">
      <c r="A13" s="32" t="s">
        <v>1773</v>
      </c>
      <c r="B13" s="29">
        <v>44</v>
      </c>
      <c r="D13" s="32">
        <v>269</v>
      </c>
      <c r="E13" s="32" t="s">
        <v>1744</v>
      </c>
      <c r="F13" s="28" t="s">
        <v>1774</v>
      </c>
      <c r="G13" s="31">
        <v>342</v>
      </c>
      <c r="H13" s="31">
        <f t="shared" si="0"/>
        <v>273.60000000000002</v>
      </c>
      <c r="K13" s="31"/>
      <c r="M13" s="31">
        <f t="shared" si="2"/>
        <v>68.400000000000006</v>
      </c>
    </row>
    <row r="14" spans="1:16" ht="30" customHeight="1" x14ac:dyDescent="0.3">
      <c r="A14" s="32" t="s">
        <v>1769</v>
      </c>
      <c r="B14" s="29">
        <v>68</v>
      </c>
      <c r="D14" s="32">
        <v>295</v>
      </c>
      <c r="E14" s="32" t="s">
        <v>1744</v>
      </c>
      <c r="F14" s="28" t="s">
        <v>1770</v>
      </c>
      <c r="G14" s="31">
        <v>375</v>
      </c>
      <c r="H14" s="31">
        <f t="shared" si="0"/>
        <v>300</v>
      </c>
      <c r="K14" s="31"/>
      <c r="M14" s="31">
        <f t="shared" si="2"/>
        <v>75</v>
      </c>
    </row>
    <row r="15" spans="1:16" ht="30" customHeight="1" x14ac:dyDescent="0.3">
      <c r="A15" s="32" t="s">
        <v>1842</v>
      </c>
      <c r="C15" s="32" t="s">
        <v>443</v>
      </c>
      <c r="D15" s="32">
        <v>309</v>
      </c>
      <c r="E15" s="32" t="s">
        <v>402</v>
      </c>
      <c r="F15" s="28" t="s">
        <v>1843</v>
      </c>
      <c r="G15" s="32">
        <v>393</v>
      </c>
      <c r="H15" s="32">
        <f t="shared" si="0"/>
        <v>314.39999999999998</v>
      </c>
      <c r="M15" s="32">
        <f t="shared" si="2"/>
        <v>78.600000000000009</v>
      </c>
      <c r="O15" s="31"/>
    </row>
    <row r="16" spans="1:16" s="31" customFormat="1" ht="30" customHeight="1" x14ac:dyDescent="0.3">
      <c r="A16" s="32" t="s">
        <v>1838</v>
      </c>
      <c r="B16" s="32"/>
      <c r="C16" s="32" t="s">
        <v>274</v>
      </c>
      <c r="D16" s="32">
        <v>439</v>
      </c>
      <c r="E16" s="32" t="s">
        <v>402</v>
      </c>
      <c r="F16" s="28" t="s">
        <v>1839</v>
      </c>
      <c r="G16" s="32">
        <v>558</v>
      </c>
      <c r="H16" s="31">
        <f t="shared" si="0"/>
        <v>446.4</v>
      </c>
      <c r="I16" s="32">
        <f>G16+G17+G18</f>
        <v>1106</v>
      </c>
      <c r="J16" s="32">
        <v>700</v>
      </c>
      <c r="K16" s="31">
        <f>I16-J16</f>
        <v>406</v>
      </c>
      <c r="L16" s="32"/>
      <c r="M16" s="31">
        <f t="shared" si="2"/>
        <v>111.60000000000001</v>
      </c>
      <c r="N16" s="32"/>
      <c r="O16" s="32"/>
      <c r="P16" s="32"/>
    </row>
    <row r="17" spans="1:16" s="31" customFormat="1" ht="30" customHeight="1" x14ac:dyDescent="0.3">
      <c r="A17" s="31" t="s">
        <v>1701</v>
      </c>
      <c r="B17" s="31">
        <v>1</v>
      </c>
      <c r="C17" s="31" t="s">
        <v>1703</v>
      </c>
      <c r="D17" s="32">
        <v>215</v>
      </c>
      <c r="E17" s="31" t="s">
        <v>366</v>
      </c>
      <c r="F17" s="28" t="s">
        <v>1702</v>
      </c>
      <c r="G17" s="31">
        <v>274</v>
      </c>
      <c r="H17" s="31">
        <f t="shared" si="0"/>
        <v>219.2</v>
      </c>
      <c r="I17" s="32">
        <f>G17+G18+G19+G20+G21+G22</f>
        <v>1969</v>
      </c>
      <c r="J17" s="32">
        <v>1900</v>
      </c>
      <c r="K17" s="31">
        <f>I17-J17</f>
        <v>69</v>
      </c>
      <c r="L17" s="32"/>
      <c r="M17" s="31">
        <f t="shared" si="2"/>
        <v>54.800000000000004</v>
      </c>
      <c r="N17" s="32"/>
      <c r="O17" s="32"/>
      <c r="P17" s="32"/>
    </row>
    <row r="18" spans="1:16" s="31" customFormat="1" ht="30" customHeight="1" x14ac:dyDescent="0.3">
      <c r="A18" s="31" t="s">
        <v>1701</v>
      </c>
      <c r="B18" s="32">
        <v>1</v>
      </c>
      <c r="C18" s="32" t="s">
        <v>1705</v>
      </c>
      <c r="D18" s="32">
        <v>215</v>
      </c>
      <c r="E18" s="31" t="s">
        <v>366</v>
      </c>
      <c r="F18" s="28" t="s">
        <v>1704</v>
      </c>
      <c r="G18" s="32">
        <v>274</v>
      </c>
      <c r="H18" s="31">
        <f t="shared" si="0"/>
        <v>219.2</v>
      </c>
      <c r="I18" s="32"/>
      <c r="J18" s="32"/>
      <c r="K18" s="31">
        <f>I18-J18</f>
        <v>0</v>
      </c>
      <c r="L18" s="32"/>
      <c r="M18" s="31">
        <f t="shared" si="2"/>
        <v>54.800000000000004</v>
      </c>
      <c r="N18" s="32"/>
      <c r="O18" s="32"/>
      <c r="P18" s="32"/>
    </row>
    <row r="19" spans="1:16" ht="30" customHeight="1" x14ac:dyDescent="0.3">
      <c r="A19" s="31" t="s">
        <v>1701</v>
      </c>
      <c r="B19" s="31">
        <v>1</v>
      </c>
      <c r="C19" s="31" t="s">
        <v>1707</v>
      </c>
      <c r="D19" s="32">
        <v>215</v>
      </c>
      <c r="E19" s="31" t="s">
        <v>366</v>
      </c>
      <c r="F19" s="28" t="s">
        <v>1706</v>
      </c>
      <c r="G19" s="31">
        <v>274</v>
      </c>
      <c r="H19" s="31">
        <f t="shared" si="0"/>
        <v>219.2</v>
      </c>
      <c r="K19" s="31">
        <f>I19-J19</f>
        <v>0</v>
      </c>
      <c r="M19" s="31">
        <f t="shared" si="2"/>
        <v>54.800000000000004</v>
      </c>
    </row>
    <row r="20" spans="1:16" ht="30" customHeight="1" x14ac:dyDescent="0.3">
      <c r="A20" s="31" t="s">
        <v>1701</v>
      </c>
      <c r="B20" s="31">
        <v>1</v>
      </c>
      <c r="C20" s="31" t="s">
        <v>1709</v>
      </c>
      <c r="D20" s="32">
        <v>215</v>
      </c>
      <c r="E20" s="31" t="s">
        <v>366</v>
      </c>
      <c r="F20" s="28" t="s">
        <v>1708</v>
      </c>
      <c r="G20" s="31">
        <v>274</v>
      </c>
      <c r="H20" s="31">
        <f t="shared" si="0"/>
        <v>219.2</v>
      </c>
      <c r="K20" s="31">
        <f>I20-J20</f>
        <v>0</v>
      </c>
      <c r="M20" s="31">
        <f t="shared" si="2"/>
        <v>54.800000000000004</v>
      </c>
    </row>
    <row r="21" spans="1:16" ht="30" customHeight="1" x14ac:dyDescent="0.3">
      <c r="A21" s="32" t="s">
        <v>1771</v>
      </c>
      <c r="B21" s="29">
        <v>74</v>
      </c>
      <c r="C21" s="32" t="s">
        <v>59</v>
      </c>
      <c r="D21" s="32">
        <v>358</v>
      </c>
      <c r="E21" s="32" t="s">
        <v>1744</v>
      </c>
      <c r="F21" s="28" t="s">
        <v>1772</v>
      </c>
      <c r="G21" s="31">
        <v>455</v>
      </c>
      <c r="H21" s="31">
        <f t="shared" si="0"/>
        <v>364</v>
      </c>
      <c r="K21" s="31"/>
      <c r="M21" s="31">
        <f t="shared" si="2"/>
        <v>91</v>
      </c>
    </row>
    <row r="22" spans="1:16" ht="30" customHeight="1" x14ac:dyDescent="0.3">
      <c r="A22" s="32" t="s">
        <v>1712</v>
      </c>
      <c r="B22" s="32">
        <v>86</v>
      </c>
      <c r="C22" s="32" t="s">
        <v>1711</v>
      </c>
      <c r="D22" s="32">
        <v>329</v>
      </c>
      <c r="E22" s="31" t="s">
        <v>366</v>
      </c>
      <c r="F22" s="28" t="s">
        <v>1710</v>
      </c>
      <c r="G22" s="32">
        <v>418</v>
      </c>
      <c r="H22" s="31">
        <f t="shared" si="0"/>
        <v>334.4</v>
      </c>
      <c r="K22" s="31">
        <f t="shared" ref="K22:K28" si="3">I22-J22</f>
        <v>0</v>
      </c>
      <c r="M22" s="31">
        <f t="shared" si="2"/>
        <v>83.600000000000009</v>
      </c>
    </row>
    <row r="23" spans="1:16" ht="46.5" customHeight="1" x14ac:dyDescent="0.3">
      <c r="A23" s="32" t="s">
        <v>1712</v>
      </c>
      <c r="B23" s="32">
        <v>86</v>
      </c>
      <c r="C23" s="32" t="s">
        <v>1714</v>
      </c>
      <c r="D23" s="32">
        <v>329</v>
      </c>
      <c r="E23" s="31" t="s">
        <v>366</v>
      </c>
      <c r="F23" s="28" t="s">
        <v>1713</v>
      </c>
      <c r="G23" s="32">
        <v>418</v>
      </c>
      <c r="H23" s="31">
        <f t="shared" si="0"/>
        <v>334.4</v>
      </c>
      <c r="K23" s="31">
        <f t="shared" si="3"/>
        <v>0</v>
      </c>
      <c r="M23" s="31">
        <f t="shared" si="2"/>
        <v>83.600000000000009</v>
      </c>
    </row>
    <row r="24" spans="1:16" ht="30" customHeight="1" x14ac:dyDescent="0.3">
      <c r="A24" s="32" t="s">
        <v>1785</v>
      </c>
      <c r="B24" s="32">
        <v>104</v>
      </c>
      <c r="C24" s="32" t="s">
        <v>1788</v>
      </c>
      <c r="D24" s="32">
        <v>398</v>
      </c>
      <c r="E24" s="32" t="s">
        <v>1787</v>
      </c>
      <c r="F24" s="28" t="s">
        <v>1786</v>
      </c>
      <c r="G24" s="32">
        <v>506</v>
      </c>
      <c r="H24" s="31">
        <f t="shared" si="0"/>
        <v>404.8</v>
      </c>
      <c r="I24" s="32">
        <f>G24</f>
        <v>506</v>
      </c>
      <c r="J24" s="32">
        <v>250</v>
      </c>
      <c r="K24" s="31">
        <f t="shared" si="3"/>
        <v>256</v>
      </c>
      <c r="M24" s="31">
        <f t="shared" si="2"/>
        <v>101.2</v>
      </c>
    </row>
    <row r="25" spans="1:16" ht="30" customHeight="1" x14ac:dyDescent="0.3">
      <c r="A25" s="34" t="s">
        <v>1715</v>
      </c>
      <c r="B25" s="32">
        <v>164</v>
      </c>
      <c r="C25" s="32" t="s">
        <v>1083</v>
      </c>
      <c r="E25" s="32" t="s">
        <v>82</v>
      </c>
      <c r="F25" s="28" t="s">
        <v>1716</v>
      </c>
      <c r="G25" s="32">
        <v>299</v>
      </c>
      <c r="H25" s="31">
        <f t="shared" si="0"/>
        <v>239.2</v>
      </c>
      <c r="I25" s="32">
        <f>G25+G26</f>
        <v>534</v>
      </c>
      <c r="J25" s="32">
        <v>250</v>
      </c>
      <c r="K25" s="31">
        <f t="shared" si="3"/>
        <v>284</v>
      </c>
      <c r="M25" s="31">
        <f t="shared" si="2"/>
        <v>59.800000000000004</v>
      </c>
    </row>
    <row r="26" spans="1:16" ht="30" customHeight="1" x14ac:dyDescent="0.3">
      <c r="A26" s="32" t="s">
        <v>1717</v>
      </c>
      <c r="B26" s="32">
        <v>8</v>
      </c>
      <c r="C26" s="32" t="s">
        <v>120</v>
      </c>
      <c r="D26" s="32">
        <v>185</v>
      </c>
      <c r="E26" s="32" t="s">
        <v>82</v>
      </c>
      <c r="F26" s="28" t="s">
        <v>1718</v>
      </c>
      <c r="G26" s="32">
        <v>235</v>
      </c>
      <c r="H26" s="31">
        <f t="shared" si="0"/>
        <v>188</v>
      </c>
      <c r="K26" s="31">
        <f t="shared" si="3"/>
        <v>0</v>
      </c>
      <c r="M26" s="31">
        <f t="shared" si="2"/>
        <v>47</v>
      </c>
    </row>
    <row r="27" spans="1:16" ht="30" customHeight="1" x14ac:dyDescent="0.3">
      <c r="A27" s="31" t="s">
        <v>1681</v>
      </c>
      <c r="B27" s="29">
        <v>10</v>
      </c>
      <c r="C27" s="32" t="s">
        <v>120</v>
      </c>
      <c r="D27" s="32">
        <v>186</v>
      </c>
      <c r="E27" s="32" t="s">
        <v>751</v>
      </c>
      <c r="F27" s="28" t="s">
        <v>1682</v>
      </c>
      <c r="G27" s="31">
        <v>237</v>
      </c>
      <c r="H27" s="31">
        <f t="shared" si="0"/>
        <v>189.6</v>
      </c>
      <c r="I27" s="32">
        <f>G27+G28</f>
        <v>474</v>
      </c>
      <c r="J27" s="32">
        <v>250</v>
      </c>
      <c r="K27" s="31">
        <f t="shared" si="3"/>
        <v>224</v>
      </c>
      <c r="M27" s="31">
        <f t="shared" si="2"/>
        <v>47.400000000000006</v>
      </c>
      <c r="N27" s="31"/>
    </row>
    <row r="28" spans="1:16" ht="30" customHeight="1" x14ac:dyDescent="0.3">
      <c r="A28" s="31" t="s">
        <v>1681</v>
      </c>
      <c r="B28" s="29">
        <v>10</v>
      </c>
      <c r="C28" s="32" t="s">
        <v>120</v>
      </c>
      <c r="D28" s="32">
        <v>186</v>
      </c>
      <c r="E28" s="32" t="s">
        <v>751</v>
      </c>
      <c r="F28" s="28" t="s">
        <v>1682</v>
      </c>
      <c r="G28" s="31">
        <v>237</v>
      </c>
      <c r="H28" s="31">
        <f t="shared" si="0"/>
        <v>189.6</v>
      </c>
      <c r="K28" s="31">
        <f t="shared" si="3"/>
        <v>0</v>
      </c>
      <c r="M28" s="31">
        <f t="shared" si="2"/>
        <v>47.400000000000006</v>
      </c>
      <c r="N28" s="31"/>
    </row>
    <row r="29" spans="1:16" ht="30" customHeight="1" x14ac:dyDescent="0.3">
      <c r="A29" s="31" t="s">
        <v>1829</v>
      </c>
      <c r="B29" s="32">
        <v>152</v>
      </c>
      <c r="C29" s="29"/>
      <c r="D29" s="32">
        <v>329</v>
      </c>
      <c r="E29" s="32" t="s">
        <v>647</v>
      </c>
      <c r="F29" s="28" t="s">
        <v>1830</v>
      </c>
      <c r="G29" s="31">
        <v>418</v>
      </c>
      <c r="H29" s="31">
        <f t="shared" si="0"/>
        <v>334.4</v>
      </c>
      <c r="K29" s="31"/>
      <c r="M29" s="31">
        <f t="shared" si="2"/>
        <v>83.600000000000009</v>
      </c>
    </row>
    <row r="30" spans="1:16" ht="30" customHeight="1" x14ac:dyDescent="0.3">
      <c r="A30" s="31" t="s">
        <v>1680</v>
      </c>
      <c r="B30" s="29">
        <v>134</v>
      </c>
      <c r="C30" s="32" t="s">
        <v>1732</v>
      </c>
      <c r="D30" s="32">
        <v>595</v>
      </c>
      <c r="E30" s="31" t="s">
        <v>823</v>
      </c>
      <c r="F30" s="28" t="s">
        <v>1731</v>
      </c>
      <c r="G30" s="31">
        <v>756</v>
      </c>
      <c r="H30" s="31">
        <f t="shared" si="0"/>
        <v>604.79999999999995</v>
      </c>
      <c r="I30" s="32">
        <f>G30+G31+G32</f>
        <v>1049</v>
      </c>
      <c r="J30" s="32">
        <v>450</v>
      </c>
      <c r="K30" s="31">
        <f>I30-J30</f>
        <v>599</v>
      </c>
      <c r="M30" s="31">
        <f t="shared" si="2"/>
        <v>151.20000000000002</v>
      </c>
    </row>
    <row r="31" spans="1:16" ht="30" customHeight="1" x14ac:dyDescent="0.3">
      <c r="A31" s="31" t="s">
        <v>1679</v>
      </c>
      <c r="C31" s="31"/>
      <c r="D31" s="32">
        <v>102</v>
      </c>
      <c r="E31" s="32" t="s">
        <v>18</v>
      </c>
      <c r="F31" s="28"/>
      <c r="G31" s="31">
        <v>130</v>
      </c>
      <c r="H31" s="31">
        <f t="shared" si="0"/>
        <v>104</v>
      </c>
      <c r="I31" s="32">
        <f>G31+G32+G33+G34</f>
        <v>740</v>
      </c>
      <c r="J31" s="32">
        <v>613</v>
      </c>
      <c r="K31" s="31">
        <f>I31-J31</f>
        <v>127</v>
      </c>
      <c r="M31" s="31">
        <f t="shared" si="2"/>
        <v>26</v>
      </c>
    </row>
    <row r="32" spans="1:16" ht="30" customHeight="1" x14ac:dyDescent="0.3">
      <c r="A32" s="31" t="s">
        <v>1678</v>
      </c>
      <c r="B32" s="29"/>
      <c r="C32" s="29"/>
      <c r="D32" s="32">
        <v>129</v>
      </c>
      <c r="E32" s="32" t="s">
        <v>18</v>
      </c>
      <c r="F32" s="28"/>
      <c r="G32" s="31">
        <v>163</v>
      </c>
      <c r="H32" s="31">
        <f t="shared" si="0"/>
        <v>130.4</v>
      </c>
      <c r="K32" s="31">
        <f>I32-J32</f>
        <v>0</v>
      </c>
      <c r="M32" s="31">
        <f t="shared" si="2"/>
        <v>32.6</v>
      </c>
    </row>
    <row r="33" spans="1:16" ht="30" customHeight="1" x14ac:dyDescent="0.3">
      <c r="A33" s="32" t="s">
        <v>1767</v>
      </c>
      <c r="D33" s="32">
        <v>249</v>
      </c>
      <c r="E33" s="32" t="s">
        <v>371</v>
      </c>
      <c r="F33" s="28" t="s">
        <v>1768</v>
      </c>
      <c r="G33" s="32">
        <v>317</v>
      </c>
      <c r="H33" s="31">
        <f t="shared" si="0"/>
        <v>253.6</v>
      </c>
      <c r="K33" s="31"/>
      <c r="M33" s="31">
        <f t="shared" si="2"/>
        <v>63.400000000000006</v>
      </c>
      <c r="N33" s="31"/>
    </row>
    <row r="34" spans="1:16" ht="30" customHeight="1" x14ac:dyDescent="0.3">
      <c r="A34" s="32" t="s">
        <v>1677</v>
      </c>
      <c r="B34" s="29"/>
      <c r="D34" s="32">
        <v>102</v>
      </c>
      <c r="E34" s="32" t="s">
        <v>18</v>
      </c>
      <c r="F34" s="28"/>
      <c r="G34" s="31">
        <v>130</v>
      </c>
      <c r="H34" s="31">
        <f t="shared" ref="H34:H65" si="4">G34-M34</f>
        <v>104</v>
      </c>
      <c r="K34" s="31">
        <f t="shared" ref="K34:K42" si="5">I34-J34</f>
        <v>0</v>
      </c>
      <c r="M34" s="31">
        <f t="shared" ref="M34:M65" si="6">G34*20%</f>
        <v>26</v>
      </c>
    </row>
    <row r="35" spans="1:16" ht="30" customHeight="1" x14ac:dyDescent="0.3">
      <c r="A35" s="40" t="s">
        <v>1697</v>
      </c>
      <c r="C35" s="31" t="s">
        <v>747</v>
      </c>
      <c r="E35" s="31" t="s">
        <v>823</v>
      </c>
      <c r="F35" s="28" t="s">
        <v>1698</v>
      </c>
      <c r="G35" s="31">
        <v>75</v>
      </c>
      <c r="H35" s="31">
        <f t="shared" si="4"/>
        <v>60</v>
      </c>
      <c r="K35" s="31">
        <f t="shared" si="5"/>
        <v>0</v>
      </c>
      <c r="M35" s="31">
        <f t="shared" si="6"/>
        <v>15</v>
      </c>
      <c r="O35" s="31"/>
      <c r="P35" s="31"/>
    </row>
    <row r="36" spans="1:16" ht="30" customHeight="1" x14ac:dyDescent="0.3">
      <c r="A36" s="31" t="s">
        <v>1699</v>
      </c>
      <c r="C36" s="31" t="s">
        <v>20</v>
      </c>
      <c r="D36" s="32">
        <v>192</v>
      </c>
      <c r="E36" s="31" t="s">
        <v>823</v>
      </c>
      <c r="F36" s="28" t="s">
        <v>1700</v>
      </c>
      <c r="G36" s="31">
        <v>82</v>
      </c>
      <c r="H36" s="31">
        <f t="shared" si="4"/>
        <v>65.599999999999994</v>
      </c>
      <c r="K36" s="31">
        <f t="shared" si="5"/>
        <v>0</v>
      </c>
      <c r="M36" s="31">
        <f t="shared" si="6"/>
        <v>16.400000000000002</v>
      </c>
      <c r="O36" s="31"/>
      <c r="P36" s="31"/>
    </row>
    <row r="37" spans="1:16" ht="30" customHeight="1" x14ac:dyDescent="0.3">
      <c r="A37" s="32" t="s">
        <v>1826</v>
      </c>
      <c r="B37" s="32">
        <v>34</v>
      </c>
      <c r="C37" s="32" t="s">
        <v>1828</v>
      </c>
      <c r="D37" s="32">
        <v>125</v>
      </c>
      <c r="E37" s="32" t="s">
        <v>1795</v>
      </c>
      <c r="F37" s="28" t="s">
        <v>1827</v>
      </c>
      <c r="G37" s="32">
        <v>159</v>
      </c>
      <c r="H37" s="31">
        <f t="shared" si="4"/>
        <v>127.2</v>
      </c>
      <c r="K37" s="31">
        <f t="shared" si="5"/>
        <v>0</v>
      </c>
      <c r="M37" s="31">
        <f t="shared" si="6"/>
        <v>31.8</v>
      </c>
      <c r="O37" s="31"/>
      <c r="P37" s="31"/>
    </row>
    <row r="38" spans="1:16" ht="30" customHeight="1" x14ac:dyDescent="0.3">
      <c r="A38" s="32" t="s">
        <v>1806</v>
      </c>
      <c r="B38" s="32" t="s">
        <v>1148</v>
      </c>
      <c r="C38" s="32" t="s">
        <v>16</v>
      </c>
      <c r="D38" s="32">
        <v>215</v>
      </c>
      <c r="E38" s="32" t="s">
        <v>1795</v>
      </c>
      <c r="F38" s="28" t="s">
        <v>1807</v>
      </c>
      <c r="G38" s="32">
        <v>274</v>
      </c>
      <c r="H38" s="31">
        <f t="shared" si="4"/>
        <v>219.2</v>
      </c>
      <c r="K38" s="31">
        <f t="shared" si="5"/>
        <v>0</v>
      </c>
      <c r="M38" s="31">
        <f t="shared" si="6"/>
        <v>54.800000000000004</v>
      </c>
      <c r="O38" s="31"/>
      <c r="P38" s="31"/>
    </row>
    <row r="39" spans="1:16" ht="30" customHeight="1" x14ac:dyDescent="0.3">
      <c r="A39" s="31" t="s">
        <v>1775</v>
      </c>
      <c r="B39" s="31">
        <v>5</v>
      </c>
      <c r="C39" s="31" t="s">
        <v>83</v>
      </c>
      <c r="D39" s="32">
        <v>265</v>
      </c>
      <c r="E39" s="31" t="s">
        <v>1330</v>
      </c>
      <c r="F39" s="28"/>
      <c r="G39" s="31">
        <v>337</v>
      </c>
      <c r="H39" s="31">
        <f t="shared" si="4"/>
        <v>269.60000000000002</v>
      </c>
      <c r="I39" s="32">
        <f>G39+G40+G41+G42+G43+G44+G45+G46+G47</f>
        <v>4480</v>
      </c>
      <c r="J39" s="32">
        <v>1500</v>
      </c>
      <c r="K39" s="31">
        <f t="shared" si="5"/>
        <v>2980</v>
      </c>
      <c r="M39" s="31">
        <f t="shared" si="6"/>
        <v>67.400000000000006</v>
      </c>
    </row>
    <row r="40" spans="1:16" ht="30" customHeight="1" x14ac:dyDescent="0.3">
      <c r="A40" s="31" t="s">
        <v>1775</v>
      </c>
      <c r="B40" s="31">
        <v>5</v>
      </c>
      <c r="C40" s="31" t="s">
        <v>83</v>
      </c>
      <c r="D40" s="32">
        <v>265</v>
      </c>
      <c r="E40" s="31" t="s">
        <v>1330</v>
      </c>
      <c r="F40" s="28"/>
      <c r="G40" s="31">
        <v>337</v>
      </c>
      <c r="H40" s="31">
        <f t="shared" si="4"/>
        <v>269.60000000000002</v>
      </c>
      <c r="K40" s="31">
        <f t="shared" si="5"/>
        <v>0</v>
      </c>
      <c r="M40" s="31">
        <f t="shared" si="6"/>
        <v>67.400000000000006</v>
      </c>
    </row>
    <row r="41" spans="1:16" ht="30" customHeight="1" x14ac:dyDescent="0.3">
      <c r="A41" s="31" t="s">
        <v>1775</v>
      </c>
      <c r="B41" s="31">
        <v>6</v>
      </c>
      <c r="C41" s="31" t="s">
        <v>83</v>
      </c>
      <c r="D41" s="32">
        <v>265</v>
      </c>
      <c r="E41" s="31" t="s">
        <v>1330</v>
      </c>
      <c r="F41" s="28"/>
      <c r="G41" s="31">
        <v>337</v>
      </c>
      <c r="H41" s="31">
        <f t="shared" si="4"/>
        <v>269.60000000000002</v>
      </c>
      <c r="K41" s="31">
        <f t="shared" si="5"/>
        <v>0</v>
      </c>
      <c r="M41" s="31">
        <f t="shared" si="6"/>
        <v>67.400000000000006</v>
      </c>
    </row>
    <row r="42" spans="1:16" ht="30" customHeight="1" x14ac:dyDescent="0.3">
      <c r="A42" s="31" t="s">
        <v>1724</v>
      </c>
      <c r="B42" s="32">
        <v>9</v>
      </c>
      <c r="C42" s="31" t="s">
        <v>1726</v>
      </c>
      <c r="D42" s="32">
        <v>329</v>
      </c>
      <c r="E42" s="31" t="s">
        <v>1689</v>
      </c>
      <c r="F42" s="28" t="s">
        <v>1725</v>
      </c>
      <c r="G42" s="31">
        <v>418</v>
      </c>
      <c r="H42" s="31">
        <f t="shared" si="4"/>
        <v>334.4</v>
      </c>
      <c r="I42" s="32">
        <f>G42+G43</f>
        <v>779</v>
      </c>
      <c r="J42" s="32">
        <v>400</v>
      </c>
      <c r="K42" s="31">
        <f t="shared" si="5"/>
        <v>379</v>
      </c>
      <c r="M42" s="31">
        <f t="shared" si="6"/>
        <v>83.600000000000009</v>
      </c>
    </row>
    <row r="43" spans="1:16" ht="30" customHeight="1" x14ac:dyDescent="0.3">
      <c r="A43" s="32" t="s">
        <v>1840</v>
      </c>
      <c r="C43" s="32" t="s">
        <v>120</v>
      </c>
      <c r="D43" s="32">
        <v>284</v>
      </c>
      <c r="E43" s="32" t="s">
        <v>402</v>
      </c>
      <c r="F43" s="28" t="s">
        <v>1841</v>
      </c>
      <c r="G43" s="32">
        <v>361</v>
      </c>
      <c r="H43" s="32">
        <f t="shared" si="4"/>
        <v>288.8</v>
      </c>
      <c r="M43" s="32">
        <f t="shared" si="6"/>
        <v>72.2</v>
      </c>
    </row>
    <row r="44" spans="1:16" ht="30" customHeight="1" x14ac:dyDescent="0.3">
      <c r="A44" s="34" t="s">
        <v>1719</v>
      </c>
      <c r="B44" s="29" t="s">
        <v>1721</v>
      </c>
      <c r="C44" s="29" t="s">
        <v>20</v>
      </c>
      <c r="E44" s="31" t="s">
        <v>615</v>
      </c>
      <c r="F44" s="29" t="s">
        <v>1720</v>
      </c>
      <c r="G44" s="31">
        <v>1110</v>
      </c>
      <c r="H44" s="31">
        <f t="shared" si="4"/>
        <v>888</v>
      </c>
      <c r="I44" s="32">
        <f>G44</f>
        <v>1110</v>
      </c>
      <c r="J44" s="32">
        <v>550</v>
      </c>
      <c r="K44" s="31">
        <f t="shared" ref="K44:K59" si="7">I44-J44</f>
        <v>560</v>
      </c>
      <c r="M44" s="31">
        <f t="shared" si="6"/>
        <v>222</v>
      </c>
    </row>
    <row r="45" spans="1:16" ht="30" customHeight="1" x14ac:dyDescent="0.3">
      <c r="A45" s="32" t="s">
        <v>1802</v>
      </c>
      <c r="B45" s="32">
        <v>39</v>
      </c>
      <c r="C45" s="32" t="s">
        <v>753</v>
      </c>
      <c r="D45" s="32">
        <v>348</v>
      </c>
      <c r="E45" s="32" t="s">
        <v>1795</v>
      </c>
      <c r="F45" s="28" t="s">
        <v>1803</v>
      </c>
      <c r="G45" s="32">
        <v>442</v>
      </c>
      <c r="H45" s="31">
        <f t="shared" si="4"/>
        <v>353.6</v>
      </c>
      <c r="K45" s="31">
        <f t="shared" si="7"/>
        <v>0</v>
      </c>
      <c r="M45" s="31">
        <f t="shared" si="6"/>
        <v>88.4</v>
      </c>
    </row>
    <row r="46" spans="1:16" ht="30" customHeight="1" x14ac:dyDescent="0.3">
      <c r="A46" s="32" t="s">
        <v>1804</v>
      </c>
      <c r="B46" s="32">
        <v>38</v>
      </c>
      <c r="C46" s="32" t="s">
        <v>120</v>
      </c>
      <c r="D46" s="32">
        <v>386</v>
      </c>
      <c r="E46" s="32" t="s">
        <v>1795</v>
      </c>
      <c r="F46" s="28" t="s">
        <v>1805</v>
      </c>
      <c r="G46" s="32">
        <v>491</v>
      </c>
      <c r="H46" s="31">
        <f t="shared" si="4"/>
        <v>392.8</v>
      </c>
      <c r="K46" s="31">
        <f t="shared" si="7"/>
        <v>0</v>
      </c>
      <c r="M46" s="31">
        <f t="shared" si="6"/>
        <v>98.2</v>
      </c>
    </row>
    <row r="47" spans="1:16" ht="30" customHeight="1" x14ac:dyDescent="0.3">
      <c r="A47" s="32" t="s">
        <v>1809</v>
      </c>
      <c r="B47" s="32">
        <v>39</v>
      </c>
      <c r="C47" s="32" t="s">
        <v>274</v>
      </c>
      <c r="D47" s="32">
        <v>509</v>
      </c>
      <c r="E47" s="32" t="s">
        <v>1795</v>
      </c>
      <c r="F47" s="28" t="s">
        <v>1810</v>
      </c>
      <c r="G47" s="32">
        <v>647</v>
      </c>
      <c r="H47" s="31">
        <f t="shared" si="4"/>
        <v>517.6</v>
      </c>
      <c r="K47" s="31">
        <f t="shared" si="7"/>
        <v>0</v>
      </c>
      <c r="M47" s="31">
        <f t="shared" si="6"/>
        <v>129.4</v>
      </c>
    </row>
    <row r="48" spans="1:16" ht="30" customHeight="1" x14ac:dyDescent="0.3">
      <c r="A48" s="32" t="s">
        <v>1766</v>
      </c>
      <c r="B48" s="29" t="s">
        <v>61</v>
      </c>
      <c r="D48" s="32">
        <v>341</v>
      </c>
      <c r="E48" s="32" t="s">
        <v>327</v>
      </c>
      <c r="F48" s="28"/>
      <c r="G48" s="31">
        <v>434</v>
      </c>
      <c r="H48" s="31">
        <f t="shared" si="4"/>
        <v>347.2</v>
      </c>
      <c r="I48" s="32">
        <f>G48</f>
        <v>434</v>
      </c>
      <c r="J48" s="32">
        <v>434</v>
      </c>
      <c r="K48" s="31">
        <f t="shared" si="7"/>
        <v>0</v>
      </c>
      <c r="M48" s="31">
        <f t="shared" si="6"/>
        <v>86.800000000000011</v>
      </c>
    </row>
    <row r="49" spans="1:13" ht="30" customHeight="1" x14ac:dyDescent="0.3">
      <c r="A49" s="31" t="s">
        <v>1691</v>
      </c>
      <c r="B49" s="31" t="s">
        <v>1333</v>
      </c>
      <c r="C49" s="31" t="s">
        <v>120</v>
      </c>
      <c r="D49" s="32">
        <v>159</v>
      </c>
      <c r="E49" s="33" t="s">
        <v>728</v>
      </c>
      <c r="F49" s="28"/>
      <c r="G49" s="31">
        <v>202</v>
      </c>
      <c r="H49" s="31">
        <f t="shared" si="4"/>
        <v>161.6</v>
      </c>
      <c r="K49" s="31">
        <f t="shared" si="7"/>
        <v>0</v>
      </c>
      <c r="M49" s="31">
        <f t="shared" si="6"/>
        <v>40.400000000000006</v>
      </c>
    </row>
    <row r="50" spans="1:13" ht="30" customHeight="1" x14ac:dyDescent="0.3">
      <c r="A50" s="31" t="s">
        <v>1692</v>
      </c>
      <c r="B50" s="31">
        <v>43</v>
      </c>
      <c r="C50" s="31" t="s">
        <v>474</v>
      </c>
      <c r="D50" s="32">
        <v>309</v>
      </c>
      <c r="E50" s="31" t="s">
        <v>728</v>
      </c>
      <c r="F50" s="28"/>
      <c r="G50" s="31">
        <v>393</v>
      </c>
      <c r="H50" s="31">
        <f t="shared" si="4"/>
        <v>314.39999999999998</v>
      </c>
      <c r="K50" s="31">
        <f t="shared" si="7"/>
        <v>0</v>
      </c>
      <c r="M50" s="31">
        <f t="shared" si="6"/>
        <v>78.600000000000009</v>
      </c>
    </row>
    <row r="51" spans="1:13" ht="30" customHeight="1" x14ac:dyDescent="0.3">
      <c r="A51" s="31" t="s">
        <v>1693</v>
      </c>
      <c r="B51" s="32">
        <v>56</v>
      </c>
      <c r="C51" s="32" t="s">
        <v>83</v>
      </c>
      <c r="D51" s="32">
        <v>455</v>
      </c>
      <c r="E51" s="33" t="s">
        <v>1585</v>
      </c>
      <c r="F51" s="28" t="s">
        <v>1694</v>
      </c>
      <c r="G51" s="31">
        <v>578</v>
      </c>
      <c r="H51" s="31">
        <f t="shared" si="4"/>
        <v>462.4</v>
      </c>
      <c r="I51" s="32">
        <f>G51</f>
        <v>578</v>
      </c>
      <c r="K51" s="31">
        <f t="shared" si="7"/>
        <v>578</v>
      </c>
      <c r="M51" s="31">
        <f t="shared" si="6"/>
        <v>115.60000000000001</v>
      </c>
    </row>
    <row r="52" spans="1:13" ht="30" customHeight="1" x14ac:dyDescent="0.3">
      <c r="A52" s="32" t="s">
        <v>1836</v>
      </c>
      <c r="B52" s="32">
        <v>39</v>
      </c>
      <c r="C52" s="32" t="s">
        <v>274</v>
      </c>
      <c r="D52" s="32">
        <v>145</v>
      </c>
      <c r="E52" s="32" t="s">
        <v>1795</v>
      </c>
      <c r="F52" s="32" t="s">
        <v>1837</v>
      </c>
      <c r="G52" s="32">
        <v>185</v>
      </c>
      <c r="H52" s="31">
        <f t="shared" si="4"/>
        <v>148</v>
      </c>
      <c r="K52" s="31">
        <f t="shared" si="7"/>
        <v>0</v>
      </c>
      <c r="M52" s="31">
        <f t="shared" si="6"/>
        <v>37</v>
      </c>
    </row>
    <row r="53" spans="1:13" ht="30" customHeight="1" x14ac:dyDescent="0.3">
      <c r="A53" s="31" t="s">
        <v>1760</v>
      </c>
      <c r="B53" s="32">
        <v>140</v>
      </c>
      <c r="C53" s="29" t="s">
        <v>3</v>
      </c>
      <c r="D53" s="31">
        <v>113</v>
      </c>
      <c r="E53" s="32" t="s">
        <v>1744</v>
      </c>
      <c r="F53" s="28" t="s">
        <v>1761</v>
      </c>
      <c r="G53" s="31">
        <v>144</v>
      </c>
      <c r="H53" s="31">
        <f t="shared" si="4"/>
        <v>115.2</v>
      </c>
      <c r="K53" s="31">
        <f t="shared" si="7"/>
        <v>0</v>
      </c>
      <c r="M53" s="31">
        <f t="shared" si="6"/>
        <v>28.8</v>
      </c>
    </row>
    <row r="54" spans="1:13" ht="30" customHeight="1" x14ac:dyDescent="0.3">
      <c r="A54" s="31" t="s">
        <v>1760</v>
      </c>
      <c r="B54" s="32">
        <v>140</v>
      </c>
      <c r="C54" s="29" t="s">
        <v>274</v>
      </c>
      <c r="D54" s="32">
        <v>113</v>
      </c>
      <c r="E54" s="32" t="s">
        <v>1744</v>
      </c>
      <c r="F54" s="28" t="s">
        <v>1762</v>
      </c>
      <c r="G54" s="31">
        <v>144</v>
      </c>
      <c r="H54" s="31">
        <f t="shared" si="4"/>
        <v>115.2</v>
      </c>
      <c r="K54" s="31">
        <f t="shared" si="7"/>
        <v>0</v>
      </c>
      <c r="M54" s="31">
        <f t="shared" si="6"/>
        <v>28.8</v>
      </c>
    </row>
    <row r="55" spans="1:13" ht="29.25" customHeight="1" x14ac:dyDescent="0.3">
      <c r="A55" s="32" t="s">
        <v>1765</v>
      </c>
      <c r="B55" s="29"/>
      <c r="D55" s="32">
        <v>149</v>
      </c>
      <c r="E55" s="32" t="s">
        <v>18</v>
      </c>
      <c r="F55" s="28"/>
      <c r="G55" s="31">
        <v>190</v>
      </c>
      <c r="H55" s="31">
        <f t="shared" si="4"/>
        <v>152</v>
      </c>
      <c r="K55" s="31">
        <f t="shared" si="7"/>
        <v>0</v>
      </c>
      <c r="M55" s="31">
        <f t="shared" si="6"/>
        <v>38</v>
      </c>
    </row>
    <row r="56" spans="1:13" ht="30" customHeight="1" x14ac:dyDescent="0.3">
      <c r="A56" s="32" t="s">
        <v>1820</v>
      </c>
      <c r="B56" s="32" t="s">
        <v>1821</v>
      </c>
      <c r="D56" s="32">
        <v>434</v>
      </c>
      <c r="E56" s="32" t="s">
        <v>283</v>
      </c>
      <c r="F56" s="28" t="s">
        <v>1822</v>
      </c>
      <c r="G56" s="32">
        <v>552</v>
      </c>
      <c r="H56" s="31">
        <f t="shared" si="4"/>
        <v>441.6</v>
      </c>
      <c r="K56" s="31">
        <f t="shared" si="7"/>
        <v>0</v>
      </c>
      <c r="M56" s="31">
        <f t="shared" si="6"/>
        <v>110.4</v>
      </c>
    </row>
    <row r="57" spans="1:13" ht="30" customHeight="1" x14ac:dyDescent="0.3">
      <c r="A57" s="32" t="s">
        <v>1800</v>
      </c>
      <c r="B57" s="32" t="s">
        <v>516</v>
      </c>
      <c r="D57" s="32">
        <v>364</v>
      </c>
      <c r="E57" s="32" t="s">
        <v>1795</v>
      </c>
      <c r="F57" s="28" t="s">
        <v>1801</v>
      </c>
      <c r="G57" s="32">
        <v>463</v>
      </c>
      <c r="H57" s="31">
        <f t="shared" si="4"/>
        <v>370.4</v>
      </c>
      <c r="K57" s="31">
        <f t="shared" si="7"/>
        <v>0</v>
      </c>
      <c r="M57" s="31">
        <f t="shared" si="6"/>
        <v>92.600000000000009</v>
      </c>
    </row>
    <row r="58" spans="1:13" ht="30" customHeight="1" x14ac:dyDescent="0.3">
      <c r="A58" s="32" t="s">
        <v>1794</v>
      </c>
      <c r="B58" s="32" t="s">
        <v>244</v>
      </c>
      <c r="D58" s="32">
        <v>392</v>
      </c>
      <c r="E58" s="32" t="s">
        <v>1795</v>
      </c>
      <c r="F58" s="28" t="s">
        <v>1793</v>
      </c>
      <c r="G58" s="32">
        <v>498</v>
      </c>
      <c r="H58" s="31">
        <f t="shared" si="4"/>
        <v>398.4</v>
      </c>
      <c r="I58" s="32">
        <f>G58+G59+G60+G61+G62+G63+G64+G65+G66+G67</f>
        <v>5827</v>
      </c>
      <c r="J58" s="32">
        <v>2200</v>
      </c>
      <c r="K58" s="31">
        <f t="shared" si="7"/>
        <v>3627</v>
      </c>
      <c r="M58" s="31">
        <f t="shared" si="6"/>
        <v>99.600000000000009</v>
      </c>
    </row>
    <row r="59" spans="1:13" ht="30" customHeight="1" x14ac:dyDescent="0.3">
      <c r="A59" s="32" t="s">
        <v>1797</v>
      </c>
      <c r="B59" s="32" t="s">
        <v>244</v>
      </c>
      <c r="D59" s="32">
        <v>527</v>
      </c>
      <c r="E59" s="32" t="s">
        <v>1795</v>
      </c>
      <c r="F59" s="28" t="s">
        <v>1796</v>
      </c>
      <c r="G59" s="32">
        <v>670</v>
      </c>
      <c r="H59" s="31">
        <f t="shared" si="4"/>
        <v>536</v>
      </c>
      <c r="K59" s="31">
        <f t="shared" si="7"/>
        <v>0</v>
      </c>
      <c r="M59" s="31">
        <f t="shared" si="6"/>
        <v>134</v>
      </c>
    </row>
    <row r="60" spans="1:13" ht="30" customHeight="1" x14ac:dyDescent="0.3">
      <c r="A60" s="31" t="s">
        <v>1791</v>
      </c>
      <c r="B60" s="29" t="s">
        <v>111</v>
      </c>
      <c r="D60" s="32">
        <v>528</v>
      </c>
      <c r="E60" s="31" t="s">
        <v>135</v>
      </c>
      <c r="F60" s="28" t="s">
        <v>1792</v>
      </c>
      <c r="G60" s="31">
        <v>671</v>
      </c>
      <c r="H60" s="31">
        <f t="shared" si="4"/>
        <v>536.79999999999995</v>
      </c>
      <c r="K60" s="31"/>
      <c r="M60" s="31">
        <f t="shared" si="6"/>
        <v>134.20000000000002</v>
      </c>
    </row>
    <row r="61" spans="1:13" ht="30" customHeight="1" x14ac:dyDescent="0.3">
      <c r="A61" s="32" t="s">
        <v>1808</v>
      </c>
      <c r="B61" s="32" t="s">
        <v>98</v>
      </c>
      <c r="D61" s="32">
        <v>609</v>
      </c>
      <c r="E61" s="32" t="s">
        <v>283</v>
      </c>
      <c r="F61" s="28" t="s">
        <v>1730</v>
      </c>
      <c r="G61" s="32">
        <v>774</v>
      </c>
      <c r="H61" s="31">
        <f t="shared" si="4"/>
        <v>619.20000000000005</v>
      </c>
      <c r="I61" s="32">
        <f>G61+G62+G63+G64+G65+G66</f>
        <v>3714</v>
      </c>
      <c r="J61" s="32">
        <v>2000</v>
      </c>
      <c r="K61" s="31">
        <f t="shared" ref="K61:K74" si="8">I61-J61</f>
        <v>1714</v>
      </c>
      <c r="M61" s="31">
        <f t="shared" si="6"/>
        <v>154.80000000000001</v>
      </c>
    </row>
    <row r="62" spans="1:13" ht="30" customHeight="1" x14ac:dyDescent="0.3">
      <c r="A62" s="31" t="s">
        <v>1729</v>
      </c>
      <c r="B62" s="29" t="s">
        <v>98</v>
      </c>
      <c r="D62" s="32">
        <v>609</v>
      </c>
      <c r="E62" s="31" t="s">
        <v>199</v>
      </c>
      <c r="F62" s="28" t="s">
        <v>1730</v>
      </c>
      <c r="G62" s="31">
        <v>774</v>
      </c>
      <c r="H62" s="31">
        <f t="shared" si="4"/>
        <v>619.20000000000005</v>
      </c>
      <c r="I62" s="32">
        <f>G62</f>
        <v>774</v>
      </c>
      <c r="J62" s="32">
        <v>774</v>
      </c>
      <c r="K62" s="31">
        <f t="shared" si="8"/>
        <v>0</v>
      </c>
      <c r="M62" s="31">
        <f t="shared" si="6"/>
        <v>154.80000000000001</v>
      </c>
    </row>
    <row r="63" spans="1:13" ht="30" customHeight="1" x14ac:dyDescent="0.3">
      <c r="A63" s="31" t="s">
        <v>1729</v>
      </c>
      <c r="B63" s="29" t="s">
        <v>71</v>
      </c>
      <c r="D63" s="32">
        <v>609</v>
      </c>
      <c r="E63" s="31" t="s">
        <v>135</v>
      </c>
      <c r="F63" s="28" t="s">
        <v>1730</v>
      </c>
      <c r="G63" s="31">
        <v>774</v>
      </c>
      <c r="H63" s="31">
        <f t="shared" si="4"/>
        <v>619.20000000000005</v>
      </c>
      <c r="I63" s="32">
        <f>G63+G64</f>
        <v>1333</v>
      </c>
      <c r="J63" s="32">
        <v>750</v>
      </c>
      <c r="K63" s="31">
        <f t="shared" si="8"/>
        <v>583</v>
      </c>
      <c r="M63" s="31">
        <f t="shared" si="6"/>
        <v>154.80000000000001</v>
      </c>
    </row>
    <row r="64" spans="1:13" ht="30" customHeight="1" x14ac:dyDescent="0.3">
      <c r="A64" s="32" t="s">
        <v>1799</v>
      </c>
      <c r="B64" s="32" t="s">
        <v>244</v>
      </c>
      <c r="D64" s="32">
        <v>440</v>
      </c>
      <c r="E64" s="32" t="s">
        <v>1795</v>
      </c>
      <c r="F64" s="28" t="s">
        <v>1798</v>
      </c>
      <c r="G64" s="32">
        <v>559</v>
      </c>
      <c r="H64" s="31">
        <f t="shared" si="4"/>
        <v>447.2</v>
      </c>
      <c r="K64" s="31">
        <f t="shared" si="8"/>
        <v>0</v>
      </c>
      <c r="M64" s="31">
        <f t="shared" si="6"/>
        <v>111.80000000000001</v>
      </c>
    </row>
    <row r="65" spans="1:13" ht="30" customHeight="1" x14ac:dyDescent="0.3">
      <c r="A65" s="32" t="s">
        <v>1799</v>
      </c>
      <c r="B65" s="32" t="s">
        <v>663</v>
      </c>
      <c r="D65" s="32">
        <v>440</v>
      </c>
      <c r="E65" s="32" t="s">
        <v>156</v>
      </c>
      <c r="F65" s="28" t="s">
        <v>1798</v>
      </c>
      <c r="G65" s="32">
        <v>559</v>
      </c>
      <c r="H65" s="31">
        <f t="shared" si="4"/>
        <v>447.2</v>
      </c>
      <c r="I65" s="32">
        <f>G65</f>
        <v>559</v>
      </c>
      <c r="K65" s="31">
        <f t="shared" si="8"/>
        <v>559</v>
      </c>
      <c r="M65" s="31">
        <f t="shared" si="6"/>
        <v>111.80000000000001</v>
      </c>
    </row>
    <row r="66" spans="1:13" ht="30" customHeight="1" x14ac:dyDescent="0.3">
      <c r="A66" s="32" t="s">
        <v>1754</v>
      </c>
      <c r="B66" s="32" t="s">
        <v>357</v>
      </c>
      <c r="D66" s="32">
        <v>215</v>
      </c>
      <c r="E66" s="32" t="s">
        <v>6</v>
      </c>
      <c r="F66" s="28" t="s">
        <v>1755</v>
      </c>
      <c r="G66" s="32">
        <v>274</v>
      </c>
      <c r="H66" s="31">
        <f t="shared" ref="H66:H94" si="9">G66-M66</f>
        <v>219.2</v>
      </c>
      <c r="I66" s="32">
        <f>G66+G67+G68</f>
        <v>822</v>
      </c>
      <c r="J66" s="32">
        <v>400</v>
      </c>
      <c r="K66" s="31">
        <f t="shared" si="8"/>
        <v>422</v>
      </c>
      <c r="M66" s="31">
        <f t="shared" ref="M66:M94" si="10">G66*20%</f>
        <v>54.800000000000004</v>
      </c>
    </row>
    <row r="67" spans="1:13" ht="30" customHeight="1" x14ac:dyDescent="0.3">
      <c r="A67" s="32" t="s">
        <v>1751</v>
      </c>
      <c r="B67" s="32">
        <v>50</v>
      </c>
      <c r="C67" s="32" t="s">
        <v>1753</v>
      </c>
      <c r="D67" s="32">
        <v>215</v>
      </c>
      <c r="E67" s="32" t="s">
        <v>695</v>
      </c>
      <c r="F67" s="28" t="s">
        <v>1752</v>
      </c>
      <c r="G67" s="32">
        <v>274</v>
      </c>
      <c r="H67" s="31">
        <f t="shared" si="9"/>
        <v>219.2</v>
      </c>
      <c r="K67" s="31">
        <f t="shared" si="8"/>
        <v>0</v>
      </c>
      <c r="M67" s="31">
        <f t="shared" si="10"/>
        <v>54.800000000000004</v>
      </c>
    </row>
    <row r="68" spans="1:13" ht="30" customHeight="1" x14ac:dyDescent="0.3">
      <c r="A68" s="32" t="s">
        <v>1751</v>
      </c>
      <c r="B68" s="32">
        <v>52</v>
      </c>
      <c r="C68" s="32" t="s">
        <v>1753</v>
      </c>
      <c r="D68" s="32">
        <v>215</v>
      </c>
      <c r="E68" s="32" t="s">
        <v>6</v>
      </c>
      <c r="F68" s="28" t="s">
        <v>1752</v>
      </c>
      <c r="G68" s="32">
        <v>274</v>
      </c>
      <c r="H68" s="31">
        <f t="shared" si="9"/>
        <v>219.2</v>
      </c>
      <c r="K68" s="31">
        <f t="shared" si="8"/>
        <v>0</v>
      </c>
      <c r="M68" s="31">
        <f t="shared" si="10"/>
        <v>54.800000000000004</v>
      </c>
    </row>
    <row r="69" spans="1:13" ht="30" customHeight="1" x14ac:dyDescent="0.3">
      <c r="A69" s="32" t="s">
        <v>696</v>
      </c>
      <c r="B69" s="32">
        <v>50</v>
      </c>
      <c r="C69" s="32" t="s">
        <v>552</v>
      </c>
      <c r="D69" s="32">
        <v>215</v>
      </c>
      <c r="E69" s="32" t="s">
        <v>695</v>
      </c>
      <c r="F69" s="28" t="s">
        <v>697</v>
      </c>
      <c r="G69" s="32">
        <v>274</v>
      </c>
      <c r="H69" s="31">
        <f t="shared" si="9"/>
        <v>219.2</v>
      </c>
      <c r="K69" s="31">
        <f t="shared" si="8"/>
        <v>0</v>
      </c>
      <c r="M69" s="31">
        <f t="shared" si="10"/>
        <v>54.800000000000004</v>
      </c>
    </row>
    <row r="70" spans="1:13" ht="30" customHeight="1" x14ac:dyDescent="0.3">
      <c r="A70" s="32" t="s">
        <v>1749</v>
      </c>
      <c r="B70" s="32">
        <v>52</v>
      </c>
      <c r="D70" s="32">
        <v>219</v>
      </c>
      <c r="E70" s="32" t="s">
        <v>6</v>
      </c>
      <c r="F70" s="28" t="s">
        <v>1750</v>
      </c>
      <c r="G70" s="32">
        <v>279</v>
      </c>
      <c r="H70" s="31">
        <f t="shared" si="9"/>
        <v>223.2</v>
      </c>
      <c r="K70" s="31">
        <f t="shared" si="8"/>
        <v>0</v>
      </c>
      <c r="M70" s="31">
        <f t="shared" si="10"/>
        <v>55.800000000000004</v>
      </c>
    </row>
    <row r="71" spans="1:13" ht="30" customHeight="1" x14ac:dyDescent="0.3">
      <c r="A71" s="31" t="s">
        <v>730</v>
      </c>
      <c r="B71" s="32">
        <v>62</v>
      </c>
      <c r="C71" s="32" t="s">
        <v>3</v>
      </c>
      <c r="D71" s="32">
        <v>210</v>
      </c>
      <c r="E71" s="31" t="s">
        <v>728</v>
      </c>
      <c r="F71" s="28"/>
      <c r="G71" s="31">
        <v>267</v>
      </c>
      <c r="H71" s="31">
        <f t="shared" si="9"/>
        <v>213.6</v>
      </c>
      <c r="K71" s="31">
        <f t="shared" si="8"/>
        <v>0</v>
      </c>
      <c r="M71" s="31">
        <f t="shared" si="10"/>
        <v>53.400000000000006</v>
      </c>
    </row>
    <row r="72" spans="1:13" ht="30" customHeight="1" x14ac:dyDescent="0.3">
      <c r="A72" s="31" t="s">
        <v>730</v>
      </c>
      <c r="B72" s="32">
        <v>62</v>
      </c>
      <c r="C72" s="32" t="s">
        <v>3</v>
      </c>
      <c r="D72" s="32">
        <v>210</v>
      </c>
      <c r="E72" s="31" t="s">
        <v>728</v>
      </c>
      <c r="F72" s="28"/>
      <c r="G72" s="31">
        <v>267</v>
      </c>
      <c r="H72" s="31">
        <f t="shared" si="9"/>
        <v>213.6</v>
      </c>
      <c r="K72" s="31">
        <f t="shared" si="8"/>
        <v>0</v>
      </c>
      <c r="M72" s="31">
        <f t="shared" si="10"/>
        <v>53.400000000000006</v>
      </c>
    </row>
    <row r="73" spans="1:13" ht="30" customHeight="1" x14ac:dyDescent="0.3">
      <c r="A73" s="32" t="s">
        <v>1756</v>
      </c>
      <c r="B73" s="29">
        <v>50</v>
      </c>
      <c r="C73" s="32" t="s">
        <v>147</v>
      </c>
      <c r="D73" s="32">
        <v>207</v>
      </c>
      <c r="E73" s="32" t="s">
        <v>695</v>
      </c>
      <c r="F73" s="28" t="s">
        <v>1757</v>
      </c>
      <c r="G73" s="31">
        <v>264</v>
      </c>
      <c r="H73" s="31">
        <f t="shared" si="9"/>
        <v>211.2</v>
      </c>
      <c r="K73" s="31">
        <f t="shared" si="8"/>
        <v>0</v>
      </c>
      <c r="M73" s="31">
        <f t="shared" si="10"/>
        <v>52.800000000000004</v>
      </c>
    </row>
    <row r="74" spans="1:13" ht="30" customHeight="1" x14ac:dyDescent="0.3">
      <c r="A74" s="32" t="s">
        <v>1811</v>
      </c>
      <c r="B74" s="32">
        <v>58</v>
      </c>
      <c r="C74" s="32" t="s">
        <v>470</v>
      </c>
      <c r="D74" s="32">
        <v>629</v>
      </c>
      <c r="E74" s="32" t="s">
        <v>1812</v>
      </c>
      <c r="G74" s="32">
        <v>787</v>
      </c>
      <c r="H74" s="31">
        <f t="shared" si="9"/>
        <v>629.6</v>
      </c>
      <c r="I74" s="32">
        <f>G74</f>
        <v>787</v>
      </c>
      <c r="J74" s="32">
        <v>787</v>
      </c>
      <c r="K74" s="31">
        <f t="shared" si="8"/>
        <v>0</v>
      </c>
      <c r="M74" s="31">
        <f t="shared" si="10"/>
        <v>157.4</v>
      </c>
    </row>
    <row r="75" spans="1:13" ht="30" customHeight="1" x14ac:dyDescent="0.3">
      <c r="A75" s="31" t="s">
        <v>1832</v>
      </c>
      <c r="B75" s="32">
        <v>48</v>
      </c>
      <c r="C75" s="29" t="s">
        <v>1834</v>
      </c>
      <c r="D75" s="32">
        <v>329</v>
      </c>
      <c r="E75" s="32" t="s">
        <v>647</v>
      </c>
      <c r="F75" s="28" t="s">
        <v>1833</v>
      </c>
      <c r="G75" s="31">
        <v>418</v>
      </c>
      <c r="H75" s="31">
        <f t="shared" si="9"/>
        <v>334.4</v>
      </c>
      <c r="K75" s="31"/>
      <c r="M75" s="31">
        <f t="shared" si="10"/>
        <v>83.600000000000009</v>
      </c>
    </row>
    <row r="76" spans="1:13" ht="31.5" customHeight="1" x14ac:dyDescent="0.3">
      <c r="A76" s="32" t="s">
        <v>1735</v>
      </c>
      <c r="B76" s="32" t="s">
        <v>1736</v>
      </c>
      <c r="C76" s="32" t="s">
        <v>890</v>
      </c>
      <c r="D76" s="32">
        <v>628</v>
      </c>
      <c r="E76" s="32" t="s">
        <v>702</v>
      </c>
      <c r="F76" s="28" t="s">
        <v>1737</v>
      </c>
      <c r="G76" s="32">
        <v>798</v>
      </c>
      <c r="H76" s="31">
        <f t="shared" si="9"/>
        <v>638.4</v>
      </c>
      <c r="I76" s="32">
        <f>G76</f>
        <v>798</v>
      </c>
      <c r="J76" s="32">
        <v>400</v>
      </c>
      <c r="K76" s="31">
        <f t="shared" ref="K76:K94" si="11">I76-J76</f>
        <v>398</v>
      </c>
      <c r="M76" s="31">
        <f t="shared" si="10"/>
        <v>159.60000000000002</v>
      </c>
    </row>
    <row r="77" spans="1:13" ht="30" customHeight="1" x14ac:dyDescent="0.3">
      <c r="A77" s="31" t="s">
        <v>1687</v>
      </c>
      <c r="B77" s="31">
        <v>134</v>
      </c>
      <c r="C77" s="31" t="s">
        <v>1690</v>
      </c>
      <c r="D77" s="32">
        <v>259</v>
      </c>
      <c r="E77" s="32" t="s">
        <v>1689</v>
      </c>
      <c r="F77" s="28" t="s">
        <v>1688</v>
      </c>
      <c r="G77" s="31">
        <v>329</v>
      </c>
      <c r="H77" s="31">
        <f t="shared" si="9"/>
        <v>263.2</v>
      </c>
      <c r="K77" s="31">
        <f t="shared" si="11"/>
        <v>0</v>
      </c>
      <c r="M77" s="31">
        <f t="shared" si="10"/>
        <v>65.8</v>
      </c>
    </row>
    <row r="78" spans="1:13" ht="30" customHeight="1" x14ac:dyDescent="0.3">
      <c r="A78" s="31" t="s">
        <v>1683</v>
      </c>
      <c r="B78" s="29">
        <v>140</v>
      </c>
      <c r="C78" s="29" t="s">
        <v>616</v>
      </c>
      <c r="D78" s="32">
        <v>265</v>
      </c>
      <c r="E78" s="32" t="s">
        <v>1330</v>
      </c>
      <c r="F78" s="28"/>
      <c r="G78" s="31">
        <v>337</v>
      </c>
      <c r="H78" s="31">
        <f t="shared" si="9"/>
        <v>269.60000000000002</v>
      </c>
      <c r="K78" s="31">
        <f t="shared" si="11"/>
        <v>0</v>
      </c>
      <c r="M78" s="31">
        <f t="shared" si="10"/>
        <v>67.400000000000006</v>
      </c>
    </row>
    <row r="79" spans="1:13" ht="30" customHeight="1" x14ac:dyDescent="0.3">
      <c r="A79" s="32" t="s">
        <v>1813</v>
      </c>
      <c r="B79" s="32">
        <v>14</v>
      </c>
      <c r="C79" s="32" t="s">
        <v>363</v>
      </c>
      <c r="D79" s="32">
        <v>365</v>
      </c>
      <c r="E79" s="32" t="s">
        <v>283</v>
      </c>
      <c r="F79" s="28" t="s">
        <v>1814</v>
      </c>
      <c r="G79" s="32">
        <v>464</v>
      </c>
      <c r="H79" s="31">
        <f t="shared" si="9"/>
        <v>371.2</v>
      </c>
      <c r="K79" s="31">
        <f t="shared" si="11"/>
        <v>0</v>
      </c>
      <c r="M79" s="31">
        <f t="shared" si="10"/>
        <v>92.800000000000011</v>
      </c>
    </row>
    <row r="80" spans="1:13" ht="30" customHeight="1" x14ac:dyDescent="0.3">
      <c r="A80" s="32" t="s">
        <v>1831</v>
      </c>
      <c r="B80" s="32">
        <v>9</v>
      </c>
      <c r="C80" s="32" t="s">
        <v>7</v>
      </c>
      <c r="D80" s="32">
        <v>266</v>
      </c>
      <c r="E80" s="32" t="s">
        <v>1790</v>
      </c>
      <c r="G80" s="32">
        <v>338</v>
      </c>
      <c r="H80" s="31">
        <f t="shared" si="9"/>
        <v>270.39999999999998</v>
      </c>
      <c r="K80" s="31">
        <f t="shared" si="11"/>
        <v>0</v>
      </c>
      <c r="M80" s="31">
        <f t="shared" si="10"/>
        <v>67.600000000000009</v>
      </c>
    </row>
    <row r="81" spans="1:14" ht="30" customHeight="1" x14ac:dyDescent="0.3">
      <c r="A81" s="31" t="s">
        <v>1684</v>
      </c>
      <c r="B81" s="32">
        <v>146</v>
      </c>
      <c r="C81" s="29" t="s">
        <v>363</v>
      </c>
      <c r="D81" s="32">
        <v>305</v>
      </c>
      <c r="E81" s="32" t="s">
        <v>647</v>
      </c>
      <c r="F81" s="28" t="s">
        <v>1685</v>
      </c>
      <c r="G81" s="31">
        <v>388</v>
      </c>
      <c r="H81" s="31">
        <f t="shared" si="9"/>
        <v>310.39999999999998</v>
      </c>
      <c r="I81" s="32">
        <f>G81+G82+G83+G84</f>
        <v>1336</v>
      </c>
      <c r="J81" s="32">
        <v>350</v>
      </c>
      <c r="K81" s="31">
        <f t="shared" si="11"/>
        <v>986</v>
      </c>
      <c r="M81" s="31">
        <f t="shared" si="10"/>
        <v>77.600000000000009</v>
      </c>
    </row>
    <row r="82" spans="1:14" ht="30" customHeight="1" x14ac:dyDescent="0.3">
      <c r="A82" s="32" t="s">
        <v>1823</v>
      </c>
      <c r="B82" s="32">
        <v>164</v>
      </c>
      <c r="C82" s="32" t="s">
        <v>1825</v>
      </c>
      <c r="D82" s="32">
        <v>275</v>
      </c>
      <c r="E82" s="32" t="s">
        <v>283</v>
      </c>
      <c r="F82" s="28" t="s">
        <v>1824</v>
      </c>
      <c r="G82" s="32">
        <v>350</v>
      </c>
      <c r="H82" s="31">
        <f t="shared" si="9"/>
        <v>280</v>
      </c>
      <c r="K82" s="31">
        <f t="shared" si="11"/>
        <v>0</v>
      </c>
      <c r="M82" s="31">
        <f t="shared" si="10"/>
        <v>70</v>
      </c>
    </row>
    <row r="83" spans="1:14" ht="30" customHeight="1" x14ac:dyDescent="0.3">
      <c r="A83" s="32" t="s">
        <v>1818</v>
      </c>
      <c r="B83" s="32">
        <v>164</v>
      </c>
      <c r="C83" s="32" t="s">
        <v>1816</v>
      </c>
      <c r="D83" s="32">
        <v>235</v>
      </c>
      <c r="E83" s="32" t="s">
        <v>283</v>
      </c>
      <c r="F83" s="28" t="s">
        <v>1819</v>
      </c>
      <c r="G83" s="32">
        <v>299</v>
      </c>
      <c r="H83" s="31">
        <f t="shared" si="9"/>
        <v>239.2</v>
      </c>
      <c r="K83" s="31">
        <f t="shared" si="11"/>
        <v>0</v>
      </c>
      <c r="M83" s="31">
        <f t="shared" si="10"/>
        <v>59.800000000000004</v>
      </c>
    </row>
    <row r="84" spans="1:14" ht="30" customHeight="1" x14ac:dyDescent="0.3">
      <c r="A84" s="31" t="s">
        <v>1722</v>
      </c>
      <c r="B84" s="32">
        <v>146</v>
      </c>
      <c r="C84" s="31" t="s">
        <v>747</v>
      </c>
      <c r="D84" s="32">
        <v>235</v>
      </c>
      <c r="E84" s="32" t="s">
        <v>647</v>
      </c>
      <c r="F84" s="28" t="s">
        <v>1723</v>
      </c>
      <c r="G84" s="31">
        <v>299</v>
      </c>
      <c r="H84" s="31">
        <f t="shared" si="9"/>
        <v>239.2</v>
      </c>
      <c r="K84" s="31">
        <f t="shared" si="11"/>
        <v>0</v>
      </c>
      <c r="M84" s="31">
        <f t="shared" si="10"/>
        <v>59.800000000000004</v>
      </c>
    </row>
    <row r="85" spans="1:14" ht="30" customHeight="1" x14ac:dyDescent="0.3">
      <c r="A85" s="32" t="s">
        <v>1815</v>
      </c>
      <c r="B85" s="32">
        <v>164</v>
      </c>
      <c r="C85" s="32" t="s">
        <v>1816</v>
      </c>
      <c r="D85" s="32">
        <v>215</v>
      </c>
      <c r="E85" s="32" t="s">
        <v>283</v>
      </c>
      <c r="F85" s="28" t="s">
        <v>1817</v>
      </c>
      <c r="G85" s="32">
        <v>274</v>
      </c>
      <c r="H85" s="31">
        <f t="shared" si="9"/>
        <v>219.2</v>
      </c>
      <c r="K85" s="31">
        <f t="shared" si="11"/>
        <v>0</v>
      </c>
      <c r="M85" s="31">
        <f t="shared" si="10"/>
        <v>54.800000000000004</v>
      </c>
    </row>
    <row r="86" spans="1:14" ht="30" customHeight="1" x14ac:dyDescent="0.3">
      <c r="A86" s="32" t="s">
        <v>1758</v>
      </c>
      <c r="B86" s="29">
        <v>140</v>
      </c>
      <c r="C86" s="32" t="s">
        <v>274</v>
      </c>
      <c r="D86" s="32">
        <v>174</v>
      </c>
      <c r="E86" s="32" t="s">
        <v>1744</v>
      </c>
      <c r="F86" s="28" t="s">
        <v>1759</v>
      </c>
      <c r="G86" s="31">
        <v>133</v>
      </c>
      <c r="H86" s="31">
        <f t="shared" si="9"/>
        <v>106.4</v>
      </c>
      <c r="K86" s="31">
        <f t="shared" si="11"/>
        <v>0</v>
      </c>
      <c r="M86" s="31">
        <f t="shared" si="10"/>
        <v>26.6</v>
      </c>
    </row>
    <row r="87" spans="1:14" ht="30" customHeight="1" x14ac:dyDescent="0.3">
      <c r="A87" s="31" t="s">
        <v>1763</v>
      </c>
      <c r="B87" s="29">
        <v>140</v>
      </c>
      <c r="C87" s="29" t="s">
        <v>3</v>
      </c>
      <c r="D87" s="32">
        <v>205</v>
      </c>
      <c r="E87" s="32" t="s">
        <v>1744</v>
      </c>
      <c r="F87" s="28" t="s">
        <v>1764</v>
      </c>
      <c r="G87" s="31">
        <v>261</v>
      </c>
      <c r="H87" s="31">
        <f t="shared" si="9"/>
        <v>208.8</v>
      </c>
      <c r="K87" s="31">
        <f t="shared" si="11"/>
        <v>0</v>
      </c>
      <c r="M87" s="31">
        <f t="shared" si="10"/>
        <v>52.2</v>
      </c>
    </row>
    <row r="88" spans="1:14" ht="30" customHeight="1" x14ac:dyDescent="0.3">
      <c r="A88" s="32" t="s">
        <v>1738</v>
      </c>
      <c r="B88" s="32" t="s">
        <v>1739</v>
      </c>
      <c r="C88" s="32" t="s">
        <v>1741</v>
      </c>
      <c r="D88" s="32">
        <v>1019</v>
      </c>
      <c r="E88" s="32" t="s">
        <v>770</v>
      </c>
      <c r="F88" s="28" t="s">
        <v>1740</v>
      </c>
      <c r="G88" s="32">
        <v>1269</v>
      </c>
      <c r="H88" s="31">
        <f t="shared" si="9"/>
        <v>1015.2</v>
      </c>
      <c r="K88" s="31">
        <f t="shared" si="11"/>
        <v>0</v>
      </c>
      <c r="M88" s="31">
        <f t="shared" si="10"/>
        <v>253.8</v>
      </c>
    </row>
    <row r="89" spans="1:14" ht="30" customHeight="1" x14ac:dyDescent="0.3">
      <c r="A89" s="31" t="s">
        <v>1695</v>
      </c>
      <c r="C89" s="31" t="s">
        <v>1460</v>
      </c>
      <c r="D89" s="32">
        <v>137</v>
      </c>
      <c r="E89" s="31" t="s">
        <v>242</v>
      </c>
      <c r="F89" s="28" t="s">
        <v>1696</v>
      </c>
      <c r="G89" s="31">
        <v>174</v>
      </c>
      <c r="H89" s="31">
        <f t="shared" si="9"/>
        <v>139.19999999999999</v>
      </c>
      <c r="I89" s="32">
        <f>G89</f>
        <v>174</v>
      </c>
      <c r="J89" s="32">
        <v>174</v>
      </c>
      <c r="K89" s="31">
        <f t="shared" si="11"/>
        <v>0</v>
      </c>
      <c r="M89" s="31">
        <f t="shared" si="10"/>
        <v>34.800000000000004</v>
      </c>
    </row>
    <row r="90" spans="1:14" ht="30" customHeight="1" x14ac:dyDescent="0.3">
      <c r="A90" s="32" t="s">
        <v>1778</v>
      </c>
      <c r="C90" s="32" t="s">
        <v>83</v>
      </c>
      <c r="D90" s="32">
        <v>165</v>
      </c>
      <c r="E90" s="31" t="s">
        <v>1330</v>
      </c>
      <c r="F90" s="28"/>
      <c r="G90" s="31">
        <v>210</v>
      </c>
      <c r="H90" s="31">
        <f t="shared" si="9"/>
        <v>168</v>
      </c>
      <c r="K90" s="31">
        <f t="shared" si="11"/>
        <v>0</v>
      </c>
      <c r="M90" s="31">
        <f t="shared" si="10"/>
        <v>42</v>
      </c>
    </row>
    <row r="91" spans="1:14" ht="30" customHeight="1" x14ac:dyDescent="0.3">
      <c r="A91" s="32" t="s">
        <v>1789</v>
      </c>
      <c r="B91" s="32">
        <v>140</v>
      </c>
      <c r="D91" s="32">
        <v>155</v>
      </c>
      <c r="E91" s="32" t="s">
        <v>1790</v>
      </c>
      <c r="G91" s="32">
        <v>197</v>
      </c>
      <c r="H91" s="31">
        <f t="shared" si="9"/>
        <v>157.6</v>
      </c>
      <c r="I91" s="32">
        <f>G91+G92+G93+G94</f>
        <v>1382</v>
      </c>
      <c r="J91" s="32">
        <v>1383</v>
      </c>
      <c r="K91" s="31">
        <f t="shared" si="11"/>
        <v>-1</v>
      </c>
      <c r="M91" s="31">
        <f t="shared" si="10"/>
        <v>39.400000000000006</v>
      </c>
    </row>
    <row r="92" spans="1:14" ht="30" customHeight="1" x14ac:dyDescent="0.3">
      <c r="A92" s="32" t="s">
        <v>1733</v>
      </c>
      <c r="B92" s="32">
        <v>11</v>
      </c>
      <c r="C92" s="32" t="s">
        <v>511</v>
      </c>
      <c r="D92" s="32">
        <v>265</v>
      </c>
      <c r="E92" s="32" t="s">
        <v>371</v>
      </c>
      <c r="F92" s="28" t="s">
        <v>1734</v>
      </c>
      <c r="G92" s="32">
        <v>337</v>
      </c>
      <c r="H92" s="31">
        <f t="shared" si="9"/>
        <v>269.60000000000002</v>
      </c>
      <c r="I92" s="32">
        <f>G92+G93</f>
        <v>730</v>
      </c>
      <c r="J92" s="32">
        <v>337</v>
      </c>
      <c r="K92" s="31">
        <f t="shared" si="11"/>
        <v>393</v>
      </c>
      <c r="M92" s="31">
        <f t="shared" si="10"/>
        <v>67.400000000000006</v>
      </c>
      <c r="N92" s="31"/>
    </row>
    <row r="93" spans="1:14" ht="30" customHeight="1" x14ac:dyDescent="0.3">
      <c r="A93" s="32" t="s">
        <v>57</v>
      </c>
      <c r="B93" s="32">
        <v>5</v>
      </c>
      <c r="C93" s="32" t="s">
        <v>3</v>
      </c>
      <c r="D93" s="32">
        <v>309</v>
      </c>
      <c r="E93" s="32" t="s">
        <v>1790</v>
      </c>
      <c r="G93" s="32">
        <v>393</v>
      </c>
      <c r="H93" s="31">
        <f t="shared" si="9"/>
        <v>314.39999999999998</v>
      </c>
      <c r="K93" s="31">
        <f t="shared" si="11"/>
        <v>0</v>
      </c>
      <c r="M93" s="31">
        <f t="shared" si="10"/>
        <v>78.600000000000009</v>
      </c>
    </row>
    <row r="94" spans="1:14" ht="30" customHeight="1" x14ac:dyDescent="0.3">
      <c r="A94" s="32" t="s">
        <v>1835</v>
      </c>
      <c r="B94" s="32">
        <v>5</v>
      </c>
      <c r="C94" s="32" t="s">
        <v>616</v>
      </c>
      <c r="D94" s="32">
        <v>358</v>
      </c>
      <c r="E94" s="32" t="s">
        <v>1790</v>
      </c>
      <c r="G94" s="32">
        <v>455</v>
      </c>
      <c r="H94" s="31">
        <f t="shared" si="9"/>
        <v>364</v>
      </c>
      <c r="K94" s="31">
        <f t="shared" si="11"/>
        <v>0</v>
      </c>
      <c r="M94" s="31">
        <f t="shared" si="10"/>
        <v>91</v>
      </c>
    </row>
    <row r="95" spans="1:14" ht="30" customHeight="1" x14ac:dyDescent="0.3">
      <c r="A95" s="32" t="s">
        <v>1845</v>
      </c>
      <c r="B95" s="32">
        <v>140</v>
      </c>
      <c r="D95" s="32">
        <v>255</v>
      </c>
    </row>
    <row r="96" spans="1:14" ht="30" customHeight="1" x14ac:dyDescent="0.3">
      <c r="A96" s="32" t="s">
        <v>1846</v>
      </c>
      <c r="B96" s="32">
        <v>140</v>
      </c>
      <c r="D96" s="32">
        <v>419</v>
      </c>
    </row>
    <row r="97" spans="4:8" ht="30" customHeight="1" x14ac:dyDescent="0.3">
      <c r="D97" s="32">
        <f>SUM(D2:D96)</f>
        <v>28459</v>
      </c>
      <c r="H97" s="32">
        <f>SUM(H2:H96)</f>
        <v>29075.200000000012</v>
      </c>
    </row>
    <row r="98" spans="4:8" ht="30" customHeight="1" x14ac:dyDescent="0.3">
      <c r="D98" s="32">
        <v>28425</v>
      </c>
    </row>
  </sheetData>
  <sortState ref="A2:N94">
    <sortCondition ref="A2"/>
  </sortState>
  <hyperlinks>
    <hyperlink ref="F27" r:id="rId1" xr:uid="{00000000-0004-0000-1B00-000000000000}"/>
    <hyperlink ref="F28" r:id="rId2" xr:uid="{00000000-0004-0000-1B00-000001000000}"/>
    <hyperlink ref="F81" r:id="rId3" xr:uid="{00000000-0004-0000-1B00-000002000000}"/>
    <hyperlink ref="F77" r:id="rId4" xr:uid="{00000000-0004-0000-1B00-000003000000}"/>
    <hyperlink ref="F51" r:id="rId5" xr:uid="{00000000-0004-0000-1B00-000004000000}"/>
    <hyperlink ref="F89" r:id="rId6" xr:uid="{00000000-0004-0000-1B00-000005000000}"/>
    <hyperlink ref="F35" r:id="rId7" xr:uid="{00000000-0004-0000-1B00-000006000000}"/>
    <hyperlink ref="F36" r:id="rId8" xr:uid="{00000000-0004-0000-1B00-000007000000}"/>
    <hyperlink ref="F17" r:id="rId9" xr:uid="{00000000-0004-0000-1B00-000008000000}"/>
    <hyperlink ref="F18" r:id="rId10" xr:uid="{00000000-0004-0000-1B00-000009000000}"/>
    <hyperlink ref="F19" r:id="rId11" xr:uid="{00000000-0004-0000-1B00-00000A000000}"/>
    <hyperlink ref="F20" r:id="rId12" xr:uid="{00000000-0004-0000-1B00-00000B000000}"/>
    <hyperlink ref="F22" r:id="rId13" xr:uid="{00000000-0004-0000-1B00-00000C000000}"/>
    <hyperlink ref="F25" r:id="rId14" xr:uid="{00000000-0004-0000-1B00-00000D000000}"/>
    <hyperlink ref="F26" r:id="rId15" xr:uid="{00000000-0004-0000-1B00-00000E000000}"/>
    <hyperlink ref="F84" r:id="rId16" xr:uid="{00000000-0004-0000-1B00-00000F000000}"/>
    <hyperlink ref="F42" r:id="rId17" xr:uid="{00000000-0004-0000-1B00-000010000000}"/>
    <hyperlink ref="F7" r:id="rId18" xr:uid="{00000000-0004-0000-1B00-000011000000}"/>
    <hyperlink ref="F63" r:id="rId19" xr:uid="{00000000-0004-0000-1B00-000012000000}"/>
    <hyperlink ref="F30" r:id="rId20" xr:uid="{00000000-0004-0000-1B00-000013000000}"/>
    <hyperlink ref="F62" r:id="rId21" xr:uid="{00000000-0004-0000-1B00-000014000000}"/>
    <hyperlink ref="F92" r:id="rId22" xr:uid="{00000000-0004-0000-1B00-000015000000}"/>
    <hyperlink ref="F8" r:id="rId23" xr:uid="{00000000-0004-0000-1B00-000016000000}"/>
    <hyperlink ref="F76" r:id="rId24" xr:uid="{00000000-0004-0000-1B00-000017000000}"/>
    <hyperlink ref="F88" r:id="rId25" xr:uid="{00000000-0004-0000-1B00-000018000000}"/>
    <hyperlink ref="F3" r:id="rId26" xr:uid="{00000000-0004-0000-1B00-000019000000}"/>
    <hyperlink ref="F4" r:id="rId27" xr:uid="{00000000-0004-0000-1B00-00001A000000}"/>
    <hyperlink ref="F5" r:id="rId28" xr:uid="{00000000-0004-0000-1B00-00001B000000}"/>
    <hyperlink ref="F70" r:id="rId29" xr:uid="{00000000-0004-0000-1B00-00001C000000}"/>
    <hyperlink ref="F67" r:id="rId30" xr:uid="{00000000-0004-0000-1B00-00001D000000}"/>
    <hyperlink ref="F68" r:id="rId31" xr:uid="{00000000-0004-0000-1B00-00001E000000}"/>
    <hyperlink ref="F66" r:id="rId32" xr:uid="{00000000-0004-0000-1B00-00001F000000}"/>
    <hyperlink ref="F69" r:id="rId33" xr:uid="{00000000-0004-0000-1B00-000020000000}"/>
    <hyperlink ref="F73" r:id="rId34" xr:uid="{00000000-0004-0000-1B00-000021000000}"/>
    <hyperlink ref="F86" r:id="rId35" xr:uid="{00000000-0004-0000-1B00-000022000000}"/>
    <hyperlink ref="F53" r:id="rId36" xr:uid="{00000000-0004-0000-1B00-000023000000}"/>
    <hyperlink ref="F54" r:id="rId37" xr:uid="{00000000-0004-0000-1B00-000024000000}"/>
    <hyperlink ref="F87" r:id="rId38" xr:uid="{00000000-0004-0000-1B00-000025000000}"/>
    <hyperlink ref="F33" r:id="rId39" xr:uid="{00000000-0004-0000-1B00-000026000000}"/>
    <hyperlink ref="F14" r:id="rId40" xr:uid="{00000000-0004-0000-1B00-000027000000}"/>
    <hyperlink ref="F21" r:id="rId41" xr:uid="{00000000-0004-0000-1B00-000028000000}"/>
    <hyperlink ref="F13" r:id="rId42" xr:uid="{00000000-0004-0000-1B00-000029000000}"/>
    <hyperlink ref="F24" r:id="rId43" xr:uid="{00000000-0004-0000-1B00-00002A000000}"/>
    <hyperlink ref="F60" r:id="rId44" xr:uid="{00000000-0004-0000-1B00-00002B000000}"/>
    <hyperlink ref="F58" r:id="rId45" xr:uid="{00000000-0004-0000-1B00-00002C000000}"/>
    <hyperlink ref="F59" r:id="rId46" xr:uid="{00000000-0004-0000-1B00-00002D000000}"/>
    <hyperlink ref="F64" r:id="rId47" xr:uid="{00000000-0004-0000-1B00-00002E000000}"/>
    <hyperlink ref="F57" r:id="rId48" xr:uid="{00000000-0004-0000-1B00-00002F000000}"/>
    <hyperlink ref="F45" r:id="rId49" xr:uid="{00000000-0004-0000-1B00-000030000000}"/>
    <hyperlink ref="F46" r:id="rId50" xr:uid="{00000000-0004-0000-1B00-000031000000}"/>
    <hyperlink ref="F38" r:id="rId51" xr:uid="{00000000-0004-0000-1B00-000032000000}"/>
    <hyperlink ref="F61" r:id="rId52" xr:uid="{00000000-0004-0000-1B00-000033000000}"/>
    <hyperlink ref="F47" r:id="rId53" xr:uid="{00000000-0004-0000-1B00-000034000000}"/>
    <hyperlink ref="F79" r:id="rId54" xr:uid="{00000000-0004-0000-1B00-000035000000}"/>
    <hyperlink ref="F85" r:id="rId55" xr:uid="{00000000-0004-0000-1B00-000036000000}"/>
    <hyperlink ref="F83" r:id="rId56" xr:uid="{00000000-0004-0000-1B00-000037000000}"/>
    <hyperlink ref="F56" r:id="rId57" xr:uid="{00000000-0004-0000-1B00-000038000000}"/>
    <hyperlink ref="F82" r:id="rId58" xr:uid="{00000000-0004-0000-1B00-000039000000}"/>
    <hyperlink ref="F37" r:id="rId59" xr:uid="{00000000-0004-0000-1B00-00003A000000}"/>
    <hyperlink ref="F29" r:id="rId60" xr:uid="{00000000-0004-0000-1B00-00003B000000}"/>
    <hyperlink ref="F75" r:id="rId61" xr:uid="{00000000-0004-0000-1B00-00003C000000}"/>
    <hyperlink ref="F65" r:id="rId62" xr:uid="{00000000-0004-0000-1B00-00003D000000}"/>
    <hyperlink ref="F16" r:id="rId63" xr:uid="{00000000-0004-0000-1B00-00003E000000}"/>
    <hyperlink ref="F43" r:id="rId64" xr:uid="{00000000-0004-0000-1B00-00003F000000}"/>
    <hyperlink ref="F15" r:id="rId65" xr:uid="{00000000-0004-0000-1B00-000040000000}"/>
  </hyperlinks>
  <pageMargins left="0.7" right="0.7" top="0.75" bottom="0.75" header="0.3" footer="0.3"/>
  <pageSetup paperSize="9" orientation="portrait" verticalDpi="0" r:id="rId6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98"/>
  <sheetViews>
    <sheetView topLeftCell="A44" workbookViewId="0">
      <selection activeCell="A38" sqref="A3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18</v>
      </c>
      <c r="B2" s="45" t="s">
        <v>1679</v>
      </c>
      <c r="C2" s="16"/>
      <c r="E2" s="13"/>
      <c r="F2" s="13">
        <v>130</v>
      </c>
      <c r="G2" s="13">
        <f t="shared" ref="G2:G39" si="0">F2-L2</f>
        <v>104</v>
      </c>
      <c r="H2" s="12">
        <f>F2+F3+F4+F5</f>
        <v>613</v>
      </c>
      <c r="I2" s="12">
        <v>613</v>
      </c>
      <c r="J2" s="13">
        <f t="shared" ref="J2:J39" si="1">H2-I2</f>
        <v>0</v>
      </c>
      <c r="L2" s="13">
        <f t="shared" ref="L2:L39" si="2">F2*20%</f>
        <v>26</v>
      </c>
    </row>
    <row r="3" spans="1:14" s="10" customFormat="1" ht="30" customHeight="1" x14ac:dyDescent="0.3">
      <c r="A3" s="10" t="s">
        <v>18</v>
      </c>
      <c r="B3" s="42" t="s">
        <v>1678</v>
      </c>
      <c r="C3" s="15"/>
      <c r="D3" s="21"/>
      <c r="E3" s="21"/>
      <c r="F3" s="11">
        <v>163</v>
      </c>
      <c r="G3" s="11">
        <f t="shared" si="0"/>
        <v>130.4</v>
      </c>
      <c r="J3" s="11">
        <f t="shared" si="1"/>
        <v>0</v>
      </c>
      <c r="L3" s="11">
        <f t="shared" si="2"/>
        <v>32.6</v>
      </c>
    </row>
    <row r="4" spans="1:14" s="10" customFormat="1" ht="30" customHeight="1" x14ac:dyDescent="0.3">
      <c r="A4" s="10" t="s">
        <v>18</v>
      </c>
      <c r="B4" s="41" t="s">
        <v>1677</v>
      </c>
      <c r="C4" s="15"/>
      <c r="D4" s="21"/>
      <c r="F4" s="11">
        <v>130</v>
      </c>
      <c r="G4" s="11">
        <f t="shared" si="0"/>
        <v>104</v>
      </c>
      <c r="J4" s="11">
        <f t="shared" si="1"/>
        <v>0</v>
      </c>
      <c r="L4" s="11">
        <f t="shared" si="2"/>
        <v>26</v>
      </c>
    </row>
    <row r="5" spans="1:14" s="8" customFormat="1" ht="30" customHeight="1" x14ac:dyDescent="0.3">
      <c r="A5" s="8" t="s">
        <v>18</v>
      </c>
      <c r="B5" s="48" t="s">
        <v>1765</v>
      </c>
      <c r="C5" s="14"/>
      <c r="D5" s="20"/>
      <c r="F5" s="9">
        <v>190</v>
      </c>
      <c r="G5" s="9">
        <f t="shared" si="0"/>
        <v>152</v>
      </c>
      <c r="J5" s="9">
        <f t="shared" si="1"/>
        <v>0</v>
      </c>
      <c r="L5" s="9">
        <f t="shared" si="2"/>
        <v>38</v>
      </c>
    </row>
    <row r="6" spans="1:14" s="3" customFormat="1" ht="30" customHeight="1" x14ac:dyDescent="0.3">
      <c r="A6" s="4" t="s">
        <v>1689</v>
      </c>
      <c r="B6" s="49" t="s">
        <v>1724</v>
      </c>
      <c r="C6" s="15" t="s">
        <v>1725</v>
      </c>
      <c r="D6" s="3">
        <v>9</v>
      </c>
      <c r="E6" s="4" t="s">
        <v>1726</v>
      </c>
      <c r="F6" s="4">
        <v>418</v>
      </c>
      <c r="G6" s="4">
        <f t="shared" si="0"/>
        <v>334.4</v>
      </c>
      <c r="H6" s="3">
        <f>F6+F7</f>
        <v>747</v>
      </c>
      <c r="I6" s="3">
        <v>400</v>
      </c>
      <c r="J6" s="4">
        <f t="shared" si="1"/>
        <v>347</v>
      </c>
      <c r="L6" s="4">
        <f t="shared" si="2"/>
        <v>83.600000000000009</v>
      </c>
    </row>
    <row r="7" spans="1:14" s="3" customFormat="1" ht="30" customHeight="1" x14ac:dyDescent="0.3">
      <c r="A7" s="3" t="s">
        <v>1689</v>
      </c>
      <c r="B7" s="49" t="s">
        <v>1687</v>
      </c>
      <c r="C7" s="15" t="s">
        <v>1688</v>
      </c>
      <c r="D7" s="4">
        <v>134</v>
      </c>
      <c r="E7" s="4" t="s">
        <v>1690</v>
      </c>
      <c r="F7" s="4">
        <v>329</v>
      </c>
      <c r="G7" s="4">
        <f t="shared" si="0"/>
        <v>263.2</v>
      </c>
      <c r="J7" s="4">
        <f t="shared" si="1"/>
        <v>0</v>
      </c>
      <c r="L7" s="4">
        <f t="shared" si="2"/>
        <v>65.8</v>
      </c>
    </row>
    <row r="8" spans="1:14" s="5" customFormat="1" ht="30" customHeight="1" x14ac:dyDescent="0.3">
      <c r="A8" s="65" t="s">
        <v>1585</v>
      </c>
      <c r="B8" s="56" t="s">
        <v>1693</v>
      </c>
      <c r="C8" s="7" t="s">
        <v>1694</v>
      </c>
      <c r="D8" s="5">
        <v>56</v>
      </c>
      <c r="E8" s="5" t="s">
        <v>83</v>
      </c>
      <c r="F8" s="6">
        <v>578</v>
      </c>
      <c r="G8" s="6">
        <f t="shared" si="0"/>
        <v>462.4</v>
      </c>
      <c r="H8" s="5">
        <f>F8</f>
        <v>578</v>
      </c>
      <c r="J8" s="6">
        <f t="shared" si="1"/>
        <v>578</v>
      </c>
      <c r="L8" s="6">
        <f t="shared" si="2"/>
        <v>115.60000000000001</v>
      </c>
    </row>
    <row r="9" spans="1:14" s="5" customFormat="1" ht="30" customHeight="1" x14ac:dyDescent="0.3">
      <c r="A9" s="6" t="s">
        <v>242</v>
      </c>
      <c r="B9" s="56" t="s">
        <v>1695</v>
      </c>
      <c r="C9" s="7" t="s">
        <v>1696</v>
      </c>
      <c r="E9" s="6" t="s">
        <v>1460</v>
      </c>
      <c r="F9" s="6">
        <v>174</v>
      </c>
      <c r="G9" s="6">
        <f t="shared" si="0"/>
        <v>139.19999999999999</v>
      </c>
      <c r="H9" s="5">
        <f>F9</f>
        <v>174</v>
      </c>
      <c r="I9" s="5">
        <v>174</v>
      </c>
      <c r="J9" s="6">
        <f t="shared" si="1"/>
        <v>0</v>
      </c>
      <c r="L9" s="6">
        <f t="shared" si="2"/>
        <v>34.800000000000004</v>
      </c>
    </row>
    <row r="10" spans="1:14" ht="30" customHeight="1" x14ac:dyDescent="0.3">
      <c r="A10" s="1" t="s">
        <v>219</v>
      </c>
      <c r="B10" s="1" t="s">
        <v>1727</v>
      </c>
      <c r="C10" s="28" t="s">
        <v>1728</v>
      </c>
      <c r="D10" s="1">
        <v>54</v>
      </c>
      <c r="E10" s="1" t="s">
        <v>120</v>
      </c>
      <c r="G10" s="2">
        <f t="shared" si="0"/>
        <v>0</v>
      </c>
      <c r="H10" s="1">
        <f>F10</f>
        <v>0</v>
      </c>
      <c r="J10" s="2">
        <f t="shared" si="1"/>
        <v>0</v>
      </c>
      <c r="L10" s="2">
        <f t="shared" si="2"/>
        <v>0</v>
      </c>
    </row>
    <row r="11" spans="1:14" s="5" customFormat="1" ht="30" customHeight="1" x14ac:dyDescent="0.3">
      <c r="A11" s="5" t="s">
        <v>327</v>
      </c>
      <c r="B11" s="46" t="s">
        <v>1766</v>
      </c>
      <c r="C11" s="7"/>
      <c r="D11" s="24" t="s">
        <v>61</v>
      </c>
      <c r="F11" s="6">
        <v>434</v>
      </c>
      <c r="G11" s="6">
        <f t="shared" si="0"/>
        <v>347.2</v>
      </c>
      <c r="H11" s="5">
        <f>F11</f>
        <v>434</v>
      </c>
      <c r="I11" s="5">
        <v>434</v>
      </c>
      <c r="J11" s="6">
        <f t="shared" si="1"/>
        <v>0</v>
      </c>
      <c r="L11" s="6">
        <f t="shared" si="2"/>
        <v>86.800000000000011</v>
      </c>
    </row>
    <row r="12" spans="1:14" s="3" customFormat="1" ht="30" customHeight="1" x14ac:dyDescent="0.3">
      <c r="A12" s="3" t="s">
        <v>647</v>
      </c>
      <c r="B12" s="49" t="s">
        <v>1684</v>
      </c>
      <c r="C12" s="15" t="s">
        <v>1685</v>
      </c>
      <c r="D12" s="3">
        <v>146</v>
      </c>
      <c r="E12" s="21" t="s">
        <v>363</v>
      </c>
      <c r="F12" s="4">
        <v>388</v>
      </c>
      <c r="G12" s="4">
        <f t="shared" si="0"/>
        <v>310.39999999999998</v>
      </c>
      <c r="H12" s="3">
        <f>F12+F13+F14+F15</f>
        <v>1523</v>
      </c>
      <c r="I12" s="3">
        <v>1523</v>
      </c>
      <c r="J12" s="4">
        <f t="shared" si="1"/>
        <v>0</v>
      </c>
      <c r="L12" s="4">
        <f t="shared" si="2"/>
        <v>77.600000000000009</v>
      </c>
    </row>
    <row r="13" spans="1:14" s="3" customFormat="1" ht="30" customHeight="1" x14ac:dyDescent="0.3">
      <c r="A13" s="3" t="s">
        <v>647</v>
      </c>
      <c r="B13" s="49" t="s">
        <v>1829</v>
      </c>
      <c r="C13" s="15" t="s">
        <v>1830</v>
      </c>
      <c r="D13" s="3">
        <v>152</v>
      </c>
      <c r="E13" s="21"/>
      <c r="F13" s="4">
        <v>418</v>
      </c>
      <c r="G13" s="4">
        <f t="shared" si="0"/>
        <v>334.4</v>
      </c>
      <c r="J13" s="4"/>
      <c r="L13" s="4">
        <f t="shared" si="2"/>
        <v>83.600000000000009</v>
      </c>
    </row>
    <row r="14" spans="1:14" s="3" customFormat="1" ht="30" customHeight="1" x14ac:dyDescent="0.3">
      <c r="A14" s="3" t="s">
        <v>647</v>
      </c>
      <c r="B14" s="49" t="s">
        <v>1832</v>
      </c>
      <c r="C14" s="15" t="s">
        <v>1833</v>
      </c>
      <c r="D14" s="3">
        <v>48</v>
      </c>
      <c r="E14" s="21" t="s">
        <v>1834</v>
      </c>
      <c r="F14" s="4">
        <v>418</v>
      </c>
      <c r="G14" s="4">
        <f t="shared" si="0"/>
        <v>334.4</v>
      </c>
      <c r="J14" s="4"/>
      <c r="L14" s="4">
        <f t="shared" si="2"/>
        <v>83.600000000000009</v>
      </c>
    </row>
    <row r="15" spans="1:14" s="3" customFormat="1" ht="30" customHeight="1" x14ac:dyDescent="0.3">
      <c r="A15" s="3" t="s">
        <v>647</v>
      </c>
      <c r="B15" s="49" t="s">
        <v>1722</v>
      </c>
      <c r="C15" s="15" t="s">
        <v>1723</v>
      </c>
      <c r="D15" s="3">
        <v>146</v>
      </c>
      <c r="E15" s="4" t="s">
        <v>747</v>
      </c>
      <c r="F15" s="4">
        <v>299</v>
      </c>
      <c r="G15" s="4">
        <f t="shared" si="0"/>
        <v>239.2</v>
      </c>
      <c r="J15" s="4">
        <f t="shared" si="1"/>
        <v>0</v>
      </c>
      <c r="L15" s="4">
        <f t="shared" si="2"/>
        <v>59.800000000000004</v>
      </c>
    </row>
    <row r="16" spans="1:14" s="12" customFormat="1" ht="30" customHeight="1" x14ac:dyDescent="0.3">
      <c r="A16" s="12" t="s">
        <v>1744</v>
      </c>
      <c r="B16" s="47" t="s">
        <v>1742</v>
      </c>
      <c r="C16" s="16" t="s">
        <v>1743</v>
      </c>
      <c r="D16" s="12">
        <v>10</v>
      </c>
      <c r="E16" s="12" t="s">
        <v>120</v>
      </c>
      <c r="F16" s="12">
        <v>368</v>
      </c>
      <c r="G16" s="13">
        <f t="shared" si="0"/>
        <v>294.39999999999998</v>
      </c>
      <c r="H16" s="12">
        <f>F16+F17+F18+F19+F20+F21+F22+F23+F24+F25</f>
        <v>3034</v>
      </c>
      <c r="I16" s="12">
        <v>2000</v>
      </c>
      <c r="J16" s="13">
        <f t="shared" si="1"/>
        <v>1034</v>
      </c>
      <c r="L16" s="13">
        <f t="shared" si="2"/>
        <v>73.600000000000009</v>
      </c>
      <c r="M16" s="13"/>
      <c r="N16" s="13"/>
    </row>
    <row r="17" spans="1:15" s="11" customFormat="1" ht="30" customHeight="1" x14ac:dyDescent="0.3">
      <c r="A17" s="10" t="s">
        <v>1744</v>
      </c>
      <c r="B17" s="41" t="s">
        <v>1745</v>
      </c>
      <c r="C17" s="15" t="s">
        <v>1746</v>
      </c>
      <c r="D17" s="10">
        <v>10</v>
      </c>
      <c r="E17" s="10" t="s">
        <v>573</v>
      </c>
      <c r="F17" s="10">
        <v>368</v>
      </c>
      <c r="G17" s="11">
        <f t="shared" si="0"/>
        <v>294.39999999999998</v>
      </c>
      <c r="H17" s="10"/>
      <c r="I17" s="10"/>
      <c r="J17" s="11">
        <f t="shared" si="1"/>
        <v>0</v>
      </c>
      <c r="K17" s="10"/>
      <c r="L17" s="11">
        <f t="shared" si="2"/>
        <v>73.600000000000009</v>
      </c>
      <c r="M17" s="10"/>
      <c r="N17" s="10"/>
      <c r="O17" s="10"/>
    </row>
    <row r="18" spans="1:15" s="11" customFormat="1" ht="30" customHeight="1" x14ac:dyDescent="0.3">
      <c r="A18" s="10" t="s">
        <v>1744</v>
      </c>
      <c r="B18" s="41" t="s">
        <v>1747</v>
      </c>
      <c r="C18" s="15" t="s">
        <v>1748</v>
      </c>
      <c r="D18" s="10">
        <v>11</v>
      </c>
      <c r="E18" s="10" t="s">
        <v>1083</v>
      </c>
      <c r="F18" s="10">
        <v>444</v>
      </c>
      <c r="G18" s="11">
        <f t="shared" si="0"/>
        <v>355.2</v>
      </c>
      <c r="H18" s="10"/>
      <c r="I18" s="10"/>
      <c r="J18" s="11">
        <f t="shared" si="1"/>
        <v>0</v>
      </c>
      <c r="K18" s="10"/>
      <c r="L18" s="11">
        <f t="shared" si="2"/>
        <v>88.800000000000011</v>
      </c>
      <c r="M18" s="10"/>
      <c r="N18" s="10"/>
      <c r="O18" s="10"/>
    </row>
    <row r="19" spans="1:15" s="11" customFormat="1" ht="30" customHeight="1" x14ac:dyDescent="0.3">
      <c r="A19" s="10" t="s">
        <v>1744</v>
      </c>
      <c r="B19" s="42" t="s">
        <v>1760</v>
      </c>
      <c r="C19" s="15" t="s">
        <v>1761</v>
      </c>
      <c r="D19" s="10">
        <v>140</v>
      </c>
      <c r="E19" s="21" t="s">
        <v>3</v>
      </c>
      <c r="F19" s="11">
        <v>144</v>
      </c>
      <c r="G19" s="11">
        <f t="shared" si="0"/>
        <v>115.2</v>
      </c>
      <c r="H19" s="10"/>
      <c r="I19" s="10"/>
      <c r="J19" s="11">
        <f t="shared" si="1"/>
        <v>0</v>
      </c>
      <c r="K19" s="10"/>
      <c r="L19" s="11">
        <f t="shared" si="2"/>
        <v>28.8</v>
      </c>
      <c r="M19" s="10"/>
      <c r="N19" s="10"/>
      <c r="O19" s="10"/>
    </row>
    <row r="20" spans="1:15" s="10" customFormat="1" ht="30" customHeight="1" x14ac:dyDescent="0.3">
      <c r="A20" s="10" t="s">
        <v>1744</v>
      </c>
      <c r="B20" s="42" t="s">
        <v>1760</v>
      </c>
      <c r="C20" s="15" t="s">
        <v>1762</v>
      </c>
      <c r="D20" s="10">
        <v>140</v>
      </c>
      <c r="E20" s="21" t="s">
        <v>274</v>
      </c>
      <c r="F20" s="11">
        <v>144</v>
      </c>
      <c r="G20" s="11">
        <f t="shared" si="0"/>
        <v>115.2</v>
      </c>
      <c r="J20" s="11">
        <f t="shared" si="1"/>
        <v>0</v>
      </c>
      <c r="L20" s="11">
        <f t="shared" si="2"/>
        <v>28.8</v>
      </c>
    </row>
    <row r="21" spans="1:15" s="10" customFormat="1" ht="30" customHeight="1" x14ac:dyDescent="0.3">
      <c r="A21" s="10" t="s">
        <v>1744</v>
      </c>
      <c r="B21" s="41" t="s">
        <v>1758</v>
      </c>
      <c r="C21" s="15" t="s">
        <v>1759</v>
      </c>
      <c r="D21" s="21">
        <v>140</v>
      </c>
      <c r="E21" s="10" t="s">
        <v>274</v>
      </c>
      <c r="F21" s="11">
        <v>133</v>
      </c>
      <c r="G21" s="11">
        <f t="shared" si="0"/>
        <v>106.4</v>
      </c>
      <c r="J21" s="11">
        <f t="shared" si="1"/>
        <v>0</v>
      </c>
      <c r="L21" s="11">
        <f t="shared" si="2"/>
        <v>26.6</v>
      </c>
    </row>
    <row r="22" spans="1:15" s="10" customFormat="1" ht="30" customHeight="1" x14ac:dyDescent="0.3">
      <c r="A22" s="10" t="s">
        <v>1744</v>
      </c>
      <c r="B22" s="41" t="s">
        <v>1769</v>
      </c>
      <c r="C22" s="15" t="s">
        <v>1770</v>
      </c>
      <c r="D22" s="21">
        <v>68</v>
      </c>
      <c r="F22" s="11">
        <v>375</v>
      </c>
      <c r="G22" s="11">
        <f t="shared" si="0"/>
        <v>300</v>
      </c>
      <c r="J22" s="11"/>
      <c r="L22" s="11">
        <f t="shared" si="2"/>
        <v>75</v>
      </c>
    </row>
    <row r="23" spans="1:15" s="10" customFormat="1" ht="30" customHeight="1" x14ac:dyDescent="0.3">
      <c r="A23" s="10" t="s">
        <v>1744</v>
      </c>
      <c r="B23" s="41" t="s">
        <v>1773</v>
      </c>
      <c r="C23" s="15" t="s">
        <v>1774</v>
      </c>
      <c r="D23" s="21">
        <v>44</v>
      </c>
      <c r="F23" s="11">
        <v>342</v>
      </c>
      <c r="G23" s="11">
        <f t="shared" si="0"/>
        <v>273.60000000000002</v>
      </c>
      <c r="J23" s="11"/>
      <c r="L23" s="11">
        <f t="shared" si="2"/>
        <v>68.400000000000006</v>
      </c>
    </row>
    <row r="24" spans="1:15" s="10" customFormat="1" ht="30" customHeight="1" x14ac:dyDescent="0.3">
      <c r="A24" s="10" t="s">
        <v>1744</v>
      </c>
      <c r="B24" s="41" t="s">
        <v>1771</v>
      </c>
      <c r="C24" s="15" t="s">
        <v>1772</v>
      </c>
      <c r="D24" s="21">
        <v>74</v>
      </c>
      <c r="E24" s="10" t="s">
        <v>59</v>
      </c>
      <c r="F24" s="11">
        <v>455</v>
      </c>
      <c r="G24" s="11">
        <f t="shared" si="0"/>
        <v>364</v>
      </c>
      <c r="J24" s="11"/>
      <c r="L24" s="11">
        <f t="shared" si="2"/>
        <v>91</v>
      </c>
    </row>
    <row r="25" spans="1:15" s="8" customFormat="1" ht="30" customHeight="1" x14ac:dyDescent="0.3">
      <c r="A25" s="8" t="s">
        <v>1744</v>
      </c>
      <c r="B25" s="44" t="s">
        <v>1763</v>
      </c>
      <c r="C25" s="14" t="s">
        <v>1764</v>
      </c>
      <c r="D25" s="20">
        <v>140</v>
      </c>
      <c r="E25" s="20" t="s">
        <v>3</v>
      </c>
      <c r="F25" s="9">
        <v>261</v>
      </c>
      <c r="G25" s="9">
        <f t="shared" si="0"/>
        <v>208.8</v>
      </c>
      <c r="J25" s="9">
        <f t="shared" si="1"/>
        <v>0</v>
      </c>
      <c r="L25" s="9">
        <f t="shared" si="2"/>
        <v>52.2</v>
      </c>
    </row>
    <row r="26" spans="1:15" s="3" customFormat="1" ht="30" customHeight="1" x14ac:dyDescent="0.3">
      <c r="A26" s="4" t="s">
        <v>199</v>
      </c>
      <c r="B26" s="49" t="s">
        <v>1729</v>
      </c>
      <c r="C26" s="15" t="s">
        <v>1730</v>
      </c>
      <c r="D26" s="21" t="s">
        <v>98</v>
      </c>
      <c r="F26" s="4">
        <v>774</v>
      </c>
      <c r="G26" s="4">
        <f t="shared" si="0"/>
        <v>619.20000000000005</v>
      </c>
      <c r="H26" s="3">
        <f>F26</f>
        <v>774</v>
      </c>
      <c r="I26" s="3">
        <v>774</v>
      </c>
      <c r="J26" s="4">
        <f t="shared" si="1"/>
        <v>0</v>
      </c>
      <c r="L26" s="4">
        <f t="shared" si="2"/>
        <v>154.80000000000001</v>
      </c>
    </row>
    <row r="27" spans="1:15" s="5" customFormat="1" ht="30" customHeight="1" x14ac:dyDescent="0.3">
      <c r="A27" s="5" t="s">
        <v>702</v>
      </c>
      <c r="B27" s="46" t="s">
        <v>1735</v>
      </c>
      <c r="C27" s="7" t="s">
        <v>1737</v>
      </c>
      <c r="D27" s="5" t="s">
        <v>1736</v>
      </c>
      <c r="E27" s="5" t="s">
        <v>890</v>
      </c>
      <c r="F27" s="5">
        <v>798</v>
      </c>
      <c r="G27" s="6">
        <f t="shared" si="0"/>
        <v>638.4</v>
      </c>
      <c r="H27" s="5">
        <f>F27</f>
        <v>798</v>
      </c>
      <c r="I27" s="5">
        <v>400</v>
      </c>
      <c r="J27" s="6">
        <f t="shared" si="1"/>
        <v>398</v>
      </c>
      <c r="L27" s="6">
        <f t="shared" si="2"/>
        <v>159.60000000000002</v>
      </c>
    </row>
    <row r="28" spans="1:15" s="3" customFormat="1" ht="30" customHeight="1" x14ac:dyDescent="0.3">
      <c r="A28" s="4" t="s">
        <v>135</v>
      </c>
      <c r="B28" s="49" t="s">
        <v>1729</v>
      </c>
      <c r="C28" s="15" t="s">
        <v>1730</v>
      </c>
      <c r="D28" s="21" t="s">
        <v>71</v>
      </c>
      <c r="F28" s="4">
        <v>774</v>
      </c>
      <c r="G28" s="4">
        <f t="shared" si="0"/>
        <v>619.20000000000005</v>
      </c>
      <c r="H28" s="3">
        <f>F28+F29</f>
        <v>1445</v>
      </c>
      <c r="I28" s="3">
        <v>750</v>
      </c>
      <c r="J28" s="4">
        <f t="shared" si="1"/>
        <v>695</v>
      </c>
      <c r="L28" s="4">
        <f t="shared" si="2"/>
        <v>154.80000000000001</v>
      </c>
    </row>
    <row r="29" spans="1:15" s="3" customFormat="1" ht="30" customHeight="1" x14ac:dyDescent="0.3">
      <c r="A29" s="4" t="s">
        <v>135</v>
      </c>
      <c r="B29" s="49" t="s">
        <v>1791</v>
      </c>
      <c r="C29" s="15" t="s">
        <v>1792</v>
      </c>
      <c r="D29" s="21" t="s">
        <v>111</v>
      </c>
      <c r="F29" s="4">
        <v>671</v>
      </c>
      <c r="G29" s="4">
        <f t="shared" si="0"/>
        <v>536.79999999999995</v>
      </c>
      <c r="J29" s="4"/>
      <c r="L29" s="4">
        <f t="shared" si="2"/>
        <v>134.20000000000002</v>
      </c>
    </row>
    <row r="30" spans="1:15" s="12" customFormat="1" ht="30" customHeight="1" x14ac:dyDescent="0.3">
      <c r="A30" s="13" t="s">
        <v>366</v>
      </c>
      <c r="B30" s="45" t="s">
        <v>1701</v>
      </c>
      <c r="C30" s="16" t="s">
        <v>1702</v>
      </c>
      <c r="D30" s="13">
        <v>1</v>
      </c>
      <c r="E30" s="13" t="s">
        <v>1703</v>
      </c>
      <c r="F30" s="13">
        <v>274</v>
      </c>
      <c r="G30" s="13">
        <f t="shared" si="0"/>
        <v>219.2</v>
      </c>
      <c r="H30" s="12">
        <f>F30+F31+F32+F33+F34+F35</f>
        <v>1932</v>
      </c>
      <c r="I30" s="12">
        <v>1900</v>
      </c>
      <c r="J30" s="13">
        <f t="shared" si="1"/>
        <v>32</v>
      </c>
      <c r="L30" s="13">
        <f t="shared" si="2"/>
        <v>54.800000000000004</v>
      </c>
    </row>
    <row r="31" spans="1:15" s="10" customFormat="1" ht="30" customHeight="1" x14ac:dyDescent="0.3">
      <c r="A31" s="11" t="s">
        <v>366</v>
      </c>
      <c r="B31" s="42" t="s">
        <v>1701</v>
      </c>
      <c r="C31" s="15" t="s">
        <v>1704</v>
      </c>
      <c r="D31" s="10">
        <v>1</v>
      </c>
      <c r="E31" s="10" t="s">
        <v>1705</v>
      </c>
      <c r="F31" s="10">
        <v>274</v>
      </c>
      <c r="G31" s="11">
        <f t="shared" si="0"/>
        <v>219.2</v>
      </c>
      <c r="J31" s="11">
        <f t="shared" si="1"/>
        <v>0</v>
      </c>
      <c r="L31" s="11">
        <f t="shared" si="2"/>
        <v>54.800000000000004</v>
      </c>
    </row>
    <row r="32" spans="1:15" s="10" customFormat="1" ht="30" customHeight="1" x14ac:dyDescent="0.3">
      <c r="A32" s="11" t="s">
        <v>366</v>
      </c>
      <c r="B32" s="42" t="s">
        <v>1701</v>
      </c>
      <c r="C32" s="15" t="s">
        <v>1706</v>
      </c>
      <c r="D32" s="11">
        <v>1</v>
      </c>
      <c r="E32" s="11" t="s">
        <v>1707</v>
      </c>
      <c r="F32" s="11">
        <v>274</v>
      </c>
      <c r="G32" s="11">
        <f t="shared" si="0"/>
        <v>219.2</v>
      </c>
      <c r="J32" s="11">
        <f t="shared" si="1"/>
        <v>0</v>
      </c>
      <c r="L32" s="11">
        <f t="shared" si="2"/>
        <v>54.800000000000004</v>
      </c>
    </row>
    <row r="33" spans="1:15" s="10" customFormat="1" ht="30" customHeight="1" x14ac:dyDescent="0.3">
      <c r="A33" s="11" t="s">
        <v>366</v>
      </c>
      <c r="B33" s="42" t="s">
        <v>1701</v>
      </c>
      <c r="C33" s="15" t="s">
        <v>1708</v>
      </c>
      <c r="D33" s="11">
        <v>1</v>
      </c>
      <c r="E33" s="11" t="s">
        <v>1709</v>
      </c>
      <c r="F33" s="11">
        <v>274</v>
      </c>
      <c r="G33" s="11">
        <f t="shared" si="0"/>
        <v>219.2</v>
      </c>
      <c r="J33" s="11">
        <f t="shared" si="1"/>
        <v>0</v>
      </c>
      <c r="L33" s="11">
        <f t="shared" si="2"/>
        <v>54.800000000000004</v>
      </c>
    </row>
    <row r="34" spans="1:15" s="10" customFormat="1" ht="30" customHeight="1" x14ac:dyDescent="0.3">
      <c r="A34" s="11" t="s">
        <v>366</v>
      </c>
      <c r="B34" s="41" t="s">
        <v>1712</v>
      </c>
      <c r="C34" s="15" t="s">
        <v>1710</v>
      </c>
      <c r="D34" s="10">
        <v>86</v>
      </c>
      <c r="E34" s="10" t="s">
        <v>1711</v>
      </c>
      <c r="F34" s="10">
        <v>418</v>
      </c>
      <c r="G34" s="11">
        <f t="shared" si="0"/>
        <v>334.4</v>
      </c>
      <c r="J34" s="11">
        <f t="shared" si="1"/>
        <v>0</v>
      </c>
      <c r="L34" s="11">
        <f t="shared" si="2"/>
        <v>83.600000000000009</v>
      </c>
    </row>
    <row r="35" spans="1:15" s="8" customFormat="1" ht="30" customHeight="1" x14ac:dyDescent="0.3">
      <c r="A35" s="9" t="s">
        <v>366</v>
      </c>
      <c r="B35" s="48" t="s">
        <v>1712</v>
      </c>
      <c r="C35" s="14" t="s">
        <v>1713</v>
      </c>
      <c r="D35" s="8">
        <v>86</v>
      </c>
      <c r="E35" s="8" t="s">
        <v>1714</v>
      </c>
      <c r="F35" s="8">
        <v>418</v>
      </c>
      <c r="G35" s="9">
        <f t="shared" si="0"/>
        <v>334.4</v>
      </c>
      <c r="J35" s="9">
        <f t="shared" si="1"/>
        <v>0</v>
      </c>
      <c r="L35" s="9">
        <f t="shared" si="2"/>
        <v>83.600000000000009</v>
      </c>
    </row>
    <row r="36" spans="1:15" s="3" customFormat="1" ht="30" customHeight="1" x14ac:dyDescent="0.3">
      <c r="A36" s="3" t="s">
        <v>371</v>
      </c>
      <c r="B36" s="43" t="s">
        <v>1733</v>
      </c>
      <c r="C36" s="15" t="s">
        <v>1734</v>
      </c>
      <c r="D36" s="3">
        <v>11</v>
      </c>
      <c r="E36" s="3" t="s">
        <v>511</v>
      </c>
      <c r="F36" s="3">
        <v>337</v>
      </c>
      <c r="G36" s="4">
        <f t="shared" si="0"/>
        <v>269.60000000000002</v>
      </c>
      <c r="H36" s="3">
        <f>F36+F37</f>
        <v>654</v>
      </c>
      <c r="I36" s="3">
        <v>337</v>
      </c>
      <c r="J36" s="4">
        <f t="shared" si="1"/>
        <v>317</v>
      </c>
      <c r="L36" s="4">
        <f t="shared" si="2"/>
        <v>67.400000000000006</v>
      </c>
      <c r="M36" s="4"/>
      <c r="N36" s="4"/>
      <c r="O36" s="4"/>
    </row>
    <row r="37" spans="1:15" s="3" customFormat="1" ht="30" customHeight="1" x14ac:dyDescent="0.3">
      <c r="A37" s="3" t="s">
        <v>371</v>
      </c>
      <c r="B37" s="43" t="s">
        <v>1767</v>
      </c>
      <c r="C37" s="15" t="s">
        <v>1768</v>
      </c>
      <c r="F37" s="3">
        <v>317</v>
      </c>
      <c r="G37" s="4">
        <f t="shared" si="0"/>
        <v>253.6</v>
      </c>
      <c r="J37" s="4"/>
      <c r="L37" s="4">
        <f t="shared" si="2"/>
        <v>63.400000000000006</v>
      </c>
      <c r="M37" s="4"/>
      <c r="N37" s="4"/>
      <c r="O37" s="4"/>
    </row>
    <row r="38" spans="1:15" s="12" customFormat="1" ht="30" customHeight="1" x14ac:dyDescent="0.3">
      <c r="A38" s="12" t="s">
        <v>751</v>
      </c>
      <c r="B38" s="45" t="s">
        <v>1681</v>
      </c>
      <c r="C38" s="16" t="s">
        <v>1682</v>
      </c>
      <c r="D38" s="22">
        <v>10</v>
      </c>
      <c r="E38" s="12" t="s">
        <v>120</v>
      </c>
      <c r="F38" s="13">
        <v>237</v>
      </c>
      <c r="G38" s="13">
        <f t="shared" si="0"/>
        <v>189.6</v>
      </c>
      <c r="H38" s="12">
        <f>F38+F39</f>
        <v>474</v>
      </c>
      <c r="I38" s="12">
        <v>250</v>
      </c>
      <c r="J38" s="13">
        <f t="shared" si="1"/>
        <v>224</v>
      </c>
      <c r="L38" s="13">
        <f t="shared" si="2"/>
        <v>47.400000000000006</v>
      </c>
      <c r="M38" s="13"/>
      <c r="N38" s="13"/>
      <c r="O38" s="13"/>
    </row>
    <row r="39" spans="1:15" s="8" customFormat="1" ht="30" customHeight="1" x14ac:dyDescent="0.3">
      <c r="A39" s="8" t="s">
        <v>751</v>
      </c>
      <c r="B39" s="44" t="s">
        <v>1681</v>
      </c>
      <c r="C39" s="14" t="s">
        <v>1682</v>
      </c>
      <c r="D39" s="20">
        <v>10</v>
      </c>
      <c r="E39" s="8" t="s">
        <v>120</v>
      </c>
      <c r="F39" s="9">
        <v>237</v>
      </c>
      <c r="G39" s="9">
        <f t="shared" si="0"/>
        <v>189.6</v>
      </c>
      <c r="J39" s="9">
        <f t="shared" si="1"/>
        <v>0</v>
      </c>
      <c r="L39" s="9">
        <f t="shared" si="2"/>
        <v>47.400000000000006</v>
      </c>
      <c r="M39" s="9"/>
      <c r="N39" s="9"/>
      <c r="O39" s="9"/>
    </row>
    <row r="40" spans="1:15" s="12" customFormat="1" ht="30" customHeight="1" x14ac:dyDescent="0.3">
      <c r="A40" s="13" t="s">
        <v>695</v>
      </c>
      <c r="B40" s="45" t="s">
        <v>1727</v>
      </c>
      <c r="C40" s="16" t="s">
        <v>1728</v>
      </c>
      <c r="D40" s="13">
        <v>56</v>
      </c>
      <c r="E40" s="13" t="s">
        <v>120</v>
      </c>
      <c r="F40" s="13">
        <v>431</v>
      </c>
      <c r="G40" s="13">
        <f t="shared" ref="G40:G63" si="3">F40-L40</f>
        <v>344.8</v>
      </c>
      <c r="H40" s="12">
        <f>F40+F41+F42+F43</f>
        <v>1243</v>
      </c>
      <c r="I40" s="12">
        <v>600</v>
      </c>
      <c r="J40" s="13">
        <f t="shared" ref="J40:J63" si="4">H40-I40</f>
        <v>643</v>
      </c>
      <c r="L40" s="13">
        <f t="shared" ref="L40:L63" si="5">F40*20%</f>
        <v>86.2</v>
      </c>
    </row>
    <row r="41" spans="1:15" s="10" customFormat="1" ht="30" customHeight="1" x14ac:dyDescent="0.3">
      <c r="A41" s="10" t="s">
        <v>695</v>
      </c>
      <c r="B41" s="41" t="s">
        <v>1751</v>
      </c>
      <c r="C41" s="15" t="s">
        <v>1752</v>
      </c>
      <c r="D41" s="10">
        <v>50</v>
      </c>
      <c r="E41" s="10" t="s">
        <v>1753</v>
      </c>
      <c r="F41" s="10">
        <v>274</v>
      </c>
      <c r="G41" s="11">
        <f t="shared" si="3"/>
        <v>219.2</v>
      </c>
      <c r="J41" s="11">
        <f t="shared" si="4"/>
        <v>0</v>
      </c>
      <c r="L41" s="11">
        <f t="shared" si="5"/>
        <v>54.800000000000004</v>
      </c>
    </row>
    <row r="42" spans="1:15" s="10" customFormat="1" ht="30" customHeight="1" x14ac:dyDescent="0.3">
      <c r="A42" s="10" t="s">
        <v>695</v>
      </c>
      <c r="B42" s="41" t="s">
        <v>696</v>
      </c>
      <c r="C42" s="15" t="s">
        <v>697</v>
      </c>
      <c r="D42" s="10">
        <v>50</v>
      </c>
      <c r="E42" s="10" t="s">
        <v>552</v>
      </c>
      <c r="F42" s="10">
        <v>274</v>
      </c>
      <c r="G42" s="11">
        <f t="shared" si="3"/>
        <v>219.2</v>
      </c>
      <c r="J42" s="11">
        <f t="shared" si="4"/>
        <v>0</v>
      </c>
      <c r="L42" s="11">
        <f t="shared" si="5"/>
        <v>54.800000000000004</v>
      </c>
    </row>
    <row r="43" spans="1:15" s="8" customFormat="1" ht="30" customHeight="1" x14ac:dyDescent="0.3">
      <c r="A43" s="8" t="s">
        <v>695</v>
      </c>
      <c r="B43" s="48" t="s">
        <v>1756</v>
      </c>
      <c r="C43" s="14" t="s">
        <v>1757</v>
      </c>
      <c r="D43" s="20">
        <v>50</v>
      </c>
      <c r="E43" s="8" t="s">
        <v>147</v>
      </c>
      <c r="F43" s="9">
        <v>264</v>
      </c>
      <c r="G43" s="9">
        <f t="shared" si="3"/>
        <v>211.2</v>
      </c>
      <c r="J43" s="9">
        <f t="shared" si="4"/>
        <v>0</v>
      </c>
      <c r="L43" s="9">
        <f t="shared" si="5"/>
        <v>52.800000000000004</v>
      </c>
    </row>
    <row r="44" spans="1:15" s="3" customFormat="1" ht="30" customHeight="1" x14ac:dyDescent="0.3">
      <c r="A44" s="3" t="s">
        <v>6</v>
      </c>
      <c r="B44" s="43" t="s">
        <v>1754</v>
      </c>
      <c r="C44" s="15" t="s">
        <v>1755</v>
      </c>
      <c r="D44" s="3" t="s">
        <v>357</v>
      </c>
      <c r="F44" s="3">
        <v>274</v>
      </c>
      <c r="G44" s="4">
        <f t="shared" si="3"/>
        <v>219.2</v>
      </c>
      <c r="H44" s="3">
        <f>F44+F45+F46</f>
        <v>827</v>
      </c>
      <c r="I44" s="3">
        <v>400</v>
      </c>
      <c r="J44" s="4">
        <f t="shared" si="4"/>
        <v>427</v>
      </c>
      <c r="L44" s="4">
        <f t="shared" si="5"/>
        <v>54.800000000000004</v>
      </c>
    </row>
    <row r="45" spans="1:15" s="3" customFormat="1" ht="30" customHeight="1" x14ac:dyDescent="0.3">
      <c r="A45" s="3" t="s">
        <v>6</v>
      </c>
      <c r="B45" s="43" t="s">
        <v>1751</v>
      </c>
      <c r="C45" s="15" t="s">
        <v>1752</v>
      </c>
      <c r="D45" s="3">
        <v>52</v>
      </c>
      <c r="E45" s="3" t="s">
        <v>1753</v>
      </c>
      <c r="F45" s="3">
        <v>274</v>
      </c>
      <c r="G45" s="4">
        <f t="shared" si="3"/>
        <v>219.2</v>
      </c>
      <c r="J45" s="4">
        <f t="shared" si="4"/>
        <v>0</v>
      </c>
      <c r="L45" s="4">
        <f t="shared" si="5"/>
        <v>54.800000000000004</v>
      </c>
    </row>
    <row r="46" spans="1:15" s="3" customFormat="1" ht="30" customHeight="1" x14ac:dyDescent="0.3">
      <c r="A46" s="3" t="s">
        <v>6</v>
      </c>
      <c r="B46" s="43" t="s">
        <v>1749</v>
      </c>
      <c r="C46" s="15" t="s">
        <v>1750</v>
      </c>
      <c r="D46" s="3">
        <v>52</v>
      </c>
      <c r="F46" s="3">
        <v>279</v>
      </c>
      <c r="G46" s="4">
        <f t="shared" si="3"/>
        <v>223.2</v>
      </c>
      <c r="J46" s="4">
        <f t="shared" si="4"/>
        <v>0</v>
      </c>
      <c r="L46" s="4">
        <f t="shared" si="5"/>
        <v>55.800000000000004</v>
      </c>
    </row>
    <row r="47" spans="1:15" s="12" customFormat="1" ht="30" customHeight="1" x14ac:dyDescent="0.3">
      <c r="A47" s="12" t="s">
        <v>770</v>
      </c>
      <c r="B47" s="47" t="s">
        <v>1727</v>
      </c>
      <c r="C47" s="16" t="s">
        <v>1728</v>
      </c>
      <c r="D47" s="12">
        <v>48</v>
      </c>
      <c r="E47" s="12" t="s">
        <v>120</v>
      </c>
      <c r="F47" s="12">
        <v>431</v>
      </c>
      <c r="G47" s="13">
        <f t="shared" si="3"/>
        <v>344.8</v>
      </c>
      <c r="H47" s="12">
        <f>F47+F48</f>
        <v>1700</v>
      </c>
      <c r="I47" s="12">
        <v>1000</v>
      </c>
      <c r="J47" s="13">
        <f t="shared" si="4"/>
        <v>700</v>
      </c>
      <c r="L47" s="13">
        <f t="shared" si="5"/>
        <v>86.2</v>
      </c>
    </row>
    <row r="48" spans="1:15" s="8" customFormat="1" ht="30" customHeight="1" x14ac:dyDescent="0.3">
      <c r="A48" s="8" t="s">
        <v>770</v>
      </c>
      <c r="B48" s="48" t="s">
        <v>1738</v>
      </c>
      <c r="C48" s="14" t="s">
        <v>1740</v>
      </c>
      <c r="D48" s="8" t="s">
        <v>1739</v>
      </c>
      <c r="E48" s="8" t="s">
        <v>1741</v>
      </c>
      <c r="F48" s="8">
        <v>1269</v>
      </c>
      <c r="G48" s="9">
        <f t="shared" si="3"/>
        <v>1015.2</v>
      </c>
      <c r="J48" s="9">
        <f t="shared" si="4"/>
        <v>0</v>
      </c>
      <c r="L48" s="9">
        <f t="shared" si="5"/>
        <v>253.8</v>
      </c>
    </row>
    <row r="49" spans="1:12" s="3" customFormat="1" ht="30" customHeight="1" x14ac:dyDescent="0.3">
      <c r="A49" s="3" t="s">
        <v>728</v>
      </c>
      <c r="B49" s="43" t="s">
        <v>727</v>
      </c>
      <c r="C49" s="15"/>
      <c r="D49" s="3">
        <v>58</v>
      </c>
      <c r="E49" s="3" t="s">
        <v>1686</v>
      </c>
      <c r="F49" s="4">
        <v>482</v>
      </c>
      <c r="G49" s="4">
        <f t="shared" si="3"/>
        <v>385.6</v>
      </c>
      <c r="H49" s="3">
        <f>F49+F51+F50+F52+F53</f>
        <v>1611</v>
      </c>
      <c r="I49" s="3">
        <v>800</v>
      </c>
      <c r="J49" s="4">
        <f t="shared" si="4"/>
        <v>811</v>
      </c>
      <c r="L49" s="4">
        <f t="shared" si="5"/>
        <v>96.4</v>
      </c>
    </row>
    <row r="50" spans="1:12" s="3" customFormat="1" ht="30" customHeight="1" x14ac:dyDescent="0.3">
      <c r="A50" s="37" t="s">
        <v>728</v>
      </c>
      <c r="B50" s="49" t="s">
        <v>1691</v>
      </c>
      <c r="C50" s="15"/>
      <c r="D50" s="4" t="s">
        <v>1333</v>
      </c>
      <c r="E50" s="4" t="s">
        <v>120</v>
      </c>
      <c r="F50" s="4">
        <v>202</v>
      </c>
      <c r="G50" s="4">
        <f t="shared" si="3"/>
        <v>161.6</v>
      </c>
      <c r="J50" s="4">
        <f t="shared" si="4"/>
        <v>0</v>
      </c>
      <c r="L50" s="4">
        <f t="shared" si="5"/>
        <v>40.400000000000006</v>
      </c>
    </row>
    <row r="51" spans="1:12" s="3" customFormat="1" ht="30" customHeight="1" x14ac:dyDescent="0.3">
      <c r="A51" s="4" t="s">
        <v>728</v>
      </c>
      <c r="B51" s="49" t="s">
        <v>1692</v>
      </c>
      <c r="C51" s="15"/>
      <c r="D51" s="4">
        <v>43</v>
      </c>
      <c r="E51" s="4" t="s">
        <v>474</v>
      </c>
      <c r="F51" s="4">
        <v>393</v>
      </c>
      <c r="G51" s="4">
        <f t="shared" si="3"/>
        <v>314.39999999999998</v>
      </c>
      <c r="J51" s="4">
        <f t="shared" si="4"/>
        <v>0</v>
      </c>
      <c r="L51" s="4">
        <f t="shared" si="5"/>
        <v>78.600000000000009</v>
      </c>
    </row>
    <row r="52" spans="1:12" s="3" customFormat="1" ht="30" customHeight="1" x14ac:dyDescent="0.3">
      <c r="A52" s="4" t="s">
        <v>728</v>
      </c>
      <c r="B52" s="49" t="s">
        <v>730</v>
      </c>
      <c r="C52" s="15"/>
      <c r="D52" s="3">
        <v>62</v>
      </c>
      <c r="E52" s="3" t="s">
        <v>3</v>
      </c>
      <c r="F52" s="4">
        <v>267</v>
      </c>
      <c r="G52" s="4">
        <f t="shared" si="3"/>
        <v>213.6</v>
      </c>
      <c r="J52" s="4">
        <f t="shared" si="4"/>
        <v>0</v>
      </c>
      <c r="L52" s="4">
        <f t="shared" si="5"/>
        <v>53.400000000000006</v>
      </c>
    </row>
    <row r="53" spans="1:12" s="3" customFormat="1" ht="30" customHeight="1" x14ac:dyDescent="0.3">
      <c r="A53" s="4" t="s">
        <v>728</v>
      </c>
      <c r="B53" s="49" t="s">
        <v>730</v>
      </c>
      <c r="C53" s="15"/>
      <c r="D53" s="3">
        <v>62</v>
      </c>
      <c r="E53" s="3" t="s">
        <v>3</v>
      </c>
      <c r="F53" s="4">
        <v>267</v>
      </c>
      <c r="G53" s="4">
        <f t="shared" si="3"/>
        <v>213.6</v>
      </c>
      <c r="J53" s="4">
        <f t="shared" si="4"/>
        <v>0</v>
      </c>
      <c r="L53" s="4">
        <f t="shared" si="5"/>
        <v>53.400000000000006</v>
      </c>
    </row>
    <row r="54" spans="1:12" s="12" customFormat="1" ht="30" customHeight="1" x14ac:dyDescent="0.3">
      <c r="A54" s="12" t="s">
        <v>82</v>
      </c>
      <c r="B54" s="35" t="s">
        <v>1715</v>
      </c>
      <c r="C54" s="16" t="s">
        <v>1716</v>
      </c>
      <c r="D54" s="12">
        <v>164</v>
      </c>
      <c r="E54" s="12" t="s">
        <v>1083</v>
      </c>
      <c r="G54" s="13">
        <f t="shared" si="3"/>
        <v>0</v>
      </c>
      <c r="H54" s="12">
        <f>F54+F55</f>
        <v>235</v>
      </c>
      <c r="I54" s="12">
        <v>235</v>
      </c>
      <c r="J54" s="13">
        <f t="shared" si="4"/>
        <v>0</v>
      </c>
      <c r="L54" s="13">
        <f t="shared" si="5"/>
        <v>0</v>
      </c>
    </row>
    <row r="55" spans="1:12" s="8" customFormat="1" ht="30" customHeight="1" x14ac:dyDescent="0.3">
      <c r="A55" s="8" t="s">
        <v>82</v>
      </c>
      <c r="B55" s="48" t="s">
        <v>1717</v>
      </c>
      <c r="C55" s="14" t="s">
        <v>1718</v>
      </c>
      <c r="D55" s="8">
        <v>8</v>
      </c>
      <c r="E55" s="8" t="s">
        <v>120</v>
      </c>
      <c r="F55" s="8">
        <v>235</v>
      </c>
      <c r="G55" s="9">
        <f t="shared" si="3"/>
        <v>188</v>
      </c>
      <c r="J55" s="9">
        <f t="shared" si="4"/>
        <v>0</v>
      </c>
      <c r="L55" s="9">
        <f t="shared" si="5"/>
        <v>47</v>
      </c>
    </row>
    <row r="56" spans="1:12" s="5" customFormat="1" ht="29.25" customHeight="1" x14ac:dyDescent="0.3">
      <c r="A56" s="6" t="s">
        <v>615</v>
      </c>
      <c r="B56" s="54" t="s">
        <v>1719</v>
      </c>
      <c r="C56" s="24" t="s">
        <v>1720</v>
      </c>
      <c r="D56" s="24" t="s">
        <v>1721</v>
      </c>
      <c r="E56" s="24" t="s">
        <v>20</v>
      </c>
      <c r="F56" s="6"/>
      <c r="G56" s="6">
        <f t="shared" si="3"/>
        <v>0</v>
      </c>
      <c r="H56" s="5">
        <f>F56</f>
        <v>0</v>
      </c>
      <c r="J56" s="6">
        <f t="shared" si="4"/>
        <v>0</v>
      </c>
      <c r="L56" s="6">
        <f t="shared" si="5"/>
        <v>0</v>
      </c>
    </row>
    <row r="57" spans="1:12" s="12" customFormat="1" ht="30" customHeight="1" x14ac:dyDescent="0.3">
      <c r="A57" s="13" t="s">
        <v>823</v>
      </c>
      <c r="B57" s="45" t="s">
        <v>1680</v>
      </c>
      <c r="C57" s="16" t="s">
        <v>1731</v>
      </c>
      <c r="D57" s="22">
        <v>134</v>
      </c>
      <c r="E57" s="12" t="s">
        <v>1732</v>
      </c>
      <c r="F57" s="13">
        <v>756</v>
      </c>
      <c r="G57" s="13">
        <f t="shared" si="3"/>
        <v>604.79999999999995</v>
      </c>
      <c r="H57" s="12">
        <f>F57+F58+F59</f>
        <v>838</v>
      </c>
      <c r="I57" s="12">
        <v>450</v>
      </c>
      <c r="J57" s="13">
        <f t="shared" si="4"/>
        <v>388</v>
      </c>
      <c r="L57" s="13">
        <f t="shared" si="5"/>
        <v>151.20000000000002</v>
      </c>
    </row>
    <row r="58" spans="1:12" s="10" customFormat="1" ht="30" customHeight="1" x14ac:dyDescent="0.3">
      <c r="A58" s="11" t="s">
        <v>823</v>
      </c>
      <c r="B58" s="40" t="s">
        <v>1697</v>
      </c>
      <c r="C58" s="15" t="s">
        <v>1698</v>
      </c>
      <c r="D58" s="10" t="s">
        <v>1844</v>
      </c>
      <c r="E58" s="11" t="s">
        <v>747</v>
      </c>
      <c r="F58" s="11"/>
      <c r="G58" s="11">
        <f t="shared" si="3"/>
        <v>0</v>
      </c>
      <c r="J58" s="11">
        <f t="shared" si="4"/>
        <v>0</v>
      </c>
      <c r="L58" s="11">
        <f t="shared" si="5"/>
        <v>0</v>
      </c>
    </row>
    <row r="59" spans="1:12" s="10" customFormat="1" ht="30" customHeight="1" x14ac:dyDescent="0.3">
      <c r="A59" s="11" t="s">
        <v>823</v>
      </c>
      <c r="B59" s="42" t="s">
        <v>1699</v>
      </c>
      <c r="C59" s="15" t="s">
        <v>1700</v>
      </c>
      <c r="D59" s="10" t="s">
        <v>1844</v>
      </c>
      <c r="E59" s="11" t="s">
        <v>20</v>
      </c>
      <c r="F59" s="11">
        <v>82</v>
      </c>
      <c r="G59" s="11">
        <f t="shared" si="3"/>
        <v>65.599999999999994</v>
      </c>
      <c r="J59" s="11">
        <f t="shared" si="4"/>
        <v>0</v>
      </c>
      <c r="L59" s="11">
        <f t="shared" si="5"/>
        <v>16.400000000000002</v>
      </c>
    </row>
    <row r="60" spans="1:12" s="12" customFormat="1" ht="30" customHeight="1" x14ac:dyDescent="0.3">
      <c r="A60" s="13" t="s">
        <v>1330</v>
      </c>
      <c r="B60" s="45" t="s">
        <v>1775</v>
      </c>
      <c r="C60" s="16"/>
      <c r="D60" s="13">
        <v>5</v>
      </c>
      <c r="E60" s="13" t="s">
        <v>83</v>
      </c>
      <c r="F60" s="13">
        <v>337</v>
      </c>
      <c r="G60" s="13">
        <f t="shared" si="3"/>
        <v>269.60000000000002</v>
      </c>
      <c r="H60" s="12">
        <f>F60+F61+F62+F63+F64+F65+F66+F67+F68</f>
        <v>3113</v>
      </c>
      <c r="I60" s="12">
        <v>2188</v>
      </c>
      <c r="J60" s="13">
        <f t="shared" si="4"/>
        <v>925</v>
      </c>
      <c r="L60" s="13">
        <f t="shared" si="5"/>
        <v>67.400000000000006</v>
      </c>
    </row>
    <row r="61" spans="1:12" s="10" customFormat="1" ht="30" customHeight="1" x14ac:dyDescent="0.3">
      <c r="A61" s="11" t="s">
        <v>1330</v>
      </c>
      <c r="B61" s="42" t="s">
        <v>1775</v>
      </c>
      <c r="C61" s="15"/>
      <c r="D61" s="11">
        <v>5</v>
      </c>
      <c r="E61" s="11" t="s">
        <v>83</v>
      </c>
      <c r="F61" s="11">
        <v>337</v>
      </c>
      <c r="G61" s="11">
        <f>F61-L61</f>
        <v>269.60000000000002</v>
      </c>
      <c r="J61" s="11">
        <f>H61-I61</f>
        <v>0</v>
      </c>
      <c r="L61" s="11">
        <f>F61*20%</f>
        <v>67.400000000000006</v>
      </c>
    </row>
    <row r="62" spans="1:12" s="10" customFormat="1" ht="30" customHeight="1" x14ac:dyDescent="0.3">
      <c r="A62" s="11" t="s">
        <v>1330</v>
      </c>
      <c r="B62" s="42" t="s">
        <v>1775</v>
      </c>
      <c r="C62" s="15"/>
      <c r="D62" s="11">
        <v>6</v>
      </c>
      <c r="E62" s="11" t="s">
        <v>83</v>
      </c>
      <c r="F62" s="11">
        <v>337</v>
      </c>
      <c r="G62" s="11">
        <f>F62-L62</f>
        <v>269.60000000000002</v>
      </c>
      <c r="J62" s="11">
        <f>H62-I62</f>
        <v>0</v>
      </c>
      <c r="L62" s="11">
        <f>F62*20%</f>
        <v>67.400000000000006</v>
      </c>
    </row>
    <row r="63" spans="1:12" s="10" customFormat="1" ht="30" customHeight="1" x14ac:dyDescent="0.3">
      <c r="A63" s="11" t="s">
        <v>1330</v>
      </c>
      <c r="B63" s="41" t="s">
        <v>1776</v>
      </c>
      <c r="C63" s="15"/>
      <c r="D63" s="10">
        <v>86</v>
      </c>
      <c r="E63" s="10" t="s">
        <v>1777</v>
      </c>
      <c r="F63" s="11">
        <v>469</v>
      </c>
      <c r="G63" s="11">
        <f t="shared" si="3"/>
        <v>375.2</v>
      </c>
      <c r="J63" s="11">
        <f t="shared" si="4"/>
        <v>0</v>
      </c>
      <c r="L63" s="11">
        <f t="shared" si="5"/>
        <v>93.800000000000011</v>
      </c>
    </row>
    <row r="64" spans="1:12" s="10" customFormat="1" ht="30" customHeight="1" x14ac:dyDescent="0.3">
      <c r="A64" s="11" t="s">
        <v>1330</v>
      </c>
      <c r="B64" s="41" t="s">
        <v>1778</v>
      </c>
      <c r="C64" s="15"/>
      <c r="E64" s="10" t="s">
        <v>83</v>
      </c>
      <c r="F64" s="11">
        <v>210</v>
      </c>
      <c r="G64" s="11">
        <f t="shared" ref="G64:G70" si="6">F64-L64</f>
        <v>168</v>
      </c>
      <c r="J64" s="11">
        <f t="shared" ref="J64:J70" si="7">H64-I64</f>
        <v>0</v>
      </c>
      <c r="L64" s="11">
        <f t="shared" ref="L64:L69" si="8">F64*20%</f>
        <v>42</v>
      </c>
    </row>
    <row r="65" spans="1:12" s="10" customFormat="1" ht="30" customHeight="1" x14ac:dyDescent="0.3">
      <c r="A65" s="11" t="s">
        <v>1330</v>
      </c>
      <c r="B65" s="41" t="s">
        <v>1779</v>
      </c>
      <c r="C65" s="15"/>
      <c r="D65" s="10">
        <v>86</v>
      </c>
      <c r="E65" s="10" t="s">
        <v>1780</v>
      </c>
      <c r="F65" s="11">
        <v>291</v>
      </c>
      <c r="G65" s="11">
        <f t="shared" si="6"/>
        <v>232.8</v>
      </c>
      <c r="J65" s="11">
        <f t="shared" si="7"/>
        <v>0</v>
      </c>
      <c r="L65" s="11">
        <f t="shared" si="8"/>
        <v>58.2</v>
      </c>
    </row>
    <row r="66" spans="1:12" s="10" customFormat="1" ht="30" customHeight="1" x14ac:dyDescent="0.3">
      <c r="A66" s="11" t="s">
        <v>1330</v>
      </c>
      <c r="B66" s="41" t="s">
        <v>1781</v>
      </c>
      <c r="C66" s="15"/>
      <c r="D66" s="10">
        <v>92</v>
      </c>
      <c r="E66" s="10" t="s">
        <v>1709</v>
      </c>
      <c r="F66" s="11">
        <v>542</v>
      </c>
      <c r="G66" s="11">
        <f t="shared" si="6"/>
        <v>433.6</v>
      </c>
      <c r="J66" s="11">
        <f t="shared" si="7"/>
        <v>0</v>
      </c>
      <c r="L66" s="11">
        <f t="shared" si="8"/>
        <v>108.4</v>
      </c>
    </row>
    <row r="67" spans="1:12" s="10" customFormat="1" ht="30" customHeight="1" x14ac:dyDescent="0.3">
      <c r="A67" s="11" t="s">
        <v>1330</v>
      </c>
      <c r="B67" s="41" t="s">
        <v>1782</v>
      </c>
      <c r="C67" s="15"/>
      <c r="D67" s="10" t="s">
        <v>1783</v>
      </c>
      <c r="E67" s="10" t="s">
        <v>83</v>
      </c>
      <c r="F67" s="11">
        <v>253</v>
      </c>
      <c r="G67" s="11">
        <f t="shared" si="6"/>
        <v>202.4</v>
      </c>
      <c r="J67" s="11">
        <f t="shared" si="7"/>
        <v>0</v>
      </c>
      <c r="L67" s="11">
        <f t="shared" si="8"/>
        <v>50.6</v>
      </c>
    </row>
    <row r="68" spans="1:12" s="8" customFormat="1" ht="30" customHeight="1" x14ac:dyDescent="0.3">
      <c r="A68" s="8" t="s">
        <v>1330</v>
      </c>
      <c r="B68" s="44" t="s">
        <v>1683</v>
      </c>
      <c r="C68" s="14"/>
      <c r="D68" s="20">
        <v>140</v>
      </c>
      <c r="E68" s="20" t="s">
        <v>616</v>
      </c>
      <c r="F68" s="9">
        <v>337</v>
      </c>
      <c r="G68" s="9">
        <f t="shared" si="6"/>
        <v>269.60000000000002</v>
      </c>
      <c r="J68" s="9">
        <f t="shared" si="7"/>
        <v>0</v>
      </c>
      <c r="L68" s="9">
        <f t="shared" si="8"/>
        <v>67.400000000000006</v>
      </c>
    </row>
    <row r="69" spans="1:12" s="8" customFormat="1" ht="30" customHeight="1" x14ac:dyDescent="0.3">
      <c r="A69" s="8" t="s">
        <v>58</v>
      </c>
      <c r="B69" s="48" t="s">
        <v>1784</v>
      </c>
      <c r="C69" s="14"/>
      <c r="D69" s="8">
        <v>58</v>
      </c>
      <c r="F69" s="8">
        <v>465</v>
      </c>
      <c r="G69" s="9">
        <f t="shared" si="6"/>
        <v>372</v>
      </c>
      <c r="H69" s="8">
        <f>F69</f>
        <v>465</v>
      </c>
      <c r="J69" s="9">
        <f t="shared" si="7"/>
        <v>465</v>
      </c>
      <c r="L69" s="9">
        <f t="shared" si="8"/>
        <v>93</v>
      </c>
    </row>
    <row r="70" spans="1:12" s="3" customFormat="1" ht="30" customHeight="1" x14ac:dyDescent="0.3">
      <c r="A70" s="3" t="s">
        <v>1787</v>
      </c>
      <c r="B70" s="43" t="s">
        <v>1785</v>
      </c>
      <c r="C70" s="23" t="s">
        <v>1786</v>
      </c>
      <c r="D70" s="3">
        <v>104</v>
      </c>
      <c r="E70" s="3" t="s">
        <v>1788</v>
      </c>
      <c r="F70" s="3">
        <v>506</v>
      </c>
      <c r="G70" s="4">
        <f t="shared" si="6"/>
        <v>404.8</v>
      </c>
      <c r="H70" s="3">
        <f>F70</f>
        <v>506</v>
      </c>
      <c r="I70" s="3">
        <v>250</v>
      </c>
      <c r="J70" s="4">
        <f t="shared" si="7"/>
        <v>256</v>
      </c>
      <c r="L70" s="4">
        <f t="shared" ref="L70:L78" si="9">F70*20%</f>
        <v>101.2</v>
      </c>
    </row>
    <row r="71" spans="1:12" s="12" customFormat="1" ht="30" customHeight="1" x14ac:dyDescent="0.3">
      <c r="A71" s="12" t="s">
        <v>283</v>
      </c>
      <c r="B71" s="47" t="s">
        <v>1808</v>
      </c>
      <c r="C71" s="16" t="s">
        <v>1730</v>
      </c>
      <c r="D71" s="12" t="s">
        <v>98</v>
      </c>
      <c r="F71" s="12">
        <v>774</v>
      </c>
      <c r="G71" s="13">
        <f t="shared" ref="G71:G91" si="10">F71-L71</f>
        <v>619.20000000000005</v>
      </c>
      <c r="H71" s="12">
        <f>F71+F72+F73+F74+F75+F76</f>
        <v>2713</v>
      </c>
      <c r="I71" s="12">
        <v>2000</v>
      </c>
      <c r="J71" s="13">
        <f t="shared" ref="J71:J91" si="11">H71-I71</f>
        <v>713</v>
      </c>
      <c r="L71" s="13">
        <f t="shared" si="9"/>
        <v>154.80000000000001</v>
      </c>
    </row>
    <row r="72" spans="1:12" s="10" customFormat="1" ht="30" customHeight="1" x14ac:dyDescent="0.3">
      <c r="A72" s="10" t="s">
        <v>283</v>
      </c>
      <c r="B72" s="41" t="s">
        <v>1813</v>
      </c>
      <c r="C72" s="15" t="s">
        <v>1814</v>
      </c>
      <c r="D72" s="10">
        <v>14</v>
      </c>
      <c r="E72" s="10" t="s">
        <v>363</v>
      </c>
      <c r="F72" s="10">
        <v>464</v>
      </c>
      <c r="G72" s="11">
        <f t="shared" si="10"/>
        <v>371.2</v>
      </c>
      <c r="J72" s="11">
        <f t="shared" si="11"/>
        <v>0</v>
      </c>
      <c r="L72" s="11">
        <f t="shared" si="9"/>
        <v>92.800000000000011</v>
      </c>
    </row>
    <row r="73" spans="1:12" s="10" customFormat="1" ht="30" customHeight="1" x14ac:dyDescent="0.3">
      <c r="A73" s="10" t="s">
        <v>283</v>
      </c>
      <c r="B73" s="41" t="s">
        <v>1815</v>
      </c>
      <c r="C73" s="15" t="s">
        <v>1817</v>
      </c>
      <c r="D73" s="10">
        <v>164</v>
      </c>
      <c r="E73" s="10" t="s">
        <v>1816</v>
      </c>
      <c r="F73" s="10">
        <v>274</v>
      </c>
      <c r="G73" s="11">
        <f t="shared" si="10"/>
        <v>219.2</v>
      </c>
      <c r="J73" s="11">
        <f t="shared" si="11"/>
        <v>0</v>
      </c>
      <c r="L73" s="11">
        <f t="shared" si="9"/>
        <v>54.800000000000004</v>
      </c>
    </row>
    <row r="74" spans="1:12" s="10" customFormat="1" ht="30" customHeight="1" x14ac:dyDescent="0.3">
      <c r="A74" s="10" t="s">
        <v>283</v>
      </c>
      <c r="B74" s="41" t="s">
        <v>1818</v>
      </c>
      <c r="C74" s="15" t="s">
        <v>1819</v>
      </c>
      <c r="D74" s="10">
        <v>164</v>
      </c>
      <c r="E74" s="10" t="s">
        <v>1816</v>
      </c>
      <c r="F74" s="10">
        <v>299</v>
      </c>
      <c r="G74" s="11">
        <f t="shared" si="10"/>
        <v>239.2</v>
      </c>
      <c r="J74" s="11">
        <f t="shared" si="11"/>
        <v>0</v>
      </c>
      <c r="L74" s="11">
        <f t="shared" si="9"/>
        <v>59.800000000000004</v>
      </c>
    </row>
    <row r="75" spans="1:12" s="10" customFormat="1" ht="30" customHeight="1" x14ac:dyDescent="0.3">
      <c r="A75" s="10" t="s">
        <v>283</v>
      </c>
      <c r="B75" s="41" t="s">
        <v>1820</v>
      </c>
      <c r="C75" s="15" t="s">
        <v>1822</v>
      </c>
      <c r="D75" s="10" t="s">
        <v>1821</v>
      </c>
      <c r="F75" s="10">
        <v>552</v>
      </c>
      <c r="G75" s="11">
        <f t="shared" si="10"/>
        <v>441.6</v>
      </c>
      <c r="J75" s="11">
        <f t="shared" si="11"/>
        <v>0</v>
      </c>
      <c r="L75" s="11">
        <f t="shared" si="9"/>
        <v>110.4</v>
      </c>
    </row>
    <row r="76" spans="1:12" s="8" customFormat="1" ht="30" customHeight="1" x14ac:dyDescent="0.3">
      <c r="A76" s="8" t="s">
        <v>283</v>
      </c>
      <c r="B76" s="48" t="s">
        <v>1823</v>
      </c>
      <c r="C76" s="14" t="s">
        <v>1824</v>
      </c>
      <c r="D76" s="8">
        <v>164</v>
      </c>
      <c r="E76" s="8" t="s">
        <v>1825</v>
      </c>
      <c r="F76" s="8">
        <v>350</v>
      </c>
      <c r="G76" s="9">
        <f t="shared" si="10"/>
        <v>280</v>
      </c>
      <c r="J76" s="9">
        <f t="shared" si="11"/>
        <v>0</v>
      </c>
      <c r="L76" s="9">
        <f t="shared" si="9"/>
        <v>70</v>
      </c>
    </row>
    <row r="77" spans="1:12" s="12" customFormat="1" ht="31.5" customHeight="1" x14ac:dyDescent="0.3">
      <c r="A77" s="12" t="s">
        <v>1790</v>
      </c>
      <c r="B77" s="47" t="s">
        <v>1789</v>
      </c>
      <c r="D77" s="12">
        <v>140</v>
      </c>
      <c r="F77" s="12">
        <v>197</v>
      </c>
      <c r="G77" s="13">
        <f t="shared" si="10"/>
        <v>157.6</v>
      </c>
      <c r="H77" s="12">
        <f>F77+F78+F79+F80</f>
        <v>1383</v>
      </c>
      <c r="I77" s="12">
        <v>1383</v>
      </c>
      <c r="J77" s="13">
        <f t="shared" si="11"/>
        <v>0</v>
      </c>
      <c r="L77" s="13">
        <f t="shared" si="9"/>
        <v>39.400000000000006</v>
      </c>
    </row>
    <row r="78" spans="1:12" s="10" customFormat="1" ht="30" customHeight="1" x14ac:dyDescent="0.3">
      <c r="A78" s="10" t="s">
        <v>1790</v>
      </c>
      <c r="B78" s="41" t="s">
        <v>1831</v>
      </c>
      <c r="D78" s="10">
        <v>9</v>
      </c>
      <c r="E78" s="10" t="s">
        <v>7</v>
      </c>
      <c r="F78" s="10">
        <v>338</v>
      </c>
      <c r="G78" s="11">
        <f t="shared" si="10"/>
        <v>270.39999999999998</v>
      </c>
      <c r="J78" s="11">
        <f t="shared" si="11"/>
        <v>0</v>
      </c>
      <c r="L78" s="11">
        <f t="shared" si="9"/>
        <v>67.600000000000009</v>
      </c>
    </row>
    <row r="79" spans="1:12" s="10" customFormat="1" ht="30" customHeight="1" x14ac:dyDescent="0.3">
      <c r="A79" s="10" t="s">
        <v>1790</v>
      </c>
      <c r="B79" s="41" t="s">
        <v>1835</v>
      </c>
      <c r="D79" s="10">
        <v>5</v>
      </c>
      <c r="E79" s="10" t="s">
        <v>616</v>
      </c>
      <c r="F79" s="10">
        <v>455</v>
      </c>
      <c r="G79" s="11">
        <f t="shared" si="10"/>
        <v>364</v>
      </c>
      <c r="J79" s="11">
        <f t="shared" si="11"/>
        <v>0</v>
      </c>
      <c r="L79" s="11">
        <f t="shared" ref="L79:L95" si="12">F79*20%</f>
        <v>91</v>
      </c>
    </row>
    <row r="80" spans="1:12" s="8" customFormat="1" ht="30" customHeight="1" x14ac:dyDescent="0.3">
      <c r="A80" s="8" t="s">
        <v>1790</v>
      </c>
      <c r="B80" s="48" t="s">
        <v>57</v>
      </c>
      <c r="D80" s="8">
        <v>5</v>
      </c>
      <c r="E80" s="8" t="s">
        <v>3</v>
      </c>
      <c r="F80" s="8">
        <v>393</v>
      </c>
      <c r="G80" s="9">
        <f t="shared" si="10"/>
        <v>314.39999999999998</v>
      </c>
      <c r="J80" s="9">
        <f t="shared" si="11"/>
        <v>0</v>
      </c>
      <c r="L80" s="9">
        <f t="shared" si="12"/>
        <v>78.600000000000009</v>
      </c>
    </row>
    <row r="81" spans="1:12" s="12" customFormat="1" ht="30" customHeight="1" x14ac:dyDescent="0.3">
      <c r="A81" s="12" t="s">
        <v>1795</v>
      </c>
      <c r="B81" s="47" t="s">
        <v>1794</v>
      </c>
      <c r="C81" s="16" t="s">
        <v>1793</v>
      </c>
      <c r="D81" s="12" t="s">
        <v>244</v>
      </c>
      <c r="F81" s="12">
        <v>498</v>
      </c>
      <c r="G81" s="13">
        <f t="shared" si="10"/>
        <v>398.4</v>
      </c>
      <c r="H81" s="12">
        <f>F81+F82+F83+F84+F85+F86+F87+F88+F89+F90</f>
        <v>4388</v>
      </c>
      <c r="I81" s="12">
        <v>2200</v>
      </c>
      <c r="J81" s="13">
        <f t="shared" si="11"/>
        <v>2188</v>
      </c>
      <c r="L81" s="13">
        <f t="shared" si="12"/>
        <v>99.600000000000009</v>
      </c>
    </row>
    <row r="82" spans="1:12" s="10" customFormat="1" ht="30" customHeight="1" x14ac:dyDescent="0.3">
      <c r="A82" s="10" t="s">
        <v>1795</v>
      </c>
      <c r="B82" s="41" t="s">
        <v>1797</v>
      </c>
      <c r="C82" s="15" t="s">
        <v>1796</v>
      </c>
      <c r="D82" s="10" t="s">
        <v>244</v>
      </c>
      <c r="F82" s="10">
        <v>670</v>
      </c>
      <c r="G82" s="11">
        <f t="shared" si="10"/>
        <v>536</v>
      </c>
      <c r="J82" s="11">
        <f t="shared" si="11"/>
        <v>0</v>
      </c>
      <c r="L82" s="11">
        <f t="shared" si="12"/>
        <v>134</v>
      </c>
    </row>
    <row r="83" spans="1:12" s="10" customFormat="1" ht="30" customHeight="1" x14ac:dyDescent="0.3">
      <c r="A83" s="10" t="s">
        <v>1795</v>
      </c>
      <c r="B83" s="41" t="s">
        <v>1799</v>
      </c>
      <c r="C83" s="15" t="s">
        <v>1798</v>
      </c>
      <c r="D83" s="10" t="s">
        <v>244</v>
      </c>
      <c r="F83" s="10">
        <v>559</v>
      </c>
      <c r="G83" s="11">
        <f t="shared" si="10"/>
        <v>447.2</v>
      </c>
      <c r="J83" s="11">
        <f t="shared" si="11"/>
        <v>0</v>
      </c>
      <c r="L83" s="11">
        <f t="shared" si="12"/>
        <v>111.80000000000001</v>
      </c>
    </row>
    <row r="84" spans="1:12" s="10" customFormat="1" ht="30" customHeight="1" x14ac:dyDescent="0.3">
      <c r="A84" s="10" t="s">
        <v>1795</v>
      </c>
      <c r="B84" s="41" t="s">
        <v>1800</v>
      </c>
      <c r="C84" s="15" t="s">
        <v>1801</v>
      </c>
      <c r="D84" s="10" t="s">
        <v>516</v>
      </c>
      <c r="F84" s="10">
        <v>463</v>
      </c>
      <c r="G84" s="11">
        <f t="shared" si="10"/>
        <v>370.4</v>
      </c>
      <c r="J84" s="11">
        <f t="shared" si="11"/>
        <v>0</v>
      </c>
      <c r="L84" s="11">
        <f t="shared" si="12"/>
        <v>92.600000000000009</v>
      </c>
    </row>
    <row r="85" spans="1:12" s="10" customFormat="1" ht="30" customHeight="1" x14ac:dyDescent="0.3">
      <c r="A85" s="10" t="s">
        <v>1795</v>
      </c>
      <c r="B85" s="41" t="s">
        <v>1802</v>
      </c>
      <c r="C85" s="15" t="s">
        <v>1803</v>
      </c>
      <c r="D85" s="10">
        <v>39</v>
      </c>
      <c r="E85" s="10" t="s">
        <v>753</v>
      </c>
      <c r="F85" s="10">
        <v>442</v>
      </c>
      <c r="G85" s="11">
        <f t="shared" si="10"/>
        <v>353.6</v>
      </c>
      <c r="J85" s="11">
        <f t="shared" si="11"/>
        <v>0</v>
      </c>
      <c r="L85" s="11">
        <f t="shared" si="12"/>
        <v>88.4</v>
      </c>
    </row>
    <row r="86" spans="1:12" s="10" customFormat="1" ht="30" customHeight="1" x14ac:dyDescent="0.3">
      <c r="A86" s="10" t="s">
        <v>1795</v>
      </c>
      <c r="B86" s="41" t="s">
        <v>1804</v>
      </c>
      <c r="C86" s="15" t="s">
        <v>1805</v>
      </c>
      <c r="D86" s="10">
        <v>38</v>
      </c>
      <c r="E86" s="10" t="s">
        <v>120</v>
      </c>
      <c r="F86" s="10">
        <v>491</v>
      </c>
      <c r="G86" s="11">
        <f t="shared" si="10"/>
        <v>392.8</v>
      </c>
      <c r="J86" s="11">
        <f t="shared" si="11"/>
        <v>0</v>
      </c>
      <c r="L86" s="11">
        <f t="shared" si="12"/>
        <v>98.2</v>
      </c>
    </row>
    <row r="87" spans="1:12" s="10" customFormat="1" ht="30" customHeight="1" x14ac:dyDescent="0.3">
      <c r="A87" s="10" t="s">
        <v>1795</v>
      </c>
      <c r="B87" s="41" t="s">
        <v>1806</v>
      </c>
      <c r="C87" s="15" t="s">
        <v>1807</v>
      </c>
      <c r="D87" s="10" t="s">
        <v>1148</v>
      </c>
      <c r="E87" s="10" t="s">
        <v>16</v>
      </c>
      <c r="F87" s="10">
        <v>274</v>
      </c>
      <c r="G87" s="11">
        <f t="shared" si="10"/>
        <v>219.2</v>
      </c>
      <c r="J87" s="11">
        <f t="shared" si="11"/>
        <v>0</v>
      </c>
      <c r="L87" s="11">
        <f t="shared" si="12"/>
        <v>54.800000000000004</v>
      </c>
    </row>
    <row r="88" spans="1:12" s="10" customFormat="1" ht="30" customHeight="1" x14ac:dyDescent="0.3">
      <c r="A88" s="10" t="s">
        <v>1795</v>
      </c>
      <c r="B88" s="41" t="s">
        <v>1809</v>
      </c>
      <c r="C88" s="15" t="s">
        <v>1810</v>
      </c>
      <c r="D88" s="10">
        <v>39</v>
      </c>
      <c r="E88" s="10" t="s">
        <v>274</v>
      </c>
      <c r="F88" s="10">
        <v>647</v>
      </c>
      <c r="G88" s="11">
        <f t="shared" si="10"/>
        <v>517.6</v>
      </c>
      <c r="J88" s="11">
        <f t="shared" si="11"/>
        <v>0</v>
      </c>
      <c r="L88" s="11">
        <f t="shared" si="12"/>
        <v>129.4</v>
      </c>
    </row>
    <row r="89" spans="1:12" s="10" customFormat="1" ht="30" customHeight="1" x14ac:dyDescent="0.3">
      <c r="A89" s="10" t="s">
        <v>1795</v>
      </c>
      <c r="B89" s="41" t="s">
        <v>1826</v>
      </c>
      <c r="C89" s="15" t="s">
        <v>1827</v>
      </c>
      <c r="D89" s="10">
        <v>34</v>
      </c>
      <c r="E89" s="10" t="s">
        <v>1828</v>
      </c>
      <c r="F89" s="10">
        <v>159</v>
      </c>
      <c r="G89" s="11">
        <f t="shared" si="10"/>
        <v>127.2</v>
      </c>
      <c r="J89" s="11">
        <f t="shared" si="11"/>
        <v>0</v>
      </c>
      <c r="L89" s="11">
        <f t="shared" si="12"/>
        <v>31.8</v>
      </c>
    </row>
    <row r="90" spans="1:12" s="8" customFormat="1" ht="30" customHeight="1" x14ac:dyDescent="0.3">
      <c r="A90" s="8" t="s">
        <v>1795</v>
      </c>
      <c r="B90" s="48" t="s">
        <v>1836</v>
      </c>
      <c r="C90" s="8" t="s">
        <v>1837</v>
      </c>
      <c r="D90" s="8">
        <v>39</v>
      </c>
      <c r="E90" s="8" t="s">
        <v>274</v>
      </c>
      <c r="F90" s="8">
        <v>185</v>
      </c>
      <c r="G90" s="9">
        <f t="shared" si="10"/>
        <v>148</v>
      </c>
      <c r="J90" s="9">
        <f t="shared" si="11"/>
        <v>0</v>
      </c>
      <c r="L90" s="9">
        <f t="shared" si="12"/>
        <v>37</v>
      </c>
    </row>
    <row r="91" spans="1:12" s="3" customFormat="1" ht="30" customHeight="1" x14ac:dyDescent="0.3">
      <c r="A91" s="3" t="s">
        <v>1812</v>
      </c>
      <c r="B91" s="43" t="s">
        <v>1811</v>
      </c>
      <c r="D91" s="3">
        <v>58</v>
      </c>
      <c r="E91" s="3" t="s">
        <v>470</v>
      </c>
      <c r="F91" s="3">
        <v>787</v>
      </c>
      <c r="G91" s="4">
        <f t="shared" si="10"/>
        <v>629.6</v>
      </c>
      <c r="H91" s="3">
        <f>F91</f>
        <v>787</v>
      </c>
      <c r="I91" s="3">
        <v>787</v>
      </c>
      <c r="J91" s="4">
        <f t="shared" si="11"/>
        <v>0</v>
      </c>
      <c r="L91" s="4">
        <f t="shared" si="12"/>
        <v>157.4</v>
      </c>
    </row>
    <row r="92" spans="1:12" s="5" customFormat="1" ht="30" customHeight="1" x14ac:dyDescent="0.3">
      <c r="A92" s="5" t="s">
        <v>156</v>
      </c>
      <c r="B92" s="46" t="s">
        <v>1799</v>
      </c>
      <c r="C92" s="7" t="s">
        <v>1798</v>
      </c>
      <c r="D92" s="5" t="s">
        <v>663</v>
      </c>
      <c r="F92" s="5">
        <v>559</v>
      </c>
      <c r="G92" s="6">
        <f>F92-L92</f>
        <v>447.2</v>
      </c>
      <c r="H92" s="5">
        <f>F92</f>
        <v>559</v>
      </c>
      <c r="I92" s="5">
        <v>300</v>
      </c>
      <c r="J92" s="6">
        <f>H92-I92</f>
        <v>259</v>
      </c>
      <c r="L92" s="6">
        <f t="shared" si="12"/>
        <v>111.80000000000001</v>
      </c>
    </row>
    <row r="93" spans="1:12" s="3" customFormat="1" ht="30" customHeight="1" x14ac:dyDescent="0.3">
      <c r="A93" s="3" t="s">
        <v>402</v>
      </c>
      <c r="B93" s="43" t="s">
        <v>1838</v>
      </c>
      <c r="C93" s="23" t="s">
        <v>1839</v>
      </c>
      <c r="E93" s="3" t="s">
        <v>274</v>
      </c>
      <c r="F93" s="3">
        <v>558</v>
      </c>
      <c r="G93" s="4">
        <f>F93-L93</f>
        <v>446.4</v>
      </c>
      <c r="H93" s="3">
        <f>F93+F94+F95</f>
        <v>1312</v>
      </c>
      <c r="I93" s="3">
        <v>700</v>
      </c>
      <c r="J93" s="4">
        <f>H93-I93</f>
        <v>612</v>
      </c>
      <c r="L93" s="4">
        <f t="shared" si="12"/>
        <v>111.60000000000001</v>
      </c>
    </row>
    <row r="94" spans="1:12" s="3" customFormat="1" ht="30" customHeight="1" x14ac:dyDescent="0.3">
      <c r="A94" s="3" t="s">
        <v>402</v>
      </c>
      <c r="B94" s="43" t="s">
        <v>1840</v>
      </c>
      <c r="C94" s="23" t="s">
        <v>1841</v>
      </c>
      <c r="E94" s="3" t="s">
        <v>120</v>
      </c>
      <c r="F94" s="3">
        <v>361</v>
      </c>
      <c r="G94" s="3">
        <f>F94-L94</f>
        <v>288.8</v>
      </c>
      <c r="L94" s="3">
        <f t="shared" si="12"/>
        <v>72.2</v>
      </c>
    </row>
    <row r="95" spans="1:12" s="3" customFormat="1" ht="30" customHeight="1" x14ac:dyDescent="0.3">
      <c r="A95" s="3" t="s">
        <v>402</v>
      </c>
      <c r="B95" s="43" t="s">
        <v>1842</v>
      </c>
      <c r="C95" s="23" t="s">
        <v>1843</v>
      </c>
      <c r="E95" s="3" t="s">
        <v>443</v>
      </c>
      <c r="F95" s="3">
        <v>393</v>
      </c>
      <c r="G95" s="3">
        <f>F95-L95</f>
        <v>314.39999999999998</v>
      </c>
      <c r="L95" s="3">
        <f t="shared" si="12"/>
        <v>78.600000000000009</v>
      </c>
    </row>
    <row r="96" spans="1:12" ht="30" customHeight="1" x14ac:dyDescent="0.3">
      <c r="F96" s="1">
        <f>SUM(F2:F95)</f>
        <v>34860</v>
      </c>
      <c r="H96" s="1">
        <f>SUM(H2:H95)</f>
        <v>34860</v>
      </c>
      <c r="J96" s="1">
        <f>SUM(J2:J95)</f>
        <v>12012</v>
      </c>
    </row>
    <row r="98" spans="7:7" ht="30" customHeight="1" x14ac:dyDescent="0.3">
      <c r="G98" s="1">
        <f>SUM(G2:G97)</f>
        <v>27888.000000000011</v>
      </c>
    </row>
  </sheetData>
  <sortState ref="A71:K91">
    <sortCondition ref="A71"/>
  </sortState>
  <hyperlinks>
    <hyperlink ref="C38" r:id="rId1" xr:uid="{00000000-0004-0000-1C00-000000000000}"/>
    <hyperlink ref="C39" r:id="rId2" xr:uid="{00000000-0004-0000-1C00-000001000000}"/>
    <hyperlink ref="C12" r:id="rId3" xr:uid="{00000000-0004-0000-1C00-000002000000}"/>
    <hyperlink ref="C7" r:id="rId4" xr:uid="{00000000-0004-0000-1C00-000003000000}"/>
    <hyperlink ref="C8" r:id="rId5" xr:uid="{00000000-0004-0000-1C00-000004000000}"/>
    <hyperlink ref="C9" r:id="rId6" xr:uid="{00000000-0004-0000-1C00-000005000000}"/>
    <hyperlink ref="C58" r:id="rId7" xr:uid="{00000000-0004-0000-1C00-000006000000}"/>
    <hyperlink ref="C59" r:id="rId8" xr:uid="{00000000-0004-0000-1C00-000007000000}"/>
    <hyperlink ref="C30" r:id="rId9" xr:uid="{00000000-0004-0000-1C00-000008000000}"/>
    <hyperlink ref="C31" r:id="rId10" xr:uid="{00000000-0004-0000-1C00-000009000000}"/>
    <hyperlink ref="C32" r:id="rId11" xr:uid="{00000000-0004-0000-1C00-00000A000000}"/>
    <hyperlink ref="C33" r:id="rId12" xr:uid="{00000000-0004-0000-1C00-00000B000000}"/>
    <hyperlink ref="C34" r:id="rId13" xr:uid="{00000000-0004-0000-1C00-00000C000000}"/>
    <hyperlink ref="C54" r:id="rId14" xr:uid="{00000000-0004-0000-1C00-00000D000000}"/>
    <hyperlink ref="C55" r:id="rId15" xr:uid="{00000000-0004-0000-1C00-00000E000000}"/>
    <hyperlink ref="C15" r:id="rId16" xr:uid="{00000000-0004-0000-1C00-00000F000000}"/>
    <hyperlink ref="C6" r:id="rId17" xr:uid="{00000000-0004-0000-1C00-000010000000}"/>
    <hyperlink ref="C40" r:id="rId18" xr:uid="{00000000-0004-0000-1C00-000011000000}"/>
    <hyperlink ref="C28" r:id="rId19" xr:uid="{00000000-0004-0000-1C00-000012000000}"/>
    <hyperlink ref="C57" r:id="rId20" xr:uid="{00000000-0004-0000-1C00-000013000000}"/>
    <hyperlink ref="C26" r:id="rId21" xr:uid="{00000000-0004-0000-1C00-000014000000}"/>
    <hyperlink ref="C10" r:id="rId22" xr:uid="{00000000-0004-0000-1C00-000015000000}"/>
    <hyperlink ref="C36" r:id="rId23" xr:uid="{00000000-0004-0000-1C00-000016000000}"/>
    <hyperlink ref="C47" r:id="rId24" xr:uid="{00000000-0004-0000-1C00-000017000000}"/>
    <hyperlink ref="C27" r:id="rId25" xr:uid="{00000000-0004-0000-1C00-000018000000}"/>
    <hyperlink ref="C48" r:id="rId26" xr:uid="{00000000-0004-0000-1C00-000019000000}"/>
    <hyperlink ref="C16" r:id="rId27" xr:uid="{00000000-0004-0000-1C00-00001A000000}"/>
    <hyperlink ref="C17" r:id="rId28" xr:uid="{00000000-0004-0000-1C00-00001B000000}"/>
    <hyperlink ref="C18" r:id="rId29" xr:uid="{00000000-0004-0000-1C00-00001C000000}"/>
    <hyperlink ref="C46" r:id="rId30" xr:uid="{00000000-0004-0000-1C00-00001D000000}"/>
    <hyperlink ref="C41" r:id="rId31" xr:uid="{00000000-0004-0000-1C00-00001E000000}"/>
    <hyperlink ref="C45" r:id="rId32" xr:uid="{00000000-0004-0000-1C00-00001F000000}"/>
    <hyperlink ref="C44" r:id="rId33" xr:uid="{00000000-0004-0000-1C00-000020000000}"/>
    <hyperlink ref="C42" r:id="rId34" xr:uid="{00000000-0004-0000-1C00-000021000000}"/>
    <hyperlink ref="C43" r:id="rId35" xr:uid="{00000000-0004-0000-1C00-000022000000}"/>
    <hyperlink ref="C21" r:id="rId36" xr:uid="{00000000-0004-0000-1C00-000023000000}"/>
    <hyperlink ref="C19" r:id="rId37" xr:uid="{00000000-0004-0000-1C00-000024000000}"/>
    <hyperlink ref="C20" r:id="rId38" xr:uid="{00000000-0004-0000-1C00-000025000000}"/>
    <hyperlink ref="C25" r:id="rId39" xr:uid="{00000000-0004-0000-1C00-000026000000}"/>
    <hyperlink ref="C37" r:id="rId40" xr:uid="{00000000-0004-0000-1C00-000027000000}"/>
    <hyperlink ref="C22" r:id="rId41" xr:uid="{00000000-0004-0000-1C00-000028000000}"/>
    <hyperlink ref="C24" r:id="rId42" xr:uid="{00000000-0004-0000-1C00-000029000000}"/>
    <hyperlink ref="C23" r:id="rId43" xr:uid="{00000000-0004-0000-1C00-00002A000000}"/>
    <hyperlink ref="C70" r:id="rId44" xr:uid="{00000000-0004-0000-1C00-00002B000000}"/>
    <hyperlink ref="C29" r:id="rId45" xr:uid="{00000000-0004-0000-1C00-00002C000000}"/>
    <hyperlink ref="C81" r:id="rId46" xr:uid="{00000000-0004-0000-1C00-00002D000000}"/>
    <hyperlink ref="C82" r:id="rId47" xr:uid="{00000000-0004-0000-1C00-00002E000000}"/>
    <hyperlink ref="C83" r:id="rId48" xr:uid="{00000000-0004-0000-1C00-00002F000000}"/>
    <hyperlink ref="C84" r:id="rId49" xr:uid="{00000000-0004-0000-1C00-000030000000}"/>
    <hyperlink ref="C85" r:id="rId50" xr:uid="{00000000-0004-0000-1C00-000031000000}"/>
    <hyperlink ref="C86" r:id="rId51" xr:uid="{00000000-0004-0000-1C00-000032000000}"/>
    <hyperlink ref="C87" r:id="rId52" xr:uid="{00000000-0004-0000-1C00-000033000000}"/>
    <hyperlink ref="C71" r:id="rId53" xr:uid="{00000000-0004-0000-1C00-000034000000}"/>
    <hyperlink ref="C88" r:id="rId54" xr:uid="{00000000-0004-0000-1C00-000035000000}"/>
    <hyperlink ref="C72" r:id="rId55" xr:uid="{00000000-0004-0000-1C00-000036000000}"/>
    <hyperlink ref="C73" r:id="rId56" xr:uid="{00000000-0004-0000-1C00-000037000000}"/>
    <hyperlink ref="C74" r:id="rId57" xr:uid="{00000000-0004-0000-1C00-000038000000}"/>
    <hyperlink ref="C75" r:id="rId58" xr:uid="{00000000-0004-0000-1C00-000039000000}"/>
    <hyperlink ref="C76" r:id="rId59" xr:uid="{00000000-0004-0000-1C00-00003A000000}"/>
    <hyperlink ref="C89" r:id="rId60" xr:uid="{00000000-0004-0000-1C00-00003B000000}"/>
    <hyperlink ref="C13" r:id="rId61" xr:uid="{00000000-0004-0000-1C00-00003C000000}"/>
    <hyperlink ref="C14" r:id="rId62" xr:uid="{00000000-0004-0000-1C00-00003D000000}"/>
    <hyperlink ref="C92" r:id="rId63" xr:uid="{00000000-0004-0000-1C00-00003E000000}"/>
    <hyperlink ref="C93" r:id="rId64" xr:uid="{00000000-0004-0000-1C00-00003F000000}"/>
    <hyperlink ref="C94" r:id="rId65" xr:uid="{00000000-0004-0000-1C00-000040000000}"/>
    <hyperlink ref="C95" r:id="rId66" xr:uid="{00000000-0004-0000-1C00-000041000000}"/>
  </hyperlinks>
  <pageMargins left="0.7" right="0.7" top="0.75" bottom="0.75" header="0.3" footer="0.3"/>
  <pageSetup paperSize="9" orientation="portrait" verticalDpi="0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7"/>
  <sheetViews>
    <sheetView topLeftCell="A18" workbookViewId="0">
      <selection activeCell="B27" sqref="B27:F2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27" t="s">
        <v>3885</v>
      </c>
      <c r="B2" s="45" t="s">
        <v>3883</v>
      </c>
      <c r="C2" s="16" t="s">
        <v>3884</v>
      </c>
      <c r="D2" s="12">
        <v>6</v>
      </c>
      <c r="F2" s="13">
        <v>279</v>
      </c>
      <c r="G2" s="13">
        <v>197</v>
      </c>
      <c r="H2" s="12">
        <f>F2+F3</f>
        <v>558</v>
      </c>
      <c r="I2" s="12">
        <v>300</v>
      </c>
      <c r="J2" s="13">
        <f t="shared" ref="J2:J7" si="0">H2-I2</f>
        <v>258</v>
      </c>
      <c r="L2" s="13">
        <f t="shared" ref="L2:L28" si="1">F2*20%</f>
        <v>55.800000000000004</v>
      </c>
      <c r="M2" s="13"/>
      <c r="N2" s="13"/>
    </row>
    <row r="3" spans="1:14" s="10" customFormat="1" ht="30.75" customHeight="1" x14ac:dyDescent="0.3">
      <c r="A3" s="26" t="s">
        <v>3885</v>
      </c>
      <c r="B3" s="42" t="s">
        <v>3883</v>
      </c>
      <c r="C3" s="15" t="s">
        <v>3884</v>
      </c>
      <c r="D3" s="10">
        <v>6</v>
      </c>
      <c r="F3" s="11">
        <v>279</v>
      </c>
      <c r="G3" s="11">
        <v>197</v>
      </c>
      <c r="J3" s="11">
        <f t="shared" si="0"/>
        <v>0</v>
      </c>
      <c r="L3" s="11">
        <f t="shared" si="1"/>
        <v>55.800000000000004</v>
      </c>
    </row>
    <row r="4" spans="1:14" s="12" customFormat="1" ht="33.75" customHeight="1" x14ac:dyDescent="0.3">
      <c r="A4" s="12" t="s">
        <v>3870</v>
      </c>
      <c r="B4" s="45" t="s">
        <v>3868</v>
      </c>
      <c r="C4" s="16" t="s">
        <v>3869</v>
      </c>
      <c r="D4" s="22">
        <v>56</v>
      </c>
      <c r="F4" s="13">
        <v>846</v>
      </c>
      <c r="G4" s="13">
        <v>666</v>
      </c>
      <c r="H4" s="12">
        <f>F4+F5</f>
        <v>1455</v>
      </c>
      <c r="I4" s="12">
        <v>400</v>
      </c>
      <c r="J4" s="13">
        <f t="shared" si="0"/>
        <v>1055</v>
      </c>
      <c r="L4" s="13">
        <f t="shared" si="1"/>
        <v>169.20000000000002</v>
      </c>
    </row>
    <row r="5" spans="1:14" s="8" customFormat="1" ht="30" customHeight="1" x14ac:dyDescent="0.3">
      <c r="A5" s="8" t="s">
        <v>3870</v>
      </c>
      <c r="B5" s="44" t="s">
        <v>3916</v>
      </c>
      <c r="C5" s="14" t="s">
        <v>3917</v>
      </c>
      <c r="D5" s="20">
        <v>56</v>
      </c>
      <c r="F5" s="9">
        <v>609</v>
      </c>
      <c r="G5" s="9">
        <v>455</v>
      </c>
      <c r="J5" s="9"/>
      <c r="L5" s="9">
        <f t="shared" si="1"/>
        <v>121.80000000000001</v>
      </c>
    </row>
    <row r="6" spans="1:14" s="3" customFormat="1" ht="30" customHeight="1" x14ac:dyDescent="0.3">
      <c r="A6" s="4" t="s">
        <v>219</v>
      </c>
      <c r="B6" s="49" t="s">
        <v>3883</v>
      </c>
      <c r="C6" s="15" t="s">
        <v>3884</v>
      </c>
      <c r="D6" s="4">
        <v>5</v>
      </c>
      <c r="E6" s="4"/>
      <c r="F6" s="4">
        <v>279</v>
      </c>
      <c r="G6" s="4">
        <v>197</v>
      </c>
      <c r="H6" s="3">
        <f>F6+F7+F8+F9</f>
        <v>1874</v>
      </c>
      <c r="I6" s="3">
        <v>1140</v>
      </c>
      <c r="J6" s="4">
        <f t="shared" si="0"/>
        <v>734</v>
      </c>
      <c r="L6" s="4">
        <f t="shared" si="1"/>
        <v>55.800000000000004</v>
      </c>
    </row>
    <row r="7" spans="1:14" s="3" customFormat="1" ht="30" customHeight="1" x14ac:dyDescent="0.3">
      <c r="A7" s="4" t="s">
        <v>219</v>
      </c>
      <c r="B7" s="49" t="s">
        <v>3900</v>
      </c>
      <c r="C7" s="15" t="s">
        <v>3901</v>
      </c>
      <c r="D7" s="4">
        <v>5</v>
      </c>
      <c r="E7" s="4" t="s">
        <v>120</v>
      </c>
      <c r="F7" s="4">
        <v>326</v>
      </c>
      <c r="G7" s="4">
        <v>256</v>
      </c>
      <c r="J7" s="4">
        <f t="shared" si="0"/>
        <v>0</v>
      </c>
      <c r="L7" s="4">
        <f t="shared" si="1"/>
        <v>65.2</v>
      </c>
    </row>
    <row r="8" spans="1:14" s="3" customFormat="1" ht="30" customHeight="1" x14ac:dyDescent="0.3">
      <c r="A8" s="4" t="s">
        <v>219</v>
      </c>
      <c r="B8" s="49" t="s">
        <v>3907</v>
      </c>
      <c r="C8" s="15" t="s">
        <v>3908</v>
      </c>
      <c r="D8" s="4" t="s">
        <v>357</v>
      </c>
      <c r="E8" s="4"/>
      <c r="F8" s="4">
        <v>609</v>
      </c>
      <c r="G8" s="4">
        <v>479</v>
      </c>
      <c r="J8" s="4"/>
      <c r="L8" s="4">
        <f t="shared" si="1"/>
        <v>121.80000000000001</v>
      </c>
    </row>
    <row r="9" spans="1:14" s="3" customFormat="1" ht="30" customHeight="1" x14ac:dyDescent="0.3">
      <c r="A9" s="4" t="s">
        <v>219</v>
      </c>
      <c r="B9" s="49" t="s">
        <v>3904</v>
      </c>
      <c r="C9" s="15" t="s">
        <v>3905</v>
      </c>
      <c r="D9" s="4" t="s">
        <v>357</v>
      </c>
      <c r="E9" s="4"/>
      <c r="F9" s="4">
        <v>660</v>
      </c>
      <c r="G9" s="4">
        <v>519</v>
      </c>
      <c r="J9" s="4"/>
      <c r="L9" s="4">
        <f t="shared" si="1"/>
        <v>132</v>
      </c>
    </row>
    <row r="10" spans="1:14" s="12" customFormat="1" ht="30" customHeight="1" x14ac:dyDescent="0.3">
      <c r="A10" s="12" t="s">
        <v>3892</v>
      </c>
      <c r="B10" s="47" t="s">
        <v>3890</v>
      </c>
      <c r="C10" s="16" t="s">
        <v>3891</v>
      </c>
      <c r="D10" s="12">
        <v>110</v>
      </c>
      <c r="E10" s="12" t="s">
        <v>3895</v>
      </c>
      <c r="F10" s="12">
        <v>825</v>
      </c>
      <c r="G10" s="13">
        <v>649</v>
      </c>
      <c r="H10" s="12">
        <f>F10+F11+F12+F13</f>
        <v>2433</v>
      </c>
      <c r="I10" s="12">
        <v>2433</v>
      </c>
      <c r="J10" s="13">
        <f t="shared" ref="J10:J28" si="2">H10-I10</f>
        <v>0</v>
      </c>
      <c r="L10" s="13">
        <f t="shared" si="1"/>
        <v>165</v>
      </c>
    </row>
    <row r="11" spans="1:14" s="10" customFormat="1" ht="30" customHeight="1" x14ac:dyDescent="0.3">
      <c r="A11" s="10" t="s">
        <v>3892</v>
      </c>
      <c r="B11" s="42" t="s">
        <v>3893</v>
      </c>
      <c r="C11" s="15" t="s">
        <v>3894</v>
      </c>
      <c r="D11" s="10">
        <v>110</v>
      </c>
      <c r="E11" s="11" t="s">
        <v>3895</v>
      </c>
      <c r="F11" s="11">
        <v>825</v>
      </c>
      <c r="G11" s="11">
        <v>552</v>
      </c>
      <c r="J11" s="11">
        <f t="shared" si="2"/>
        <v>0</v>
      </c>
      <c r="L11" s="11">
        <f t="shared" si="1"/>
        <v>165</v>
      </c>
    </row>
    <row r="12" spans="1:14" s="10" customFormat="1" ht="30" customHeight="1" x14ac:dyDescent="0.3">
      <c r="A12" s="10" t="s">
        <v>3892</v>
      </c>
      <c r="B12" s="42" t="s">
        <v>3896</v>
      </c>
      <c r="C12" s="15" t="s">
        <v>3897</v>
      </c>
      <c r="D12" s="10" t="s">
        <v>107</v>
      </c>
      <c r="E12" s="11"/>
      <c r="F12" s="11">
        <v>479</v>
      </c>
      <c r="G12" s="11">
        <v>377</v>
      </c>
      <c r="J12" s="11">
        <f t="shared" si="2"/>
        <v>0</v>
      </c>
      <c r="L12" s="11">
        <f t="shared" si="1"/>
        <v>95.800000000000011</v>
      </c>
    </row>
    <row r="13" spans="1:14" s="8" customFormat="1" ht="30" customHeight="1" x14ac:dyDescent="0.3">
      <c r="A13" s="8" t="s">
        <v>3892</v>
      </c>
      <c r="B13" s="44" t="s">
        <v>3898</v>
      </c>
      <c r="C13" s="14" t="s">
        <v>3899</v>
      </c>
      <c r="D13" s="8" t="s">
        <v>107</v>
      </c>
      <c r="E13" s="9" t="s">
        <v>443</v>
      </c>
      <c r="F13" s="9">
        <v>304</v>
      </c>
      <c r="G13" s="9">
        <v>239</v>
      </c>
      <c r="J13" s="9">
        <f t="shared" si="2"/>
        <v>0</v>
      </c>
      <c r="L13" s="9">
        <f t="shared" si="1"/>
        <v>60.800000000000004</v>
      </c>
    </row>
    <row r="14" spans="1:14" s="3" customFormat="1" ht="30" customHeight="1" x14ac:dyDescent="0.3">
      <c r="A14" s="4" t="s">
        <v>664</v>
      </c>
      <c r="B14" s="49" t="s">
        <v>3886</v>
      </c>
      <c r="C14" s="15" t="s">
        <v>3887</v>
      </c>
      <c r="D14" s="3">
        <v>6</v>
      </c>
      <c r="E14" s="4"/>
      <c r="F14" s="4">
        <v>342</v>
      </c>
      <c r="G14" s="4">
        <v>215</v>
      </c>
      <c r="H14" s="3">
        <f>F14</f>
        <v>342</v>
      </c>
      <c r="J14" s="4">
        <f t="shared" si="2"/>
        <v>342</v>
      </c>
      <c r="L14" s="4">
        <f t="shared" si="1"/>
        <v>68.400000000000006</v>
      </c>
    </row>
    <row r="15" spans="1:14" s="13" customFormat="1" ht="30" customHeight="1" x14ac:dyDescent="0.3">
      <c r="A15" s="12" t="s">
        <v>3865</v>
      </c>
      <c r="B15" s="47" t="s">
        <v>3864</v>
      </c>
      <c r="C15" s="16"/>
      <c r="D15" s="22"/>
      <c r="E15" s="12" t="s">
        <v>3903</v>
      </c>
      <c r="F15" s="13">
        <v>177</v>
      </c>
      <c r="G15" s="13">
        <v>139</v>
      </c>
      <c r="H15" s="12">
        <f>F15+F16+F17</f>
        <v>849</v>
      </c>
      <c r="I15" s="12">
        <v>400</v>
      </c>
      <c r="J15" s="13">
        <f t="shared" si="2"/>
        <v>449</v>
      </c>
      <c r="K15" s="12"/>
      <c r="L15" s="13">
        <f t="shared" si="1"/>
        <v>35.4</v>
      </c>
    </row>
    <row r="16" spans="1:14" s="11" customFormat="1" ht="30" customHeight="1" x14ac:dyDescent="0.3">
      <c r="A16" s="10" t="s">
        <v>3865</v>
      </c>
      <c r="B16" s="41" t="s">
        <v>3911</v>
      </c>
      <c r="C16" s="15" t="s">
        <v>3918</v>
      </c>
      <c r="D16" s="21"/>
      <c r="E16" s="10" t="s">
        <v>3912</v>
      </c>
      <c r="F16" s="11">
        <v>354</v>
      </c>
      <c r="G16" s="11">
        <v>278</v>
      </c>
      <c r="H16" s="10"/>
      <c r="I16" s="10"/>
      <c r="K16" s="10"/>
      <c r="L16" s="11">
        <f t="shared" si="1"/>
        <v>70.8</v>
      </c>
    </row>
    <row r="17" spans="1:12" s="9" customFormat="1" ht="30" customHeight="1" x14ac:dyDescent="0.3">
      <c r="A17" s="8" t="s">
        <v>3865</v>
      </c>
      <c r="B17" s="44" t="s">
        <v>3866</v>
      </c>
      <c r="C17" s="14"/>
      <c r="D17" s="20"/>
      <c r="E17" s="20" t="s">
        <v>3867</v>
      </c>
      <c r="F17" s="9">
        <v>318</v>
      </c>
      <c r="G17" s="9">
        <v>250</v>
      </c>
      <c r="H17" s="8"/>
      <c r="I17" s="8"/>
      <c r="J17" s="9">
        <f t="shared" si="2"/>
        <v>0</v>
      </c>
      <c r="K17" s="8"/>
      <c r="L17" s="9">
        <f t="shared" si="1"/>
        <v>63.6</v>
      </c>
    </row>
    <row r="18" spans="1:12" s="4" customFormat="1" ht="30" customHeight="1" x14ac:dyDescent="0.3">
      <c r="A18" s="3" t="s">
        <v>3877</v>
      </c>
      <c r="B18" s="43" t="s">
        <v>3875</v>
      </c>
      <c r="C18" s="15" t="s">
        <v>3876</v>
      </c>
      <c r="D18" s="3">
        <v>50</v>
      </c>
      <c r="E18" s="3" t="s">
        <v>59</v>
      </c>
      <c r="F18" s="4">
        <v>451</v>
      </c>
      <c r="G18" s="4">
        <v>266</v>
      </c>
      <c r="H18" s="3">
        <f t="shared" ref="H18:H23" si="3">F18</f>
        <v>451</v>
      </c>
      <c r="I18" s="3">
        <v>250</v>
      </c>
      <c r="J18" s="4">
        <f t="shared" si="2"/>
        <v>201</v>
      </c>
      <c r="K18" s="3"/>
      <c r="L18" s="4">
        <f t="shared" si="1"/>
        <v>90.2</v>
      </c>
    </row>
    <row r="19" spans="1:12" s="6" customFormat="1" ht="30" customHeight="1" x14ac:dyDescent="0.3">
      <c r="A19" s="5" t="s">
        <v>644</v>
      </c>
      <c r="B19" s="46" t="s">
        <v>3888</v>
      </c>
      <c r="C19" s="7" t="s">
        <v>3889</v>
      </c>
      <c r="D19" s="5"/>
      <c r="E19" s="5"/>
      <c r="F19" s="5"/>
      <c r="G19" s="6">
        <v>339</v>
      </c>
      <c r="H19" s="5">
        <f t="shared" si="3"/>
        <v>0</v>
      </c>
      <c r="I19" s="5"/>
      <c r="J19" s="6">
        <f t="shared" si="2"/>
        <v>0</v>
      </c>
      <c r="K19" s="5"/>
      <c r="L19" s="6">
        <f t="shared" si="1"/>
        <v>0</v>
      </c>
    </row>
    <row r="20" spans="1:12" ht="30" customHeight="1" x14ac:dyDescent="0.3">
      <c r="A20" s="3" t="s">
        <v>203</v>
      </c>
      <c r="B20" s="49" t="s">
        <v>3906</v>
      </c>
      <c r="C20" s="15"/>
      <c r="D20" s="21"/>
      <c r="E20" s="3" t="s">
        <v>7</v>
      </c>
      <c r="F20" s="4">
        <v>1057</v>
      </c>
      <c r="G20" s="4">
        <v>599</v>
      </c>
      <c r="H20" s="3">
        <f t="shared" si="3"/>
        <v>1057</v>
      </c>
      <c r="I20" s="3">
        <v>400</v>
      </c>
      <c r="J20" s="4">
        <f t="shared" si="2"/>
        <v>657</v>
      </c>
      <c r="K20" s="3"/>
      <c r="L20" s="4">
        <f t="shared" si="1"/>
        <v>211.4</v>
      </c>
    </row>
    <row r="21" spans="1:12" s="5" customFormat="1" ht="30" customHeight="1" x14ac:dyDescent="0.3">
      <c r="A21" s="5" t="s">
        <v>156</v>
      </c>
      <c r="B21" s="56" t="s">
        <v>3873</v>
      </c>
      <c r="C21" s="7" t="s">
        <v>3874</v>
      </c>
      <c r="D21" s="5" t="s">
        <v>663</v>
      </c>
      <c r="E21" s="24"/>
      <c r="F21" s="6">
        <v>566</v>
      </c>
      <c r="G21" s="6">
        <v>401</v>
      </c>
      <c r="H21" s="5">
        <f t="shared" si="3"/>
        <v>566</v>
      </c>
      <c r="I21" s="5">
        <v>300</v>
      </c>
      <c r="J21" s="6">
        <f t="shared" si="2"/>
        <v>266</v>
      </c>
      <c r="L21" s="6">
        <f t="shared" si="1"/>
        <v>113.2</v>
      </c>
    </row>
    <row r="22" spans="1:12" s="3" customFormat="1" ht="30" customHeight="1" x14ac:dyDescent="0.3">
      <c r="A22" s="4" t="s">
        <v>143</v>
      </c>
      <c r="B22" s="49" t="s">
        <v>3880</v>
      </c>
      <c r="C22" s="15" t="s">
        <v>3881</v>
      </c>
      <c r="D22" s="4">
        <v>110</v>
      </c>
      <c r="E22" s="4" t="s">
        <v>3882</v>
      </c>
      <c r="F22" s="4">
        <v>507</v>
      </c>
      <c r="G22" s="4">
        <v>399</v>
      </c>
      <c r="H22" s="3">
        <f t="shared" si="3"/>
        <v>507</v>
      </c>
      <c r="I22" s="3">
        <v>200</v>
      </c>
      <c r="J22" s="4">
        <f t="shared" si="2"/>
        <v>307</v>
      </c>
      <c r="L22" s="4">
        <f t="shared" si="1"/>
        <v>101.4</v>
      </c>
    </row>
    <row r="23" spans="1:12" s="5" customFormat="1" ht="30" customHeight="1" x14ac:dyDescent="0.3">
      <c r="A23" s="5" t="s">
        <v>402</v>
      </c>
      <c r="B23" s="56" t="s">
        <v>3871</v>
      </c>
      <c r="C23" s="7" t="s">
        <v>3872</v>
      </c>
      <c r="D23" s="24"/>
      <c r="E23" s="24"/>
      <c r="F23" s="6">
        <v>2877</v>
      </c>
      <c r="G23" s="6">
        <v>2378</v>
      </c>
      <c r="H23" s="5">
        <f t="shared" si="3"/>
        <v>2877</v>
      </c>
      <c r="I23" s="5">
        <v>1450</v>
      </c>
      <c r="J23" s="6">
        <f t="shared" si="2"/>
        <v>1427</v>
      </c>
      <c r="L23" s="6">
        <f t="shared" si="1"/>
        <v>575.4</v>
      </c>
    </row>
    <row r="24" spans="1:12" s="3" customFormat="1" ht="30" customHeight="1" x14ac:dyDescent="0.3">
      <c r="A24" s="3" t="s">
        <v>850</v>
      </c>
      <c r="B24" s="49" t="s">
        <v>3878</v>
      </c>
      <c r="C24" s="15"/>
      <c r="D24" s="4">
        <v>48</v>
      </c>
      <c r="E24" s="4" t="s">
        <v>3879</v>
      </c>
      <c r="F24" s="4">
        <v>889</v>
      </c>
      <c r="G24" s="4">
        <v>700</v>
      </c>
      <c r="H24" s="3">
        <f>F24+F25</f>
        <v>1778</v>
      </c>
      <c r="I24" s="3">
        <v>900</v>
      </c>
      <c r="J24" s="4">
        <f t="shared" si="2"/>
        <v>878</v>
      </c>
      <c r="L24" s="4">
        <f t="shared" si="1"/>
        <v>177.8</v>
      </c>
    </row>
    <row r="25" spans="1:12" s="3" customFormat="1" ht="30" customHeight="1" x14ac:dyDescent="0.3">
      <c r="A25" s="3" t="s">
        <v>850</v>
      </c>
      <c r="B25" s="49" t="s">
        <v>3878</v>
      </c>
      <c r="C25" s="15"/>
      <c r="D25" s="4">
        <v>50</v>
      </c>
      <c r="E25" s="4" t="s">
        <v>3879</v>
      </c>
      <c r="F25" s="4">
        <v>889</v>
      </c>
      <c r="G25" s="4">
        <v>700</v>
      </c>
      <c r="J25" s="4">
        <f t="shared" si="2"/>
        <v>0</v>
      </c>
      <c r="L25" s="4">
        <f t="shared" si="1"/>
        <v>177.8</v>
      </c>
    </row>
    <row r="26" spans="1:12" s="5" customFormat="1" ht="29.25" customHeight="1" x14ac:dyDescent="0.3">
      <c r="A26" s="5" t="s">
        <v>2503</v>
      </c>
      <c r="B26" s="46" t="s">
        <v>3902</v>
      </c>
      <c r="C26" s="7" t="s">
        <v>3884</v>
      </c>
      <c r="D26" s="5">
        <v>5</v>
      </c>
      <c r="F26" s="5">
        <v>279</v>
      </c>
      <c r="G26" s="6">
        <v>197</v>
      </c>
      <c r="H26" s="5">
        <f>F26</f>
        <v>279</v>
      </c>
      <c r="I26" s="5">
        <v>150</v>
      </c>
      <c r="J26" s="6">
        <f t="shared" si="2"/>
        <v>129</v>
      </c>
      <c r="L26" s="6">
        <f t="shared" si="1"/>
        <v>55.800000000000004</v>
      </c>
    </row>
    <row r="27" spans="1:12" s="3" customFormat="1" ht="30" customHeight="1" x14ac:dyDescent="0.3">
      <c r="A27" s="4" t="s">
        <v>115</v>
      </c>
      <c r="B27" s="49" t="s">
        <v>3909</v>
      </c>
      <c r="C27" s="15" t="s">
        <v>3910</v>
      </c>
      <c r="D27" s="4">
        <v>134</v>
      </c>
      <c r="E27" s="4" t="s">
        <v>274</v>
      </c>
      <c r="F27" s="4">
        <v>413</v>
      </c>
      <c r="G27" s="4">
        <v>325</v>
      </c>
      <c r="H27" s="3">
        <f>F27+F28</f>
        <v>699</v>
      </c>
      <c r="I27" s="3">
        <v>200</v>
      </c>
      <c r="J27" s="4">
        <f t="shared" si="2"/>
        <v>499</v>
      </c>
      <c r="L27" s="4">
        <f t="shared" si="1"/>
        <v>82.600000000000009</v>
      </c>
    </row>
    <row r="28" spans="1:12" s="3" customFormat="1" ht="30" customHeight="1" x14ac:dyDescent="0.3">
      <c r="A28" s="4" t="s">
        <v>115</v>
      </c>
      <c r="B28" s="43" t="s">
        <v>3913</v>
      </c>
      <c r="C28" s="15" t="s">
        <v>3914</v>
      </c>
      <c r="D28" s="3">
        <v>9</v>
      </c>
      <c r="E28" s="3" t="s">
        <v>750</v>
      </c>
      <c r="F28" s="3">
        <v>286</v>
      </c>
      <c r="G28" s="4">
        <v>225</v>
      </c>
      <c r="J28" s="4">
        <f t="shared" si="2"/>
        <v>0</v>
      </c>
      <c r="L28" s="4">
        <f t="shared" si="1"/>
        <v>57.2</v>
      </c>
    </row>
    <row r="29" spans="1:12" s="5" customFormat="1" ht="30" customHeight="1" x14ac:dyDescent="0.3">
      <c r="A29" s="5" t="s">
        <v>728</v>
      </c>
      <c r="B29" s="46" t="s">
        <v>3915</v>
      </c>
      <c r="C29" s="7"/>
      <c r="D29" s="5" t="s">
        <v>516</v>
      </c>
      <c r="F29" s="5">
        <v>274</v>
      </c>
      <c r="G29" s="6">
        <v>208</v>
      </c>
      <c r="H29" s="5">
        <f>F29</f>
        <v>274</v>
      </c>
      <c r="I29" s="5">
        <v>100</v>
      </c>
      <c r="J29" s="6">
        <f t="shared" ref="J29:J63" si="4">H29-I29</f>
        <v>174</v>
      </c>
      <c r="L29" s="6">
        <f t="shared" ref="L29:L63" si="5">F29*20%</f>
        <v>54.800000000000004</v>
      </c>
    </row>
    <row r="30" spans="1:12" ht="30" customHeight="1" x14ac:dyDescent="0.3">
      <c r="B30" s="1" t="s">
        <v>3919</v>
      </c>
      <c r="C30" s="28"/>
      <c r="G30" s="2">
        <v>69</v>
      </c>
      <c r="J30" s="2">
        <f t="shared" si="4"/>
        <v>0</v>
      </c>
      <c r="L30" s="2">
        <f t="shared" si="5"/>
        <v>0</v>
      </c>
    </row>
    <row r="31" spans="1:12" ht="30" customHeight="1" x14ac:dyDescent="0.3">
      <c r="B31" s="1" t="s">
        <v>3920</v>
      </c>
      <c r="C31" s="28"/>
      <c r="F31" s="1">
        <f>SUM(F2:F30)</f>
        <v>15999</v>
      </c>
      <c r="G31" s="2">
        <v>1039</v>
      </c>
      <c r="H31" s="1">
        <f>SUM(H2:H30)</f>
        <v>15999</v>
      </c>
      <c r="J31" s="2">
        <f>SUM(J2:J30)</f>
        <v>7376</v>
      </c>
      <c r="L31" s="2">
        <f t="shared" si="5"/>
        <v>3199.8</v>
      </c>
    </row>
    <row r="32" spans="1:12" ht="30" customHeight="1" x14ac:dyDescent="0.3">
      <c r="A32" s="2"/>
      <c r="C32" s="29"/>
      <c r="D32" s="29"/>
      <c r="E32" s="29"/>
      <c r="F32" s="2"/>
      <c r="G32" s="2"/>
      <c r="J32" s="2">
        <f t="shared" si="4"/>
        <v>0</v>
      </c>
      <c r="L32" s="2">
        <f t="shared" si="5"/>
        <v>0</v>
      </c>
    </row>
    <row r="33" spans="1:12" ht="30" customHeight="1" x14ac:dyDescent="0.3">
      <c r="A33" s="2"/>
      <c r="B33" s="2"/>
      <c r="C33" s="29"/>
      <c r="E33" s="2"/>
      <c r="F33" s="2"/>
      <c r="G33" s="2"/>
      <c r="J33" s="2">
        <f t="shared" si="4"/>
        <v>0</v>
      </c>
      <c r="L33" s="2">
        <f t="shared" si="5"/>
        <v>0</v>
      </c>
    </row>
    <row r="34" spans="1:12" ht="30" customHeight="1" x14ac:dyDescent="0.3">
      <c r="A34" s="2"/>
      <c r="B34" s="2"/>
      <c r="C34" s="29"/>
      <c r="E34" s="2"/>
      <c r="F34" s="2"/>
      <c r="G34" s="2"/>
      <c r="J34" s="2">
        <f t="shared" si="4"/>
        <v>0</v>
      </c>
      <c r="L34" s="2">
        <f t="shared" si="5"/>
        <v>0</v>
      </c>
    </row>
    <row r="35" spans="1:12" ht="30" customHeight="1" x14ac:dyDescent="0.3">
      <c r="A35" s="2"/>
      <c r="B35" s="2"/>
      <c r="C35" s="29"/>
      <c r="D35" s="2"/>
      <c r="E35" s="2"/>
      <c r="F35" s="2"/>
      <c r="G35" s="2">
        <f>SUM(G2:G34)</f>
        <v>13510</v>
      </c>
      <c r="J35" s="2">
        <f t="shared" si="4"/>
        <v>0</v>
      </c>
      <c r="L35" s="2">
        <f t="shared" si="5"/>
        <v>0</v>
      </c>
    </row>
    <row r="36" spans="1:12" ht="30" customHeight="1" x14ac:dyDescent="0.3">
      <c r="A36" s="2"/>
      <c r="B36" s="2"/>
      <c r="C36" s="29"/>
      <c r="D36" s="29"/>
      <c r="F36" s="2"/>
      <c r="G36" s="2">
        <v>14348</v>
      </c>
      <c r="J36" s="2">
        <f t="shared" si="4"/>
        <v>0</v>
      </c>
      <c r="L36" s="2">
        <f t="shared" si="5"/>
        <v>0</v>
      </c>
    </row>
    <row r="37" spans="1:12" ht="30" customHeight="1" x14ac:dyDescent="0.3">
      <c r="A37" s="2"/>
      <c r="B37" s="2"/>
      <c r="C37" s="29"/>
      <c r="D37" s="29"/>
      <c r="F37" s="2"/>
      <c r="G37" s="2">
        <f t="shared" ref="G37:G63" si="6">F37-L37</f>
        <v>0</v>
      </c>
      <c r="J37" s="2">
        <f t="shared" si="4"/>
        <v>0</v>
      </c>
      <c r="L37" s="2">
        <f t="shared" si="5"/>
        <v>0</v>
      </c>
    </row>
    <row r="38" spans="1:12" ht="30" customHeight="1" x14ac:dyDescent="0.3">
      <c r="A38" s="2"/>
      <c r="B38" s="2"/>
      <c r="C38" s="29"/>
      <c r="D38" s="29"/>
      <c r="F38" s="2"/>
      <c r="G38" s="2">
        <f t="shared" si="6"/>
        <v>0</v>
      </c>
      <c r="J38" s="2">
        <f t="shared" si="4"/>
        <v>0</v>
      </c>
      <c r="L38" s="2">
        <f t="shared" si="5"/>
        <v>0</v>
      </c>
    </row>
    <row r="39" spans="1:12" ht="30" customHeight="1" x14ac:dyDescent="0.3">
      <c r="C39" s="28"/>
      <c r="G39" s="2">
        <f t="shared" si="6"/>
        <v>0</v>
      </c>
      <c r="J39" s="2">
        <f t="shared" si="4"/>
        <v>0</v>
      </c>
      <c r="L39" s="2">
        <f t="shared" si="5"/>
        <v>0</v>
      </c>
    </row>
    <row r="40" spans="1:12" ht="30" customHeight="1" x14ac:dyDescent="0.3">
      <c r="C40" s="28"/>
      <c r="G40" s="2">
        <f t="shared" si="6"/>
        <v>0</v>
      </c>
      <c r="J40" s="2">
        <f t="shared" si="4"/>
        <v>0</v>
      </c>
      <c r="L40" s="2">
        <f t="shared" si="5"/>
        <v>0</v>
      </c>
    </row>
    <row r="41" spans="1:12" ht="30" customHeight="1" x14ac:dyDescent="0.3">
      <c r="C41" s="29"/>
      <c r="G41" s="2">
        <f t="shared" si="6"/>
        <v>0</v>
      </c>
      <c r="J41" s="2">
        <f t="shared" si="4"/>
        <v>0</v>
      </c>
      <c r="L41" s="2">
        <f t="shared" si="5"/>
        <v>0</v>
      </c>
    </row>
    <row r="42" spans="1:12" ht="30" customHeight="1" x14ac:dyDescent="0.3">
      <c r="C42" s="29"/>
      <c r="G42" s="2">
        <f t="shared" si="6"/>
        <v>0</v>
      </c>
      <c r="J42" s="2">
        <f t="shared" si="4"/>
        <v>0</v>
      </c>
      <c r="L42" s="2">
        <f t="shared" si="5"/>
        <v>0</v>
      </c>
    </row>
    <row r="43" spans="1:12" ht="30" customHeight="1" x14ac:dyDescent="0.3">
      <c r="C43" s="29"/>
      <c r="G43" s="2">
        <f t="shared" si="6"/>
        <v>0</v>
      </c>
      <c r="J43" s="2">
        <f t="shared" si="4"/>
        <v>0</v>
      </c>
      <c r="L43" s="2">
        <f t="shared" si="5"/>
        <v>0</v>
      </c>
    </row>
    <row r="44" spans="1:12" ht="30" customHeight="1" x14ac:dyDescent="0.3">
      <c r="C44" s="29"/>
      <c r="G44" s="2">
        <f t="shared" si="6"/>
        <v>0</v>
      </c>
      <c r="J44" s="2">
        <f t="shared" si="4"/>
        <v>0</v>
      </c>
      <c r="L44" s="2">
        <f t="shared" si="5"/>
        <v>0</v>
      </c>
    </row>
    <row r="45" spans="1:12" ht="30" customHeight="1" x14ac:dyDescent="0.3">
      <c r="C45" s="29"/>
      <c r="G45" s="2">
        <f t="shared" si="6"/>
        <v>0</v>
      </c>
      <c r="J45" s="2">
        <f t="shared" si="4"/>
        <v>0</v>
      </c>
      <c r="L45" s="2">
        <f t="shared" si="5"/>
        <v>0</v>
      </c>
    </row>
    <row r="46" spans="1:12" ht="30" customHeight="1" x14ac:dyDescent="0.3">
      <c r="C46" s="29"/>
      <c r="G46" s="2">
        <f t="shared" si="6"/>
        <v>0</v>
      </c>
      <c r="J46" s="2">
        <f t="shared" si="4"/>
        <v>0</v>
      </c>
      <c r="L46" s="2">
        <f t="shared" si="5"/>
        <v>0</v>
      </c>
    </row>
    <row r="47" spans="1:12" ht="30" customHeight="1" x14ac:dyDescent="0.3">
      <c r="C47" s="29"/>
      <c r="G47" s="2">
        <f t="shared" si="6"/>
        <v>0</v>
      </c>
      <c r="J47" s="2">
        <f t="shared" si="4"/>
        <v>0</v>
      </c>
      <c r="L47" s="2">
        <f t="shared" si="5"/>
        <v>0</v>
      </c>
    </row>
    <row r="48" spans="1:12" ht="30" customHeight="1" x14ac:dyDescent="0.3">
      <c r="C48" s="29"/>
      <c r="G48" s="2">
        <f t="shared" si="6"/>
        <v>0</v>
      </c>
      <c r="J48" s="2">
        <f t="shared" si="4"/>
        <v>0</v>
      </c>
      <c r="L48" s="2">
        <f t="shared" si="5"/>
        <v>0</v>
      </c>
    </row>
    <row r="49" spans="1:12" ht="30" customHeight="1" x14ac:dyDescent="0.3">
      <c r="C49" s="29"/>
      <c r="G49" s="2">
        <f t="shared" si="6"/>
        <v>0</v>
      </c>
      <c r="J49" s="2">
        <f t="shared" si="4"/>
        <v>0</v>
      </c>
      <c r="L49" s="2">
        <f t="shared" si="5"/>
        <v>0</v>
      </c>
    </row>
    <row r="50" spans="1:12" ht="30" customHeight="1" x14ac:dyDescent="0.3">
      <c r="C50" s="29"/>
      <c r="G50" s="2">
        <f t="shared" si="6"/>
        <v>0</v>
      </c>
      <c r="J50" s="2">
        <f t="shared" si="4"/>
        <v>0</v>
      </c>
      <c r="L50" s="2">
        <f t="shared" si="5"/>
        <v>0</v>
      </c>
    </row>
    <row r="51" spans="1:12" ht="30" customHeight="1" x14ac:dyDescent="0.3">
      <c r="C51" s="29"/>
      <c r="G51" s="2">
        <f t="shared" si="6"/>
        <v>0</v>
      </c>
      <c r="J51" s="2">
        <f t="shared" si="4"/>
        <v>0</v>
      </c>
      <c r="L51" s="2">
        <f t="shared" si="5"/>
        <v>0</v>
      </c>
    </row>
    <row r="52" spans="1:12" ht="30" customHeight="1" x14ac:dyDescent="0.3">
      <c r="C52" s="28"/>
      <c r="D52" s="29"/>
      <c r="F52" s="2"/>
      <c r="G52" s="2">
        <f t="shared" si="6"/>
        <v>0</v>
      </c>
      <c r="J52" s="2">
        <f t="shared" si="4"/>
        <v>0</v>
      </c>
      <c r="L52" s="2">
        <f t="shared" si="5"/>
        <v>0</v>
      </c>
    </row>
    <row r="53" spans="1:12" ht="30" customHeight="1" x14ac:dyDescent="0.3">
      <c r="C53" s="28"/>
      <c r="D53" s="29"/>
      <c r="F53" s="2"/>
      <c r="G53" s="2">
        <f t="shared" si="6"/>
        <v>0</v>
      </c>
      <c r="J53" s="2">
        <f t="shared" si="4"/>
        <v>0</v>
      </c>
      <c r="L53" s="2">
        <f t="shared" si="5"/>
        <v>0</v>
      </c>
    </row>
    <row r="54" spans="1:12" ht="30" customHeight="1" x14ac:dyDescent="0.3">
      <c r="A54" s="2"/>
      <c r="B54" s="2"/>
      <c r="C54" s="28"/>
      <c r="E54" s="29"/>
      <c r="F54" s="2"/>
      <c r="G54" s="2">
        <f t="shared" si="6"/>
        <v>0</v>
      </c>
      <c r="J54" s="2">
        <f t="shared" si="4"/>
        <v>0</v>
      </c>
      <c r="L54" s="2">
        <f t="shared" si="5"/>
        <v>0</v>
      </c>
    </row>
    <row r="55" spans="1:12" ht="30" customHeight="1" x14ac:dyDescent="0.3">
      <c r="A55" s="2"/>
      <c r="B55" s="2"/>
      <c r="C55" s="28"/>
      <c r="E55" s="29"/>
      <c r="F55" s="2"/>
      <c r="G55" s="2">
        <f t="shared" si="6"/>
        <v>0</v>
      </c>
      <c r="J55" s="2">
        <f t="shared" si="4"/>
        <v>0</v>
      </c>
      <c r="L55" s="2">
        <f t="shared" si="5"/>
        <v>0</v>
      </c>
    </row>
    <row r="56" spans="1:12" ht="30" customHeight="1" x14ac:dyDescent="0.3">
      <c r="A56" s="2"/>
      <c r="B56" s="2"/>
      <c r="C56" s="28"/>
      <c r="D56" s="29"/>
      <c r="E56" s="29"/>
      <c r="F56" s="2"/>
      <c r="G56" s="2">
        <f t="shared" si="6"/>
        <v>0</v>
      </c>
      <c r="J56" s="2">
        <f t="shared" si="4"/>
        <v>0</v>
      </c>
      <c r="L56" s="2">
        <f t="shared" si="5"/>
        <v>0</v>
      </c>
    </row>
    <row r="57" spans="1:12" ht="30" customHeight="1" x14ac:dyDescent="0.3">
      <c r="C57" s="28"/>
      <c r="D57" s="29"/>
      <c r="F57" s="2"/>
      <c r="G57" s="2">
        <f t="shared" si="6"/>
        <v>0</v>
      </c>
      <c r="J57" s="2">
        <f t="shared" si="4"/>
        <v>0</v>
      </c>
      <c r="L57" s="2">
        <f t="shared" si="5"/>
        <v>0</v>
      </c>
    </row>
    <row r="58" spans="1:12" ht="30" customHeight="1" x14ac:dyDescent="0.3">
      <c r="A58" s="2"/>
      <c r="B58" s="2"/>
      <c r="C58" s="28"/>
      <c r="D58" s="2"/>
      <c r="E58" s="2"/>
      <c r="F58" s="2"/>
      <c r="G58" s="2">
        <f t="shared" si="6"/>
        <v>0</v>
      </c>
      <c r="J58" s="2">
        <f t="shared" si="4"/>
        <v>0</v>
      </c>
      <c r="L58" s="2">
        <f t="shared" si="5"/>
        <v>0</v>
      </c>
    </row>
    <row r="59" spans="1:12" ht="30" customHeight="1" x14ac:dyDescent="0.3">
      <c r="A59" s="2"/>
      <c r="B59" s="2"/>
      <c r="C59" s="28"/>
      <c r="D59" s="2"/>
      <c r="E59" s="2"/>
      <c r="F59" s="2"/>
      <c r="G59" s="2">
        <f t="shared" si="6"/>
        <v>0</v>
      </c>
      <c r="J59" s="2">
        <f t="shared" si="4"/>
        <v>0</v>
      </c>
      <c r="L59" s="2">
        <f t="shared" si="5"/>
        <v>0</v>
      </c>
    </row>
    <row r="60" spans="1:12" ht="30" customHeight="1" x14ac:dyDescent="0.3">
      <c r="C60" s="28"/>
      <c r="G60" s="2">
        <f t="shared" si="6"/>
        <v>0</v>
      </c>
      <c r="J60" s="2">
        <f t="shared" si="4"/>
        <v>0</v>
      </c>
      <c r="L60" s="2">
        <f t="shared" si="5"/>
        <v>0</v>
      </c>
    </row>
    <row r="61" spans="1:12" ht="30" customHeight="1" x14ac:dyDescent="0.3">
      <c r="C61" s="28"/>
      <c r="F61" s="2"/>
      <c r="G61" s="2">
        <f t="shared" si="6"/>
        <v>0</v>
      </c>
      <c r="J61" s="2">
        <f t="shared" si="4"/>
        <v>0</v>
      </c>
      <c r="L61" s="2">
        <f t="shared" si="5"/>
        <v>0</v>
      </c>
    </row>
    <row r="62" spans="1:12" ht="30" customHeight="1" x14ac:dyDescent="0.3">
      <c r="C62" s="28"/>
      <c r="F62" s="2"/>
      <c r="G62" s="2">
        <f t="shared" si="6"/>
        <v>0</v>
      </c>
      <c r="J62" s="2">
        <f t="shared" si="4"/>
        <v>0</v>
      </c>
      <c r="L62" s="2">
        <f t="shared" si="5"/>
        <v>0</v>
      </c>
    </row>
    <row r="63" spans="1:12" ht="30" customHeight="1" x14ac:dyDescent="0.3">
      <c r="C63" s="28"/>
      <c r="F63" s="2"/>
      <c r="G63" s="2">
        <f t="shared" si="6"/>
        <v>0</v>
      </c>
      <c r="J63" s="2">
        <f t="shared" si="4"/>
        <v>0</v>
      </c>
      <c r="L63" s="2">
        <f t="shared" si="5"/>
        <v>0</v>
      </c>
    </row>
    <row r="64" spans="1:12" ht="30" customHeight="1" x14ac:dyDescent="0.3">
      <c r="C64" s="28"/>
      <c r="F64" s="2"/>
      <c r="G64" s="2">
        <f>F64-L64</f>
        <v>0</v>
      </c>
      <c r="J64" s="2">
        <f>H64-I64</f>
        <v>0</v>
      </c>
      <c r="L64" s="2">
        <f>F64*20%</f>
        <v>0</v>
      </c>
    </row>
    <row r="65" spans="3:12" ht="30" customHeight="1" x14ac:dyDescent="0.3">
      <c r="C65" s="28"/>
      <c r="F65" s="2"/>
      <c r="G65" s="2">
        <f>F65-L65</f>
        <v>0</v>
      </c>
      <c r="J65" s="2">
        <f>H65-I65</f>
        <v>0</v>
      </c>
      <c r="L65" s="2">
        <f>F65*20%</f>
        <v>0</v>
      </c>
    </row>
    <row r="66" spans="3:12" ht="30" customHeight="1" x14ac:dyDescent="0.3">
      <c r="C66" s="28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G67" s="1">
        <f>SUM(G2:G66)</f>
        <v>41368</v>
      </c>
    </row>
  </sheetData>
  <sortState ref="A2:L26">
    <sortCondition ref="A2"/>
  </sortState>
  <hyperlinks>
    <hyperlink ref="C4" r:id="rId1" xr:uid="{00000000-0004-0000-0200-000000000000}"/>
    <hyperlink ref="C23" r:id="rId2" xr:uid="{00000000-0004-0000-0200-000001000000}"/>
    <hyperlink ref="C21" r:id="rId3" xr:uid="{00000000-0004-0000-0200-000002000000}"/>
    <hyperlink ref="C18" r:id="rId4" xr:uid="{00000000-0004-0000-0200-000003000000}"/>
    <hyperlink ref="C22" r:id="rId5" xr:uid="{00000000-0004-0000-0200-000004000000}"/>
    <hyperlink ref="C6" r:id="rId6" xr:uid="{00000000-0004-0000-0200-000005000000}"/>
    <hyperlink ref="C2" r:id="rId7" xr:uid="{00000000-0004-0000-0200-000006000000}"/>
    <hyperlink ref="C3" r:id="rId8" xr:uid="{00000000-0004-0000-0200-000007000000}"/>
    <hyperlink ref="C14" r:id="rId9" xr:uid="{00000000-0004-0000-0200-000008000000}"/>
    <hyperlink ref="C19" r:id="rId10" xr:uid="{00000000-0004-0000-0200-000009000000}"/>
    <hyperlink ref="C10" r:id="rId11" xr:uid="{00000000-0004-0000-0200-00000A000000}"/>
    <hyperlink ref="C11" r:id="rId12" xr:uid="{00000000-0004-0000-0200-00000B000000}"/>
    <hyperlink ref="C12" r:id="rId13" xr:uid="{00000000-0004-0000-0200-00000C000000}"/>
    <hyperlink ref="C13" r:id="rId14" xr:uid="{00000000-0004-0000-0200-00000D000000}"/>
    <hyperlink ref="C7" r:id="rId15" xr:uid="{00000000-0004-0000-0200-00000E000000}"/>
    <hyperlink ref="C26" r:id="rId16" xr:uid="{00000000-0004-0000-0200-00000F000000}"/>
    <hyperlink ref="C9" r:id="rId17" xr:uid="{00000000-0004-0000-0200-000010000000}"/>
    <hyperlink ref="C8" r:id="rId18" xr:uid="{00000000-0004-0000-0200-000011000000}"/>
    <hyperlink ref="C27" r:id="rId19" xr:uid="{00000000-0004-0000-0200-000012000000}"/>
    <hyperlink ref="C28" r:id="rId20" xr:uid="{00000000-0004-0000-0200-000013000000}"/>
    <hyperlink ref="C5" r:id="rId21" xr:uid="{00000000-0004-0000-0200-000014000000}"/>
  </hyperlinks>
  <pageMargins left="0.7" right="0.7" top="0.75" bottom="0.75" header="0.3" footer="0.3"/>
  <pageSetup paperSize="9" orientation="portrait" verticalDpi="0" r:id="rId2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77"/>
  <sheetViews>
    <sheetView topLeftCell="A61" workbookViewId="0">
      <selection activeCell="A73" sqref="A73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3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3" ht="30" customHeight="1" x14ac:dyDescent="0.3">
      <c r="A2" s="31" t="s">
        <v>1571</v>
      </c>
      <c r="B2" s="32">
        <v>134</v>
      </c>
      <c r="D2" s="32">
        <v>190</v>
      </c>
      <c r="E2" s="33" t="s">
        <v>823</v>
      </c>
      <c r="F2" s="28" t="s">
        <v>1572</v>
      </c>
      <c r="G2" s="31">
        <v>242</v>
      </c>
      <c r="H2" s="31">
        <f t="shared" ref="H2:H33" si="0">G2-M2</f>
        <v>193.6</v>
      </c>
      <c r="I2" s="32">
        <f>G2+G3+G4</f>
        <v>1964</v>
      </c>
      <c r="J2" s="32">
        <v>150</v>
      </c>
      <c r="K2" s="31">
        <f t="shared" ref="K2:K11" si="1">I2-J2</f>
        <v>1814</v>
      </c>
      <c r="M2" s="31">
        <f t="shared" ref="M2:M33" si="2">G2*20%</f>
        <v>48.400000000000006</v>
      </c>
    </row>
    <row r="3" spans="1:13" ht="30" customHeight="1" x14ac:dyDescent="0.3">
      <c r="A3" s="31" t="s">
        <v>1663</v>
      </c>
      <c r="B3" s="31">
        <v>46</v>
      </c>
      <c r="C3" s="31" t="s">
        <v>7</v>
      </c>
      <c r="D3" s="32">
        <v>519</v>
      </c>
      <c r="E3" s="31" t="s">
        <v>1665</v>
      </c>
      <c r="F3" s="28" t="s">
        <v>1664</v>
      </c>
      <c r="G3" s="31">
        <v>660</v>
      </c>
      <c r="H3" s="31">
        <f t="shared" si="0"/>
        <v>528</v>
      </c>
      <c r="I3" s="32">
        <f>G3+G4</f>
        <v>1722</v>
      </c>
      <c r="J3" s="32">
        <v>650</v>
      </c>
      <c r="K3" s="31">
        <f t="shared" si="1"/>
        <v>1072</v>
      </c>
      <c r="M3" s="31">
        <f t="shared" si="2"/>
        <v>132</v>
      </c>
    </row>
    <row r="4" spans="1:13" ht="30" customHeight="1" x14ac:dyDescent="0.3">
      <c r="A4" s="32" t="s">
        <v>1323</v>
      </c>
      <c r="B4" s="32" t="s">
        <v>683</v>
      </c>
      <c r="D4" s="32">
        <v>836</v>
      </c>
      <c r="E4" s="32" t="s">
        <v>1324</v>
      </c>
      <c r="F4" s="28"/>
      <c r="G4" s="32">
        <v>1062</v>
      </c>
      <c r="H4" s="31">
        <f t="shared" si="0"/>
        <v>849.6</v>
      </c>
      <c r="I4" s="32">
        <f>G4</f>
        <v>1062</v>
      </c>
      <c r="J4" s="32">
        <v>500</v>
      </c>
      <c r="K4" s="31">
        <f t="shared" si="1"/>
        <v>562</v>
      </c>
      <c r="M4" s="31">
        <f t="shared" si="2"/>
        <v>212.4</v>
      </c>
    </row>
    <row r="5" spans="1:13" ht="30" customHeight="1" x14ac:dyDescent="0.3">
      <c r="A5" s="31" t="s">
        <v>1558</v>
      </c>
      <c r="B5" s="31">
        <v>44</v>
      </c>
      <c r="C5" s="31" t="s">
        <v>83</v>
      </c>
      <c r="D5" s="32">
        <v>560</v>
      </c>
      <c r="E5" s="32" t="s">
        <v>353</v>
      </c>
      <c r="F5" s="28" t="s">
        <v>1559</v>
      </c>
      <c r="G5" s="31">
        <v>712</v>
      </c>
      <c r="H5" s="31">
        <f t="shared" si="0"/>
        <v>569.6</v>
      </c>
      <c r="I5" s="32">
        <f>G5+G6</f>
        <v>1252</v>
      </c>
      <c r="J5" s="32">
        <v>600</v>
      </c>
      <c r="K5" s="31">
        <f t="shared" si="1"/>
        <v>652</v>
      </c>
      <c r="M5" s="31">
        <f t="shared" si="2"/>
        <v>142.4</v>
      </c>
    </row>
    <row r="6" spans="1:13" ht="30" customHeight="1" x14ac:dyDescent="0.3">
      <c r="A6" s="31" t="s">
        <v>1583</v>
      </c>
      <c r="B6" s="32">
        <v>56</v>
      </c>
      <c r="C6" s="31" t="s">
        <v>1586</v>
      </c>
      <c r="D6" s="32">
        <v>425</v>
      </c>
      <c r="E6" s="31" t="s">
        <v>1585</v>
      </c>
      <c r="F6" s="28" t="s">
        <v>1584</v>
      </c>
      <c r="G6" s="31">
        <v>540</v>
      </c>
      <c r="H6" s="31">
        <f t="shared" si="0"/>
        <v>432</v>
      </c>
      <c r="I6" s="32">
        <f>G6</f>
        <v>540</v>
      </c>
      <c r="K6" s="31">
        <f t="shared" si="1"/>
        <v>540</v>
      </c>
      <c r="M6" s="31">
        <f t="shared" si="2"/>
        <v>108</v>
      </c>
    </row>
    <row r="7" spans="1:13" ht="30" customHeight="1" x14ac:dyDescent="0.3">
      <c r="A7" s="32" t="s">
        <v>1651</v>
      </c>
      <c r="B7" s="29">
        <v>86</v>
      </c>
      <c r="D7" s="32">
        <v>273</v>
      </c>
      <c r="E7" s="32" t="s">
        <v>702</v>
      </c>
      <c r="F7" s="28" t="s">
        <v>1652</v>
      </c>
      <c r="G7" s="31">
        <v>347</v>
      </c>
      <c r="H7" s="31">
        <f t="shared" si="0"/>
        <v>277.60000000000002</v>
      </c>
      <c r="I7" s="32">
        <f>G7+G8</f>
        <v>816</v>
      </c>
      <c r="J7" s="32">
        <v>426</v>
      </c>
      <c r="K7" s="31">
        <f t="shared" si="1"/>
        <v>390</v>
      </c>
      <c r="M7" s="31">
        <f t="shared" si="2"/>
        <v>69.400000000000006</v>
      </c>
    </row>
    <row r="8" spans="1:13" ht="34.5" customHeight="1" x14ac:dyDescent="0.3">
      <c r="A8" s="31" t="s">
        <v>1653</v>
      </c>
      <c r="B8" s="32">
        <v>74</v>
      </c>
      <c r="C8" s="29" t="s">
        <v>1655</v>
      </c>
      <c r="D8" s="32">
        <v>369</v>
      </c>
      <c r="E8" s="32" t="s">
        <v>702</v>
      </c>
      <c r="F8" s="28" t="s">
        <v>1654</v>
      </c>
      <c r="G8" s="31">
        <v>469</v>
      </c>
      <c r="H8" s="31">
        <f t="shared" si="0"/>
        <v>375.2</v>
      </c>
      <c r="K8" s="31">
        <f t="shared" si="1"/>
        <v>0</v>
      </c>
      <c r="M8" s="31">
        <f t="shared" si="2"/>
        <v>93.800000000000011</v>
      </c>
    </row>
    <row r="9" spans="1:13" ht="30" customHeight="1" x14ac:dyDescent="0.3">
      <c r="A9" s="31" t="s">
        <v>1656</v>
      </c>
      <c r="B9" s="32">
        <v>74</v>
      </c>
      <c r="C9" s="29" t="s">
        <v>1658</v>
      </c>
      <c r="D9" s="32">
        <v>419</v>
      </c>
      <c r="E9" s="31" t="s">
        <v>1657</v>
      </c>
      <c r="F9" s="28"/>
      <c r="G9" s="31">
        <v>533</v>
      </c>
      <c r="H9" s="31">
        <f t="shared" si="0"/>
        <v>426.4</v>
      </c>
      <c r="I9" s="32">
        <f>G9+G10+G11</f>
        <v>1272</v>
      </c>
      <c r="J9" s="32">
        <v>650</v>
      </c>
      <c r="K9" s="31">
        <f t="shared" si="1"/>
        <v>622</v>
      </c>
      <c r="M9" s="31">
        <f t="shared" si="2"/>
        <v>106.60000000000001</v>
      </c>
    </row>
    <row r="10" spans="1:13" ht="30" customHeight="1" x14ac:dyDescent="0.3">
      <c r="A10" s="32" t="s">
        <v>1592</v>
      </c>
      <c r="B10" s="32">
        <v>128</v>
      </c>
      <c r="C10" s="32" t="s">
        <v>1476</v>
      </c>
      <c r="D10" s="32">
        <v>375</v>
      </c>
      <c r="E10" s="32" t="s">
        <v>219</v>
      </c>
      <c r="F10" s="28" t="s">
        <v>1593</v>
      </c>
      <c r="G10" s="32">
        <v>477</v>
      </c>
      <c r="H10" s="31">
        <f t="shared" si="0"/>
        <v>381.6</v>
      </c>
      <c r="I10" s="32">
        <f>G10+G11+G12+G13+G14</f>
        <v>1908</v>
      </c>
      <c r="J10" s="32">
        <v>1000</v>
      </c>
      <c r="K10" s="31">
        <f t="shared" si="1"/>
        <v>908</v>
      </c>
      <c r="M10" s="31">
        <f t="shared" si="2"/>
        <v>95.4</v>
      </c>
    </row>
    <row r="11" spans="1:13" ht="30" customHeight="1" x14ac:dyDescent="0.3">
      <c r="A11" s="32" t="s">
        <v>1649</v>
      </c>
      <c r="B11" s="29">
        <v>4</v>
      </c>
      <c r="C11" s="32" t="s">
        <v>385</v>
      </c>
      <c r="D11" s="32">
        <v>206</v>
      </c>
      <c r="E11" s="32" t="s">
        <v>965</v>
      </c>
      <c r="F11" s="28" t="s">
        <v>1650</v>
      </c>
      <c r="G11" s="31">
        <v>262</v>
      </c>
      <c r="H11" s="31">
        <f t="shared" si="0"/>
        <v>209.6</v>
      </c>
      <c r="K11" s="31">
        <f t="shared" si="1"/>
        <v>0</v>
      </c>
      <c r="M11" s="31">
        <f t="shared" si="2"/>
        <v>52.400000000000006</v>
      </c>
    </row>
    <row r="12" spans="1:13" ht="30" customHeight="1" x14ac:dyDescent="0.3">
      <c r="A12" s="31" t="s">
        <v>1081</v>
      </c>
      <c r="B12" s="31">
        <v>8</v>
      </c>
      <c r="C12" s="31" t="s">
        <v>616</v>
      </c>
      <c r="D12" s="32">
        <v>235</v>
      </c>
      <c r="E12" s="31" t="s">
        <v>327</v>
      </c>
      <c r="F12" s="28" t="s">
        <v>1615</v>
      </c>
      <c r="G12" s="31">
        <v>299</v>
      </c>
      <c r="H12" s="31">
        <f t="shared" si="0"/>
        <v>239.2</v>
      </c>
      <c r="K12" s="31"/>
      <c r="M12" s="31">
        <f t="shared" si="2"/>
        <v>59.800000000000004</v>
      </c>
    </row>
    <row r="13" spans="1:13" ht="30" customHeight="1" x14ac:dyDescent="0.3">
      <c r="A13" s="32" t="s">
        <v>1489</v>
      </c>
      <c r="B13" s="32">
        <v>4</v>
      </c>
      <c r="C13" s="32" t="s">
        <v>720</v>
      </c>
      <c r="D13" s="32">
        <v>195</v>
      </c>
      <c r="E13" s="32" t="s">
        <v>965</v>
      </c>
      <c r="F13" s="28" t="s">
        <v>1645</v>
      </c>
      <c r="G13" s="32">
        <v>248</v>
      </c>
      <c r="H13" s="31">
        <f t="shared" si="0"/>
        <v>198.4</v>
      </c>
      <c r="I13" s="32">
        <f>G13+G14+G15</f>
        <v>1169</v>
      </c>
      <c r="J13" s="32">
        <v>500</v>
      </c>
      <c r="K13" s="31">
        <f>I13-J13</f>
        <v>669</v>
      </c>
      <c r="M13" s="31">
        <f t="shared" si="2"/>
        <v>49.6</v>
      </c>
    </row>
    <row r="14" spans="1:13" ht="30" customHeight="1" x14ac:dyDescent="0.3">
      <c r="A14" s="32" t="s">
        <v>1638</v>
      </c>
      <c r="B14" s="32">
        <v>2</v>
      </c>
      <c r="C14" s="32" t="s">
        <v>511</v>
      </c>
      <c r="D14" s="32">
        <v>489</v>
      </c>
      <c r="E14" s="32" t="s">
        <v>1628</v>
      </c>
      <c r="F14" s="28" t="s">
        <v>1639</v>
      </c>
      <c r="G14" s="32">
        <v>622</v>
      </c>
      <c r="H14" s="31">
        <f t="shared" si="0"/>
        <v>497.6</v>
      </c>
      <c r="K14" s="31"/>
      <c r="M14" s="31">
        <f t="shared" si="2"/>
        <v>124.4</v>
      </c>
    </row>
    <row r="15" spans="1:13" ht="30" customHeight="1" x14ac:dyDescent="0.3">
      <c r="A15" s="31" t="s">
        <v>1616</v>
      </c>
      <c r="B15" s="31">
        <v>8</v>
      </c>
      <c r="C15" s="31" t="s">
        <v>1083</v>
      </c>
      <c r="D15" s="32">
        <v>235</v>
      </c>
      <c r="E15" s="31" t="s">
        <v>327</v>
      </c>
      <c r="F15" s="28" t="s">
        <v>1082</v>
      </c>
      <c r="G15" s="31">
        <v>299</v>
      </c>
      <c r="H15" s="31">
        <f t="shared" si="0"/>
        <v>239.2</v>
      </c>
      <c r="K15" s="31"/>
      <c r="M15" s="31">
        <f t="shared" si="2"/>
        <v>59.800000000000004</v>
      </c>
    </row>
    <row r="16" spans="1:13" ht="30" customHeight="1" x14ac:dyDescent="0.3">
      <c r="A16" s="31" t="s">
        <v>1659</v>
      </c>
      <c r="B16" s="29">
        <v>74</v>
      </c>
      <c r="C16" s="29" t="s">
        <v>1660</v>
      </c>
      <c r="D16" s="32">
        <v>369</v>
      </c>
      <c r="E16" s="31" t="s">
        <v>1657</v>
      </c>
      <c r="F16" s="28"/>
      <c r="G16" s="31">
        <v>469</v>
      </c>
      <c r="H16" s="31">
        <f t="shared" si="0"/>
        <v>375.2</v>
      </c>
      <c r="K16" s="31">
        <f t="shared" ref="K16:K26" si="3">I16-J16</f>
        <v>0</v>
      </c>
      <c r="M16" s="31">
        <f t="shared" si="2"/>
        <v>93.800000000000011</v>
      </c>
    </row>
    <row r="17" spans="1:14" ht="30" customHeight="1" x14ac:dyDescent="0.3">
      <c r="A17" s="32" t="s">
        <v>1646</v>
      </c>
      <c r="B17" s="32">
        <v>104</v>
      </c>
      <c r="C17" s="32" t="s">
        <v>1648</v>
      </c>
      <c r="D17" s="32">
        <v>349</v>
      </c>
      <c r="E17" s="32" t="s">
        <v>965</v>
      </c>
      <c r="F17" s="28" t="s">
        <v>1647</v>
      </c>
      <c r="G17" s="32">
        <v>444</v>
      </c>
      <c r="H17" s="31">
        <f t="shared" si="0"/>
        <v>355.2</v>
      </c>
      <c r="K17" s="31">
        <f t="shared" si="3"/>
        <v>0</v>
      </c>
      <c r="M17" s="31">
        <f t="shared" si="2"/>
        <v>88.800000000000011</v>
      </c>
    </row>
    <row r="18" spans="1:14" ht="30" customHeight="1" x14ac:dyDescent="0.3">
      <c r="A18" s="32" t="s">
        <v>1668</v>
      </c>
      <c r="B18" s="32">
        <v>43</v>
      </c>
      <c r="D18" s="32">
        <v>526</v>
      </c>
      <c r="E18" s="32" t="s">
        <v>1330</v>
      </c>
      <c r="F18" s="28"/>
      <c r="G18" s="32">
        <v>669</v>
      </c>
      <c r="H18" s="31">
        <f t="shared" si="0"/>
        <v>535.20000000000005</v>
      </c>
      <c r="I18" s="32">
        <f>G18</f>
        <v>669</v>
      </c>
      <c r="J18" s="32">
        <v>300</v>
      </c>
      <c r="K18" s="31">
        <f t="shared" si="3"/>
        <v>369</v>
      </c>
      <c r="M18" s="31">
        <f t="shared" si="2"/>
        <v>133.80000000000001</v>
      </c>
    </row>
    <row r="19" spans="1:14" ht="30" customHeight="1" x14ac:dyDescent="0.3">
      <c r="A19" s="31" t="s">
        <v>1594</v>
      </c>
      <c r="B19" s="31">
        <v>7</v>
      </c>
      <c r="C19" s="31" t="s">
        <v>1596</v>
      </c>
      <c r="D19" s="32">
        <v>189</v>
      </c>
      <c r="E19" s="32" t="s">
        <v>219</v>
      </c>
      <c r="F19" s="28" t="s">
        <v>1595</v>
      </c>
      <c r="G19" s="31">
        <v>241</v>
      </c>
      <c r="H19" s="31">
        <f t="shared" si="0"/>
        <v>192.8</v>
      </c>
      <c r="K19" s="31">
        <f t="shared" si="3"/>
        <v>0</v>
      </c>
      <c r="M19" s="31">
        <f t="shared" si="2"/>
        <v>48.2</v>
      </c>
    </row>
    <row r="20" spans="1:14" ht="30" customHeight="1" x14ac:dyDescent="0.3">
      <c r="A20" s="31" t="s">
        <v>1561</v>
      </c>
      <c r="B20" s="29">
        <v>5</v>
      </c>
      <c r="C20" s="32" t="s">
        <v>1562</v>
      </c>
      <c r="D20" s="31">
        <v>146</v>
      </c>
      <c r="E20" s="32" t="s">
        <v>844</v>
      </c>
      <c r="F20" s="28"/>
      <c r="G20" s="31">
        <v>186</v>
      </c>
      <c r="H20" s="31">
        <f t="shared" si="0"/>
        <v>148.80000000000001</v>
      </c>
      <c r="I20" s="32">
        <f>G20+G21+G22+G23+G24+G25+G26+G27</f>
        <v>1285</v>
      </c>
      <c r="J20" s="32">
        <v>700</v>
      </c>
      <c r="K20" s="31">
        <f t="shared" si="3"/>
        <v>585</v>
      </c>
      <c r="M20" s="31">
        <f t="shared" si="2"/>
        <v>37.200000000000003</v>
      </c>
    </row>
    <row r="21" spans="1:14" s="31" customFormat="1" ht="30" customHeight="1" x14ac:dyDescent="0.3">
      <c r="A21" s="31" t="s">
        <v>1560</v>
      </c>
      <c r="B21" s="29">
        <v>5</v>
      </c>
      <c r="C21" s="32" t="s">
        <v>70</v>
      </c>
      <c r="D21" s="31">
        <v>179</v>
      </c>
      <c r="E21" s="32" t="s">
        <v>844</v>
      </c>
      <c r="F21" s="28"/>
      <c r="G21" s="31">
        <v>228</v>
      </c>
      <c r="H21" s="31">
        <f t="shared" si="0"/>
        <v>182.4</v>
      </c>
      <c r="I21" s="32"/>
      <c r="J21" s="32"/>
      <c r="K21" s="31">
        <f t="shared" si="3"/>
        <v>0</v>
      </c>
      <c r="L21" s="32"/>
      <c r="M21" s="31">
        <f t="shared" si="2"/>
        <v>45.6</v>
      </c>
      <c r="N21" s="32"/>
    </row>
    <row r="22" spans="1:14" s="31" customFormat="1" ht="30" customHeight="1" x14ac:dyDescent="0.3">
      <c r="A22" s="31" t="s">
        <v>1564</v>
      </c>
      <c r="B22" s="32">
        <v>5</v>
      </c>
      <c r="C22" s="29" t="s">
        <v>747</v>
      </c>
      <c r="D22" s="31">
        <v>109</v>
      </c>
      <c r="E22" s="32" t="s">
        <v>844</v>
      </c>
      <c r="F22" s="28"/>
      <c r="G22" s="31">
        <v>139</v>
      </c>
      <c r="H22" s="31">
        <f t="shared" si="0"/>
        <v>111.2</v>
      </c>
      <c r="I22" s="32"/>
      <c r="J22" s="32"/>
      <c r="K22" s="31">
        <f t="shared" si="3"/>
        <v>0</v>
      </c>
      <c r="L22" s="32"/>
      <c r="M22" s="31">
        <f t="shared" si="2"/>
        <v>27.8</v>
      </c>
      <c r="N22" s="32"/>
    </row>
    <row r="23" spans="1:14" s="31" customFormat="1" ht="30" customHeight="1" x14ac:dyDescent="0.3">
      <c r="A23" s="31" t="s">
        <v>1564</v>
      </c>
      <c r="B23" s="32">
        <v>5</v>
      </c>
      <c r="C23" s="29" t="s">
        <v>3</v>
      </c>
      <c r="D23" s="32">
        <v>109</v>
      </c>
      <c r="E23" s="32" t="s">
        <v>844</v>
      </c>
      <c r="F23" s="28"/>
      <c r="G23" s="31">
        <v>139</v>
      </c>
      <c r="H23" s="31">
        <f t="shared" si="0"/>
        <v>111.2</v>
      </c>
      <c r="I23" s="32"/>
      <c r="J23" s="32"/>
      <c r="K23" s="31">
        <f t="shared" si="3"/>
        <v>0</v>
      </c>
      <c r="L23" s="32"/>
      <c r="M23" s="31">
        <f t="shared" si="2"/>
        <v>27.8</v>
      </c>
      <c r="N23" s="32"/>
    </row>
    <row r="24" spans="1:14" s="31" customFormat="1" ht="30" customHeight="1" x14ac:dyDescent="0.3">
      <c r="A24" s="32" t="s">
        <v>1599</v>
      </c>
      <c r="B24" s="32">
        <v>3</v>
      </c>
      <c r="C24" s="32"/>
      <c r="D24" s="32">
        <v>92</v>
      </c>
      <c r="E24" s="32" t="s">
        <v>219</v>
      </c>
      <c r="F24" s="28" t="s">
        <v>1600</v>
      </c>
      <c r="G24" s="32">
        <v>117</v>
      </c>
      <c r="H24" s="31">
        <f t="shared" si="0"/>
        <v>93.6</v>
      </c>
      <c r="I24" s="32"/>
      <c r="J24" s="32"/>
      <c r="K24" s="31">
        <f t="shared" si="3"/>
        <v>0</v>
      </c>
      <c r="L24" s="32"/>
      <c r="M24" s="31">
        <f t="shared" si="2"/>
        <v>23.400000000000002</v>
      </c>
      <c r="N24" s="32"/>
    </row>
    <row r="25" spans="1:14" ht="30" customHeight="1" x14ac:dyDescent="0.3">
      <c r="A25" s="31" t="s">
        <v>1597</v>
      </c>
      <c r="B25" s="31">
        <v>3</v>
      </c>
      <c r="C25" s="31"/>
      <c r="D25" s="32">
        <v>92</v>
      </c>
      <c r="E25" s="32" t="s">
        <v>219</v>
      </c>
      <c r="F25" s="28" t="s">
        <v>1598</v>
      </c>
      <c r="G25" s="31">
        <v>117</v>
      </c>
      <c r="H25" s="31">
        <f t="shared" si="0"/>
        <v>93.6</v>
      </c>
      <c r="K25" s="31">
        <f t="shared" si="3"/>
        <v>0</v>
      </c>
      <c r="M25" s="31">
        <f t="shared" si="2"/>
        <v>23.400000000000002</v>
      </c>
    </row>
    <row r="26" spans="1:14" ht="30" customHeight="1" x14ac:dyDescent="0.3">
      <c r="A26" s="32" t="s">
        <v>1551</v>
      </c>
      <c r="B26" s="29"/>
      <c r="C26" s="32" t="s">
        <v>1553</v>
      </c>
      <c r="D26" s="32">
        <v>106</v>
      </c>
      <c r="E26" s="32" t="s">
        <v>115</v>
      </c>
      <c r="F26" s="28" t="s">
        <v>1552</v>
      </c>
      <c r="G26" s="31">
        <v>130</v>
      </c>
      <c r="H26" s="31">
        <f t="shared" si="0"/>
        <v>104</v>
      </c>
      <c r="I26" s="32">
        <f>G26+G27+G28+G29</f>
        <v>510</v>
      </c>
      <c r="J26" s="32">
        <v>600</v>
      </c>
      <c r="K26" s="31">
        <f t="shared" si="3"/>
        <v>-90</v>
      </c>
      <c r="M26" s="31">
        <f t="shared" si="2"/>
        <v>26</v>
      </c>
    </row>
    <row r="27" spans="1:14" ht="30" customHeight="1" x14ac:dyDescent="0.3">
      <c r="A27" s="31" t="s">
        <v>1617</v>
      </c>
      <c r="B27" s="31"/>
      <c r="C27" s="31"/>
      <c r="D27" s="32">
        <v>180</v>
      </c>
      <c r="E27" s="31" t="s">
        <v>327</v>
      </c>
      <c r="F27" s="28" t="s">
        <v>1618</v>
      </c>
      <c r="G27" s="31">
        <v>229</v>
      </c>
      <c r="H27" s="31">
        <f t="shared" si="0"/>
        <v>183.2</v>
      </c>
      <c r="K27" s="31"/>
      <c r="M27" s="31">
        <f t="shared" si="2"/>
        <v>45.800000000000004</v>
      </c>
    </row>
    <row r="28" spans="1:14" ht="30" customHeight="1" x14ac:dyDescent="0.3">
      <c r="A28" s="34" t="s">
        <v>1603</v>
      </c>
      <c r="B28" s="32" t="s">
        <v>669</v>
      </c>
      <c r="C28" s="32" t="s">
        <v>120</v>
      </c>
      <c r="E28" s="33" t="s">
        <v>823</v>
      </c>
      <c r="F28" s="28" t="s">
        <v>1604</v>
      </c>
      <c r="G28" s="32">
        <v>72</v>
      </c>
      <c r="H28" s="31">
        <f t="shared" si="0"/>
        <v>57.6</v>
      </c>
      <c r="K28" s="31">
        <f t="shared" ref="K28:K53" si="4">I28-J28</f>
        <v>0</v>
      </c>
      <c r="M28" s="31">
        <f t="shared" si="2"/>
        <v>14.4</v>
      </c>
    </row>
    <row r="29" spans="1:14" ht="30" customHeight="1" x14ac:dyDescent="0.3">
      <c r="A29" s="31" t="s">
        <v>1603</v>
      </c>
      <c r="B29" s="29" t="s">
        <v>669</v>
      </c>
      <c r="C29" s="32" t="s">
        <v>511</v>
      </c>
      <c r="D29" s="32">
        <v>62</v>
      </c>
      <c r="E29" s="31" t="s">
        <v>595</v>
      </c>
      <c r="F29" s="28" t="s">
        <v>1606</v>
      </c>
      <c r="G29" s="31">
        <v>79</v>
      </c>
      <c r="H29" s="31">
        <f t="shared" si="0"/>
        <v>63.2</v>
      </c>
      <c r="I29" s="32">
        <f>G29</f>
        <v>79</v>
      </c>
      <c r="K29" s="31">
        <f t="shared" si="4"/>
        <v>79</v>
      </c>
      <c r="M29" s="31">
        <f t="shared" si="2"/>
        <v>15.8</v>
      </c>
    </row>
    <row r="30" spans="1:14" ht="30" customHeight="1" x14ac:dyDescent="0.3">
      <c r="A30" s="32" t="s">
        <v>1605</v>
      </c>
      <c r="B30" s="29" t="s">
        <v>669</v>
      </c>
      <c r="C30" s="29" t="s">
        <v>511</v>
      </c>
      <c r="D30" s="32">
        <v>62</v>
      </c>
      <c r="E30" s="33" t="s">
        <v>823</v>
      </c>
      <c r="F30" s="28" t="s">
        <v>1606</v>
      </c>
      <c r="G30" s="31">
        <v>79</v>
      </c>
      <c r="H30" s="31">
        <f t="shared" si="0"/>
        <v>63.2</v>
      </c>
      <c r="K30" s="31">
        <f t="shared" si="4"/>
        <v>0</v>
      </c>
      <c r="M30" s="31">
        <f t="shared" si="2"/>
        <v>15.8</v>
      </c>
    </row>
    <row r="31" spans="1:14" ht="30" customHeight="1" x14ac:dyDescent="0.3">
      <c r="A31" s="32" t="s">
        <v>1577</v>
      </c>
      <c r="B31" s="32" t="s">
        <v>104</v>
      </c>
      <c r="C31" s="32" t="s">
        <v>1579</v>
      </c>
      <c r="D31" s="32">
        <v>138</v>
      </c>
      <c r="E31" s="32" t="s">
        <v>1580</v>
      </c>
      <c r="F31" s="28" t="s">
        <v>1578</v>
      </c>
      <c r="G31" s="32">
        <v>88</v>
      </c>
      <c r="H31" s="31">
        <f t="shared" si="0"/>
        <v>70.400000000000006</v>
      </c>
      <c r="I31" s="32">
        <f>G31</f>
        <v>88</v>
      </c>
      <c r="K31" s="31">
        <f t="shared" si="4"/>
        <v>88</v>
      </c>
      <c r="M31" s="31">
        <f t="shared" si="2"/>
        <v>17.600000000000001</v>
      </c>
    </row>
    <row r="32" spans="1:14" ht="30" customHeight="1" x14ac:dyDescent="0.3">
      <c r="A32" s="32" t="s">
        <v>1672</v>
      </c>
      <c r="B32" s="32">
        <v>10</v>
      </c>
      <c r="D32" s="32">
        <v>579</v>
      </c>
      <c r="E32" s="32" t="s">
        <v>948</v>
      </c>
      <c r="F32" s="28" t="s">
        <v>1673</v>
      </c>
      <c r="G32" s="31"/>
      <c r="H32" s="31">
        <f t="shared" si="0"/>
        <v>0</v>
      </c>
      <c r="K32" s="31">
        <f t="shared" si="4"/>
        <v>0</v>
      </c>
      <c r="M32" s="31">
        <f t="shared" si="2"/>
        <v>0</v>
      </c>
    </row>
    <row r="33" spans="1:14" ht="30" customHeight="1" x14ac:dyDescent="0.3">
      <c r="A33" s="32" t="s">
        <v>1601</v>
      </c>
      <c r="B33" s="32">
        <v>7</v>
      </c>
      <c r="C33" s="32" t="s">
        <v>1589</v>
      </c>
      <c r="D33" s="32">
        <v>345</v>
      </c>
      <c r="E33" s="32" t="s">
        <v>219</v>
      </c>
      <c r="F33" s="28" t="s">
        <v>1602</v>
      </c>
      <c r="G33" s="32">
        <v>439</v>
      </c>
      <c r="H33" s="31">
        <f t="shared" si="0"/>
        <v>351.2</v>
      </c>
      <c r="K33" s="31">
        <f t="shared" si="4"/>
        <v>0</v>
      </c>
      <c r="M33" s="31">
        <f t="shared" si="2"/>
        <v>87.800000000000011</v>
      </c>
    </row>
    <row r="34" spans="1:14" ht="30" customHeight="1" x14ac:dyDescent="0.3">
      <c r="A34" s="31" t="s">
        <v>1666</v>
      </c>
      <c r="B34" s="31">
        <v>46</v>
      </c>
      <c r="C34" s="31" t="s">
        <v>738</v>
      </c>
      <c r="D34" s="32">
        <v>511</v>
      </c>
      <c r="E34" s="31" t="s">
        <v>1665</v>
      </c>
      <c r="F34" s="28" t="s">
        <v>1667</v>
      </c>
      <c r="G34" s="31">
        <v>649</v>
      </c>
      <c r="H34" s="31">
        <f t="shared" ref="H34:H65" si="5">G34-M34</f>
        <v>519.20000000000005</v>
      </c>
      <c r="K34" s="31">
        <f t="shared" si="4"/>
        <v>0</v>
      </c>
      <c r="M34" s="31">
        <f t="shared" ref="M34:M65" si="6">G34*20%</f>
        <v>129.80000000000001</v>
      </c>
    </row>
    <row r="35" spans="1:14" ht="30" customHeight="1" x14ac:dyDescent="0.3">
      <c r="A35" s="32" t="s">
        <v>1622</v>
      </c>
      <c r="D35" s="32">
        <v>79</v>
      </c>
      <c r="E35" s="32" t="s">
        <v>402</v>
      </c>
      <c r="F35" s="28" t="s">
        <v>1623</v>
      </c>
      <c r="G35" s="32">
        <v>101</v>
      </c>
      <c r="H35" s="31">
        <f t="shared" si="5"/>
        <v>80.8</v>
      </c>
      <c r="I35" s="32">
        <f>G35+G36</f>
        <v>202</v>
      </c>
      <c r="K35" s="31">
        <f t="shared" si="4"/>
        <v>202</v>
      </c>
      <c r="M35" s="31">
        <f t="shared" si="6"/>
        <v>20.200000000000003</v>
      </c>
    </row>
    <row r="36" spans="1:14" ht="30" customHeight="1" x14ac:dyDescent="0.3">
      <c r="A36" s="32" t="s">
        <v>1622</v>
      </c>
      <c r="D36" s="32">
        <v>79</v>
      </c>
      <c r="E36" s="32" t="s">
        <v>402</v>
      </c>
      <c r="F36" s="28" t="s">
        <v>1623</v>
      </c>
      <c r="G36" s="32">
        <v>101</v>
      </c>
      <c r="H36" s="31">
        <f t="shared" si="5"/>
        <v>80.8</v>
      </c>
      <c r="K36" s="31">
        <f t="shared" si="4"/>
        <v>0</v>
      </c>
      <c r="M36" s="31">
        <f t="shared" si="6"/>
        <v>20.200000000000003</v>
      </c>
    </row>
    <row r="37" spans="1:14" ht="30" customHeight="1" x14ac:dyDescent="0.3">
      <c r="A37" s="32" t="s">
        <v>1622</v>
      </c>
      <c r="D37" s="32">
        <v>79</v>
      </c>
      <c r="E37" s="32" t="s">
        <v>544</v>
      </c>
      <c r="F37" s="28" t="s">
        <v>1623</v>
      </c>
      <c r="G37" s="32">
        <v>101</v>
      </c>
      <c r="H37" s="31">
        <f t="shared" si="5"/>
        <v>80.8</v>
      </c>
      <c r="I37" s="32">
        <f>G37+G38</f>
        <v>359</v>
      </c>
      <c r="K37" s="31">
        <f t="shared" si="4"/>
        <v>359</v>
      </c>
      <c r="M37" s="31">
        <f t="shared" si="6"/>
        <v>20.200000000000003</v>
      </c>
    </row>
    <row r="38" spans="1:14" ht="30" customHeight="1" x14ac:dyDescent="0.3">
      <c r="A38" s="32" t="s">
        <v>1670</v>
      </c>
      <c r="B38" s="32">
        <v>28</v>
      </c>
      <c r="D38" s="32">
        <v>258</v>
      </c>
      <c r="E38" s="32" t="s">
        <v>58</v>
      </c>
      <c r="F38" s="28" t="s">
        <v>1669</v>
      </c>
      <c r="G38" s="31">
        <v>258</v>
      </c>
      <c r="H38" s="31">
        <f t="shared" si="5"/>
        <v>206.4</v>
      </c>
      <c r="I38" s="32">
        <f>G38</f>
        <v>258</v>
      </c>
      <c r="K38" s="31">
        <f t="shared" si="4"/>
        <v>258</v>
      </c>
      <c r="M38" s="31">
        <f t="shared" si="6"/>
        <v>51.6</v>
      </c>
    </row>
    <row r="39" spans="1:14" ht="30" customHeight="1" x14ac:dyDescent="0.3">
      <c r="A39" s="31" t="s">
        <v>1569</v>
      </c>
      <c r="B39" s="32">
        <v>39</v>
      </c>
      <c r="D39" s="32">
        <v>425</v>
      </c>
      <c r="E39" s="33" t="s">
        <v>199</v>
      </c>
      <c r="F39" s="28" t="s">
        <v>1570</v>
      </c>
      <c r="G39" s="31">
        <v>540</v>
      </c>
      <c r="H39" s="31">
        <f t="shared" si="5"/>
        <v>432</v>
      </c>
      <c r="I39" s="32">
        <f>G39</f>
        <v>540</v>
      </c>
      <c r="J39" s="32">
        <v>540</v>
      </c>
      <c r="K39" s="31">
        <f t="shared" si="4"/>
        <v>0</v>
      </c>
      <c r="M39" s="31">
        <f t="shared" si="6"/>
        <v>108</v>
      </c>
      <c r="N39" s="31"/>
    </row>
    <row r="40" spans="1:14" ht="30" customHeight="1" x14ac:dyDescent="0.3">
      <c r="A40" s="32" t="s">
        <v>1661</v>
      </c>
      <c r="B40" s="29">
        <v>74</v>
      </c>
      <c r="C40" s="32" t="s">
        <v>1662</v>
      </c>
      <c r="D40" s="32">
        <v>248</v>
      </c>
      <c r="E40" s="31" t="s">
        <v>1657</v>
      </c>
      <c r="F40" s="28"/>
      <c r="G40" s="31">
        <v>315</v>
      </c>
      <c r="H40" s="31">
        <f t="shared" si="5"/>
        <v>252</v>
      </c>
      <c r="K40" s="31">
        <f t="shared" si="4"/>
        <v>0</v>
      </c>
      <c r="M40" s="31">
        <f t="shared" si="6"/>
        <v>63</v>
      </c>
    </row>
    <row r="41" spans="1:14" ht="30" customHeight="1" x14ac:dyDescent="0.3">
      <c r="A41" s="31" t="s">
        <v>1581</v>
      </c>
      <c r="B41" s="32" t="s">
        <v>1247</v>
      </c>
      <c r="C41" s="31"/>
      <c r="D41" s="32">
        <v>245</v>
      </c>
      <c r="E41" s="31" t="s">
        <v>636</v>
      </c>
      <c r="F41" s="28" t="s">
        <v>1582</v>
      </c>
      <c r="G41" s="31">
        <v>312</v>
      </c>
      <c r="H41" s="31">
        <f t="shared" si="5"/>
        <v>249.6</v>
      </c>
      <c r="I41" s="32">
        <f>G41</f>
        <v>312</v>
      </c>
      <c r="J41" s="32">
        <v>150</v>
      </c>
      <c r="K41" s="31">
        <f t="shared" si="4"/>
        <v>162</v>
      </c>
      <c r="M41" s="31">
        <f t="shared" si="6"/>
        <v>62.400000000000006</v>
      </c>
      <c r="N41" s="31"/>
    </row>
    <row r="42" spans="1:14" ht="30" customHeight="1" x14ac:dyDescent="0.3">
      <c r="A42" s="32" t="s">
        <v>1675</v>
      </c>
      <c r="B42" s="32">
        <v>12</v>
      </c>
      <c r="D42" s="32">
        <v>434</v>
      </c>
      <c r="E42" s="32" t="s">
        <v>948</v>
      </c>
      <c r="F42" s="28" t="s">
        <v>1674</v>
      </c>
      <c r="G42" s="31"/>
      <c r="H42" s="31">
        <f t="shared" si="5"/>
        <v>0</v>
      </c>
      <c r="K42" s="31">
        <f t="shared" si="4"/>
        <v>0</v>
      </c>
      <c r="M42" s="31">
        <f t="shared" si="6"/>
        <v>0</v>
      </c>
    </row>
    <row r="43" spans="1:14" ht="30" customHeight="1" x14ac:dyDescent="0.3">
      <c r="A43" s="31" t="s">
        <v>1563</v>
      </c>
      <c r="B43" s="29">
        <v>5</v>
      </c>
      <c r="C43" s="29"/>
      <c r="D43" s="32">
        <v>135</v>
      </c>
      <c r="E43" s="32" t="s">
        <v>844</v>
      </c>
      <c r="F43" s="28"/>
      <c r="G43" s="31">
        <v>172</v>
      </c>
      <c r="H43" s="31">
        <f t="shared" si="5"/>
        <v>137.6</v>
      </c>
      <c r="K43" s="31">
        <f t="shared" si="4"/>
        <v>0</v>
      </c>
      <c r="M43" s="31">
        <f t="shared" si="6"/>
        <v>34.4</v>
      </c>
      <c r="N43" s="31"/>
    </row>
    <row r="44" spans="1:14" ht="30" customHeight="1" x14ac:dyDescent="0.3">
      <c r="A44" s="31" t="s">
        <v>1565</v>
      </c>
      <c r="B44" s="31">
        <v>5</v>
      </c>
      <c r="C44" s="31"/>
      <c r="D44" s="32">
        <v>149</v>
      </c>
      <c r="E44" s="32" t="s">
        <v>844</v>
      </c>
      <c r="F44" s="28"/>
      <c r="G44" s="31">
        <v>190</v>
      </c>
      <c r="H44" s="31">
        <f t="shared" si="5"/>
        <v>152</v>
      </c>
      <c r="K44" s="31">
        <f t="shared" si="4"/>
        <v>0</v>
      </c>
      <c r="M44" s="31">
        <f t="shared" si="6"/>
        <v>38</v>
      </c>
      <c r="N44" s="31"/>
    </row>
    <row r="45" spans="1:14" ht="30" customHeight="1" x14ac:dyDescent="0.3">
      <c r="A45" s="31" t="s">
        <v>1566</v>
      </c>
      <c r="B45" s="31">
        <v>5</v>
      </c>
      <c r="C45" s="31"/>
      <c r="D45" s="32">
        <v>139</v>
      </c>
      <c r="E45" s="32" t="s">
        <v>844</v>
      </c>
      <c r="F45" s="28"/>
      <c r="G45" s="31">
        <v>177</v>
      </c>
      <c r="H45" s="31">
        <f t="shared" si="5"/>
        <v>141.6</v>
      </c>
      <c r="K45" s="31">
        <f t="shared" si="4"/>
        <v>0</v>
      </c>
      <c r="M45" s="31">
        <f t="shared" si="6"/>
        <v>35.4</v>
      </c>
    </row>
    <row r="46" spans="1:14" ht="30" customHeight="1" x14ac:dyDescent="0.3">
      <c r="A46" s="31" t="s">
        <v>846</v>
      </c>
      <c r="B46" s="32">
        <v>5</v>
      </c>
      <c r="C46" s="31"/>
      <c r="D46" s="32">
        <v>137</v>
      </c>
      <c r="E46" s="32" t="s">
        <v>844</v>
      </c>
      <c r="F46" s="28"/>
      <c r="G46" s="31">
        <v>174</v>
      </c>
      <c r="H46" s="31">
        <f t="shared" si="5"/>
        <v>139.19999999999999</v>
      </c>
      <c r="K46" s="31">
        <f t="shared" si="4"/>
        <v>0</v>
      </c>
      <c r="M46" s="31">
        <f t="shared" si="6"/>
        <v>34.800000000000004</v>
      </c>
    </row>
    <row r="47" spans="1:14" ht="30" customHeight="1" x14ac:dyDescent="0.3">
      <c r="A47" s="32" t="s">
        <v>1549</v>
      </c>
      <c r="B47" s="29" t="s">
        <v>516</v>
      </c>
      <c r="D47" s="32">
        <v>499</v>
      </c>
      <c r="E47" s="32" t="s">
        <v>6</v>
      </c>
      <c r="F47" s="28" t="s">
        <v>1550</v>
      </c>
      <c r="G47" s="31">
        <v>634</v>
      </c>
      <c r="H47" s="31">
        <f t="shared" si="5"/>
        <v>507.2</v>
      </c>
      <c r="I47" s="32">
        <f>G47</f>
        <v>634</v>
      </c>
      <c r="J47" s="32">
        <v>300</v>
      </c>
      <c r="K47" s="31">
        <f t="shared" si="4"/>
        <v>334</v>
      </c>
      <c r="M47" s="31">
        <f t="shared" si="6"/>
        <v>126.80000000000001</v>
      </c>
    </row>
    <row r="48" spans="1:14" ht="30" customHeight="1" x14ac:dyDescent="0.3">
      <c r="A48" s="31" t="s">
        <v>1573</v>
      </c>
      <c r="B48" s="32" t="s">
        <v>244</v>
      </c>
      <c r="C48" s="31"/>
      <c r="D48" s="32">
        <v>453</v>
      </c>
      <c r="E48" s="31" t="s">
        <v>115</v>
      </c>
      <c r="F48" s="28" t="s">
        <v>1574</v>
      </c>
      <c r="G48" s="31">
        <v>558</v>
      </c>
      <c r="H48" s="31">
        <f t="shared" si="5"/>
        <v>446.4</v>
      </c>
      <c r="K48" s="31">
        <f t="shared" si="4"/>
        <v>0</v>
      </c>
      <c r="M48" s="31">
        <f t="shared" si="6"/>
        <v>111.60000000000001</v>
      </c>
    </row>
    <row r="49" spans="1:13" ht="30" customHeight="1" x14ac:dyDescent="0.3">
      <c r="A49" s="31" t="s">
        <v>1609</v>
      </c>
      <c r="B49" s="32">
        <v>9</v>
      </c>
      <c r="C49" s="31" t="s">
        <v>890</v>
      </c>
      <c r="D49" s="32">
        <v>153</v>
      </c>
      <c r="E49" s="31" t="s">
        <v>58</v>
      </c>
      <c r="F49" s="28" t="s">
        <v>1610</v>
      </c>
      <c r="G49" s="31">
        <v>162</v>
      </c>
      <c r="H49" s="31">
        <f t="shared" si="5"/>
        <v>129.6</v>
      </c>
      <c r="I49" s="32">
        <f>G49+G50+G51+G52</f>
        <v>628</v>
      </c>
      <c r="K49" s="31">
        <f t="shared" si="4"/>
        <v>628</v>
      </c>
      <c r="M49" s="31">
        <f t="shared" si="6"/>
        <v>32.4</v>
      </c>
    </row>
    <row r="50" spans="1:13" ht="30" customHeight="1" x14ac:dyDescent="0.3">
      <c r="A50" s="31" t="s">
        <v>1609</v>
      </c>
      <c r="B50" s="32">
        <v>9</v>
      </c>
      <c r="C50" s="31" t="s">
        <v>890</v>
      </c>
      <c r="D50" s="32">
        <v>153</v>
      </c>
      <c r="E50" s="31" t="s">
        <v>58</v>
      </c>
      <c r="F50" s="28" t="s">
        <v>1610</v>
      </c>
      <c r="G50" s="31">
        <v>162</v>
      </c>
      <c r="H50" s="31">
        <f t="shared" si="5"/>
        <v>129.6</v>
      </c>
      <c r="K50" s="31">
        <f t="shared" si="4"/>
        <v>0</v>
      </c>
      <c r="M50" s="31">
        <f t="shared" si="6"/>
        <v>32.4</v>
      </c>
    </row>
    <row r="51" spans="1:13" ht="30" customHeight="1" x14ac:dyDescent="0.3">
      <c r="A51" s="32" t="s">
        <v>1575</v>
      </c>
      <c r="B51" s="32" t="s">
        <v>244</v>
      </c>
      <c r="D51" s="32">
        <v>99</v>
      </c>
      <c r="E51" s="31" t="s">
        <v>115</v>
      </c>
      <c r="F51" s="28" t="s">
        <v>1576</v>
      </c>
      <c r="G51" s="32">
        <v>126</v>
      </c>
      <c r="H51" s="31">
        <f t="shared" si="5"/>
        <v>100.8</v>
      </c>
      <c r="K51" s="31">
        <f t="shared" si="4"/>
        <v>0</v>
      </c>
      <c r="M51" s="31">
        <f t="shared" si="6"/>
        <v>25.200000000000003</v>
      </c>
    </row>
    <row r="52" spans="1:13" ht="30" customHeight="1" x14ac:dyDescent="0.3">
      <c r="A52" s="31" t="s">
        <v>1612</v>
      </c>
      <c r="B52" s="29" t="s">
        <v>111</v>
      </c>
      <c r="C52" s="32" t="s">
        <v>274</v>
      </c>
      <c r="D52" s="32">
        <v>178</v>
      </c>
      <c r="E52" s="31" t="s">
        <v>58</v>
      </c>
      <c r="F52" s="28" t="s">
        <v>1611</v>
      </c>
      <c r="G52" s="31">
        <v>178</v>
      </c>
      <c r="H52" s="31">
        <f t="shared" si="5"/>
        <v>142.4</v>
      </c>
      <c r="K52" s="31">
        <f t="shared" si="4"/>
        <v>0</v>
      </c>
      <c r="M52" s="31">
        <f t="shared" si="6"/>
        <v>35.6</v>
      </c>
    </row>
    <row r="53" spans="1:13" ht="30" customHeight="1" x14ac:dyDescent="0.3">
      <c r="A53" s="31" t="s">
        <v>1614</v>
      </c>
      <c r="B53" s="29" t="s">
        <v>111</v>
      </c>
      <c r="C53" s="32" t="s">
        <v>720</v>
      </c>
      <c r="D53" s="32">
        <v>148</v>
      </c>
      <c r="E53" s="31" t="s">
        <v>58</v>
      </c>
      <c r="F53" s="28" t="s">
        <v>1613</v>
      </c>
      <c r="G53" s="31">
        <v>148</v>
      </c>
      <c r="H53" s="31">
        <f t="shared" si="5"/>
        <v>118.4</v>
      </c>
      <c r="K53" s="31">
        <f t="shared" si="4"/>
        <v>0</v>
      </c>
      <c r="M53" s="31">
        <f t="shared" si="6"/>
        <v>29.6</v>
      </c>
    </row>
    <row r="54" spans="1:13" ht="30" customHeight="1" x14ac:dyDescent="0.3">
      <c r="A54" s="31" t="s">
        <v>1636</v>
      </c>
      <c r="B54" s="32">
        <v>37</v>
      </c>
      <c r="C54" s="31"/>
      <c r="D54" s="32">
        <v>349</v>
      </c>
      <c r="E54" s="31" t="s">
        <v>115</v>
      </c>
      <c r="F54" s="28" t="s">
        <v>1637</v>
      </c>
      <c r="G54" s="31">
        <v>444</v>
      </c>
      <c r="H54" s="31">
        <f t="shared" si="5"/>
        <v>355.2</v>
      </c>
      <c r="K54" s="31"/>
      <c r="M54" s="31">
        <f t="shared" si="6"/>
        <v>88.800000000000011</v>
      </c>
    </row>
    <row r="55" spans="1:13" ht="30" customHeight="1" x14ac:dyDescent="0.3">
      <c r="A55" s="40" t="s">
        <v>1590</v>
      </c>
      <c r="B55" s="31">
        <v>128</v>
      </c>
      <c r="C55" s="31"/>
      <c r="E55" s="31" t="s">
        <v>327</v>
      </c>
      <c r="F55" s="28" t="s">
        <v>1591</v>
      </c>
      <c r="G55" s="31">
        <v>495</v>
      </c>
      <c r="H55" s="31">
        <f t="shared" si="5"/>
        <v>396</v>
      </c>
      <c r="I55" s="32">
        <f>G55+G56+G57+G58+G59+G60</f>
        <v>1866</v>
      </c>
      <c r="J55" s="32">
        <v>1600</v>
      </c>
      <c r="K55" s="31">
        <f t="shared" ref="K55:K62" si="7">I55-J55</f>
        <v>266</v>
      </c>
      <c r="M55" s="31">
        <f t="shared" si="6"/>
        <v>99</v>
      </c>
    </row>
    <row r="56" spans="1:13" ht="30" customHeight="1" x14ac:dyDescent="0.3">
      <c r="A56" s="31" t="s">
        <v>1587</v>
      </c>
      <c r="B56" s="32">
        <v>146</v>
      </c>
      <c r="C56" s="31" t="s">
        <v>1589</v>
      </c>
      <c r="D56" s="32">
        <v>245</v>
      </c>
      <c r="E56" s="31" t="s">
        <v>647</v>
      </c>
      <c r="F56" s="28" t="s">
        <v>1588</v>
      </c>
      <c r="G56" s="31">
        <v>312</v>
      </c>
      <c r="H56" s="31">
        <f t="shared" si="5"/>
        <v>249.6</v>
      </c>
      <c r="I56" s="32">
        <f>G56+G57+G58</f>
        <v>863</v>
      </c>
      <c r="J56" s="32">
        <v>500</v>
      </c>
      <c r="K56" s="31">
        <f t="shared" si="7"/>
        <v>363</v>
      </c>
      <c r="M56" s="31">
        <f t="shared" si="6"/>
        <v>62.400000000000006</v>
      </c>
    </row>
    <row r="57" spans="1:13" ht="30" customHeight="1" x14ac:dyDescent="0.3">
      <c r="A57" s="32" t="s">
        <v>1624</v>
      </c>
      <c r="B57" s="32">
        <v>164</v>
      </c>
      <c r="C57" s="32" t="s">
        <v>274</v>
      </c>
      <c r="D57" s="32">
        <v>158</v>
      </c>
      <c r="E57" s="32" t="s">
        <v>544</v>
      </c>
      <c r="F57" s="28" t="s">
        <v>1625</v>
      </c>
      <c r="G57" s="32">
        <v>201</v>
      </c>
      <c r="H57" s="31">
        <f t="shared" si="5"/>
        <v>160.80000000000001</v>
      </c>
      <c r="K57" s="31">
        <f t="shared" si="7"/>
        <v>0</v>
      </c>
      <c r="M57" s="31">
        <f t="shared" si="6"/>
        <v>40.200000000000003</v>
      </c>
    </row>
    <row r="58" spans="1:13" ht="30" customHeight="1" x14ac:dyDescent="0.3">
      <c r="A58" s="32" t="s">
        <v>1629</v>
      </c>
      <c r="B58" s="32">
        <v>92</v>
      </c>
      <c r="C58" s="32" t="s">
        <v>1589</v>
      </c>
      <c r="D58" s="32">
        <v>275</v>
      </c>
      <c r="E58" s="32" t="s">
        <v>1628</v>
      </c>
      <c r="F58" s="28" t="s">
        <v>1630</v>
      </c>
      <c r="G58" s="32">
        <v>350</v>
      </c>
      <c r="H58" s="31">
        <f t="shared" si="5"/>
        <v>280</v>
      </c>
      <c r="K58" s="31">
        <f t="shared" si="7"/>
        <v>0</v>
      </c>
      <c r="M58" s="31">
        <f t="shared" si="6"/>
        <v>70</v>
      </c>
    </row>
    <row r="59" spans="1:13" ht="30" customHeight="1" x14ac:dyDescent="0.3">
      <c r="A59" s="32" t="s">
        <v>1626</v>
      </c>
      <c r="B59" s="32">
        <v>92</v>
      </c>
      <c r="C59" s="32" t="s">
        <v>756</v>
      </c>
      <c r="D59" s="32">
        <v>130</v>
      </c>
      <c r="E59" s="32" t="s">
        <v>1628</v>
      </c>
      <c r="F59" s="28" t="s">
        <v>1627</v>
      </c>
      <c r="G59" s="32">
        <v>153</v>
      </c>
      <c r="H59" s="31">
        <f t="shared" si="5"/>
        <v>122.4</v>
      </c>
      <c r="I59" s="32">
        <f>G59+G60+G61+G62+G63</f>
        <v>1682</v>
      </c>
      <c r="J59" s="32">
        <v>850</v>
      </c>
      <c r="K59" s="31">
        <f t="shared" si="7"/>
        <v>832</v>
      </c>
      <c r="M59" s="31">
        <f t="shared" si="6"/>
        <v>30.6</v>
      </c>
    </row>
    <row r="60" spans="1:13" ht="30" customHeight="1" x14ac:dyDescent="0.3">
      <c r="A60" s="32" t="s">
        <v>1640</v>
      </c>
      <c r="B60" s="32">
        <v>44</v>
      </c>
      <c r="C60" s="32" t="s">
        <v>83</v>
      </c>
      <c r="D60" s="32">
        <v>279</v>
      </c>
      <c r="E60" s="32" t="s">
        <v>1642</v>
      </c>
      <c r="F60" s="28" t="s">
        <v>1641</v>
      </c>
      <c r="G60" s="32">
        <v>355</v>
      </c>
      <c r="H60" s="31">
        <f t="shared" si="5"/>
        <v>284</v>
      </c>
      <c r="I60" s="32">
        <f>G60+G61</f>
        <v>692</v>
      </c>
      <c r="J60" s="32">
        <v>350</v>
      </c>
      <c r="K60" s="31">
        <f t="shared" si="7"/>
        <v>342</v>
      </c>
      <c r="M60" s="31">
        <f t="shared" si="6"/>
        <v>71</v>
      </c>
    </row>
    <row r="61" spans="1:13" ht="30" customHeight="1" x14ac:dyDescent="0.3">
      <c r="A61" s="32" t="s">
        <v>665</v>
      </c>
      <c r="B61" s="32">
        <v>44</v>
      </c>
      <c r="C61" s="32" t="s">
        <v>1644</v>
      </c>
      <c r="D61" s="32">
        <v>265</v>
      </c>
      <c r="E61" s="32" t="s">
        <v>1642</v>
      </c>
      <c r="F61" s="28" t="s">
        <v>1643</v>
      </c>
      <c r="G61" s="32">
        <v>337</v>
      </c>
      <c r="H61" s="31">
        <f t="shared" si="5"/>
        <v>269.60000000000002</v>
      </c>
      <c r="K61" s="31">
        <f t="shared" si="7"/>
        <v>0</v>
      </c>
      <c r="M61" s="31">
        <f t="shared" si="6"/>
        <v>67.400000000000006</v>
      </c>
    </row>
    <row r="62" spans="1:13" ht="30" customHeight="1" x14ac:dyDescent="0.3">
      <c r="A62" s="32" t="s">
        <v>1671</v>
      </c>
      <c r="B62" s="32">
        <v>50</v>
      </c>
      <c r="D62" s="32">
        <v>279</v>
      </c>
      <c r="E62" s="32" t="s">
        <v>1154</v>
      </c>
      <c r="F62" s="28" t="s">
        <v>1641</v>
      </c>
      <c r="G62" s="31">
        <v>355</v>
      </c>
      <c r="H62" s="31">
        <f t="shared" si="5"/>
        <v>284</v>
      </c>
      <c r="I62" s="32">
        <f>G62</f>
        <v>355</v>
      </c>
      <c r="K62" s="31">
        <f t="shared" si="7"/>
        <v>355</v>
      </c>
      <c r="M62" s="31">
        <f t="shared" si="6"/>
        <v>71</v>
      </c>
    </row>
    <row r="63" spans="1:13" ht="30" customHeight="1" x14ac:dyDescent="0.3">
      <c r="A63" s="31" t="s">
        <v>1619</v>
      </c>
      <c r="B63" s="31">
        <v>48</v>
      </c>
      <c r="C63" s="31" t="s">
        <v>1621</v>
      </c>
      <c r="D63" s="32">
        <v>379</v>
      </c>
      <c r="E63" s="32" t="s">
        <v>765</v>
      </c>
      <c r="F63" s="28" t="s">
        <v>1620</v>
      </c>
      <c r="G63" s="31">
        <v>482</v>
      </c>
      <c r="H63" s="31">
        <f t="shared" si="5"/>
        <v>385.6</v>
      </c>
      <c r="K63" s="31"/>
      <c r="M63" s="31">
        <f t="shared" si="6"/>
        <v>96.4</v>
      </c>
    </row>
    <row r="64" spans="1:13" ht="30" customHeight="1" x14ac:dyDescent="0.3">
      <c r="A64" s="31" t="s">
        <v>1634</v>
      </c>
      <c r="B64" s="31">
        <v>25</v>
      </c>
      <c r="C64" s="31" t="s">
        <v>120</v>
      </c>
      <c r="D64" s="32">
        <v>109</v>
      </c>
      <c r="E64" s="31" t="s">
        <v>327</v>
      </c>
      <c r="F64" s="28" t="s">
        <v>1635</v>
      </c>
      <c r="G64" s="31">
        <v>139</v>
      </c>
      <c r="H64" s="31">
        <f t="shared" si="5"/>
        <v>111.2</v>
      </c>
      <c r="K64" s="31"/>
      <c r="M64" s="31">
        <f t="shared" si="6"/>
        <v>27.8</v>
      </c>
    </row>
    <row r="65" spans="1:13" ht="30" customHeight="1" x14ac:dyDescent="0.3">
      <c r="A65" s="31" t="s">
        <v>1634</v>
      </c>
      <c r="B65" s="31">
        <v>27</v>
      </c>
      <c r="C65" s="31" t="s">
        <v>120</v>
      </c>
      <c r="D65" s="32">
        <v>109</v>
      </c>
      <c r="E65" s="31" t="s">
        <v>327</v>
      </c>
      <c r="F65" s="28" t="s">
        <v>1635</v>
      </c>
      <c r="G65" s="31">
        <v>139</v>
      </c>
      <c r="H65" s="31">
        <f t="shared" si="5"/>
        <v>111.2</v>
      </c>
      <c r="K65" s="31"/>
      <c r="M65" s="31">
        <f t="shared" si="6"/>
        <v>27.8</v>
      </c>
    </row>
    <row r="66" spans="1:13" ht="30" customHeight="1" x14ac:dyDescent="0.3">
      <c r="A66" s="32" t="s">
        <v>1676</v>
      </c>
      <c r="D66" s="32">
        <v>336</v>
      </c>
      <c r="E66" s="32" t="s">
        <v>948</v>
      </c>
      <c r="F66" s="28"/>
      <c r="G66" s="31"/>
      <c r="H66" s="31">
        <f t="shared" ref="H66:H74" si="8">G66-M66</f>
        <v>0</v>
      </c>
      <c r="K66" s="31">
        <f t="shared" ref="K66:K74" si="9">I66-J66</f>
        <v>0</v>
      </c>
      <c r="M66" s="31">
        <f t="shared" ref="M66:M74" si="10">G66*20%</f>
        <v>0</v>
      </c>
    </row>
    <row r="67" spans="1:13" ht="30" customHeight="1" x14ac:dyDescent="0.3">
      <c r="A67" s="31" t="s">
        <v>1554</v>
      </c>
      <c r="B67" s="29"/>
      <c r="C67" s="29"/>
      <c r="D67" s="32">
        <v>279</v>
      </c>
      <c r="E67" s="32" t="s">
        <v>647</v>
      </c>
      <c r="F67" s="28" t="s">
        <v>1555</v>
      </c>
      <c r="G67" s="31">
        <v>355</v>
      </c>
      <c r="H67" s="31">
        <f t="shared" si="8"/>
        <v>284</v>
      </c>
      <c r="K67" s="31">
        <f t="shared" si="9"/>
        <v>0</v>
      </c>
      <c r="M67" s="31">
        <f t="shared" si="10"/>
        <v>71</v>
      </c>
    </row>
    <row r="68" spans="1:13" ht="30" customHeight="1" x14ac:dyDescent="0.3">
      <c r="A68" s="31" t="s">
        <v>1556</v>
      </c>
      <c r="C68" s="31"/>
      <c r="D68" s="31">
        <v>279</v>
      </c>
      <c r="E68" s="32" t="s">
        <v>647</v>
      </c>
      <c r="F68" s="28" t="s">
        <v>1557</v>
      </c>
      <c r="G68" s="31">
        <v>355</v>
      </c>
      <c r="H68" s="31">
        <f t="shared" si="8"/>
        <v>284</v>
      </c>
      <c r="K68" s="31">
        <f t="shared" si="9"/>
        <v>0</v>
      </c>
      <c r="M68" s="31">
        <f t="shared" si="10"/>
        <v>71</v>
      </c>
    </row>
    <row r="69" spans="1:13" ht="30" customHeight="1" x14ac:dyDescent="0.3">
      <c r="A69" s="32" t="s">
        <v>1042</v>
      </c>
      <c r="B69" s="32">
        <v>2</v>
      </c>
      <c r="C69" s="32" t="s">
        <v>1632</v>
      </c>
      <c r="D69" s="32">
        <v>248</v>
      </c>
      <c r="E69" s="32" t="s">
        <v>1628</v>
      </c>
      <c r="F69" s="28" t="s">
        <v>1631</v>
      </c>
      <c r="G69" s="32">
        <v>315</v>
      </c>
      <c r="H69" s="31">
        <f t="shared" si="8"/>
        <v>252</v>
      </c>
      <c r="K69" s="31">
        <f t="shared" si="9"/>
        <v>0</v>
      </c>
      <c r="M69" s="31">
        <f t="shared" si="10"/>
        <v>63</v>
      </c>
    </row>
    <row r="70" spans="1:13" ht="30" customHeight="1" x14ac:dyDescent="0.3">
      <c r="A70" s="32" t="s">
        <v>1042</v>
      </c>
      <c r="B70" s="32">
        <v>2</v>
      </c>
      <c r="C70" s="32" t="s">
        <v>673</v>
      </c>
      <c r="D70" s="32">
        <v>248</v>
      </c>
      <c r="E70" s="32" t="s">
        <v>1628</v>
      </c>
      <c r="F70" s="28" t="s">
        <v>1633</v>
      </c>
      <c r="G70" s="32">
        <v>315</v>
      </c>
      <c r="H70" s="31">
        <f t="shared" si="8"/>
        <v>252</v>
      </c>
      <c r="K70" s="31">
        <f t="shared" si="9"/>
        <v>0</v>
      </c>
      <c r="M70" s="31">
        <f t="shared" si="10"/>
        <v>63</v>
      </c>
    </row>
    <row r="71" spans="1:13" ht="30" customHeight="1" x14ac:dyDescent="0.3">
      <c r="A71" s="31" t="s">
        <v>1567</v>
      </c>
      <c r="B71" s="31">
        <v>44</v>
      </c>
      <c r="C71" s="31"/>
      <c r="D71" s="32">
        <v>267</v>
      </c>
      <c r="E71" s="33" t="s">
        <v>353</v>
      </c>
      <c r="F71" s="28" t="s">
        <v>1568</v>
      </c>
      <c r="G71" s="31">
        <v>340</v>
      </c>
      <c r="H71" s="31">
        <f t="shared" si="8"/>
        <v>272</v>
      </c>
      <c r="K71" s="31">
        <f t="shared" si="9"/>
        <v>0</v>
      </c>
      <c r="M71" s="31">
        <f t="shared" si="10"/>
        <v>68</v>
      </c>
    </row>
    <row r="72" spans="1:13" ht="30" customHeight="1" x14ac:dyDescent="0.3">
      <c r="A72" s="31" t="s">
        <v>1567</v>
      </c>
      <c r="B72" s="31">
        <v>52</v>
      </c>
      <c r="C72" s="31"/>
      <c r="D72" s="32">
        <v>267</v>
      </c>
      <c r="E72" s="32" t="s">
        <v>765</v>
      </c>
      <c r="F72" s="28" t="s">
        <v>1568</v>
      </c>
      <c r="G72" s="31">
        <v>340</v>
      </c>
      <c r="H72" s="31">
        <f t="shared" si="8"/>
        <v>272</v>
      </c>
      <c r="I72" s="32">
        <f>G72+G73</f>
        <v>680</v>
      </c>
      <c r="J72" s="32">
        <v>400</v>
      </c>
      <c r="K72" s="31">
        <f t="shared" si="9"/>
        <v>280</v>
      </c>
      <c r="M72" s="31">
        <f t="shared" si="10"/>
        <v>68</v>
      </c>
    </row>
    <row r="73" spans="1:13" ht="30" customHeight="1" x14ac:dyDescent="0.3">
      <c r="A73" s="40" t="s">
        <v>1607</v>
      </c>
      <c r="B73" s="32">
        <v>46</v>
      </c>
      <c r="C73" s="31"/>
      <c r="E73" s="31" t="s">
        <v>1608</v>
      </c>
      <c r="F73" s="28" t="s">
        <v>1568</v>
      </c>
      <c r="G73" s="31">
        <v>340</v>
      </c>
      <c r="H73" s="31">
        <f t="shared" si="8"/>
        <v>272</v>
      </c>
      <c r="I73" s="32">
        <f>G73</f>
        <v>340</v>
      </c>
      <c r="J73" s="32">
        <v>200</v>
      </c>
      <c r="K73" s="31">
        <f t="shared" si="9"/>
        <v>140</v>
      </c>
      <c r="M73" s="31">
        <f t="shared" si="10"/>
        <v>68</v>
      </c>
    </row>
    <row r="74" spans="1:13" ht="30" customHeight="1" x14ac:dyDescent="0.3">
      <c r="F74" s="28"/>
      <c r="H74" s="31">
        <f t="shared" si="8"/>
        <v>0</v>
      </c>
      <c r="K74" s="31">
        <f t="shared" si="9"/>
        <v>0</v>
      </c>
      <c r="M74" s="31">
        <f t="shared" si="10"/>
        <v>0</v>
      </c>
    </row>
    <row r="75" spans="1:13" ht="30" customHeight="1" x14ac:dyDescent="0.3">
      <c r="H75" s="32">
        <f>SUM(H2:H74)</f>
        <v>17453.599999999999</v>
      </c>
    </row>
    <row r="76" spans="1:13" ht="30" customHeight="1" x14ac:dyDescent="0.3">
      <c r="D76" s="32">
        <f>SUM(D2:D75)</f>
        <v>18060</v>
      </c>
    </row>
    <row r="77" spans="1:13" ht="30" customHeight="1" x14ac:dyDescent="0.3">
      <c r="D77" s="32">
        <v>18271</v>
      </c>
    </row>
  </sheetData>
  <sortState ref="A2:N73">
    <sortCondition ref="A2"/>
  </sortState>
  <hyperlinks>
    <hyperlink ref="F47" r:id="rId1" xr:uid="{00000000-0004-0000-1D00-000000000000}"/>
    <hyperlink ref="F26" r:id="rId2" xr:uid="{00000000-0004-0000-1D00-000001000000}"/>
    <hyperlink ref="F67" r:id="rId3" xr:uid="{00000000-0004-0000-1D00-000002000000}"/>
    <hyperlink ref="F68" r:id="rId4" xr:uid="{00000000-0004-0000-1D00-000003000000}"/>
    <hyperlink ref="F5" r:id="rId5" xr:uid="{00000000-0004-0000-1D00-000004000000}"/>
    <hyperlink ref="F71" r:id="rId6" xr:uid="{00000000-0004-0000-1D00-000005000000}"/>
    <hyperlink ref="F39" r:id="rId7" xr:uid="{00000000-0004-0000-1D00-000006000000}"/>
    <hyperlink ref="F2" r:id="rId8" xr:uid="{00000000-0004-0000-1D00-000007000000}"/>
    <hyperlink ref="F48" r:id="rId9" xr:uid="{00000000-0004-0000-1D00-000008000000}"/>
    <hyperlink ref="F51" r:id="rId10" xr:uid="{00000000-0004-0000-1D00-000009000000}"/>
    <hyperlink ref="F31" r:id="rId11" xr:uid="{00000000-0004-0000-1D00-00000A000000}"/>
    <hyperlink ref="F41" r:id="rId12" xr:uid="{00000000-0004-0000-1D00-00000B000000}"/>
    <hyperlink ref="F6" r:id="rId13" xr:uid="{00000000-0004-0000-1D00-00000C000000}"/>
    <hyperlink ref="F56" r:id="rId14" xr:uid="{00000000-0004-0000-1D00-00000D000000}"/>
    <hyperlink ref="F55" r:id="rId15" xr:uid="{00000000-0004-0000-1D00-00000E000000}"/>
    <hyperlink ref="F10" r:id="rId16" xr:uid="{00000000-0004-0000-1D00-00000F000000}"/>
    <hyperlink ref="F19" r:id="rId17" xr:uid="{00000000-0004-0000-1D00-000010000000}"/>
    <hyperlink ref="F25" r:id="rId18" xr:uid="{00000000-0004-0000-1D00-000011000000}"/>
    <hyperlink ref="F24" r:id="rId19" xr:uid="{00000000-0004-0000-1D00-000012000000}"/>
    <hyperlink ref="F33" r:id="rId20" xr:uid="{00000000-0004-0000-1D00-000013000000}"/>
    <hyperlink ref="F72" r:id="rId21" xr:uid="{00000000-0004-0000-1D00-000014000000}"/>
    <hyperlink ref="F28" r:id="rId22" xr:uid="{00000000-0004-0000-1D00-000015000000}"/>
    <hyperlink ref="F30" r:id="rId23" xr:uid="{00000000-0004-0000-1D00-000016000000}"/>
    <hyperlink ref="F73" r:id="rId24" xr:uid="{00000000-0004-0000-1D00-000017000000}"/>
    <hyperlink ref="F49" r:id="rId25" xr:uid="{00000000-0004-0000-1D00-000018000000}"/>
    <hyperlink ref="F50" r:id="rId26" xr:uid="{00000000-0004-0000-1D00-000019000000}"/>
    <hyperlink ref="F52" r:id="rId27" xr:uid="{00000000-0004-0000-1D00-00001A000000}"/>
    <hyperlink ref="F53" r:id="rId28" xr:uid="{00000000-0004-0000-1D00-00001B000000}"/>
    <hyperlink ref="F12" r:id="rId29" xr:uid="{00000000-0004-0000-1D00-00001C000000}"/>
    <hyperlink ref="F29" r:id="rId30" xr:uid="{00000000-0004-0000-1D00-00001D000000}"/>
    <hyperlink ref="F15" r:id="rId31" xr:uid="{00000000-0004-0000-1D00-00001E000000}"/>
    <hyperlink ref="F27" r:id="rId32" xr:uid="{00000000-0004-0000-1D00-00001F000000}"/>
    <hyperlink ref="F63" r:id="rId33" xr:uid="{00000000-0004-0000-1D00-000020000000}"/>
    <hyperlink ref="F37" r:id="rId34" xr:uid="{00000000-0004-0000-1D00-000021000000}"/>
    <hyperlink ref="F35" r:id="rId35" xr:uid="{00000000-0004-0000-1D00-000022000000}"/>
    <hyperlink ref="F36" r:id="rId36" xr:uid="{00000000-0004-0000-1D00-000023000000}"/>
    <hyperlink ref="F57" r:id="rId37" xr:uid="{00000000-0004-0000-1D00-000024000000}"/>
    <hyperlink ref="F59" r:id="rId38" xr:uid="{00000000-0004-0000-1D00-000025000000}"/>
    <hyperlink ref="F58" r:id="rId39" xr:uid="{00000000-0004-0000-1D00-000026000000}"/>
    <hyperlink ref="F69" r:id="rId40" xr:uid="{00000000-0004-0000-1D00-000027000000}"/>
    <hyperlink ref="F70" r:id="rId41" xr:uid="{00000000-0004-0000-1D00-000028000000}"/>
    <hyperlink ref="F64" r:id="rId42" xr:uid="{00000000-0004-0000-1D00-000029000000}"/>
    <hyperlink ref="F65" r:id="rId43" xr:uid="{00000000-0004-0000-1D00-00002A000000}"/>
    <hyperlink ref="F54" r:id="rId44" xr:uid="{00000000-0004-0000-1D00-00002B000000}"/>
    <hyperlink ref="F14" r:id="rId45" xr:uid="{00000000-0004-0000-1D00-00002C000000}"/>
    <hyperlink ref="F60" r:id="rId46" xr:uid="{00000000-0004-0000-1D00-00002D000000}"/>
    <hyperlink ref="F61" r:id="rId47" xr:uid="{00000000-0004-0000-1D00-00002E000000}"/>
    <hyperlink ref="F13" r:id="rId48" xr:uid="{00000000-0004-0000-1D00-00002F000000}"/>
    <hyperlink ref="F17" r:id="rId49" xr:uid="{00000000-0004-0000-1D00-000030000000}"/>
    <hyperlink ref="F11" r:id="rId50" xr:uid="{00000000-0004-0000-1D00-000031000000}"/>
    <hyperlink ref="F7" r:id="rId51" xr:uid="{00000000-0004-0000-1D00-000032000000}"/>
    <hyperlink ref="F8" r:id="rId52" xr:uid="{00000000-0004-0000-1D00-000033000000}"/>
    <hyperlink ref="F3" r:id="rId53" xr:uid="{00000000-0004-0000-1D00-000034000000}"/>
    <hyperlink ref="F34" r:id="rId54" xr:uid="{00000000-0004-0000-1D00-000035000000}"/>
    <hyperlink ref="F38" r:id="rId55" xr:uid="{00000000-0004-0000-1D00-000036000000}"/>
    <hyperlink ref="F62" r:id="rId56" xr:uid="{00000000-0004-0000-1D00-000037000000}"/>
    <hyperlink ref="F32" r:id="rId57" xr:uid="{00000000-0004-0000-1D00-000038000000}"/>
    <hyperlink ref="F42" r:id="rId58" xr:uid="{00000000-0004-0000-1D00-000039000000}"/>
  </hyperlinks>
  <pageMargins left="0.7" right="0.7" top="0.75" bottom="0.75" header="0.3" footer="0.3"/>
  <pageSetup paperSize="9" orientation="portrait" verticalDpi="0" r:id="rId59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5"/>
  <sheetViews>
    <sheetView workbookViewId="0">
      <selection activeCell="G10" sqref="G10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3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3" s="12" customFormat="1" ht="30" customHeight="1" x14ac:dyDescent="0.3">
      <c r="A2" s="12" t="s">
        <v>353</v>
      </c>
      <c r="B2" s="45" t="s">
        <v>1558</v>
      </c>
      <c r="C2" s="16" t="s">
        <v>1559</v>
      </c>
      <c r="D2" s="13">
        <v>44</v>
      </c>
      <c r="E2" s="13" t="s">
        <v>83</v>
      </c>
      <c r="F2" s="13">
        <v>712</v>
      </c>
      <c r="G2" s="13">
        <f t="shared" ref="G2:G45" si="0">F2-L2</f>
        <v>569.6</v>
      </c>
      <c r="H2" s="12">
        <f>F2+F3</f>
        <v>1052</v>
      </c>
      <c r="I2" s="12">
        <v>600</v>
      </c>
      <c r="J2" s="13">
        <f t="shared" ref="J2:J45" si="1">H2-I2</f>
        <v>452</v>
      </c>
      <c r="L2" s="13">
        <f t="shared" ref="L2:L45" si="2">F2*20%</f>
        <v>142.4</v>
      </c>
    </row>
    <row r="3" spans="1:13" s="8" customFormat="1" ht="30" customHeight="1" x14ac:dyDescent="0.3">
      <c r="A3" s="25" t="s">
        <v>353</v>
      </c>
      <c r="B3" s="44" t="s">
        <v>1567</v>
      </c>
      <c r="C3" s="14" t="s">
        <v>1568</v>
      </c>
      <c r="D3" s="9">
        <v>44</v>
      </c>
      <c r="E3" s="9"/>
      <c r="F3" s="9">
        <v>340</v>
      </c>
      <c r="G3" s="9">
        <f t="shared" si="0"/>
        <v>272</v>
      </c>
      <c r="J3" s="9">
        <f t="shared" si="1"/>
        <v>0</v>
      </c>
      <c r="L3" s="9">
        <f t="shared" si="2"/>
        <v>68</v>
      </c>
    </row>
    <row r="4" spans="1:13" s="3" customFormat="1" ht="30" customHeight="1" x14ac:dyDescent="0.3">
      <c r="A4" s="3" t="s">
        <v>765</v>
      </c>
      <c r="B4" s="49" t="s">
        <v>1567</v>
      </c>
      <c r="C4" s="15" t="s">
        <v>1568</v>
      </c>
      <c r="D4" s="4">
        <v>52</v>
      </c>
      <c r="E4" s="4"/>
      <c r="F4" s="4">
        <v>340</v>
      </c>
      <c r="G4" s="4">
        <f t="shared" si="0"/>
        <v>272</v>
      </c>
      <c r="H4" s="3">
        <f>F4+F5</f>
        <v>822</v>
      </c>
      <c r="I4" s="3">
        <v>400</v>
      </c>
      <c r="J4" s="4">
        <f t="shared" si="1"/>
        <v>422</v>
      </c>
      <c r="L4" s="4">
        <f t="shared" si="2"/>
        <v>68</v>
      </c>
    </row>
    <row r="5" spans="1:13" s="3" customFormat="1" ht="30" customHeight="1" x14ac:dyDescent="0.3">
      <c r="A5" s="3" t="s">
        <v>765</v>
      </c>
      <c r="B5" s="49" t="s">
        <v>1619</v>
      </c>
      <c r="C5" s="15" t="s">
        <v>1620</v>
      </c>
      <c r="D5" s="4">
        <v>48</v>
      </c>
      <c r="E5" s="4" t="s">
        <v>1621</v>
      </c>
      <c r="F5" s="4">
        <v>482</v>
      </c>
      <c r="G5" s="4">
        <f t="shared" si="0"/>
        <v>385.6</v>
      </c>
      <c r="J5" s="4"/>
      <c r="L5" s="4">
        <f t="shared" si="2"/>
        <v>96.4</v>
      </c>
    </row>
    <row r="6" spans="1:13" s="5" customFormat="1" ht="30" customHeight="1" x14ac:dyDescent="0.3">
      <c r="A6" s="6" t="s">
        <v>636</v>
      </c>
      <c r="B6" s="56" t="s">
        <v>1581</v>
      </c>
      <c r="C6" s="7" t="s">
        <v>1582</v>
      </c>
      <c r="D6" s="5" t="s">
        <v>1247</v>
      </c>
      <c r="E6" s="6"/>
      <c r="F6" s="6">
        <v>312</v>
      </c>
      <c r="G6" s="6">
        <f t="shared" si="0"/>
        <v>249.6</v>
      </c>
      <c r="H6" s="5">
        <f>F6</f>
        <v>312</v>
      </c>
      <c r="I6" s="5">
        <v>150</v>
      </c>
      <c r="J6" s="6">
        <f t="shared" si="1"/>
        <v>162</v>
      </c>
      <c r="L6" s="6">
        <f t="shared" si="2"/>
        <v>62.400000000000006</v>
      </c>
      <c r="M6" s="6"/>
    </row>
    <row r="7" spans="1:13" s="3" customFormat="1" ht="30" customHeight="1" x14ac:dyDescent="0.3">
      <c r="A7" s="4" t="s">
        <v>1585</v>
      </c>
      <c r="B7" s="49" t="s">
        <v>1583</v>
      </c>
      <c r="C7" s="15" t="s">
        <v>1584</v>
      </c>
      <c r="D7" s="3">
        <v>56</v>
      </c>
      <c r="E7" s="4" t="s">
        <v>1586</v>
      </c>
      <c r="F7" s="4">
        <v>540</v>
      </c>
      <c r="G7" s="4">
        <f t="shared" si="0"/>
        <v>432</v>
      </c>
      <c r="H7" s="3">
        <f>F7</f>
        <v>540</v>
      </c>
      <c r="J7" s="4">
        <f t="shared" si="1"/>
        <v>540</v>
      </c>
      <c r="L7" s="4">
        <f t="shared" si="2"/>
        <v>108</v>
      </c>
    </row>
    <row r="8" spans="1:13" s="12" customFormat="1" ht="34.5" customHeight="1" x14ac:dyDescent="0.3">
      <c r="A8" s="12" t="s">
        <v>219</v>
      </c>
      <c r="B8" s="47" t="s">
        <v>1592</v>
      </c>
      <c r="C8" s="16" t="s">
        <v>1593</v>
      </c>
      <c r="D8" s="12">
        <v>128</v>
      </c>
      <c r="E8" s="12" t="s">
        <v>1476</v>
      </c>
      <c r="F8" s="12">
        <v>477</v>
      </c>
      <c r="G8" s="13">
        <f t="shared" si="0"/>
        <v>381.6</v>
      </c>
      <c r="H8" s="12">
        <f>F8+F9+F10+F11+F12</f>
        <v>1391</v>
      </c>
      <c r="I8" s="12">
        <v>1000</v>
      </c>
      <c r="J8" s="13">
        <f t="shared" si="1"/>
        <v>391</v>
      </c>
      <c r="L8" s="13">
        <f t="shared" si="2"/>
        <v>95.4</v>
      </c>
    </row>
    <row r="9" spans="1:13" s="10" customFormat="1" ht="30" customHeight="1" x14ac:dyDescent="0.3">
      <c r="A9" s="10" t="s">
        <v>219</v>
      </c>
      <c r="B9" s="42" t="s">
        <v>1594</v>
      </c>
      <c r="C9" s="15" t="s">
        <v>1595</v>
      </c>
      <c r="D9" s="11">
        <v>7</v>
      </c>
      <c r="E9" s="11" t="s">
        <v>1596</v>
      </c>
      <c r="F9" s="11">
        <v>241</v>
      </c>
      <c r="G9" s="11">
        <f t="shared" si="0"/>
        <v>192.8</v>
      </c>
      <c r="J9" s="11">
        <f t="shared" si="1"/>
        <v>0</v>
      </c>
      <c r="L9" s="11">
        <f t="shared" si="2"/>
        <v>48.2</v>
      </c>
    </row>
    <row r="10" spans="1:13" s="10" customFormat="1" ht="30" customHeight="1" x14ac:dyDescent="0.3">
      <c r="A10" s="10" t="s">
        <v>219</v>
      </c>
      <c r="B10" s="41" t="s">
        <v>1599</v>
      </c>
      <c r="C10" s="15" t="s">
        <v>1600</v>
      </c>
      <c r="D10" s="10">
        <v>3</v>
      </c>
      <c r="F10" s="10">
        <v>117</v>
      </c>
      <c r="G10" s="11">
        <f t="shared" si="0"/>
        <v>93.6</v>
      </c>
      <c r="J10" s="11">
        <f t="shared" si="1"/>
        <v>0</v>
      </c>
      <c r="L10" s="11">
        <f t="shared" si="2"/>
        <v>23.400000000000002</v>
      </c>
    </row>
    <row r="11" spans="1:13" s="10" customFormat="1" ht="30" customHeight="1" x14ac:dyDescent="0.3">
      <c r="A11" s="10" t="s">
        <v>219</v>
      </c>
      <c r="B11" s="42" t="s">
        <v>1597</v>
      </c>
      <c r="C11" s="15" t="s">
        <v>1598</v>
      </c>
      <c r="D11" s="11">
        <v>3</v>
      </c>
      <c r="E11" s="11"/>
      <c r="F11" s="11">
        <v>117</v>
      </c>
      <c r="G11" s="11">
        <f t="shared" si="0"/>
        <v>93.6</v>
      </c>
      <c r="J11" s="11">
        <f t="shared" si="1"/>
        <v>0</v>
      </c>
      <c r="L11" s="11">
        <f t="shared" si="2"/>
        <v>23.400000000000002</v>
      </c>
    </row>
    <row r="12" spans="1:13" s="8" customFormat="1" ht="30" customHeight="1" x14ac:dyDescent="0.3">
      <c r="A12" s="8" t="s">
        <v>219</v>
      </c>
      <c r="B12" s="48" t="s">
        <v>1601</v>
      </c>
      <c r="C12" s="14" t="s">
        <v>1602</v>
      </c>
      <c r="D12" s="8">
        <v>7</v>
      </c>
      <c r="E12" s="8" t="s">
        <v>1589</v>
      </c>
      <c r="F12" s="8">
        <v>439</v>
      </c>
      <c r="G12" s="9">
        <f t="shared" si="0"/>
        <v>351.2</v>
      </c>
      <c r="J12" s="9">
        <f t="shared" si="1"/>
        <v>0</v>
      </c>
      <c r="L12" s="9">
        <f t="shared" si="2"/>
        <v>87.800000000000011</v>
      </c>
    </row>
    <row r="13" spans="1:13" s="3" customFormat="1" ht="30" customHeight="1" x14ac:dyDescent="0.3">
      <c r="A13" s="4" t="s">
        <v>327</v>
      </c>
      <c r="B13" s="60" t="s">
        <v>1590</v>
      </c>
      <c r="C13" s="15" t="s">
        <v>1591</v>
      </c>
      <c r="D13" s="4">
        <v>128</v>
      </c>
      <c r="E13" s="4"/>
      <c r="F13" s="4"/>
      <c r="G13" s="4">
        <f t="shared" si="0"/>
        <v>0</v>
      </c>
      <c r="H13" s="3">
        <f>F13+F14+F15+F16+F17+F18</f>
        <v>1105</v>
      </c>
      <c r="I13" s="3">
        <v>1105</v>
      </c>
      <c r="J13" s="4">
        <f t="shared" si="1"/>
        <v>0</v>
      </c>
      <c r="L13" s="4">
        <f t="shared" si="2"/>
        <v>0</v>
      </c>
    </row>
    <row r="14" spans="1:13" s="3" customFormat="1" ht="30" customHeight="1" x14ac:dyDescent="0.3">
      <c r="A14" s="4" t="s">
        <v>327</v>
      </c>
      <c r="B14" s="49" t="s">
        <v>1616</v>
      </c>
      <c r="C14" s="15" t="s">
        <v>1082</v>
      </c>
      <c r="D14" s="4">
        <v>8</v>
      </c>
      <c r="E14" s="4" t="s">
        <v>1083</v>
      </c>
      <c r="F14" s="4">
        <v>299</v>
      </c>
      <c r="G14" s="4">
        <f t="shared" si="0"/>
        <v>239.2</v>
      </c>
      <c r="J14" s="4"/>
      <c r="L14" s="4">
        <f t="shared" si="2"/>
        <v>59.800000000000004</v>
      </c>
    </row>
    <row r="15" spans="1:13" s="3" customFormat="1" ht="30" customHeight="1" x14ac:dyDescent="0.3">
      <c r="A15" s="4" t="s">
        <v>327</v>
      </c>
      <c r="B15" s="49" t="s">
        <v>1617</v>
      </c>
      <c r="C15" s="15" t="s">
        <v>1618</v>
      </c>
      <c r="D15" s="4"/>
      <c r="E15" s="4"/>
      <c r="F15" s="4">
        <v>229</v>
      </c>
      <c r="G15" s="4">
        <f t="shared" si="0"/>
        <v>183.2</v>
      </c>
      <c r="J15" s="4"/>
      <c r="L15" s="4">
        <f t="shared" si="2"/>
        <v>45.800000000000004</v>
      </c>
    </row>
    <row r="16" spans="1:13" s="3" customFormat="1" ht="30" customHeight="1" x14ac:dyDescent="0.3">
      <c r="A16" s="4" t="s">
        <v>327</v>
      </c>
      <c r="B16" s="49" t="s">
        <v>1634</v>
      </c>
      <c r="C16" s="15" t="s">
        <v>1635</v>
      </c>
      <c r="D16" s="4">
        <v>25</v>
      </c>
      <c r="E16" s="4" t="s">
        <v>120</v>
      </c>
      <c r="F16" s="4">
        <v>139</v>
      </c>
      <c r="G16" s="4">
        <f t="shared" si="0"/>
        <v>111.2</v>
      </c>
      <c r="J16" s="4"/>
      <c r="L16" s="4">
        <f t="shared" si="2"/>
        <v>27.8</v>
      </c>
    </row>
    <row r="17" spans="1:13" s="3" customFormat="1" ht="30" customHeight="1" x14ac:dyDescent="0.3">
      <c r="A17" s="4" t="s">
        <v>327</v>
      </c>
      <c r="B17" s="49" t="s">
        <v>1634</v>
      </c>
      <c r="C17" s="15" t="s">
        <v>1635</v>
      </c>
      <c r="D17" s="4">
        <v>27</v>
      </c>
      <c r="E17" s="4" t="s">
        <v>120</v>
      </c>
      <c r="F17" s="4">
        <v>139</v>
      </c>
      <c r="G17" s="4">
        <f>F17-L17</f>
        <v>111.2</v>
      </c>
      <c r="J17" s="4"/>
      <c r="L17" s="4">
        <f>F17*20%</f>
        <v>27.8</v>
      </c>
    </row>
    <row r="18" spans="1:13" s="3" customFormat="1" ht="30" customHeight="1" x14ac:dyDescent="0.3">
      <c r="A18" s="4" t="s">
        <v>327</v>
      </c>
      <c r="B18" s="49" t="s">
        <v>1081</v>
      </c>
      <c r="C18" s="15" t="s">
        <v>1615</v>
      </c>
      <c r="D18" s="4">
        <v>8</v>
      </c>
      <c r="E18" s="4" t="s">
        <v>616</v>
      </c>
      <c r="F18" s="4">
        <v>299</v>
      </c>
      <c r="G18" s="4">
        <f t="shared" si="0"/>
        <v>239.2</v>
      </c>
      <c r="J18" s="4"/>
      <c r="L18" s="4">
        <f t="shared" si="2"/>
        <v>59.800000000000004</v>
      </c>
    </row>
    <row r="19" spans="1:13" s="12" customFormat="1" ht="30" customHeight="1" x14ac:dyDescent="0.3">
      <c r="A19" s="13" t="s">
        <v>647</v>
      </c>
      <c r="B19" s="45" t="s">
        <v>1587</v>
      </c>
      <c r="C19" s="16" t="s">
        <v>1588</v>
      </c>
      <c r="D19" s="12">
        <v>146</v>
      </c>
      <c r="E19" s="13" t="s">
        <v>1589</v>
      </c>
      <c r="F19" s="13">
        <v>312</v>
      </c>
      <c r="G19" s="13">
        <f t="shared" si="0"/>
        <v>249.6</v>
      </c>
      <c r="H19" s="12">
        <f>F19+F20+F21</f>
        <v>1022</v>
      </c>
      <c r="I19" s="12">
        <v>500</v>
      </c>
      <c r="J19" s="13">
        <f t="shared" si="1"/>
        <v>522</v>
      </c>
      <c r="L19" s="13">
        <f t="shared" si="2"/>
        <v>62.400000000000006</v>
      </c>
    </row>
    <row r="20" spans="1:13" s="10" customFormat="1" ht="30" customHeight="1" x14ac:dyDescent="0.3">
      <c r="A20" s="10" t="s">
        <v>647</v>
      </c>
      <c r="B20" s="42" t="s">
        <v>1554</v>
      </c>
      <c r="C20" s="15" t="s">
        <v>1555</v>
      </c>
      <c r="D20" s="21"/>
      <c r="E20" s="21"/>
      <c r="F20" s="11">
        <v>355</v>
      </c>
      <c r="G20" s="11">
        <f t="shared" si="0"/>
        <v>284</v>
      </c>
      <c r="J20" s="11">
        <f t="shared" si="1"/>
        <v>0</v>
      </c>
      <c r="L20" s="11">
        <f t="shared" si="2"/>
        <v>71</v>
      </c>
    </row>
    <row r="21" spans="1:13" s="9" customFormat="1" ht="30" customHeight="1" x14ac:dyDescent="0.3">
      <c r="A21" s="8" t="s">
        <v>647</v>
      </c>
      <c r="B21" s="44" t="s">
        <v>1556</v>
      </c>
      <c r="C21" s="14" t="s">
        <v>1557</v>
      </c>
      <c r="D21" s="8"/>
      <c r="F21" s="9">
        <v>355</v>
      </c>
      <c r="G21" s="9">
        <f t="shared" si="0"/>
        <v>284</v>
      </c>
      <c r="H21" s="8"/>
      <c r="I21" s="8"/>
      <c r="J21" s="9">
        <f t="shared" si="1"/>
        <v>0</v>
      </c>
      <c r="K21" s="8"/>
      <c r="L21" s="9">
        <f t="shared" si="2"/>
        <v>71</v>
      </c>
      <c r="M21" s="8"/>
    </row>
    <row r="22" spans="1:13" s="4" customFormat="1" ht="30" customHeight="1" x14ac:dyDescent="0.3">
      <c r="A22" s="3" t="s">
        <v>844</v>
      </c>
      <c r="B22" s="49" t="s">
        <v>1561</v>
      </c>
      <c r="C22" s="15"/>
      <c r="D22" s="21">
        <v>5</v>
      </c>
      <c r="E22" s="3" t="s">
        <v>1562</v>
      </c>
      <c r="F22" s="4">
        <v>186</v>
      </c>
      <c r="G22" s="4">
        <f t="shared" si="0"/>
        <v>148.80000000000001</v>
      </c>
      <c r="H22" s="3">
        <f>F22+F23+F24+F25+F26+F27+F28+F29</f>
        <v>1405</v>
      </c>
      <c r="I22" s="3">
        <v>700</v>
      </c>
      <c r="J22" s="4">
        <f t="shared" si="1"/>
        <v>705</v>
      </c>
      <c r="K22" s="3"/>
      <c r="L22" s="4">
        <f t="shared" si="2"/>
        <v>37.200000000000003</v>
      </c>
      <c r="M22" s="3"/>
    </row>
    <row r="23" spans="1:13" s="4" customFormat="1" ht="30" customHeight="1" x14ac:dyDescent="0.3">
      <c r="A23" s="3" t="s">
        <v>844</v>
      </c>
      <c r="B23" s="49" t="s">
        <v>1560</v>
      </c>
      <c r="C23" s="15"/>
      <c r="D23" s="21">
        <v>5</v>
      </c>
      <c r="E23" s="3" t="s">
        <v>70</v>
      </c>
      <c r="F23" s="4">
        <v>228</v>
      </c>
      <c r="G23" s="4">
        <f t="shared" si="0"/>
        <v>182.4</v>
      </c>
      <c r="H23" s="3"/>
      <c r="I23" s="3"/>
      <c r="J23" s="4">
        <f t="shared" si="1"/>
        <v>0</v>
      </c>
      <c r="K23" s="3"/>
      <c r="L23" s="4">
        <f t="shared" si="2"/>
        <v>45.6</v>
      </c>
      <c r="M23" s="3"/>
    </row>
    <row r="24" spans="1:13" s="4" customFormat="1" ht="30" customHeight="1" x14ac:dyDescent="0.3">
      <c r="A24" s="3" t="s">
        <v>844</v>
      </c>
      <c r="B24" s="49" t="s">
        <v>1564</v>
      </c>
      <c r="C24" s="15"/>
      <c r="D24" s="3">
        <v>5</v>
      </c>
      <c r="E24" s="21" t="s">
        <v>747</v>
      </c>
      <c r="F24" s="4">
        <v>139</v>
      </c>
      <c r="G24" s="4">
        <f t="shared" si="0"/>
        <v>111.2</v>
      </c>
      <c r="H24" s="3"/>
      <c r="I24" s="3"/>
      <c r="J24" s="4">
        <f t="shared" si="1"/>
        <v>0</v>
      </c>
      <c r="K24" s="3"/>
      <c r="L24" s="4">
        <f t="shared" si="2"/>
        <v>27.8</v>
      </c>
      <c r="M24" s="3"/>
    </row>
    <row r="25" spans="1:13" s="3" customFormat="1" ht="30" customHeight="1" x14ac:dyDescent="0.3">
      <c r="A25" s="3" t="s">
        <v>844</v>
      </c>
      <c r="B25" s="49" t="s">
        <v>1564</v>
      </c>
      <c r="C25" s="15"/>
      <c r="D25" s="3">
        <v>5</v>
      </c>
      <c r="E25" s="21" t="s">
        <v>3</v>
      </c>
      <c r="F25" s="4">
        <v>139</v>
      </c>
      <c r="G25" s="4">
        <f t="shared" si="0"/>
        <v>111.2</v>
      </c>
      <c r="J25" s="4">
        <f t="shared" si="1"/>
        <v>0</v>
      </c>
      <c r="L25" s="4">
        <f t="shared" si="2"/>
        <v>27.8</v>
      </c>
    </row>
    <row r="26" spans="1:13" s="3" customFormat="1" ht="30" customHeight="1" x14ac:dyDescent="0.3">
      <c r="A26" s="3" t="s">
        <v>844</v>
      </c>
      <c r="B26" s="49" t="s">
        <v>1563</v>
      </c>
      <c r="C26" s="15"/>
      <c r="D26" s="21">
        <v>5</v>
      </c>
      <c r="E26" s="21"/>
      <c r="F26" s="4">
        <v>172</v>
      </c>
      <c r="G26" s="4">
        <f t="shared" si="0"/>
        <v>137.6</v>
      </c>
      <c r="J26" s="4">
        <f t="shared" si="1"/>
        <v>0</v>
      </c>
      <c r="L26" s="4">
        <f t="shared" si="2"/>
        <v>34.4</v>
      </c>
      <c r="M26" s="4"/>
    </row>
    <row r="27" spans="1:13" s="3" customFormat="1" ht="30" customHeight="1" x14ac:dyDescent="0.3">
      <c r="A27" s="3" t="s">
        <v>844</v>
      </c>
      <c r="B27" s="49" t="s">
        <v>1565</v>
      </c>
      <c r="C27" s="15"/>
      <c r="D27" s="4">
        <v>5</v>
      </c>
      <c r="E27" s="4"/>
      <c r="F27" s="4">
        <v>190</v>
      </c>
      <c r="G27" s="4">
        <f t="shared" si="0"/>
        <v>152</v>
      </c>
      <c r="J27" s="4">
        <f t="shared" si="1"/>
        <v>0</v>
      </c>
      <c r="L27" s="4">
        <f t="shared" si="2"/>
        <v>38</v>
      </c>
      <c r="M27" s="4"/>
    </row>
    <row r="28" spans="1:13" s="3" customFormat="1" ht="30" customHeight="1" x14ac:dyDescent="0.3">
      <c r="A28" s="3" t="s">
        <v>844</v>
      </c>
      <c r="B28" s="49" t="s">
        <v>1566</v>
      </c>
      <c r="C28" s="15"/>
      <c r="D28" s="4">
        <v>5</v>
      </c>
      <c r="E28" s="4"/>
      <c r="F28" s="4">
        <v>177</v>
      </c>
      <c r="G28" s="4">
        <f t="shared" si="0"/>
        <v>141.6</v>
      </c>
      <c r="J28" s="4">
        <f t="shared" si="1"/>
        <v>0</v>
      </c>
      <c r="L28" s="4">
        <f t="shared" si="2"/>
        <v>35.4</v>
      </c>
    </row>
    <row r="29" spans="1:13" s="3" customFormat="1" ht="30" customHeight="1" x14ac:dyDescent="0.3">
      <c r="A29" s="3" t="s">
        <v>844</v>
      </c>
      <c r="B29" s="49" t="s">
        <v>846</v>
      </c>
      <c r="C29" s="15"/>
      <c r="D29" s="3">
        <v>5</v>
      </c>
      <c r="E29" s="4"/>
      <c r="F29" s="4">
        <v>174</v>
      </c>
      <c r="G29" s="4">
        <f t="shared" si="0"/>
        <v>139.19999999999999</v>
      </c>
      <c r="J29" s="4">
        <f t="shared" si="1"/>
        <v>0</v>
      </c>
      <c r="L29" s="4">
        <f t="shared" si="2"/>
        <v>34.800000000000004</v>
      </c>
    </row>
    <row r="30" spans="1:13" s="5" customFormat="1" ht="30" customHeight="1" x14ac:dyDescent="0.3">
      <c r="A30" s="65" t="s">
        <v>199</v>
      </c>
      <c r="B30" s="56" t="s">
        <v>1569</v>
      </c>
      <c r="C30" s="7" t="s">
        <v>1570</v>
      </c>
      <c r="D30" s="5">
        <v>39</v>
      </c>
      <c r="F30" s="6">
        <v>540</v>
      </c>
      <c r="G30" s="6">
        <f t="shared" si="0"/>
        <v>432</v>
      </c>
      <c r="H30" s="5">
        <f>F30</f>
        <v>540</v>
      </c>
      <c r="I30" s="5">
        <v>540</v>
      </c>
      <c r="J30" s="6">
        <f t="shared" si="1"/>
        <v>0</v>
      </c>
      <c r="L30" s="6">
        <f t="shared" si="2"/>
        <v>108</v>
      </c>
      <c r="M30" s="6"/>
    </row>
    <row r="31" spans="1:13" s="3" customFormat="1" ht="30" customHeight="1" x14ac:dyDescent="0.3">
      <c r="A31" s="3" t="s">
        <v>115</v>
      </c>
      <c r="B31" s="43" t="s">
        <v>1551</v>
      </c>
      <c r="C31" s="15" t="s">
        <v>1552</v>
      </c>
      <c r="D31" s="21"/>
      <c r="E31" s="3" t="s">
        <v>1553</v>
      </c>
      <c r="F31" s="4">
        <v>130</v>
      </c>
      <c r="G31" s="4">
        <f t="shared" si="0"/>
        <v>104</v>
      </c>
      <c r="H31" s="3">
        <f>F31+F32+F33+F34</f>
        <v>1258</v>
      </c>
      <c r="I31" s="3">
        <v>600</v>
      </c>
      <c r="J31" s="4">
        <f t="shared" si="1"/>
        <v>658</v>
      </c>
      <c r="L31" s="4">
        <f t="shared" si="2"/>
        <v>26</v>
      </c>
    </row>
    <row r="32" spans="1:13" s="3" customFormat="1" ht="30" customHeight="1" x14ac:dyDescent="0.3">
      <c r="A32" s="4" t="s">
        <v>115</v>
      </c>
      <c r="B32" s="49" t="s">
        <v>1573</v>
      </c>
      <c r="C32" s="15" t="s">
        <v>1574</v>
      </c>
      <c r="D32" s="3" t="s">
        <v>244</v>
      </c>
      <c r="E32" s="4"/>
      <c r="F32" s="4">
        <v>558</v>
      </c>
      <c r="G32" s="4">
        <f t="shared" si="0"/>
        <v>446.4</v>
      </c>
      <c r="J32" s="4">
        <f t="shared" si="1"/>
        <v>0</v>
      </c>
      <c r="L32" s="4">
        <f t="shared" si="2"/>
        <v>111.60000000000001</v>
      </c>
    </row>
    <row r="33" spans="1:12" s="3" customFormat="1" ht="30" customHeight="1" x14ac:dyDescent="0.3">
      <c r="A33" s="4" t="s">
        <v>115</v>
      </c>
      <c r="B33" s="49" t="s">
        <v>1636</v>
      </c>
      <c r="C33" s="15" t="s">
        <v>1637</v>
      </c>
      <c r="D33" s="3">
        <v>37</v>
      </c>
      <c r="E33" s="4"/>
      <c r="F33" s="4">
        <v>444</v>
      </c>
      <c r="G33" s="4">
        <f t="shared" si="0"/>
        <v>355.2</v>
      </c>
      <c r="J33" s="4"/>
      <c r="L33" s="4">
        <f t="shared" si="2"/>
        <v>88.800000000000011</v>
      </c>
    </row>
    <row r="34" spans="1:12" s="3" customFormat="1" ht="30" customHeight="1" x14ac:dyDescent="0.3">
      <c r="A34" s="4" t="s">
        <v>115</v>
      </c>
      <c r="B34" s="43" t="s">
        <v>1575</v>
      </c>
      <c r="C34" s="15" t="s">
        <v>1576</v>
      </c>
      <c r="D34" s="3" t="s">
        <v>244</v>
      </c>
      <c r="F34" s="3">
        <v>126</v>
      </c>
      <c r="G34" s="4">
        <f t="shared" si="0"/>
        <v>100.8</v>
      </c>
      <c r="J34" s="4">
        <f t="shared" si="1"/>
        <v>0</v>
      </c>
      <c r="L34" s="4">
        <f t="shared" si="2"/>
        <v>25.200000000000003</v>
      </c>
    </row>
    <row r="35" spans="1:12" s="5" customFormat="1" ht="30" customHeight="1" x14ac:dyDescent="0.3">
      <c r="A35" s="5" t="s">
        <v>1580</v>
      </c>
      <c r="B35" s="46" t="s">
        <v>1577</v>
      </c>
      <c r="C35" s="7" t="s">
        <v>1578</v>
      </c>
      <c r="D35" s="5" t="s">
        <v>104</v>
      </c>
      <c r="E35" s="5" t="s">
        <v>1579</v>
      </c>
      <c r="F35" s="5">
        <v>176</v>
      </c>
      <c r="G35" s="6">
        <f t="shared" si="0"/>
        <v>140.80000000000001</v>
      </c>
      <c r="H35" s="5">
        <f>F35</f>
        <v>176</v>
      </c>
      <c r="J35" s="6">
        <f t="shared" si="1"/>
        <v>176</v>
      </c>
      <c r="L35" s="6">
        <f t="shared" si="2"/>
        <v>35.200000000000003</v>
      </c>
    </row>
    <row r="36" spans="1:12" s="3" customFormat="1" ht="30" customHeight="1" x14ac:dyDescent="0.3">
      <c r="A36" s="3" t="s">
        <v>6</v>
      </c>
      <c r="B36" s="43" t="s">
        <v>1549</v>
      </c>
      <c r="C36" s="15" t="s">
        <v>1550</v>
      </c>
      <c r="D36" s="21" t="s">
        <v>516</v>
      </c>
      <c r="F36" s="4">
        <v>634</v>
      </c>
      <c r="G36" s="4">
        <f t="shared" si="0"/>
        <v>507.2</v>
      </c>
      <c r="H36" s="3">
        <f>F36</f>
        <v>634</v>
      </c>
      <c r="I36" s="3">
        <v>300</v>
      </c>
      <c r="J36" s="4">
        <f t="shared" si="1"/>
        <v>334</v>
      </c>
      <c r="L36" s="4">
        <f t="shared" si="2"/>
        <v>126.80000000000001</v>
      </c>
    </row>
    <row r="37" spans="1:12" s="12" customFormat="1" ht="30" customHeight="1" x14ac:dyDescent="0.3">
      <c r="A37" s="27" t="s">
        <v>823</v>
      </c>
      <c r="B37" s="45" t="s">
        <v>1571</v>
      </c>
      <c r="C37" s="16" t="s">
        <v>1572</v>
      </c>
      <c r="D37" s="12">
        <v>134</v>
      </c>
      <c r="F37" s="13">
        <v>242</v>
      </c>
      <c r="G37" s="13">
        <f t="shared" si="0"/>
        <v>193.6</v>
      </c>
      <c r="H37" s="12">
        <f>F37+F38+F39</f>
        <v>321</v>
      </c>
      <c r="I37" s="12">
        <v>150</v>
      </c>
      <c r="J37" s="13">
        <f t="shared" si="1"/>
        <v>171</v>
      </c>
      <c r="L37" s="13">
        <f t="shared" si="2"/>
        <v>48.400000000000006</v>
      </c>
    </row>
    <row r="38" spans="1:12" s="10" customFormat="1" ht="30" customHeight="1" x14ac:dyDescent="0.3">
      <c r="A38" s="26" t="s">
        <v>823</v>
      </c>
      <c r="B38" s="34" t="s">
        <v>1603</v>
      </c>
      <c r="C38" s="15" t="s">
        <v>1604</v>
      </c>
      <c r="D38" s="10" t="s">
        <v>669</v>
      </c>
      <c r="E38" s="10" t="s">
        <v>120</v>
      </c>
      <c r="G38" s="11">
        <f t="shared" si="0"/>
        <v>0</v>
      </c>
      <c r="J38" s="11">
        <f t="shared" si="1"/>
        <v>0</v>
      </c>
      <c r="L38" s="11">
        <f t="shared" si="2"/>
        <v>0</v>
      </c>
    </row>
    <row r="39" spans="1:12" s="8" customFormat="1" ht="30" customHeight="1" x14ac:dyDescent="0.3">
      <c r="A39" s="25" t="s">
        <v>823</v>
      </c>
      <c r="B39" s="48" t="s">
        <v>1605</v>
      </c>
      <c r="C39" s="14" t="s">
        <v>1606</v>
      </c>
      <c r="D39" s="20" t="s">
        <v>669</v>
      </c>
      <c r="E39" s="20" t="s">
        <v>511</v>
      </c>
      <c r="F39" s="9">
        <v>79</v>
      </c>
      <c r="G39" s="9">
        <f t="shared" si="0"/>
        <v>63.2</v>
      </c>
      <c r="J39" s="9">
        <f t="shared" si="1"/>
        <v>0</v>
      </c>
      <c r="L39" s="9">
        <f t="shared" si="2"/>
        <v>15.8</v>
      </c>
    </row>
    <row r="40" spans="1:12" s="3" customFormat="1" ht="30" customHeight="1" x14ac:dyDescent="0.3">
      <c r="A40" s="4" t="s">
        <v>1608</v>
      </c>
      <c r="B40" s="60" t="s">
        <v>1607</v>
      </c>
      <c r="C40" s="15" t="s">
        <v>1568</v>
      </c>
      <c r="D40" s="3">
        <v>46</v>
      </c>
      <c r="E40" s="4"/>
      <c r="F40" s="4"/>
      <c r="G40" s="4">
        <f t="shared" si="0"/>
        <v>0</v>
      </c>
      <c r="H40" s="3">
        <f>F40</f>
        <v>0</v>
      </c>
      <c r="J40" s="4">
        <f t="shared" si="1"/>
        <v>0</v>
      </c>
      <c r="L40" s="4">
        <f t="shared" si="2"/>
        <v>0</v>
      </c>
    </row>
    <row r="41" spans="1:12" s="12" customFormat="1" ht="30" customHeight="1" x14ac:dyDescent="0.3">
      <c r="A41" s="13" t="s">
        <v>58</v>
      </c>
      <c r="B41" s="45" t="s">
        <v>1609</v>
      </c>
      <c r="C41" s="16" t="s">
        <v>1610</v>
      </c>
      <c r="D41" s="12">
        <v>9</v>
      </c>
      <c r="E41" s="13" t="s">
        <v>890</v>
      </c>
      <c r="F41" s="13">
        <v>162</v>
      </c>
      <c r="G41" s="13">
        <f t="shared" si="0"/>
        <v>129.6</v>
      </c>
      <c r="H41" s="12">
        <f>F41+F42+F43+F44+F45</f>
        <v>908</v>
      </c>
      <c r="J41" s="13">
        <f t="shared" si="1"/>
        <v>908</v>
      </c>
      <c r="L41" s="13">
        <f t="shared" si="2"/>
        <v>32.4</v>
      </c>
    </row>
    <row r="42" spans="1:12" s="10" customFormat="1" ht="30" customHeight="1" x14ac:dyDescent="0.3">
      <c r="A42" s="11" t="s">
        <v>58</v>
      </c>
      <c r="B42" s="42" t="s">
        <v>1609</v>
      </c>
      <c r="C42" s="15" t="s">
        <v>1610</v>
      </c>
      <c r="D42" s="10">
        <v>9</v>
      </c>
      <c r="E42" s="11" t="s">
        <v>890</v>
      </c>
      <c r="F42" s="11">
        <v>162</v>
      </c>
      <c r="G42" s="11">
        <f>F42-L42</f>
        <v>129.6</v>
      </c>
      <c r="J42" s="11">
        <f>H42-I42</f>
        <v>0</v>
      </c>
      <c r="L42" s="11">
        <f>F42*20%</f>
        <v>32.4</v>
      </c>
    </row>
    <row r="43" spans="1:12" s="10" customFormat="1" ht="30" customHeight="1" x14ac:dyDescent="0.3">
      <c r="A43" s="11" t="s">
        <v>58</v>
      </c>
      <c r="B43" s="42" t="s">
        <v>1612</v>
      </c>
      <c r="C43" s="15" t="s">
        <v>1611</v>
      </c>
      <c r="D43" s="21" t="s">
        <v>111</v>
      </c>
      <c r="E43" s="10" t="s">
        <v>274</v>
      </c>
      <c r="F43" s="11">
        <v>178</v>
      </c>
      <c r="G43" s="11">
        <f t="shared" si="0"/>
        <v>142.4</v>
      </c>
      <c r="J43" s="11">
        <f t="shared" si="1"/>
        <v>0</v>
      </c>
      <c r="L43" s="11">
        <f t="shared" si="2"/>
        <v>35.6</v>
      </c>
    </row>
    <row r="44" spans="1:12" s="10" customFormat="1" ht="30" customHeight="1" x14ac:dyDescent="0.3">
      <c r="A44" s="11" t="s">
        <v>58</v>
      </c>
      <c r="B44" s="42" t="s">
        <v>1614</v>
      </c>
      <c r="C44" s="15" t="s">
        <v>1613</v>
      </c>
      <c r="D44" s="21" t="s">
        <v>111</v>
      </c>
      <c r="E44" s="10" t="s">
        <v>720</v>
      </c>
      <c r="F44" s="11">
        <v>148</v>
      </c>
      <c r="G44" s="11">
        <f t="shared" si="0"/>
        <v>118.4</v>
      </c>
      <c r="J44" s="11">
        <f t="shared" si="1"/>
        <v>0</v>
      </c>
      <c r="L44" s="11">
        <f t="shared" si="2"/>
        <v>29.6</v>
      </c>
    </row>
    <row r="45" spans="1:12" s="8" customFormat="1" ht="30" customHeight="1" x14ac:dyDescent="0.3">
      <c r="A45" s="8" t="s">
        <v>58</v>
      </c>
      <c r="B45" s="48" t="s">
        <v>1670</v>
      </c>
      <c r="C45" s="14" t="s">
        <v>1669</v>
      </c>
      <c r="D45" s="8">
        <v>28</v>
      </c>
      <c r="F45" s="9">
        <v>258</v>
      </c>
      <c r="G45" s="9">
        <f t="shared" si="0"/>
        <v>206.4</v>
      </c>
      <c r="J45" s="9">
        <f t="shared" si="1"/>
        <v>0</v>
      </c>
      <c r="L45" s="9">
        <f t="shared" si="2"/>
        <v>51.6</v>
      </c>
    </row>
    <row r="46" spans="1:12" s="3" customFormat="1" ht="30" customHeight="1" x14ac:dyDescent="0.3">
      <c r="A46" s="3" t="s">
        <v>1324</v>
      </c>
      <c r="B46" s="43" t="s">
        <v>1323</v>
      </c>
      <c r="C46" s="15"/>
      <c r="D46" s="3" t="s">
        <v>683</v>
      </c>
      <c r="F46" s="3">
        <v>1062</v>
      </c>
      <c r="G46" s="4">
        <f t="shared" ref="G46:G56" si="3">F46-L46</f>
        <v>849.6</v>
      </c>
      <c r="H46" s="3">
        <f>F46</f>
        <v>1062</v>
      </c>
      <c r="I46" s="3">
        <v>500</v>
      </c>
      <c r="J46" s="4">
        <f t="shared" ref="J46:J52" si="4">H46-I46</f>
        <v>562</v>
      </c>
      <c r="L46" s="4">
        <f t="shared" ref="L46:L56" si="5">F46*20%</f>
        <v>212.4</v>
      </c>
    </row>
    <row r="47" spans="1:12" s="5" customFormat="1" ht="30" customHeight="1" x14ac:dyDescent="0.3">
      <c r="A47" s="6" t="s">
        <v>595</v>
      </c>
      <c r="B47" s="56" t="s">
        <v>1603</v>
      </c>
      <c r="C47" s="7" t="s">
        <v>1606</v>
      </c>
      <c r="D47" s="24" t="s">
        <v>669</v>
      </c>
      <c r="E47" s="5" t="s">
        <v>511</v>
      </c>
      <c r="F47" s="6">
        <v>79</v>
      </c>
      <c r="G47" s="6">
        <f t="shared" si="3"/>
        <v>63.2</v>
      </c>
      <c r="H47" s="5">
        <f>F47</f>
        <v>79</v>
      </c>
      <c r="J47" s="6">
        <f t="shared" si="4"/>
        <v>79</v>
      </c>
      <c r="L47" s="6">
        <f t="shared" si="5"/>
        <v>15.8</v>
      </c>
    </row>
    <row r="48" spans="1:12" s="3" customFormat="1" ht="30" customHeight="1" x14ac:dyDescent="0.3">
      <c r="A48" s="3" t="s">
        <v>402</v>
      </c>
      <c r="B48" s="43" t="s">
        <v>1622</v>
      </c>
      <c r="C48" s="15" t="s">
        <v>1623</v>
      </c>
      <c r="F48" s="3">
        <v>101</v>
      </c>
      <c r="G48" s="4">
        <f t="shared" si="3"/>
        <v>80.8</v>
      </c>
      <c r="H48" s="3">
        <f>F48+F49</f>
        <v>202</v>
      </c>
      <c r="J48" s="4">
        <f t="shared" si="4"/>
        <v>202</v>
      </c>
      <c r="L48" s="4">
        <f t="shared" si="5"/>
        <v>20.200000000000003</v>
      </c>
    </row>
    <row r="49" spans="1:12" s="3" customFormat="1" ht="30" customHeight="1" x14ac:dyDescent="0.3">
      <c r="A49" s="3" t="s">
        <v>402</v>
      </c>
      <c r="B49" s="43" t="s">
        <v>1622</v>
      </c>
      <c r="C49" s="15" t="s">
        <v>1623</v>
      </c>
      <c r="F49" s="3">
        <v>101</v>
      </c>
      <c r="G49" s="4">
        <f t="shared" si="3"/>
        <v>80.8</v>
      </c>
      <c r="J49" s="4">
        <f t="shared" si="4"/>
        <v>0</v>
      </c>
      <c r="L49" s="4">
        <f t="shared" si="5"/>
        <v>20.200000000000003</v>
      </c>
    </row>
    <row r="50" spans="1:12" s="12" customFormat="1" ht="30" customHeight="1" x14ac:dyDescent="0.3">
      <c r="A50" s="12" t="s">
        <v>1628</v>
      </c>
      <c r="B50" s="47" t="s">
        <v>1626</v>
      </c>
      <c r="C50" s="16" t="s">
        <v>1627</v>
      </c>
      <c r="D50" s="12">
        <v>92</v>
      </c>
      <c r="E50" s="12" t="s">
        <v>756</v>
      </c>
      <c r="F50" s="12">
        <v>153</v>
      </c>
      <c r="G50" s="13">
        <f t="shared" si="3"/>
        <v>122.4</v>
      </c>
      <c r="H50" s="12">
        <f>F50+F51+F52+F53+F54</f>
        <v>1755</v>
      </c>
      <c r="I50" s="12">
        <v>850</v>
      </c>
      <c r="J50" s="13">
        <f t="shared" si="4"/>
        <v>905</v>
      </c>
      <c r="L50" s="13">
        <f t="shared" si="5"/>
        <v>30.6</v>
      </c>
    </row>
    <row r="51" spans="1:12" s="10" customFormat="1" ht="30" customHeight="1" x14ac:dyDescent="0.3">
      <c r="A51" s="10" t="s">
        <v>1628</v>
      </c>
      <c r="B51" s="41" t="s">
        <v>1629</v>
      </c>
      <c r="C51" s="15" t="s">
        <v>1630</v>
      </c>
      <c r="D51" s="10">
        <v>92</v>
      </c>
      <c r="E51" s="10" t="s">
        <v>1589</v>
      </c>
      <c r="F51" s="10">
        <v>350</v>
      </c>
      <c r="G51" s="11">
        <f t="shared" si="3"/>
        <v>280</v>
      </c>
      <c r="J51" s="11">
        <f t="shared" si="4"/>
        <v>0</v>
      </c>
      <c r="L51" s="11">
        <f t="shared" si="5"/>
        <v>70</v>
      </c>
    </row>
    <row r="52" spans="1:12" s="10" customFormat="1" ht="30" customHeight="1" x14ac:dyDescent="0.3">
      <c r="A52" s="10" t="s">
        <v>1628</v>
      </c>
      <c r="B52" s="41" t="s">
        <v>1042</v>
      </c>
      <c r="C52" s="15" t="s">
        <v>1631</v>
      </c>
      <c r="D52" s="10">
        <v>2</v>
      </c>
      <c r="E52" s="10" t="s">
        <v>1632</v>
      </c>
      <c r="F52" s="10">
        <v>315</v>
      </c>
      <c r="G52" s="11">
        <f t="shared" si="3"/>
        <v>252</v>
      </c>
      <c r="J52" s="11">
        <f t="shared" si="4"/>
        <v>0</v>
      </c>
      <c r="L52" s="11">
        <f t="shared" si="5"/>
        <v>63</v>
      </c>
    </row>
    <row r="53" spans="1:12" s="10" customFormat="1" ht="30" customHeight="1" x14ac:dyDescent="0.3">
      <c r="A53" s="10" t="s">
        <v>1628</v>
      </c>
      <c r="B53" s="41" t="s">
        <v>1638</v>
      </c>
      <c r="C53" s="15" t="s">
        <v>1639</v>
      </c>
      <c r="D53" s="10">
        <v>2</v>
      </c>
      <c r="E53" s="10" t="s">
        <v>511</v>
      </c>
      <c r="F53" s="10">
        <v>622</v>
      </c>
      <c r="G53" s="11">
        <f t="shared" si="3"/>
        <v>497.6</v>
      </c>
      <c r="J53" s="11"/>
      <c r="L53" s="11">
        <f t="shared" si="5"/>
        <v>124.4</v>
      </c>
    </row>
    <row r="54" spans="1:12" s="8" customFormat="1" ht="30" customHeight="1" x14ac:dyDescent="0.3">
      <c r="A54" s="8" t="s">
        <v>1628</v>
      </c>
      <c r="B54" s="48" t="s">
        <v>1042</v>
      </c>
      <c r="C54" s="14" t="s">
        <v>1633</v>
      </c>
      <c r="D54" s="8">
        <v>2</v>
      </c>
      <c r="E54" s="8" t="s">
        <v>673</v>
      </c>
      <c r="F54" s="8">
        <v>315</v>
      </c>
      <c r="G54" s="9">
        <f t="shared" si="3"/>
        <v>252</v>
      </c>
      <c r="J54" s="9">
        <f>H54-I54</f>
        <v>0</v>
      </c>
      <c r="L54" s="9">
        <f t="shared" si="5"/>
        <v>63</v>
      </c>
    </row>
    <row r="55" spans="1:12" s="3" customFormat="1" ht="30" customHeight="1" x14ac:dyDescent="0.3">
      <c r="A55" s="3" t="s">
        <v>544</v>
      </c>
      <c r="B55" s="43" t="s">
        <v>1622</v>
      </c>
      <c r="C55" s="15" t="s">
        <v>1623</v>
      </c>
      <c r="F55" s="3">
        <v>101</v>
      </c>
      <c r="G55" s="4">
        <f t="shared" si="3"/>
        <v>80.8</v>
      </c>
      <c r="H55" s="3">
        <f>F55+F56</f>
        <v>302</v>
      </c>
      <c r="I55" s="3">
        <v>150</v>
      </c>
      <c r="J55" s="4">
        <f>H55-I55</f>
        <v>152</v>
      </c>
      <c r="L55" s="4">
        <f t="shared" si="5"/>
        <v>20.200000000000003</v>
      </c>
    </row>
    <row r="56" spans="1:12" s="3" customFormat="1" ht="30" customHeight="1" x14ac:dyDescent="0.3">
      <c r="A56" s="3" t="s">
        <v>544</v>
      </c>
      <c r="B56" s="43" t="s">
        <v>1624</v>
      </c>
      <c r="C56" s="15" t="s">
        <v>1625</v>
      </c>
      <c r="D56" s="3">
        <v>164</v>
      </c>
      <c r="E56" s="3" t="s">
        <v>274</v>
      </c>
      <c r="F56" s="3">
        <v>201</v>
      </c>
      <c r="G56" s="4">
        <f t="shared" si="3"/>
        <v>160.80000000000001</v>
      </c>
      <c r="J56" s="4">
        <f>H56-I56</f>
        <v>0</v>
      </c>
      <c r="L56" s="4">
        <f t="shared" si="5"/>
        <v>40.200000000000003</v>
      </c>
    </row>
    <row r="57" spans="1:12" s="12" customFormat="1" ht="30" customHeight="1" x14ac:dyDescent="0.3">
      <c r="A57" s="12" t="s">
        <v>1642</v>
      </c>
      <c r="B57" s="47" t="s">
        <v>1640</v>
      </c>
      <c r="C57" s="16" t="s">
        <v>1641</v>
      </c>
      <c r="D57" s="12">
        <v>44</v>
      </c>
      <c r="E57" s="12" t="s">
        <v>83</v>
      </c>
      <c r="F57" s="12">
        <v>355</v>
      </c>
      <c r="G57" s="13">
        <f t="shared" ref="G57:G71" si="6">F57-L57</f>
        <v>284</v>
      </c>
      <c r="H57" s="12">
        <f>F57+F58</f>
        <v>692</v>
      </c>
      <c r="I57" s="12">
        <v>350</v>
      </c>
      <c r="J57" s="13">
        <f t="shared" ref="J57:J71" si="7">H57-I57</f>
        <v>342</v>
      </c>
      <c r="L57" s="13">
        <f t="shared" ref="L57:L71" si="8">F57*20%</f>
        <v>71</v>
      </c>
    </row>
    <row r="58" spans="1:12" s="8" customFormat="1" ht="30" customHeight="1" x14ac:dyDescent="0.3">
      <c r="A58" s="8" t="s">
        <v>1642</v>
      </c>
      <c r="B58" s="48" t="s">
        <v>665</v>
      </c>
      <c r="C58" s="14" t="s">
        <v>1643</v>
      </c>
      <c r="D58" s="8">
        <v>44</v>
      </c>
      <c r="E58" s="8" t="s">
        <v>1644</v>
      </c>
      <c r="F58" s="8">
        <v>337</v>
      </c>
      <c r="G58" s="9">
        <f t="shared" si="6"/>
        <v>269.60000000000002</v>
      </c>
      <c r="J58" s="9">
        <f t="shared" si="7"/>
        <v>0</v>
      </c>
      <c r="L58" s="9">
        <f t="shared" si="8"/>
        <v>67.400000000000006</v>
      </c>
    </row>
    <row r="59" spans="1:12" s="3" customFormat="1" ht="30" customHeight="1" x14ac:dyDescent="0.3">
      <c r="A59" s="3" t="s">
        <v>965</v>
      </c>
      <c r="B59" s="43" t="s">
        <v>1489</v>
      </c>
      <c r="C59" s="15" t="s">
        <v>1645</v>
      </c>
      <c r="D59" s="3">
        <v>4</v>
      </c>
      <c r="E59" s="3" t="s">
        <v>720</v>
      </c>
      <c r="F59" s="3">
        <v>248</v>
      </c>
      <c r="G59" s="4">
        <f t="shared" si="6"/>
        <v>198.4</v>
      </c>
      <c r="H59" s="3">
        <f>F59+F60+F61</f>
        <v>954</v>
      </c>
      <c r="I59" s="3">
        <v>500</v>
      </c>
      <c r="J59" s="4">
        <f t="shared" si="7"/>
        <v>454</v>
      </c>
      <c r="L59" s="4">
        <f t="shared" si="8"/>
        <v>49.6</v>
      </c>
    </row>
    <row r="60" spans="1:12" s="3" customFormat="1" ht="30" customHeight="1" x14ac:dyDescent="0.3">
      <c r="A60" s="3" t="s">
        <v>965</v>
      </c>
      <c r="B60" s="43" t="s">
        <v>1646</v>
      </c>
      <c r="C60" s="15" t="s">
        <v>1647</v>
      </c>
      <c r="D60" s="3">
        <v>104</v>
      </c>
      <c r="E60" s="3" t="s">
        <v>1648</v>
      </c>
      <c r="F60" s="3">
        <v>444</v>
      </c>
      <c r="G60" s="4">
        <f t="shared" si="6"/>
        <v>355.2</v>
      </c>
      <c r="J60" s="4">
        <f t="shared" si="7"/>
        <v>0</v>
      </c>
      <c r="L60" s="4">
        <f t="shared" si="8"/>
        <v>88.800000000000011</v>
      </c>
    </row>
    <row r="61" spans="1:12" s="3" customFormat="1" ht="30" customHeight="1" x14ac:dyDescent="0.3">
      <c r="A61" s="3" t="s">
        <v>965</v>
      </c>
      <c r="B61" s="43" t="s">
        <v>1649</v>
      </c>
      <c r="C61" s="15" t="s">
        <v>1650</v>
      </c>
      <c r="D61" s="21">
        <v>4</v>
      </c>
      <c r="E61" s="3" t="s">
        <v>385</v>
      </c>
      <c r="F61" s="4">
        <v>262</v>
      </c>
      <c r="G61" s="4">
        <f t="shared" si="6"/>
        <v>209.6</v>
      </c>
      <c r="J61" s="4">
        <f t="shared" si="7"/>
        <v>0</v>
      </c>
      <c r="L61" s="4">
        <f t="shared" si="8"/>
        <v>52.400000000000006</v>
      </c>
    </row>
    <row r="62" spans="1:12" s="12" customFormat="1" ht="30" customHeight="1" x14ac:dyDescent="0.3">
      <c r="A62" s="12" t="s">
        <v>702</v>
      </c>
      <c r="B62" s="47" t="s">
        <v>1651</v>
      </c>
      <c r="C62" s="16" t="s">
        <v>1652</v>
      </c>
      <c r="D62" s="22">
        <v>86</v>
      </c>
      <c r="F62" s="13">
        <v>347</v>
      </c>
      <c r="G62" s="13">
        <f t="shared" si="6"/>
        <v>277.60000000000002</v>
      </c>
      <c r="H62" s="12">
        <f>F62+F63</f>
        <v>816</v>
      </c>
      <c r="I62" s="12">
        <v>426</v>
      </c>
      <c r="J62" s="13">
        <f t="shared" si="7"/>
        <v>390</v>
      </c>
      <c r="L62" s="13">
        <f t="shared" si="8"/>
        <v>69.400000000000006</v>
      </c>
    </row>
    <row r="63" spans="1:12" s="8" customFormat="1" ht="30" customHeight="1" x14ac:dyDescent="0.3">
      <c r="A63" s="8" t="s">
        <v>702</v>
      </c>
      <c r="B63" s="44" t="s">
        <v>1653</v>
      </c>
      <c r="C63" s="14" t="s">
        <v>1654</v>
      </c>
      <c r="D63" s="8">
        <v>74</v>
      </c>
      <c r="E63" s="20" t="s">
        <v>1655</v>
      </c>
      <c r="F63" s="9">
        <v>469</v>
      </c>
      <c r="G63" s="9">
        <f t="shared" si="6"/>
        <v>375.2</v>
      </c>
      <c r="J63" s="9">
        <f t="shared" si="7"/>
        <v>0</v>
      </c>
      <c r="L63" s="9">
        <f t="shared" si="8"/>
        <v>93.800000000000011</v>
      </c>
    </row>
    <row r="64" spans="1:12" s="12" customFormat="1" ht="30" customHeight="1" x14ac:dyDescent="0.3">
      <c r="A64" s="13" t="s">
        <v>1657</v>
      </c>
      <c r="B64" s="45" t="s">
        <v>1656</v>
      </c>
      <c r="C64" s="16"/>
      <c r="D64" s="12">
        <v>74</v>
      </c>
      <c r="E64" s="22" t="s">
        <v>1658</v>
      </c>
      <c r="F64" s="13">
        <v>533</v>
      </c>
      <c r="G64" s="13">
        <f t="shared" si="6"/>
        <v>426.4</v>
      </c>
      <c r="H64" s="12">
        <f>F64+F65+F66</f>
        <v>1317</v>
      </c>
      <c r="I64" s="12">
        <v>650</v>
      </c>
      <c r="J64" s="13">
        <f t="shared" si="7"/>
        <v>667</v>
      </c>
      <c r="L64" s="13">
        <f t="shared" si="8"/>
        <v>106.60000000000001</v>
      </c>
    </row>
    <row r="65" spans="1:12" s="10" customFormat="1" ht="30" customHeight="1" x14ac:dyDescent="0.3">
      <c r="A65" s="11" t="s">
        <v>1657</v>
      </c>
      <c r="B65" s="42" t="s">
        <v>1659</v>
      </c>
      <c r="C65" s="15"/>
      <c r="D65" s="21">
        <v>74</v>
      </c>
      <c r="E65" s="21" t="s">
        <v>1660</v>
      </c>
      <c r="F65" s="11">
        <v>469</v>
      </c>
      <c r="G65" s="11">
        <f t="shared" si="6"/>
        <v>375.2</v>
      </c>
      <c r="J65" s="11">
        <f t="shared" si="7"/>
        <v>0</v>
      </c>
      <c r="L65" s="11">
        <f t="shared" si="8"/>
        <v>93.800000000000011</v>
      </c>
    </row>
    <row r="66" spans="1:12" s="8" customFormat="1" ht="30" customHeight="1" x14ac:dyDescent="0.3">
      <c r="A66" s="9" t="s">
        <v>1657</v>
      </c>
      <c r="B66" s="48" t="s">
        <v>1661</v>
      </c>
      <c r="C66" s="14"/>
      <c r="D66" s="20">
        <v>74</v>
      </c>
      <c r="E66" s="8" t="s">
        <v>1662</v>
      </c>
      <c r="F66" s="9">
        <v>315</v>
      </c>
      <c r="G66" s="9">
        <f t="shared" si="6"/>
        <v>252</v>
      </c>
      <c r="J66" s="9">
        <f t="shared" si="7"/>
        <v>0</v>
      </c>
      <c r="L66" s="9">
        <f t="shared" si="8"/>
        <v>63</v>
      </c>
    </row>
    <row r="67" spans="1:12" s="3" customFormat="1" ht="30" customHeight="1" x14ac:dyDescent="0.3">
      <c r="A67" s="4" t="s">
        <v>1665</v>
      </c>
      <c r="B67" s="49" t="s">
        <v>1663</v>
      </c>
      <c r="C67" s="15" t="s">
        <v>1664</v>
      </c>
      <c r="D67" s="4">
        <v>46</v>
      </c>
      <c r="E67" s="4" t="s">
        <v>7</v>
      </c>
      <c r="F67" s="4">
        <v>660</v>
      </c>
      <c r="G67" s="4">
        <f t="shared" si="6"/>
        <v>528</v>
      </c>
      <c r="H67" s="3">
        <f>F67+F68</f>
        <v>1309</v>
      </c>
      <c r="I67" s="3">
        <v>650</v>
      </c>
      <c r="J67" s="4">
        <f t="shared" si="7"/>
        <v>659</v>
      </c>
      <c r="L67" s="4">
        <f t="shared" si="8"/>
        <v>132</v>
      </c>
    </row>
    <row r="68" spans="1:12" s="3" customFormat="1" ht="30" customHeight="1" x14ac:dyDescent="0.3">
      <c r="A68" s="4" t="s">
        <v>1665</v>
      </c>
      <c r="B68" s="49" t="s">
        <v>1666</v>
      </c>
      <c r="C68" s="15" t="s">
        <v>1667</v>
      </c>
      <c r="D68" s="4">
        <v>46</v>
      </c>
      <c r="E68" s="4" t="s">
        <v>738</v>
      </c>
      <c r="F68" s="4">
        <v>649</v>
      </c>
      <c r="G68" s="4">
        <f t="shared" si="6"/>
        <v>519.20000000000005</v>
      </c>
      <c r="J68" s="4">
        <f t="shared" si="7"/>
        <v>0</v>
      </c>
      <c r="L68" s="4">
        <f t="shared" si="8"/>
        <v>129.80000000000001</v>
      </c>
    </row>
    <row r="69" spans="1:12" s="5" customFormat="1" ht="30" customHeight="1" x14ac:dyDescent="0.3">
      <c r="A69" s="5" t="s">
        <v>1330</v>
      </c>
      <c r="B69" s="46" t="s">
        <v>1668</v>
      </c>
      <c r="C69" s="7"/>
      <c r="D69" s="5">
        <v>43</v>
      </c>
      <c r="F69" s="5">
        <v>669</v>
      </c>
      <c r="G69" s="6">
        <f t="shared" si="6"/>
        <v>535.20000000000005</v>
      </c>
      <c r="H69" s="5">
        <f>F69</f>
        <v>669</v>
      </c>
      <c r="I69" s="5">
        <v>300</v>
      </c>
      <c r="J69" s="6">
        <f t="shared" si="7"/>
        <v>369</v>
      </c>
      <c r="L69" s="6">
        <f t="shared" si="8"/>
        <v>133.80000000000001</v>
      </c>
    </row>
    <row r="70" spans="1:12" s="5" customFormat="1" ht="30" customHeight="1" x14ac:dyDescent="0.3">
      <c r="A70" s="5" t="s">
        <v>1154</v>
      </c>
      <c r="B70" s="46" t="s">
        <v>1671</v>
      </c>
      <c r="C70" s="7" t="s">
        <v>1641</v>
      </c>
      <c r="D70" s="5">
        <v>50</v>
      </c>
      <c r="F70" s="6">
        <v>355</v>
      </c>
      <c r="G70" s="6">
        <f t="shared" si="6"/>
        <v>284</v>
      </c>
      <c r="H70" s="5">
        <f>F70</f>
        <v>355</v>
      </c>
      <c r="I70" s="5">
        <v>200</v>
      </c>
      <c r="J70" s="6">
        <f t="shared" si="7"/>
        <v>155</v>
      </c>
      <c r="L70" s="6">
        <f t="shared" si="8"/>
        <v>71</v>
      </c>
    </row>
    <row r="71" spans="1:12" s="3" customFormat="1" ht="30" customHeight="1" x14ac:dyDescent="0.3">
      <c r="A71" s="3" t="s">
        <v>948</v>
      </c>
      <c r="B71" s="43" t="s">
        <v>1672</v>
      </c>
      <c r="C71" s="15" t="s">
        <v>1673</v>
      </c>
      <c r="D71" s="3">
        <v>10</v>
      </c>
      <c r="F71" s="4"/>
      <c r="G71" s="4">
        <f t="shared" si="6"/>
        <v>0</v>
      </c>
      <c r="J71" s="4">
        <f t="shared" si="7"/>
        <v>0</v>
      </c>
      <c r="L71" s="4">
        <f t="shared" si="8"/>
        <v>0</v>
      </c>
    </row>
    <row r="72" spans="1:12" s="3" customFormat="1" ht="30" customHeight="1" x14ac:dyDescent="0.3">
      <c r="A72" s="3" t="s">
        <v>948</v>
      </c>
      <c r="B72" s="43" t="s">
        <v>1675</v>
      </c>
      <c r="C72" s="15" t="s">
        <v>1674</v>
      </c>
      <c r="D72" s="3">
        <v>12</v>
      </c>
      <c r="F72" s="4"/>
      <c r="G72" s="4">
        <f>F72-L72</f>
        <v>0</v>
      </c>
      <c r="J72" s="4">
        <f>H72-I72</f>
        <v>0</v>
      </c>
      <c r="L72" s="4">
        <f>F72*20%</f>
        <v>0</v>
      </c>
    </row>
    <row r="73" spans="1:12" s="3" customFormat="1" ht="30" customHeight="1" x14ac:dyDescent="0.3">
      <c r="A73" s="3" t="s">
        <v>948</v>
      </c>
      <c r="B73" s="43" t="s">
        <v>1676</v>
      </c>
      <c r="C73" s="15"/>
      <c r="F73" s="4"/>
      <c r="G73" s="4">
        <f>F73-L73</f>
        <v>0</v>
      </c>
      <c r="J73" s="4">
        <f>H73-I73</f>
        <v>0</v>
      </c>
      <c r="L73" s="4">
        <f>F73*20%</f>
        <v>0</v>
      </c>
    </row>
    <row r="74" spans="1:12" ht="30" customHeight="1" x14ac:dyDescent="0.3">
      <c r="C74" s="28"/>
      <c r="G74" s="2">
        <f>F74-L74</f>
        <v>0</v>
      </c>
      <c r="J74" s="2">
        <f>H74-I74</f>
        <v>0</v>
      </c>
      <c r="L74" s="2">
        <f>F74*20%</f>
        <v>0</v>
      </c>
    </row>
    <row r="75" spans="1:12" ht="30" customHeight="1" x14ac:dyDescent="0.3">
      <c r="F75" s="1">
        <f>SUM(F2:F74)</f>
        <v>20998</v>
      </c>
      <c r="G75" s="1">
        <f>SUM(G2:G74)</f>
        <v>16798.400000000001</v>
      </c>
      <c r="H75" s="1">
        <f>SUM(H2:H74)</f>
        <v>20998</v>
      </c>
      <c r="J75" s="1">
        <f>SUM(J2:J74)</f>
        <v>10377</v>
      </c>
    </row>
  </sheetData>
  <sortState ref="A44:M53">
    <sortCondition ref="A44"/>
  </sortState>
  <hyperlinks>
    <hyperlink ref="C36" r:id="rId1" xr:uid="{00000000-0004-0000-1E00-000000000000}"/>
    <hyperlink ref="C31" r:id="rId2" xr:uid="{00000000-0004-0000-1E00-000001000000}"/>
    <hyperlink ref="C20" r:id="rId3" xr:uid="{00000000-0004-0000-1E00-000002000000}"/>
    <hyperlink ref="C21" r:id="rId4" xr:uid="{00000000-0004-0000-1E00-000003000000}"/>
    <hyperlink ref="C2" r:id="rId5" xr:uid="{00000000-0004-0000-1E00-000004000000}"/>
    <hyperlink ref="C3" r:id="rId6" xr:uid="{00000000-0004-0000-1E00-000005000000}"/>
    <hyperlink ref="C30" r:id="rId7" xr:uid="{00000000-0004-0000-1E00-000006000000}"/>
    <hyperlink ref="C37" r:id="rId8" xr:uid="{00000000-0004-0000-1E00-000007000000}"/>
    <hyperlink ref="C32" r:id="rId9" xr:uid="{00000000-0004-0000-1E00-000008000000}"/>
    <hyperlink ref="C34" r:id="rId10" xr:uid="{00000000-0004-0000-1E00-000009000000}"/>
    <hyperlink ref="C35" r:id="rId11" xr:uid="{00000000-0004-0000-1E00-00000A000000}"/>
    <hyperlink ref="C6" r:id="rId12" xr:uid="{00000000-0004-0000-1E00-00000B000000}"/>
    <hyperlink ref="C7" r:id="rId13" xr:uid="{00000000-0004-0000-1E00-00000C000000}"/>
    <hyperlink ref="C19" r:id="rId14" xr:uid="{00000000-0004-0000-1E00-00000D000000}"/>
    <hyperlink ref="C13" r:id="rId15" xr:uid="{00000000-0004-0000-1E00-00000E000000}"/>
    <hyperlink ref="C8" r:id="rId16" xr:uid="{00000000-0004-0000-1E00-00000F000000}"/>
    <hyperlink ref="C9" r:id="rId17" xr:uid="{00000000-0004-0000-1E00-000010000000}"/>
    <hyperlink ref="C11" r:id="rId18" xr:uid="{00000000-0004-0000-1E00-000011000000}"/>
    <hyperlink ref="C10" r:id="rId19" xr:uid="{00000000-0004-0000-1E00-000012000000}"/>
    <hyperlink ref="C12" r:id="rId20" xr:uid="{00000000-0004-0000-1E00-000013000000}"/>
    <hyperlink ref="C4" r:id="rId21" xr:uid="{00000000-0004-0000-1E00-000014000000}"/>
    <hyperlink ref="C38" r:id="rId22" xr:uid="{00000000-0004-0000-1E00-000015000000}"/>
    <hyperlink ref="C39" r:id="rId23" xr:uid="{00000000-0004-0000-1E00-000016000000}"/>
    <hyperlink ref="C40" r:id="rId24" xr:uid="{00000000-0004-0000-1E00-000017000000}"/>
    <hyperlink ref="C41" r:id="rId25" xr:uid="{00000000-0004-0000-1E00-000018000000}"/>
    <hyperlink ref="C42" r:id="rId26" xr:uid="{00000000-0004-0000-1E00-000019000000}"/>
    <hyperlink ref="C43" r:id="rId27" xr:uid="{00000000-0004-0000-1E00-00001A000000}"/>
    <hyperlink ref="C44" r:id="rId28" xr:uid="{00000000-0004-0000-1E00-00001B000000}"/>
    <hyperlink ref="C18" r:id="rId29" xr:uid="{00000000-0004-0000-1E00-00001C000000}"/>
    <hyperlink ref="C47" r:id="rId30" xr:uid="{00000000-0004-0000-1E00-00001D000000}"/>
    <hyperlink ref="C14" r:id="rId31" xr:uid="{00000000-0004-0000-1E00-00001E000000}"/>
    <hyperlink ref="C15" r:id="rId32" xr:uid="{00000000-0004-0000-1E00-00001F000000}"/>
    <hyperlink ref="C5" r:id="rId33" xr:uid="{00000000-0004-0000-1E00-000020000000}"/>
    <hyperlink ref="C55" r:id="rId34" xr:uid="{00000000-0004-0000-1E00-000021000000}"/>
    <hyperlink ref="C48" r:id="rId35" xr:uid="{00000000-0004-0000-1E00-000022000000}"/>
    <hyperlink ref="C49" r:id="rId36" xr:uid="{00000000-0004-0000-1E00-000023000000}"/>
    <hyperlink ref="C56" r:id="rId37" xr:uid="{00000000-0004-0000-1E00-000024000000}"/>
    <hyperlink ref="C50" r:id="rId38" xr:uid="{00000000-0004-0000-1E00-000025000000}"/>
    <hyperlink ref="C51" r:id="rId39" xr:uid="{00000000-0004-0000-1E00-000026000000}"/>
    <hyperlink ref="C52" r:id="rId40" xr:uid="{00000000-0004-0000-1E00-000027000000}"/>
    <hyperlink ref="C54" r:id="rId41" xr:uid="{00000000-0004-0000-1E00-000028000000}"/>
    <hyperlink ref="C16" r:id="rId42" xr:uid="{00000000-0004-0000-1E00-000029000000}"/>
    <hyperlink ref="C17" r:id="rId43" xr:uid="{00000000-0004-0000-1E00-00002A000000}"/>
    <hyperlink ref="C33" r:id="rId44" xr:uid="{00000000-0004-0000-1E00-00002B000000}"/>
    <hyperlink ref="C53" r:id="rId45" xr:uid="{00000000-0004-0000-1E00-00002C000000}"/>
    <hyperlink ref="C57" r:id="rId46" xr:uid="{00000000-0004-0000-1E00-00002D000000}"/>
    <hyperlink ref="C58" r:id="rId47" xr:uid="{00000000-0004-0000-1E00-00002E000000}"/>
    <hyperlink ref="C59" r:id="rId48" xr:uid="{00000000-0004-0000-1E00-00002F000000}"/>
    <hyperlink ref="C60" r:id="rId49" xr:uid="{00000000-0004-0000-1E00-000030000000}"/>
    <hyperlink ref="C61" r:id="rId50" xr:uid="{00000000-0004-0000-1E00-000031000000}"/>
    <hyperlink ref="C62" r:id="rId51" xr:uid="{00000000-0004-0000-1E00-000032000000}"/>
    <hyperlink ref="C63" r:id="rId52" xr:uid="{00000000-0004-0000-1E00-000033000000}"/>
    <hyperlink ref="C67" r:id="rId53" xr:uid="{00000000-0004-0000-1E00-000034000000}"/>
    <hyperlink ref="C68" r:id="rId54" xr:uid="{00000000-0004-0000-1E00-000035000000}"/>
    <hyperlink ref="C70" r:id="rId55" xr:uid="{00000000-0004-0000-1E00-000036000000}"/>
    <hyperlink ref="C71" r:id="rId56" xr:uid="{00000000-0004-0000-1E00-000037000000}"/>
    <hyperlink ref="C72" r:id="rId57" xr:uid="{00000000-0004-0000-1E00-000038000000}"/>
    <hyperlink ref="C45" r:id="rId58" xr:uid="{00000000-0004-0000-1E00-000039000000}"/>
  </hyperlinks>
  <pageMargins left="0.7" right="0.7" top="0.75" bottom="0.75" header="0.3" footer="0.3"/>
  <pageSetup paperSize="9" orientation="portrait" verticalDpi="0" r:id="rId59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7"/>
  <sheetViews>
    <sheetView topLeftCell="A7" workbookViewId="0">
      <selection activeCell="B65" sqref="B65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2" t="s">
        <v>1508</v>
      </c>
      <c r="B2" s="32">
        <v>62</v>
      </c>
      <c r="D2" s="32">
        <v>529</v>
      </c>
      <c r="E2" s="32" t="s">
        <v>1448</v>
      </c>
      <c r="F2" s="29"/>
      <c r="G2" s="32">
        <v>662</v>
      </c>
      <c r="H2" s="31">
        <f t="shared" ref="H2:H33" si="0">G2-M2</f>
        <v>529.6</v>
      </c>
      <c r="I2" s="32">
        <f>G2+G3+G4+G5+G6+G7</f>
        <v>3206</v>
      </c>
      <c r="J2" s="32">
        <v>1700</v>
      </c>
      <c r="K2" s="31">
        <f t="shared" ref="K2:K10" si="1">I2-J2</f>
        <v>1506</v>
      </c>
      <c r="M2" s="31">
        <f t="shared" ref="M2:M33" si="2">G2*20%</f>
        <v>132.4</v>
      </c>
    </row>
    <row r="3" spans="1:15" ht="30" customHeight="1" x14ac:dyDescent="0.3">
      <c r="A3" s="32" t="s">
        <v>1509</v>
      </c>
      <c r="B3" s="32">
        <v>62</v>
      </c>
      <c r="C3" s="32" t="s">
        <v>385</v>
      </c>
      <c r="D3" s="32">
        <v>459</v>
      </c>
      <c r="E3" s="32" t="s">
        <v>1448</v>
      </c>
      <c r="F3" s="29"/>
      <c r="G3" s="32">
        <v>574</v>
      </c>
      <c r="H3" s="31">
        <f t="shared" si="0"/>
        <v>459.2</v>
      </c>
      <c r="K3" s="31">
        <f t="shared" si="1"/>
        <v>0</v>
      </c>
      <c r="M3" s="31">
        <f t="shared" si="2"/>
        <v>114.80000000000001</v>
      </c>
      <c r="O3" s="31"/>
    </row>
    <row r="4" spans="1:15" ht="30" customHeight="1" x14ac:dyDescent="0.3">
      <c r="A4" s="32" t="s">
        <v>1529</v>
      </c>
      <c r="B4" s="29">
        <v>68</v>
      </c>
      <c r="C4" s="32" t="s">
        <v>1083</v>
      </c>
      <c r="D4" s="32">
        <v>193</v>
      </c>
      <c r="E4" s="32" t="s">
        <v>1344</v>
      </c>
      <c r="F4" s="28" t="s">
        <v>1530</v>
      </c>
      <c r="G4" s="31">
        <v>246</v>
      </c>
      <c r="H4" s="31">
        <f t="shared" si="0"/>
        <v>196.8</v>
      </c>
      <c r="K4" s="31">
        <f t="shared" si="1"/>
        <v>0</v>
      </c>
      <c r="M4" s="31">
        <f t="shared" si="2"/>
        <v>49.2</v>
      </c>
    </row>
    <row r="5" spans="1:15" ht="30" customHeight="1" x14ac:dyDescent="0.3">
      <c r="A5" s="32" t="s">
        <v>1481</v>
      </c>
      <c r="B5" s="32">
        <v>134</v>
      </c>
      <c r="D5" s="32">
        <v>229</v>
      </c>
      <c r="E5" s="32" t="s">
        <v>115</v>
      </c>
      <c r="F5" s="28" t="s">
        <v>1482</v>
      </c>
      <c r="G5" s="32">
        <v>291</v>
      </c>
      <c r="H5" s="31">
        <f t="shared" si="0"/>
        <v>232.8</v>
      </c>
      <c r="I5" s="32">
        <f>G5</f>
        <v>291</v>
      </c>
      <c r="J5" s="32">
        <v>150</v>
      </c>
      <c r="K5" s="31">
        <f t="shared" si="1"/>
        <v>141</v>
      </c>
      <c r="M5" s="31">
        <f t="shared" si="2"/>
        <v>58.2</v>
      </c>
    </row>
    <row r="6" spans="1:15" ht="30" customHeight="1" x14ac:dyDescent="0.3">
      <c r="A6" s="34" t="s">
        <v>1378</v>
      </c>
      <c r="B6" s="32">
        <v>48</v>
      </c>
      <c r="C6" s="32" t="s">
        <v>120</v>
      </c>
      <c r="E6" s="32" t="s">
        <v>1379</v>
      </c>
      <c r="F6" s="28"/>
      <c r="G6" s="32">
        <v>960</v>
      </c>
      <c r="H6" s="31">
        <f t="shared" si="0"/>
        <v>768</v>
      </c>
      <c r="I6" s="32">
        <f>G6</f>
        <v>960</v>
      </c>
      <c r="J6" s="32">
        <v>500</v>
      </c>
      <c r="K6" s="31">
        <f t="shared" si="1"/>
        <v>460</v>
      </c>
      <c r="M6" s="31">
        <f t="shared" si="2"/>
        <v>192</v>
      </c>
    </row>
    <row r="7" spans="1:15" ht="30" customHeight="1" x14ac:dyDescent="0.3">
      <c r="A7" s="34" t="s">
        <v>684</v>
      </c>
      <c r="B7" s="32">
        <v>60</v>
      </c>
      <c r="E7" s="32" t="s">
        <v>1448</v>
      </c>
      <c r="F7" s="29"/>
      <c r="G7" s="32">
        <v>473</v>
      </c>
      <c r="H7" s="31">
        <f t="shared" si="0"/>
        <v>378.4</v>
      </c>
      <c r="K7" s="31">
        <f t="shared" si="1"/>
        <v>0</v>
      </c>
      <c r="M7" s="31">
        <f t="shared" si="2"/>
        <v>94.600000000000009</v>
      </c>
    </row>
    <row r="8" spans="1:15" ht="30" customHeight="1" x14ac:dyDescent="0.3">
      <c r="A8" s="31" t="s">
        <v>1472</v>
      </c>
      <c r="B8" s="31">
        <v>44</v>
      </c>
      <c r="C8" s="31" t="s">
        <v>1460</v>
      </c>
      <c r="D8" s="32">
        <v>389</v>
      </c>
      <c r="E8" s="31" t="s">
        <v>517</v>
      </c>
      <c r="F8" s="28" t="s">
        <v>1473</v>
      </c>
      <c r="G8" s="31">
        <v>495</v>
      </c>
      <c r="H8" s="31">
        <f t="shared" si="0"/>
        <v>396</v>
      </c>
      <c r="K8" s="31">
        <f t="shared" si="1"/>
        <v>0</v>
      </c>
      <c r="M8" s="31">
        <f t="shared" si="2"/>
        <v>99</v>
      </c>
    </row>
    <row r="9" spans="1:15" ht="30" customHeight="1" x14ac:dyDescent="0.3">
      <c r="A9" s="32" t="s">
        <v>1440</v>
      </c>
      <c r="C9" s="32" t="s">
        <v>120</v>
      </c>
      <c r="D9" s="31">
        <v>79</v>
      </c>
      <c r="E9" s="32" t="s">
        <v>1439</v>
      </c>
      <c r="F9" s="28" t="s">
        <v>1441</v>
      </c>
      <c r="G9" s="31">
        <v>99</v>
      </c>
      <c r="H9" s="31">
        <f t="shared" si="0"/>
        <v>79.2</v>
      </c>
      <c r="I9" s="32">
        <f>G9+G10+G11</f>
        <v>324</v>
      </c>
      <c r="J9" s="32">
        <v>150</v>
      </c>
      <c r="K9" s="31">
        <f t="shared" si="1"/>
        <v>174</v>
      </c>
      <c r="M9" s="31">
        <f t="shared" si="2"/>
        <v>19.8</v>
      </c>
    </row>
    <row r="10" spans="1:15" ht="30" customHeight="1" x14ac:dyDescent="0.3">
      <c r="A10" s="32" t="s">
        <v>1440</v>
      </c>
      <c r="C10" s="32" t="s">
        <v>120</v>
      </c>
      <c r="D10" s="32">
        <v>79</v>
      </c>
      <c r="E10" s="32" t="s">
        <v>1439</v>
      </c>
      <c r="F10" s="28" t="s">
        <v>1441</v>
      </c>
      <c r="G10" s="31">
        <v>99</v>
      </c>
      <c r="H10" s="31">
        <f t="shared" si="0"/>
        <v>79.2</v>
      </c>
      <c r="K10" s="31">
        <f t="shared" si="1"/>
        <v>0</v>
      </c>
      <c r="M10" s="31">
        <f t="shared" si="2"/>
        <v>19.8</v>
      </c>
    </row>
    <row r="11" spans="1:15" ht="30" customHeight="1" x14ac:dyDescent="0.3">
      <c r="A11" s="32" t="s">
        <v>1547</v>
      </c>
      <c r="C11" s="32" t="s">
        <v>385</v>
      </c>
      <c r="D11" s="32">
        <v>99</v>
      </c>
      <c r="E11" s="32" t="s">
        <v>1501</v>
      </c>
      <c r="F11" s="28" t="s">
        <v>1546</v>
      </c>
      <c r="G11" s="32">
        <v>126</v>
      </c>
      <c r="H11" s="31">
        <f t="shared" si="0"/>
        <v>100.8</v>
      </c>
      <c r="K11" s="31"/>
      <c r="M11" s="31">
        <f t="shared" si="2"/>
        <v>25.200000000000003</v>
      </c>
    </row>
    <row r="12" spans="1:15" ht="30" customHeight="1" x14ac:dyDescent="0.3">
      <c r="A12" s="32" t="s">
        <v>1547</v>
      </c>
      <c r="C12" s="32" t="s">
        <v>385</v>
      </c>
      <c r="D12" s="32">
        <v>99</v>
      </c>
      <c r="E12" s="32" t="s">
        <v>595</v>
      </c>
      <c r="F12" s="28" t="s">
        <v>1546</v>
      </c>
      <c r="G12" s="31">
        <v>126</v>
      </c>
      <c r="H12" s="31">
        <f t="shared" si="0"/>
        <v>100.8</v>
      </c>
      <c r="I12" s="32">
        <f>G12</f>
        <v>126</v>
      </c>
      <c r="J12" s="32">
        <v>100</v>
      </c>
      <c r="K12" s="31">
        <f>I12-J12</f>
        <v>26</v>
      </c>
      <c r="M12" s="31">
        <f t="shared" si="2"/>
        <v>25.200000000000003</v>
      </c>
    </row>
    <row r="13" spans="1:15" ht="30" customHeight="1" x14ac:dyDescent="0.3">
      <c r="A13" s="32" t="s">
        <v>1544</v>
      </c>
      <c r="C13" s="32" t="s">
        <v>274</v>
      </c>
      <c r="D13" s="32">
        <v>115</v>
      </c>
      <c r="E13" s="32" t="s">
        <v>1501</v>
      </c>
      <c r="F13" s="28" t="s">
        <v>1545</v>
      </c>
      <c r="G13" s="32">
        <v>147</v>
      </c>
      <c r="H13" s="31">
        <f t="shared" si="0"/>
        <v>117.6</v>
      </c>
      <c r="K13" s="31"/>
      <c r="M13" s="31">
        <f t="shared" si="2"/>
        <v>29.400000000000002</v>
      </c>
    </row>
    <row r="14" spans="1:15" ht="30" customHeight="1" x14ac:dyDescent="0.3">
      <c r="A14" s="32" t="s">
        <v>1416</v>
      </c>
      <c r="B14" s="32">
        <v>4</v>
      </c>
      <c r="D14" s="32">
        <v>309</v>
      </c>
      <c r="E14" s="32" t="s">
        <v>1418</v>
      </c>
      <c r="F14" s="28" t="s">
        <v>1417</v>
      </c>
      <c r="G14" s="31">
        <v>387</v>
      </c>
      <c r="H14" s="31">
        <f t="shared" si="0"/>
        <v>309.60000000000002</v>
      </c>
      <c r="I14" s="32">
        <f>G14+G15</f>
        <v>797</v>
      </c>
      <c r="J14" s="32">
        <v>797</v>
      </c>
      <c r="K14" s="31">
        <f t="shared" ref="K14:K52" si="3">I14-J14</f>
        <v>0</v>
      </c>
      <c r="M14" s="31">
        <f t="shared" si="2"/>
        <v>77.400000000000006</v>
      </c>
    </row>
    <row r="15" spans="1:15" ht="30" customHeight="1" x14ac:dyDescent="0.3">
      <c r="A15" s="32" t="s">
        <v>1421</v>
      </c>
      <c r="B15" s="29">
        <v>4</v>
      </c>
      <c r="D15" s="32">
        <v>328</v>
      </c>
      <c r="E15" s="32" t="s">
        <v>1418</v>
      </c>
      <c r="F15" s="28" t="s">
        <v>1422</v>
      </c>
      <c r="G15" s="31">
        <v>410</v>
      </c>
      <c r="H15" s="31">
        <f t="shared" si="0"/>
        <v>328</v>
      </c>
      <c r="K15" s="31">
        <f t="shared" si="3"/>
        <v>0</v>
      </c>
      <c r="M15" s="31">
        <f t="shared" si="2"/>
        <v>82</v>
      </c>
      <c r="N15" s="31"/>
    </row>
    <row r="16" spans="1:15" ht="30" customHeight="1" x14ac:dyDescent="0.3">
      <c r="A16" s="32" t="s">
        <v>1478</v>
      </c>
      <c r="B16" s="32" t="s">
        <v>1294</v>
      </c>
      <c r="C16" s="32" t="s">
        <v>20</v>
      </c>
      <c r="D16" s="32">
        <v>300</v>
      </c>
      <c r="E16" s="32" t="s">
        <v>1480</v>
      </c>
      <c r="F16" s="28" t="s">
        <v>1479</v>
      </c>
      <c r="G16" s="32">
        <v>381</v>
      </c>
      <c r="H16" s="31">
        <f t="shared" si="0"/>
        <v>304.8</v>
      </c>
      <c r="I16" s="32">
        <f>G16+G17+G18+G19</f>
        <v>1903</v>
      </c>
      <c r="J16" s="32">
        <v>710</v>
      </c>
      <c r="K16" s="31">
        <f t="shared" si="3"/>
        <v>1193</v>
      </c>
      <c r="M16" s="31">
        <f t="shared" si="2"/>
        <v>76.2</v>
      </c>
    </row>
    <row r="17" spans="1:15" ht="30" customHeight="1" x14ac:dyDescent="0.3">
      <c r="A17" s="32" t="s">
        <v>1540</v>
      </c>
      <c r="B17" s="32" t="s">
        <v>1541</v>
      </c>
      <c r="D17" s="32">
        <v>305</v>
      </c>
      <c r="E17" s="31" t="s">
        <v>18</v>
      </c>
      <c r="F17" s="28"/>
      <c r="G17" s="31">
        <v>388</v>
      </c>
      <c r="H17" s="31">
        <f t="shared" si="0"/>
        <v>310.39999999999998</v>
      </c>
      <c r="K17" s="31">
        <f t="shared" si="3"/>
        <v>0</v>
      </c>
      <c r="M17" s="31">
        <f t="shared" si="2"/>
        <v>77.600000000000009</v>
      </c>
    </row>
    <row r="18" spans="1:15" s="31" customFormat="1" ht="30" customHeight="1" x14ac:dyDescent="0.3">
      <c r="A18" s="31" t="s">
        <v>1491</v>
      </c>
      <c r="B18" s="29">
        <v>8</v>
      </c>
      <c r="C18" s="32" t="s">
        <v>20</v>
      </c>
      <c r="D18" s="32">
        <v>466</v>
      </c>
      <c r="E18" s="31" t="s">
        <v>82</v>
      </c>
      <c r="F18" s="28" t="s">
        <v>1492</v>
      </c>
      <c r="G18" s="31">
        <v>592</v>
      </c>
      <c r="H18" s="31">
        <f t="shared" si="0"/>
        <v>473.6</v>
      </c>
      <c r="I18" s="32">
        <f>G18+G19+G20</f>
        <v>2157</v>
      </c>
      <c r="J18" s="32">
        <v>650</v>
      </c>
      <c r="K18" s="31">
        <f t="shared" si="3"/>
        <v>1507</v>
      </c>
      <c r="L18" s="32"/>
      <c r="M18" s="31">
        <f t="shared" si="2"/>
        <v>118.4</v>
      </c>
      <c r="O18" s="32"/>
    </row>
    <row r="19" spans="1:15" s="31" customFormat="1" ht="30" customHeight="1" x14ac:dyDescent="0.3">
      <c r="A19" s="31" t="s">
        <v>1451</v>
      </c>
      <c r="B19" s="32">
        <v>5</v>
      </c>
      <c r="C19" s="32" t="s">
        <v>20</v>
      </c>
      <c r="D19" s="32">
        <v>426</v>
      </c>
      <c r="E19" s="33" t="s">
        <v>1452</v>
      </c>
      <c r="F19" s="28" t="s">
        <v>1453</v>
      </c>
      <c r="G19" s="31">
        <v>542</v>
      </c>
      <c r="H19" s="31">
        <f t="shared" si="0"/>
        <v>433.6</v>
      </c>
      <c r="I19" s="32">
        <f>G19+G20+G21+G22+G23</f>
        <v>2858</v>
      </c>
      <c r="J19" s="32">
        <v>1600</v>
      </c>
      <c r="K19" s="31">
        <f t="shared" si="3"/>
        <v>1258</v>
      </c>
      <c r="L19" s="32"/>
      <c r="M19" s="31">
        <f t="shared" si="2"/>
        <v>108.4</v>
      </c>
      <c r="N19" s="32"/>
    </row>
    <row r="20" spans="1:15" s="31" customFormat="1" ht="30" customHeight="1" x14ac:dyDescent="0.3">
      <c r="A20" s="31" t="s">
        <v>1461</v>
      </c>
      <c r="B20" s="32">
        <v>5</v>
      </c>
      <c r="C20" s="31" t="s">
        <v>363</v>
      </c>
      <c r="D20" s="32">
        <v>805</v>
      </c>
      <c r="E20" s="33" t="s">
        <v>1452</v>
      </c>
      <c r="F20" s="28" t="s">
        <v>1462</v>
      </c>
      <c r="G20" s="31">
        <v>1023</v>
      </c>
      <c r="H20" s="31">
        <f t="shared" si="0"/>
        <v>818.4</v>
      </c>
      <c r="I20" s="32"/>
      <c r="J20" s="32"/>
      <c r="K20" s="31">
        <f t="shared" si="3"/>
        <v>0</v>
      </c>
      <c r="L20" s="32"/>
      <c r="M20" s="31">
        <f t="shared" si="2"/>
        <v>204.60000000000002</v>
      </c>
    </row>
    <row r="21" spans="1:15" s="31" customFormat="1" ht="30" customHeight="1" x14ac:dyDescent="0.3">
      <c r="A21" s="40" t="s">
        <v>1449</v>
      </c>
      <c r="B21" s="32">
        <v>110</v>
      </c>
      <c r="C21" s="32"/>
      <c r="D21" s="32"/>
      <c r="E21" s="33" t="s">
        <v>490</v>
      </c>
      <c r="F21" s="28" t="s">
        <v>1450</v>
      </c>
      <c r="G21" s="31">
        <v>769</v>
      </c>
      <c r="H21" s="31">
        <f t="shared" si="0"/>
        <v>615.20000000000005</v>
      </c>
      <c r="I21" s="32">
        <f>G21</f>
        <v>769</v>
      </c>
      <c r="J21" s="32">
        <v>400</v>
      </c>
      <c r="K21" s="31">
        <f t="shared" si="3"/>
        <v>369</v>
      </c>
      <c r="L21" s="32"/>
      <c r="M21" s="31">
        <f t="shared" si="2"/>
        <v>153.80000000000001</v>
      </c>
      <c r="N21" s="32"/>
    </row>
    <row r="22" spans="1:15" ht="30" customHeight="1" x14ac:dyDescent="0.3">
      <c r="A22" s="32" t="s">
        <v>1483</v>
      </c>
      <c r="B22" s="29">
        <v>4</v>
      </c>
      <c r="C22" s="29" t="s">
        <v>1485</v>
      </c>
      <c r="D22" s="32">
        <v>206</v>
      </c>
      <c r="E22" s="31" t="s">
        <v>143</v>
      </c>
      <c r="F22" s="28" t="s">
        <v>1484</v>
      </c>
      <c r="G22" s="31">
        <v>262</v>
      </c>
      <c r="H22" s="31">
        <f t="shared" si="0"/>
        <v>209.6</v>
      </c>
      <c r="K22" s="31">
        <f t="shared" si="3"/>
        <v>0</v>
      </c>
      <c r="M22" s="31">
        <f t="shared" si="2"/>
        <v>52.400000000000006</v>
      </c>
      <c r="O22" s="31"/>
    </row>
    <row r="23" spans="1:15" ht="30" customHeight="1" x14ac:dyDescent="0.3">
      <c r="A23" s="32" t="s">
        <v>1483</v>
      </c>
      <c r="B23" s="32">
        <v>4</v>
      </c>
      <c r="C23" s="31" t="s">
        <v>59</v>
      </c>
      <c r="D23" s="32">
        <v>206</v>
      </c>
      <c r="E23" s="31" t="s">
        <v>143</v>
      </c>
      <c r="F23" s="28" t="s">
        <v>1486</v>
      </c>
      <c r="G23" s="31">
        <v>262</v>
      </c>
      <c r="H23" s="31">
        <f t="shared" si="0"/>
        <v>209.6</v>
      </c>
      <c r="K23" s="31">
        <f t="shared" si="3"/>
        <v>0</v>
      </c>
      <c r="M23" s="31">
        <f t="shared" si="2"/>
        <v>52.400000000000006</v>
      </c>
    </row>
    <row r="24" spans="1:15" ht="30" customHeight="1" x14ac:dyDescent="0.3">
      <c r="A24" s="31" t="s">
        <v>1081</v>
      </c>
      <c r="B24" s="32">
        <v>4</v>
      </c>
      <c r="C24" s="31" t="s">
        <v>558</v>
      </c>
      <c r="D24" s="32">
        <v>235</v>
      </c>
      <c r="E24" s="31" t="s">
        <v>143</v>
      </c>
      <c r="F24" s="28" t="s">
        <v>1487</v>
      </c>
      <c r="G24" s="31">
        <v>299</v>
      </c>
      <c r="H24" s="31">
        <f t="shared" si="0"/>
        <v>239.2</v>
      </c>
      <c r="K24" s="31">
        <f t="shared" si="3"/>
        <v>0</v>
      </c>
      <c r="M24" s="31">
        <f t="shared" si="2"/>
        <v>59.800000000000004</v>
      </c>
    </row>
    <row r="25" spans="1:15" ht="30" customHeight="1" x14ac:dyDescent="0.3">
      <c r="A25" s="32" t="s">
        <v>1489</v>
      </c>
      <c r="B25" s="32">
        <v>4</v>
      </c>
      <c r="C25" s="32" t="s">
        <v>59</v>
      </c>
      <c r="D25" s="32">
        <v>195</v>
      </c>
      <c r="E25" s="32" t="s">
        <v>143</v>
      </c>
      <c r="F25" s="28" t="s">
        <v>1490</v>
      </c>
      <c r="G25" s="32">
        <v>248</v>
      </c>
      <c r="H25" s="31">
        <f t="shared" si="0"/>
        <v>198.4</v>
      </c>
      <c r="K25" s="31">
        <f t="shared" si="3"/>
        <v>0</v>
      </c>
      <c r="M25" s="31">
        <f t="shared" si="2"/>
        <v>49.6</v>
      </c>
    </row>
    <row r="26" spans="1:15" ht="30" customHeight="1" x14ac:dyDescent="0.3">
      <c r="A26" s="31" t="s">
        <v>1512</v>
      </c>
      <c r="B26" s="31">
        <v>4</v>
      </c>
      <c r="C26" s="31" t="s">
        <v>470</v>
      </c>
      <c r="D26" s="32">
        <v>245</v>
      </c>
      <c r="E26" s="31" t="s">
        <v>143</v>
      </c>
      <c r="F26" s="28" t="s">
        <v>1488</v>
      </c>
      <c r="G26" s="31">
        <v>312</v>
      </c>
      <c r="H26" s="31">
        <f t="shared" si="0"/>
        <v>249.6</v>
      </c>
      <c r="I26" s="32">
        <f>G26+G27+G28+G29+G30+G31+G32+G33+G34+G35</f>
        <v>3062</v>
      </c>
      <c r="J26" s="32">
        <v>1250</v>
      </c>
      <c r="K26" s="31">
        <f t="shared" si="3"/>
        <v>1812</v>
      </c>
      <c r="M26" s="31">
        <f t="shared" si="2"/>
        <v>62.400000000000006</v>
      </c>
    </row>
    <row r="27" spans="1:15" ht="30" customHeight="1" x14ac:dyDescent="0.3">
      <c r="A27" s="31" t="s">
        <v>1434</v>
      </c>
      <c r="B27" s="29">
        <v>158</v>
      </c>
      <c r="C27" s="32" t="s">
        <v>274</v>
      </c>
      <c r="D27" s="32">
        <v>259</v>
      </c>
      <c r="E27" s="32" t="s">
        <v>82</v>
      </c>
      <c r="F27" s="28" t="s">
        <v>1435</v>
      </c>
      <c r="G27" s="31">
        <v>324</v>
      </c>
      <c r="H27" s="31">
        <f t="shared" si="0"/>
        <v>259.2</v>
      </c>
      <c r="K27" s="31">
        <f t="shared" si="3"/>
        <v>0</v>
      </c>
      <c r="M27" s="31">
        <f t="shared" si="2"/>
        <v>64.8</v>
      </c>
    </row>
    <row r="28" spans="1:15" ht="30" customHeight="1" x14ac:dyDescent="0.3">
      <c r="A28" s="31" t="s">
        <v>791</v>
      </c>
      <c r="B28" s="29">
        <v>164</v>
      </c>
      <c r="C28" s="32" t="s">
        <v>89</v>
      </c>
      <c r="D28" s="32">
        <v>295</v>
      </c>
      <c r="E28" s="32" t="s">
        <v>82</v>
      </c>
      <c r="F28" s="28" t="s">
        <v>1436</v>
      </c>
      <c r="G28" s="31">
        <v>369</v>
      </c>
      <c r="H28" s="31">
        <f t="shared" si="0"/>
        <v>295.2</v>
      </c>
      <c r="K28" s="31">
        <f t="shared" si="3"/>
        <v>0</v>
      </c>
      <c r="M28" s="31">
        <f t="shared" si="2"/>
        <v>73.8</v>
      </c>
    </row>
    <row r="29" spans="1:15" ht="30" customHeight="1" x14ac:dyDescent="0.3">
      <c r="A29" s="32" t="s">
        <v>1514</v>
      </c>
      <c r="B29" s="32">
        <v>60</v>
      </c>
      <c r="C29" s="32" t="s">
        <v>496</v>
      </c>
      <c r="D29" s="32">
        <v>435</v>
      </c>
      <c r="E29" s="32" t="s">
        <v>1448</v>
      </c>
      <c r="F29" s="29"/>
      <c r="G29" s="32">
        <v>537</v>
      </c>
      <c r="H29" s="31">
        <f t="shared" si="0"/>
        <v>429.6</v>
      </c>
      <c r="K29" s="31">
        <f t="shared" si="3"/>
        <v>0</v>
      </c>
      <c r="M29" s="31">
        <f t="shared" si="2"/>
        <v>107.4</v>
      </c>
      <c r="N29" s="31"/>
    </row>
    <row r="30" spans="1:15" ht="30" customHeight="1" x14ac:dyDescent="0.3">
      <c r="A30" s="31" t="s">
        <v>1463</v>
      </c>
      <c r="C30" s="31"/>
      <c r="D30" s="32">
        <v>415</v>
      </c>
      <c r="E30" s="31" t="s">
        <v>1464</v>
      </c>
      <c r="F30" s="28"/>
      <c r="G30" s="31"/>
      <c r="H30" s="31">
        <f t="shared" si="0"/>
        <v>0</v>
      </c>
      <c r="K30" s="31">
        <f t="shared" si="3"/>
        <v>0</v>
      </c>
      <c r="M30" s="31">
        <f t="shared" si="2"/>
        <v>0</v>
      </c>
    </row>
    <row r="31" spans="1:15" ht="30" customHeight="1" x14ac:dyDescent="0.3">
      <c r="A31" s="31" t="s">
        <v>1437</v>
      </c>
      <c r="C31" s="29"/>
      <c r="D31" s="32">
        <v>85</v>
      </c>
      <c r="E31" s="32" t="s">
        <v>1439</v>
      </c>
      <c r="F31" s="28" t="s">
        <v>1438</v>
      </c>
      <c r="G31" s="31">
        <v>107</v>
      </c>
      <c r="H31" s="31">
        <f t="shared" si="0"/>
        <v>85.6</v>
      </c>
      <c r="K31" s="31">
        <f t="shared" si="3"/>
        <v>0</v>
      </c>
      <c r="M31" s="31">
        <f t="shared" si="2"/>
        <v>21.400000000000002</v>
      </c>
    </row>
    <row r="32" spans="1:15" ht="30" customHeight="1" x14ac:dyDescent="0.3">
      <c r="A32" s="31" t="s">
        <v>1455</v>
      </c>
      <c r="B32" s="32">
        <v>116</v>
      </c>
      <c r="C32" s="31" t="s">
        <v>20</v>
      </c>
      <c r="D32" s="32">
        <v>706</v>
      </c>
      <c r="E32" s="33" t="s">
        <v>1452</v>
      </c>
      <c r="F32" s="28" t="s">
        <v>1454</v>
      </c>
      <c r="G32" s="31">
        <v>897</v>
      </c>
      <c r="H32" s="31">
        <f t="shared" si="0"/>
        <v>717.6</v>
      </c>
      <c r="K32" s="31">
        <f t="shared" si="3"/>
        <v>0</v>
      </c>
      <c r="M32" s="31">
        <f t="shared" si="2"/>
        <v>179.4</v>
      </c>
    </row>
    <row r="33" spans="1:13" ht="30" customHeight="1" x14ac:dyDescent="0.3">
      <c r="A33" s="32" t="s">
        <v>1542</v>
      </c>
      <c r="D33" s="32">
        <v>147</v>
      </c>
      <c r="E33" s="31" t="s">
        <v>18</v>
      </c>
      <c r="F33" s="28"/>
      <c r="G33" s="31">
        <v>187</v>
      </c>
      <c r="H33" s="31">
        <f t="shared" si="0"/>
        <v>149.6</v>
      </c>
      <c r="K33" s="31">
        <f t="shared" si="3"/>
        <v>0</v>
      </c>
      <c r="M33" s="31">
        <f t="shared" si="2"/>
        <v>37.4</v>
      </c>
    </row>
    <row r="34" spans="1:13" ht="30" customHeight="1" x14ac:dyDescent="0.3">
      <c r="A34" s="32" t="s">
        <v>1504</v>
      </c>
      <c r="D34" s="32">
        <v>215</v>
      </c>
      <c r="E34" s="32" t="s">
        <v>1480</v>
      </c>
      <c r="F34" s="28" t="s">
        <v>1505</v>
      </c>
      <c r="G34" s="32">
        <v>274</v>
      </c>
      <c r="H34" s="31">
        <f t="shared" ref="H34:H65" si="4">G34-M34</f>
        <v>219.2</v>
      </c>
      <c r="K34" s="31">
        <f t="shared" si="3"/>
        <v>0</v>
      </c>
      <c r="M34" s="31">
        <f t="shared" ref="M34:M65" si="5">G34*20%</f>
        <v>54.800000000000004</v>
      </c>
    </row>
    <row r="35" spans="1:13" ht="30" customHeight="1" x14ac:dyDescent="0.3">
      <c r="A35" s="32" t="s">
        <v>1506</v>
      </c>
      <c r="D35" s="32">
        <v>43</v>
      </c>
      <c r="E35" s="32" t="s">
        <v>1480</v>
      </c>
      <c r="F35" s="28" t="s">
        <v>1507</v>
      </c>
      <c r="G35" s="32">
        <v>55</v>
      </c>
      <c r="H35" s="31">
        <f t="shared" si="4"/>
        <v>44</v>
      </c>
      <c r="K35" s="31">
        <f t="shared" si="3"/>
        <v>0</v>
      </c>
      <c r="M35" s="31">
        <f t="shared" si="5"/>
        <v>11</v>
      </c>
    </row>
    <row r="36" spans="1:13" ht="30" customHeight="1" x14ac:dyDescent="0.3">
      <c r="A36" s="31" t="s">
        <v>1535</v>
      </c>
      <c r="B36" s="31"/>
      <c r="C36" s="31" t="s">
        <v>1536</v>
      </c>
      <c r="D36" s="32">
        <v>234</v>
      </c>
      <c r="E36" s="31" t="s">
        <v>361</v>
      </c>
      <c r="F36" s="28"/>
      <c r="G36" s="31">
        <v>300</v>
      </c>
      <c r="H36" s="31">
        <f t="shared" si="4"/>
        <v>240</v>
      </c>
      <c r="K36" s="31">
        <f t="shared" si="3"/>
        <v>0</v>
      </c>
      <c r="M36" s="31">
        <f t="shared" si="5"/>
        <v>60</v>
      </c>
    </row>
    <row r="37" spans="1:13" ht="30" customHeight="1" x14ac:dyDescent="0.3">
      <c r="A37" s="31" t="s">
        <v>1534</v>
      </c>
      <c r="B37" s="29"/>
      <c r="C37" s="29" t="s">
        <v>83</v>
      </c>
      <c r="D37" s="32">
        <v>57</v>
      </c>
      <c r="E37" s="31" t="s">
        <v>361</v>
      </c>
      <c r="F37" s="28"/>
      <c r="G37" s="31">
        <v>73</v>
      </c>
      <c r="H37" s="31">
        <f t="shared" si="4"/>
        <v>58.4</v>
      </c>
      <c r="K37" s="31">
        <f t="shared" si="3"/>
        <v>0</v>
      </c>
      <c r="M37" s="31">
        <f t="shared" si="5"/>
        <v>14.600000000000001</v>
      </c>
    </row>
    <row r="38" spans="1:13" ht="30" customHeight="1" x14ac:dyDescent="0.3">
      <c r="A38" s="31" t="s">
        <v>1534</v>
      </c>
      <c r="B38" s="29"/>
      <c r="C38" s="29" t="s">
        <v>83</v>
      </c>
      <c r="D38" s="32">
        <v>57</v>
      </c>
      <c r="E38" s="31" t="s">
        <v>361</v>
      </c>
      <c r="F38" s="28"/>
      <c r="G38" s="31">
        <v>73</v>
      </c>
      <c r="H38" s="31">
        <f t="shared" si="4"/>
        <v>58.4</v>
      </c>
      <c r="K38" s="31">
        <f t="shared" si="3"/>
        <v>0</v>
      </c>
      <c r="M38" s="31">
        <f t="shared" si="5"/>
        <v>14.600000000000001</v>
      </c>
    </row>
    <row r="39" spans="1:13" ht="30" customHeight="1" x14ac:dyDescent="0.3">
      <c r="A39" s="31" t="s">
        <v>1533</v>
      </c>
      <c r="B39" s="32">
        <v>44</v>
      </c>
      <c r="C39" s="29"/>
      <c r="D39" s="32">
        <v>527</v>
      </c>
      <c r="E39" s="31" t="s">
        <v>361</v>
      </c>
      <c r="F39" s="28"/>
      <c r="G39" s="31">
        <v>670</v>
      </c>
      <c r="H39" s="31">
        <f t="shared" si="4"/>
        <v>536</v>
      </c>
      <c r="I39" s="32">
        <f>G39+G40+G41+G42</f>
        <v>1705</v>
      </c>
      <c r="J39" s="32">
        <v>600</v>
      </c>
      <c r="K39" s="31">
        <f t="shared" si="3"/>
        <v>1105</v>
      </c>
      <c r="M39" s="31">
        <f t="shared" si="5"/>
        <v>134</v>
      </c>
    </row>
    <row r="40" spans="1:13" ht="30" customHeight="1" x14ac:dyDescent="0.3">
      <c r="A40" s="31" t="s">
        <v>1537</v>
      </c>
      <c r="B40" s="31"/>
      <c r="C40" s="31"/>
      <c r="D40" s="32">
        <v>111</v>
      </c>
      <c r="E40" s="31" t="s">
        <v>18</v>
      </c>
      <c r="F40" s="28"/>
      <c r="G40" s="31">
        <v>141</v>
      </c>
      <c r="H40" s="31">
        <f t="shared" si="4"/>
        <v>112.8</v>
      </c>
      <c r="I40" s="32">
        <f>G40+G41+G42+G43+G44+G45</f>
        <v>2085</v>
      </c>
      <c r="J40" s="32">
        <v>500</v>
      </c>
      <c r="K40" s="31">
        <f t="shared" si="3"/>
        <v>1585</v>
      </c>
      <c r="M40" s="31">
        <f t="shared" si="5"/>
        <v>28.200000000000003</v>
      </c>
    </row>
    <row r="41" spans="1:13" ht="30" customHeight="1" x14ac:dyDescent="0.3">
      <c r="A41" s="31" t="s">
        <v>1467</v>
      </c>
      <c r="B41" s="31">
        <v>44</v>
      </c>
      <c r="C41" s="31"/>
      <c r="D41" s="32">
        <v>427</v>
      </c>
      <c r="E41" s="31" t="s">
        <v>517</v>
      </c>
      <c r="F41" s="28" t="s">
        <v>1468</v>
      </c>
      <c r="G41" s="31">
        <v>543</v>
      </c>
      <c r="H41" s="31">
        <f t="shared" si="4"/>
        <v>434.4</v>
      </c>
      <c r="K41" s="31">
        <f t="shared" si="3"/>
        <v>0</v>
      </c>
      <c r="M41" s="31">
        <f t="shared" si="5"/>
        <v>108.60000000000001</v>
      </c>
    </row>
    <row r="42" spans="1:13" ht="30" customHeight="1" x14ac:dyDescent="0.3">
      <c r="A42" s="32" t="s">
        <v>1458</v>
      </c>
      <c r="B42" s="32">
        <v>5</v>
      </c>
      <c r="C42" s="32" t="s">
        <v>20</v>
      </c>
      <c r="D42" s="32">
        <v>276</v>
      </c>
      <c r="E42" s="33" t="s">
        <v>1452</v>
      </c>
      <c r="F42" s="28" t="s">
        <v>1459</v>
      </c>
      <c r="G42" s="32">
        <v>351</v>
      </c>
      <c r="H42" s="31">
        <f t="shared" si="4"/>
        <v>280.8</v>
      </c>
      <c r="K42" s="31">
        <f t="shared" si="3"/>
        <v>0</v>
      </c>
      <c r="M42" s="31">
        <f t="shared" si="5"/>
        <v>70.2</v>
      </c>
    </row>
    <row r="43" spans="1:13" ht="30" customHeight="1" x14ac:dyDescent="0.3">
      <c r="A43" s="31" t="s">
        <v>1442</v>
      </c>
      <c r="C43" s="31" t="s">
        <v>1443</v>
      </c>
      <c r="D43" s="32">
        <v>265</v>
      </c>
      <c r="E43" s="33" t="s">
        <v>143</v>
      </c>
      <c r="F43" s="28" t="s">
        <v>1444</v>
      </c>
      <c r="G43" s="31">
        <v>337</v>
      </c>
      <c r="H43" s="31">
        <f t="shared" si="4"/>
        <v>269.60000000000002</v>
      </c>
      <c r="K43" s="31">
        <f t="shared" si="3"/>
        <v>0</v>
      </c>
      <c r="M43" s="31">
        <f t="shared" si="5"/>
        <v>67.400000000000006</v>
      </c>
    </row>
    <row r="44" spans="1:13" ht="30" customHeight="1" x14ac:dyDescent="0.3">
      <c r="A44" s="31" t="s">
        <v>1445</v>
      </c>
      <c r="B44" s="31"/>
      <c r="C44" s="31"/>
      <c r="D44" s="32">
        <v>232</v>
      </c>
      <c r="E44" s="33" t="s">
        <v>143</v>
      </c>
      <c r="F44" s="28" t="s">
        <v>1446</v>
      </c>
      <c r="G44" s="31">
        <v>295</v>
      </c>
      <c r="H44" s="31">
        <f t="shared" si="4"/>
        <v>236</v>
      </c>
      <c r="K44" s="31">
        <f t="shared" si="3"/>
        <v>0</v>
      </c>
      <c r="M44" s="31">
        <f t="shared" si="5"/>
        <v>59</v>
      </c>
    </row>
    <row r="45" spans="1:13" ht="30" customHeight="1" x14ac:dyDescent="0.3">
      <c r="A45" s="32" t="s">
        <v>1526</v>
      </c>
      <c r="B45" s="29">
        <v>74</v>
      </c>
      <c r="C45" s="32" t="s">
        <v>1528</v>
      </c>
      <c r="D45" s="32">
        <v>296</v>
      </c>
      <c r="E45" s="32" t="s">
        <v>1344</v>
      </c>
      <c r="F45" s="28" t="s">
        <v>1527</v>
      </c>
      <c r="G45" s="31">
        <v>418</v>
      </c>
      <c r="H45" s="31">
        <f t="shared" si="4"/>
        <v>334.4</v>
      </c>
      <c r="I45" s="32">
        <f>G45+G46</f>
        <v>2194</v>
      </c>
      <c r="K45" s="31">
        <f t="shared" si="3"/>
        <v>2194</v>
      </c>
      <c r="M45" s="31">
        <f t="shared" si="5"/>
        <v>83.600000000000009</v>
      </c>
    </row>
    <row r="46" spans="1:13" ht="30" customHeight="1" x14ac:dyDescent="0.3">
      <c r="A46" s="32" t="s">
        <v>1519</v>
      </c>
      <c r="B46" s="32">
        <v>2</v>
      </c>
      <c r="C46" s="32" t="s">
        <v>1521</v>
      </c>
      <c r="D46" s="32">
        <v>1398</v>
      </c>
      <c r="E46" s="32" t="s">
        <v>402</v>
      </c>
      <c r="F46" s="28" t="s">
        <v>1520</v>
      </c>
      <c r="G46" s="32">
        <v>1776</v>
      </c>
      <c r="H46" s="31">
        <f t="shared" si="4"/>
        <v>1420.8</v>
      </c>
      <c r="K46" s="31">
        <f t="shared" si="3"/>
        <v>0</v>
      </c>
      <c r="M46" s="31">
        <f t="shared" si="5"/>
        <v>355.20000000000005</v>
      </c>
    </row>
    <row r="47" spans="1:13" ht="30" customHeight="1" x14ac:dyDescent="0.3">
      <c r="A47" s="32" t="s">
        <v>1519</v>
      </c>
      <c r="B47" s="32">
        <v>2</v>
      </c>
      <c r="C47" s="32" t="s">
        <v>1521</v>
      </c>
      <c r="D47" s="32">
        <v>1398</v>
      </c>
      <c r="E47" s="32" t="s">
        <v>1522</v>
      </c>
      <c r="F47" s="28" t="s">
        <v>1520</v>
      </c>
      <c r="G47" s="32">
        <v>1776</v>
      </c>
      <c r="H47" s="31">
        <f t="shared" si="4"/>
        <v>1420.8</v>
      </c>
      <c r="I47" s="32">
        <f>G47+G48</f>
        <v>3552</v>
      </c>
      <c r="K47" s="31">
        <f t="shared" si="3"/>
        <v>3552</v>
      </c>
      <c r="M47" s="31">
        <f t="shared" si="5"/>
        <v>355.20000000000005</v>
      </c>
    </row>
    <row r="48" spans="1:13" ht="30" customHeight="1" x14ac:dyDescent="0.3">
      <c r="A48" s="32" t="s">
        <v>1519</v>
      </c>
      <c r="B48" s="32">
        <v>2</v>
      </c>
      <c r="C48" s="32" t="s">
        <v>1521</v>
      </c>
      <c r="D48" s="32">
        <v>1398</v>
      </c>
      <c r="E48" s="31" t="s">
        <v>1531</v>
      </c>
      <c r="F48" s="28" t="s">
        <v>1520</v>
      </c>
      <c r="G48" s="32">
        <v>1776</v>
      </c>
      <c r="H48" s="31">
        <f t="shared" si="4"/>
        <v>1420.8</v>
      </c>
      <c r="I48" s="32">
        <f>G48</f>
        <v>1776</v>
      </c>
      <c r="J48" s="32">
        <v>900</v>
      </c>
      <c r="K48" s="31">
        <f t="shared" si="3"/>
        <v>876</v>
      </c>
      <c r="M48" s="31">
        <f t="shared" si="5"/>
        <v>355.20000000000005</v>
      </c>
    </row>
    <row r="49" spans="1:14" ht="30" customHeight="1" x14ac:dyDescent="0.3">
      <c r="A49" s="40" t="s">
        <v>1465</v>
      </c>
      <c r="B49" s="32">
        <v>42</v>
      </c>
      <c r="C49" s="31"/>
      <c r="E49" s="31" t="s">
        <v>402</v>
      </c>
      <c r="F49" s="28" t="s">
        <v>1466</v>
      </c>
      <c r="G49" s="31">
        <v>368</v>
      </c>
      <c r="H49" s="31">
        <f t="shared" si="4"/>
        <v>294.39999999999998</v>
      </c>
      <c r="I49" s="32">
        <f>G49+G50+G51+G52+G53</f>
        <v>1438</v>
      </c>
      <c r="J49" s="32">
        <v>1500</v>
      </c>
      <c r="K49" s="31">
        <f t="shared" si="3"/>
        <v>-62</v>
      </c>
      <c r="M49" s="31">
        <f t="shared" si="5"/>
        <v>73.600000000000009</v>
      </c>
    </row>
    <row r="50" spans="1:14" ht="30" customHeight="1" x14ac:dyDescent="0.3">
      <c r="A50" s="32" t="s">
        <v>1539</v>
      </c>
      <c r="C50" s="32" t="s">
        <v>104</v>
      </c>
      <c r="D50" s="32">
        <v>64</v>
      </c>
      <c r="E50" s="31" t="s">
        <v>18</v>
      </c>
      <c r="F50" s="28"/>
      <c r="G50" s="31">
        <v>82</v>
      </c>
      <c r="H50" s="31">
        <f t="shared" si="4"/>
        <v>65.599999999999994</v>
      </c>
      <c r="K50" s="31">
        <f t="shared" si="3"/>
        <v>0</v>
      </c>
      <c r="M50" s="31">
        <f t="shared" si="5"/>
        <v>16.400000000000002</v>
      </c>
    </row>
    <row r="51" spans="1:14" ht="46.5" customHeight="1" x14ac:dyDescent="0.3">
      <c r="A51" s="32" t="s">
        <v>1538</v>
      </c>
      <c r="D51" s="32">
        <v>99</v>
      </c>
      <c r="E51" s="31" t="s">
        <v>18</v>
      </c>
      <c r="F51" s="28"/>
      <c r="G51" s="32">
        <v>126</v>
      </c>
      <c r="H51" s="31">
        <f t="shared" si="4"/>
        <v>100.8</v>
      </c>
      <c r="K51" s="31">
        <f t="shared" si="3"/>
        <v>0</v>
      </c>
      <c r="M51" s="31">
        <f t="shared" si="5"/>
        <v>25.200000000000003</v>
      </c>
    </row>
    <row r="52" spans="1:14" ht="55.5" customHeight="1" x14ac:dyDescent="0.3">
      <c r="A52" s="32" t="s">
        <v>1538</v>
      </c>
      <c r="D52" s="32">
        <v>99</v>
      </c>
      <c r="E52" s="31" t="s">
        <v>18</v>
      </c>
      <c r="F52" s="28"/>
      <c r="G52" s="32">
        <v>126</v>
      </c>
      <c r="H52" s="31">
        <f t="shared" si="4"/>
        <v>100.8</v>
      </c>
      <c r="K52" s="31">
        <f t="shared" si="3"/>
        <v>0</v>
      </c>
      <c r="M52" s="31">
        <f t="shared" si="5"/>
        <v>25.200000000000003</v>
      </c>
      <c r="N52" s="31"/>
    </row>
    <row r="53" spans="1:14" ht="30" customHeight="1" x14ac:dyDescent="0.3">
      <c r="A53" s="32" t="s">
        <v>1515</v>
      </c>
      <c r="B53" s="32">
        <v>5</v>
      </c>
      <c r="D53" s="32">
        <v>579</v>
      </c>
      <c r="E53" s="32" t="s">
        <v>1480</v>
      </c>
      <c r="F53" s="28" t="s">
        <v>1516</v>
      </c>
      <c r="G53" s="32">
        <v>736</v>
      </c>
      <c r="H53" s="31">
        <f t="shared" si="4"/>
        <v>588.79999999999995</v>
      </c>
      <c r="K53" s="31"/>
      <c r="M53" s="31">
        <f t="shared" si="5"/>
        <v>147.20000000000002</v>
      </c>
    </row>
    <row r="54" spans="1:14" ht="30" customHeight="1" x14ac:dyDescent="0.3">
      <c r="A54" s="32" t="s">
        <v>1532</v>
      </c>
      <c r="B54" s="32">
        <v>5</v>
      </c>
      <c r="D54" s="32">
        <v>579</v>
      </c>
      <c r="E54" s="32" t="s">
        <v>1501</v>
      </c>
      <c r="F54" s="28" t="s">
        <v>1516</v>
      </c>
      <c r="G54" s="32">
        <v>736</v>
      </c>
      <c r="H54" s="31">
        <f t="shared" si="4"/>
        <v>588.79999999999995</v>
      </c>
      <c r="K54" s="31"/>
      <c r="M54" s="31">
        <f t="shared" si="5"/>
        <v>147.20000000000002</v>
      </c>
    </row>
    <row r="55" spans="1:14" ht="30" customHeight="1" x14ac:dyDescent="0.3">
      <c r="A55" s="31" t="s">
        <v>1432</v>
      </c>
      <c r="B55" s="31">
        <v>3</v>
      </c>
      <c r="C55" s="31" t="s">
        <v>83</v>
      </c>
      <c r="D55" s="32">
        <v>209</v>
      </c>
      <c r="E55" s="32" t="s">
        <v>402</v>
      </c>
      <c r="F55" s="28" t="s">
        <v>1433</v>
      </c>
      <c r="G55" s="31">
        <v>262</v>
      </c>
      <c r="H55" s="31">
        <f t="shared" si="4"/>
        <v>209.6</v>
      </c>
      <c r="K55" s="31">
        <f t="shared" ref="K55:K60" si="6">I55-J55</f>
        <v>0</v>
      </c>
      <c r="M55" s="31">
        <f t="shared" si="5"/>
        <v>52.400000000000006</v>
      </c>
    </row>
    <row r="56" spans="1:14" ht="30" customHeight="1" x14ac:dyDescent="0.3">
      <c r="A56" s="31" t="s">
        <v>1428</v>
      </c>
      <c r="B56" s="29">
        <v>3</v>
      </c>
      <c r="C56" s="29" t="s">
        <v>83</v>
      </c>
      <c r="D56" s="32">
        <v>219</v>
      </c>
      <c r="E56" s="32" t="s">
        <v>402</v>
      </c>
      <c r="F56" s="28" t="s">
        <v>1429</v>
      </c>
      <c r="G56" s="31">
        <v>274</v>
      </c>
      <c r="H56" s="31">
        <f t="shared" si="4"/>
        <v>219.2</v>
      </c>
      <c r="K56" s="31">
        <f t="shared" si="6"/>
        <v>0</v>
      </c>
      <c r="M56" s="31">
        <f t="shared" si="5"/>
        <v>54.800000000000004</v>
      </c>
    </row>
    <row r="57" spans="1:14" ht="30" customHeight="1" x14ac:dyDescent="0.3">
      <c r="A57" s="31" t="s">
        <v>1430</v>
      </c>
      <c r="B57" s="32">
        <v>3</v>
      </c>
      <c r="C57" s="31" t="s">
        <v>83</v>
      </c>
      <c r="D57" s="32">
        <v>219</v>
      </c>
      <c r="E57" s="32" t="s">
        <v>402</v>
      </c>
      <c r="F57" s="28" t="s">
        <v>1431</v>
      </c>
      <c r="G57" s="31">
        <v>274</v>
      </c>
      <c r="H57" s="31">
        <f t="shared" si="4"/>
        <v>219.2</v>
      </c>
      <c r="K57" s="31">
        <f t="shared" si="6"/>
        <v>0</v>
      </c>
      <c r="M57" s="31">
        <f t="shared" si="5"/>
        <v>54.800000000000004</v>
      </c>
    </row>
    <row r="58" spans="1:14" ht="30" customHeight="1" x14ac:dyDescent="0.3">
      <c r="A58" s="32" t="s">
        <v>1495</v>
      </c>
      <c r="B58" s="29" t="s">
        <v>516</v>
      </c>
      <c r="D58" s="32">
        <v>124</v>
      </c>
      <c r="E58" s="31" t="s">
        <v>143</v>
      </c>
      <c r="F58" s="28" t="s">
        <v>1496</v>
      </c>
      <c r="G58" s="32">
        <v>158</v>
      </c>
      <c r="H58" s="31">
        <f t="shared" si="4"/>
        <v>126.4</v>
      </c>
      <c r="K58" s="31">
        <f t="shared" si="6"/>
        <v>0</v>
      </c>
      <c r="M58" s="31">
        <f t="shared" si="5"/>
        <v>31.6</v>
      </c>
    </row>
    <row r="59" spans="1:14" ht="30" customHeight="1" x14ac:dyDescent="0.3">
      <c r="A59" s="32" t="s">
        <v>1497</v>
      </c>
      <c r="B59" s="32" t="s">
        <v>516</v>
      </c>
      <c r="D59" s="32">
        <v>93</v>
      </c>
      <c r="E59" s="31" t="s">
        <v>143</v>
      </c>
      <c r="F59" s="28" t="s">
        <v>1498</v>
      </c>
      <c r="G59" s="32">
        <v>119</v>
      </c>
      <c r="H59" s="31">
        <f t="shared" si="4"/>
        <v>95.2</v>
      </c>
      <c r="K59" s="31">
        <f t="shared" si="6"/>
        <v>0</v>
      </c>
      <c r="M59" s="31">
        <f t="shared" si="5"/>
        <v>23.8</v>
      </c>
    </row>
    <row r="60" spans="1:14" ht="30" customHeight="1" x14ac:dyDescent="0.3">
      <c r="A60" s="31" t="s">
        <v>1493</v>
      </c>
      <c r="B60" s="29" t="s">
        <v>516</v>
      </c>
      <c r="D60" s="32">
        <v>86</v>
      </c>
      <c r="E60" s="31" t="s">
        <v>143</v>
      </c>
      <c r="F60" s="28" t="s">
        <v>1494</v>
      </c>
      <c r="G60" s="31">
        <v>110</v>
      </c>
      <c r="H60" s="31">
        <f t="shared" si="4"/>
        <v>88</v>
      </c>
      <c r="K60" s="31">
        <f t="shared" si="6"/>
        <v>0</v>
      </c>
      <c r="M60" s="31">
        <f t="shared" si="5"/>
        <v>22</v>
      </c>
    </row>
    <row r="61" spans="1:14" ht="30" customHeight="1" x14ac:dyDescent="0.3">
      <c r="A61" s="32" t="s">
        <v>1517</v>
      </c>
      <c r="B61" s="32" t="s">
        <v>351</v>
      </c>
      <c r="D61" s="32">
        <v>349</v>
      </c>
      <c r="E61" s="32" t="s">
        <v>1501</v>
      </c>
      <c r="F61" s="28" t="s">
        <v>1518</v>
      </c>
      <c r="G61" s="32">
        <v>444</v>
      </c>
      <c r="H61" s="31">
        <f t="shared" si="4"/>
        <v>355.2</v>
      </c>
      <c r="K61" s="31"/>
      <c r="M61" s="31">
        <f t="shared" si="5"/>
        <v>88.800000000000011</v>
      </c>
    </row>
    <row r="62" spans="1:14" ht="30" customHeight="1" x14ac:dyDescent="0.3">
      <c r="A62" s="34" t="s">
        <v>1499</v>
      </c>
      <c r="B62" s="32" t="s">
        <v>244</v>
      </c>
      <c r="C62" s="32" t="s">
        <v>890</v>
      </c>
      <c r="E62" s="32" t="s">
        <v>1501</v>
      </c>
      <c r="F62" s="28" t="s">
        <v>1500</v>
      </c>
      <c r="G62" s="32">
        <v>126</v>
      </c>
      <c r="H62" s="31">
        <f t="shared" si="4"/>
        <v>100.8</v>
      </c>
      <c r="I62" s="32">
        <f>G62+G63+G64+G65+G66+G67</f>
        <v>2184</v>
      </c>
      <c r="J62" s="32">
        <v>850</v>
      </c>
      <c r="K62" s="31">
        <f t="shared" ref="K62:K73" si="7">I62-J62</f>
        <v>1334</v>
      </c>
      <c r="M62" s="31">
        <f t="shared" si="5"/>
        <v>25.200000000000003</v>
      </c>
    </row>
    <row r="63" spans="1:14" ht="30" customHeight="1" x14ac:dyDescent="0.3">
      <c r="A63" s="32" t="s">
        <v>1503</v>
      </c>
      <c r="B63" s="32" t="s">
        <v>351</v>
      </c>
      <c r="C63" s="32" t="s">
        <v>83</v>
      </c>
      <c r="D63" s="32">
        <v>99</v>
      </c>
      <c r="E63" s="32" t="s">
        <v>1501</v>
      </c>
      <c r="F63" s="28" t="s">
        <v>1502</v>
      </c>
      <c r="G63" s="32">
        <v>126</v>
      </c>
      <c r="H63" s="31">
        <f t="shared" si="4"/>
        <v>100.8</v>
      </c>
      <c r="K63" s="31">
        <f t="shared" si="7"/>
        <v>0</v>
      </c>
      <c r="M63" s="31">
        <f t="shared" si="5"/>
        <v>25.200000000000003</v>
      </c>
    </row>
    <row r="64" spans="1:14" ht="30" customHeight="1" x14ac:dyDescent="0.3">
      <c r="A64" s="32" t="s">
        <v>1510</v>
      </c>
      <c r="B64" s="32" t="s">
        <v>1511</v>
      </c>
      <c r="D64" s="32">
        <v>618</v>
      </c>
      <c r="E64" s="32" t="s">
        <v>1448</v>
      </c>
      <c r="F64" s="29"/>
      <c r="G64" s="32">
        <v>773</v>
      </c>
      <c r="H64" s="31">
        <f t="shared" si="4"/>
        <v>618.4</v>
      </c>
      <c r="K64" s="31">
        <f t="shared" si="7"/>
        <v>0</v>
      </c>
      <c r="M64" s="31">
        <f t="shared" si="5"/>
        <v>154.60000000000002</v>
      </c>
    </row>
    <row r="65" spans="1:13" ht="30" customHeight="1" x14ac:dyDescent="0.3">
      <c r="A65" s="31" t="s">
        <v>1447</v>
      </c>
      <c r="B65" s="32">
        <v>62</v>
      </c>
      <c r="D65" s="32">
        <v>339</v>
      </c>
      <c r="E65" s="33" t="s">
        <v>1448</v>
      </c>
      <c r="F65" s="28"/>
      <c r="G65" s="31">
        <v>424</v>
      </c>
      <c r="H65" s="31">
        <f t="shared" si="4"/>
        <v>339.2</v>
      </c>
      <c r="K65" s="31">
        <f t="shared" si="7"/>
        <v>0</v>
      </c>
      <c r="M65" s="31">
        <f t="shared" si="5"/>
        <v>84.800000000000011</v>
      </c>
    </row>
    <row r="66" spans="1:13" ht="30" customHeight="1" x14ac:dyDescent="0.3">
      <c r="A66" s="31" t="s">
        <v>1470</v>
      </c>
      <c r="B66" s="31">
        <v>44</v>
      </c>
      <c r="C66" s="31"/>
      <c r="D66" s="31">
        <v>309</v>
      </c>
      <c r="E66" s="31" t="s">
        <v>517</v>
      </c>
      <c r="F66" s="28" t="s">
        <v>1471</v>
      </c>
      <c r="G66" s="31">
        <v>393</v>
      </c>
      <c r="H66" s="31">
        <f t="shared" ref="H66:H73" si="8">G66-M66</f>
        <v>314.39999999999998</v>
      </c>
      <c r="K66" s="31">
        <f t="shared" si="7"/>
        <v>0</v>
      </c>
      <c r="M66" s="31">
        <f t="shared" ref="M66:M73" si="9">G66*20%</f>
        <v>78.600000000000009</v>
      </c>
    </row>
    <row r="67" spans="1:13" ht="30" customHeight="1" x14ac:dyDescent="0.3">
      <c r="A67" s="32" t="s">
        <v>745</v>
      </c>
      <c r="B67" s="32">
        <v>42</v>
      </c>
      <c r="C67" s="32" t="s">
        <v>83</v>
      </c>
      <c r="D67" s="31">
        <v>269</v>
      </c>
      <c r="E67" s="31" t="s">
        <v>517</v>
      </c>
      <c r="F67" s="28" t="s">
        <v>1474</v>
      </c>
      <c r="G67" s="32">
        <v>342</v>
      </c>
      <c r="H67" s="31">
        <f t="shared" si="8"/>
        <v>273.60000000000002</v>
      </c>
      <c r="K67" s="31">
        <f t="shared" si="7"/>
        <v>0</v>
      </c>
      <c r="M67" s="31">
        <f t="shared" si="9"/>
        <v>68.400000000000006</v>
      </c>
    </row>
    <row r="68" spans="1:13" ht="30" customHeight="1" x14ac:dyDescent="0.3">
      <c r="A68" s="32" t="s">
        <v>1475</v>
      </c>
      <c r="B68" s="32">
        <v>42</v>
      </c>
      <c r="C68" s="32" t="s">
        <v>1476</v>
      </c>
      <c r="D68" s="31">
        <v>279</v>
      </c>
      <c r="E68" s="31" t="s">
        <v>517</v>
      </c>
      <c r="F68" s="28" t="s">
        <v>1477</v>
      </c>
      <c r="G68" s="32">
        <v>355</v>
      </c>
      <c r="H68" s="31">
        <f t="shared" si="8"/>
        <v>284</v>
      </c>
      <c r="K68" s="31">
        <f t="shared" si="7"/>
        <v>0</v>
      </c>
      <c r="M68" s="31">
        <f t="shared" si="9"/>
        <v>71</v>
      </c>
    </row>
    <row r="69" spans="1:13" ht="30" customHeight="1" x14ac:dyDescent="0.3">
      <c r="A69" s="32" t="s">
        <v>1523</v>
      </c>
      <c r="B69" s="32">
        <v>46</v>
      </c>
      <c r="C69" s="32" t="s">
        <v>1524</v>
      </c>
      <c r="D69" s="32">
        <v>265</v>
      </c>
      <c r="E69" s="32" t="s">
        <v>1522</v>
      </c>
      <c r="F69" s="28" t="s">
        <v>1525</v>
      </c>
      <c r="G69" s="32">
        <v>324</v>
      </c>
      <c r="H69" s="31">
        <f t="shared" si="8"/>
        <v>259.2</v>
      </c>
      <c r="K69" s="31">
        <f t="shared" si="7"/>
        <v>0</v>
      </c>
      <c r="M69" s="31">
        <f t="shared" si="9"/>
        <v>64.8</v>
      </c>
    </row>
    <row r="70" spans="1:13" ht="30" customHeight="1" x14ac:dyDescent="0.3">
      <c r="A70" s="32" t="s">
        <v>1513</v>
      </c>
      <c r="B70" s="32">
        <v>42</v>
      </c>
      <c r="C70" s="32" t="s">
        <v>83</v>
      </c>
      <c r="D70" s="32">
        <v>349</v>
      </c>
      <c r="E70" s="31" t="s">
        <v>517</v>
      </c>
      <c r="F70" s="28" t="s">
        <v>1469</v>
      </c>
      <c r="G70" s="32">
        <v>444</v>
      </c>
      <c r="H70" s="31">
        <f t="shared" si="8"/>
        <v>355.2</v>
      </c>
      <c r="I70" s="32">
        <f>G70+G71+G72+G73+G74+G75</f>
        <v>1584</v>
      </c>
      <c r="J70" s="32">
        <v>1300</v>
      </c>
      <c r="K70" s="31">
        <f t="shared" si="7"/>
        <v>284</v>
      </c>
      <c r="M70" s="31">
        <f t="shared" si="9"/>
        <v>88.800000000000011</v>
      </c>
    </row>
    <row r="71" spans="1:13" ht="30" customHeight="1" x14ac:dyDescent="0.3">
      <c r="A71" s="32" t="s">
        <v>1543</v>
      </c>
      <c r="B71" s="32">
        <v>50</v>
      </c>
      <c r="C71" s="32" t="s">
        <v>120</v>
      </c>
      <c r="D71" s="32">
        <v>539</v>
      </c>
      <c r="E71" s="32" t="s">
        <v>1330</v>
      </c>
      <c r="F71" s="28"/>
      <c r="G71" s="31">
        <v>685</v>
      </c>
      <c r="H71" s="31">
        <f t="shared" si="8"/>
        <v>548</v>
      </c>
      <c r="I71" s="32">
        <f>G71</f>
        <v>685</v>
      </c>
      <c r="J71" s="32">
        <v>685</v>
      </c>
      <c r="K71" s="31">
        <f t="shared" si="7"/>
        <v>0</v>
      </c>
      <c r="M71" s="31">
        <f t="shared" si="9"/>
        <v>137</v>
      </c>
    </row>
    <row r="72" spans="1:13" ht="30" customHeight="1" x14ac:dyDescent="0.3">
      <c r="A72" s="32" t="s">
        <v>1457</v>
      </c>
      <c r="B72" s="32">
        <v>5</v>
      </c>
      <c r="C72" s="32" t="s">
        <v>558</v>
      </c>
      <c r="D72" s="32">
        <v>358</v>
      </c>
      <c r="E72" s="33" t="s">
        <v>1452</v>
      </c>
      <c r="F72" s="28" t="s">
        <v>1456</v>
      </c>
      <c r="G72" s="32">
        <v>455</v>
      </c>
      <c r="H72" s="31">
        <f t="shared" si="8"/>
        <v>364</v>
      </c>
      <c r="K72" s="31">
        <f t="shared" si="7"/>
        <v>0</v>
      </c>
      <c r="M72" s="31">
        <f t="shared" si="9"/>
        <v>91</v>
      </c>
    </row>
    <row r="73" spans="1:13" ht="30" customHeight="1" x14ac:dyDescent="0.3">
      <c r="A73" s="32" t="s">
        <v>1548</v>
      </c>
      <c r="D73" s="32">
        <v>185</v>
      </c>
      <c r="F73" s="28"/>
      <c r="H73" s="31">
        <f t="shared" si="8"/>
        <v>0</v>
      </c>
      <c r="K73" s="31">
        <f t="shared" si="7"/>
        <v>0</v>
      </c>
      <c r="M73" s="31">
        <f t="shared" si="9"/>
        <v>0</v>
      </c>
    </row>
    <row r="74" spans="1:13" ht="30" customHeight="1" x14ac:dyDescent="0.3">
      <c r="H74" s="32">
        <f>SUM(H2:H73)</f>
        <v>23771.200000000001</v>
      </c>
    </row>
    <row r="76" spans="1:13" ht="30" customHeight="1" x14ac:dyDescent="0.3">
      <c r="D76" s="32">
        <f>SUM(D2:D75)</f>
        <v>21900</v>
      </c>
    </row>
    <row r="77" spans="1:13" ht="30" customHeight="1" x14ac:dyDescent="0.3">
      <c r="D77" s="32">
        <v>21919</v>
      </c>
    </row>
  </sheetData>
  <sortState ref="A2:M72">
    <sortCondition ref="A2"/>
  </sortState>
  <hyperlinks>
    <hyperlink ref="F14" r:id="rId1" xr:uid="{00000000-0004-0000-1F00-000000000000}"/>
    <hyperlink ref="F15" r:id="rId2" xr:uid="{00000000-0004-0000-1F00-000001000000}"/>
    <hyperlink ref="F56" r:id="rId3" xr:uid="{00000000-0004-0000-1F00-000002000000}"/>
    <hyperlink ref="F57" r:id="rId4" xr:uid="{00000000-0004-0000-1F00-000003000000}"/>
    <hyperlink ref="F55" r:id="rId5" xr:uid="{00000000-0004-0000-1F00-000004000000}"/>
    <hyperlink ref="F27" r:id="rId6" xr:uid="{00000000-0004-0000-1F00-000005000000}"/>
    <hyperlink ref="F28" r:id="rId7" xr:uid="{00000000-0004-0000-1F00-000006000000}"/>
    <hyperlink ref="F31" r:id="rId8" xr:uid="{00000000-0004-0000-1F00-000007000000}"/>
    <hyperlink ref="F9" r:id="rId9" xr:uid="{00000000-0004-0000-1F00-000008000000}"/>
    <hyperlink ref="F10" r:id="rId10" xr:uid="{00000000-0004-0000-1F00-000009000000}"/>
    <hyperlink ref="F43" r:id="rId11" xr:uid="{00000000-0004-0000-1F00-00000A000000}"/>
    <hyperlink ref="F44" r:id="rId12" xr:uid="{00000000-0004-0000-1F00-00000B000000}"/>
    <hyperlink ref="F21" r:id="rId13" xr:uid="{00000000-0004-0000-1F00-00000C000000}"/>
    <hyperlink ref="F19" r:id="rId14" xr:uid="{00000000-0004-0000-1F00-00000D000000}"/>
    <hyperlink ref="F32" r:id="rId15" xr:uid="{00000000-0004-0000-1F00-00000E000000}"/>
    <hyperlink ref="F72" r:id="rId16" xr:uid="{00000000-0004-0000-1F00-00000F000000}"/>
    <hyperlink ref="F42" r:id="rId17" xr:uid="{00000000-0004-0000-1F00-000010000000}"/>
    <hyperlink ref="F20" r:id="rId18" xr:uid="{00000000-0004-0000-1F00-000011000000}"/>
    <hyperlink ref="F49" r:id="rId19" xr:uid="{00000000-0004-0000-1F00-000012000000}"/>
    <hyperlink ref="F41" r:id="rId20" xr:uid="{00000000-0004-0000-1F00-000013000000}"/>
    <hyperlink ref="F70" r:id="rId21" xr:uid="{00000000-0004-0000-1F00-000014000000}"/>
    <hyperlink ref="F66" r:id="rId22" xr:uid="{00000000-0004-0000-1F00-000015000000}"/>
    <hyperlink ref="F8" r:id="rId23" xr:uid="{00000000-0004-0000-1F00-000016000000}"/>
    <hyperlink ref="F67" r:id="rId24" xr:uid="{00000000-0004-0000-1F00-000017000000}"/>
    <hyperlink ref="F68" r:id="rId25" xr:uid="{00000000-0004-0000-1F00-000018000000}"/>
    <hyperlink ref="F16" r:id="rId26" xr:uid="{00000000-0004-0000-1F00-000019000000}"/>
    <hyperlink ref="F5" r:id="rId27" xr:uid="{00000000-0004-0000-1F00-00001A000000}"/>
    <hyperlink ref="F22" r:id="rId28" xr:uid="{00000000-0004-0000-1F00-00001B000000}"/>
    <hyperlink ref="F23" r:id="rId29" xr:uid="{00000000-0004-0000-1F00-00001C000000}"/>
    <hyperlink ref="F24" r:id="rId30" xr:uid="{00000000-0004-0000-1F00-00001D000000}"/>
    <hyperlink ref="F26" r:id="rId31" xr:uid="{00000000-0004-0000-1F00-00001E000000}"/>
    <hyperlink ref="F25" r:id="rId32" xr:uid="{00000000-0004-0000-1F00-00001F000000}"/>
    <hyperlink ref="F18" r:id="rId33" xr:uid="{00000000-0004-0000-1F00-000020000000}"/>
    <hyperlink ref="F60" r:id="rId34" xr:uid="{00000000-0004-0000-1F00-000021000000}"/>
    <hyperlink ref="F58" r:id="rId35" xr:uid="{00000000-0004-0000-1F00-000022000000}"/>
    <hyperlink ref="F59" r:id="rId36" xr:uid="{00000000-0004-0000-1F00-000023000000}"/>
    <hyperlink ref="F62" r:id="rId37" xr:uid="{00000000-0004-0000-1F00-000024000000}"/>
    <hyperlink ref="F63" r:id="rId38" xr:uid="{00000000-0004-0000-1F00-000025000000}"/>
    <hyperlink ref="F34" r:id="rId39" xr:uid="{00000000-0004-0000-1F00-000026000000}"/>
    <hyperlink ref="F35" r:id="rId40" xr:uid="{00000000-0004-0000-1F00-000027000000}"/>
    <hyperlink ref="F53" r:id="rId41" xr:uid="{00000000-0004-0000-1F00-000028000000}"/>
    <hyperlink ref="F61" r:id="rId42" xr:uid="{00000000-0004-0000-1F00-000029000000}"/>
    <hyperlink ref="F47" r:id="rId43" xr:uid="{00000000-0004-0000-1F00-00002A000000}"/>
    <hyperlink ref="F69" r:id="rId44" xr:uid="{00000000-0004-0000-1F00-00002B000000}"/>
    <hyperlink ref="F45" r:id="rId45" xr:uid="{00000000-0004-0000-1F00-00002C000000}"/>
    <hyperlink ref="F4" r:id="rId46" xr:uid="{00000000-0004-0000-1F00-00002D000000}"/>
    <hyperlink ref="F48" r:id="rId47" xr:uid="{00000000-0004-0000-1F00-00002E000000}"/>
    <hyperlink ref="F46" r:id="rId48" xr:uid="{00000000-0004-0000-1F00-00002F000000}"/>
    <hyperlink ref="F54" r:id="rId49" xr:uid="{00000000-0004-0000-1F00-000030000000}"/>
    <hyperlink ref="F13" r:id="rId50" xr:uid="{00000000-0004-0000-1F00-000031000000}"/>
    <hyperlink ref="F11" r:id="rId51" xr:uid="{00000000-0004-0000-1F00-000032000000}"/>
    <hyperlink ref="F12" r:id="rId52" xr:uid="{00000000-0004-0000-1F00-000033000000}"/>
  </hyperlinks>
  <pageMargins left="0.7" right="0.7" top="0.75" bottom="0.75" header="0.3" footer="0.3"/>
  <pageSetup paperSize="9" orientation="portrait" verticalDpi="0" r:id="rId5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74"/>
  <sheetViews>
    <sheetView topLeftCell="A47" workbookViewId="0">
      <selection activeCell="B57" sqref="B57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1418</v>
      </c>
      <c r="B2" s="47" t="s">
        <v>1416</v>
      </c>
      <c r="C2" s="16" t="s">
        <v>1417</v>
      </c>
      <c r="D2" s="12">
        <v>4</v>
      </c>
      <c r="F2" s="13">
        <v>387</v>
      </c>
      <c r="G2" s="13">
        <f t="shared" ref="G2:G33" si="0">F2-L2</f>
        <v>309.60000000000002</v>
      </c>
      <c r="H2" s="12">
        <f>F2+F3</f>
        <v>797</v>
      </c>
      <c r="I2" s="12">
        <v>797</v>
      </c>
      <c r="J2" s="13">
        <f>H2-I2</f>
        <v>0</v>
      </c>
      <c r="L2" s="13">
        <f t="shared" ref="L2:L33" si="1">F2*20%</f>
        <v>77.400000000000006</v>
      </c>
    </row>
    <row r="3" spans="1:14" s="8" customFormat="1" ht="30" customHeight="1" x14ac:dyDescent="0.3">
      <c r="A3" s="8" t="s">
        <v>1418</v>
      </c>
      <c r="B3" s="48" t="s">
        <v>1421</v>
      </c>
      <c r="C3" s="14" t="s">
        <v>1422</v>
      </c>
      <c r="D3" s="20">
        <v>4</v>
      </c>
      <c r="F3" s="9">
        <v>410</v>
      </c>
      <c r="G3" s="9">
        <f t="shared" si="0"/>
        <v>328</v>
      </c>
      <c r="J3" s="9">
        <f>H3-I3</f>
        <v>0</v>
      </c>
      <c r="L3" s="9">
        <f t="shared" si="1"/>
        <v>82</v>
      </c>
      <c r="N3" s="9"/>
    </row>
    <row r="4" spans="1:14" s="3" customFormat="1" ht="30" customHeight="1" x14ac:dyDescent="0.3">
      <c r="A4" s="3" t="s">
        <v>1480</v>
      </c>
      <c r="B4" s="43" t="s">
        <v>1478</v>
      </c>
      <c r="C4" s="15" t="s">
        <v>1479</v>
      </c>
      <c r="D4" s="3" t="s">
        <v>1294</v>
      </c>
      <c r="E4" s="3" t="s">
        <v>20</v>
      </c>
      <c r="F4" s="3">
        <v>381</v>
      </c>
      <c r="G4" s="4">
        <f t="shared" si="0"/>
        <v>304.8</v>
      </c>
      <c r="H4" s="3">
        <f>F4+F5+F6+F7</f>
        <v>1446</v>
      </c>
      <c r="I4" s="3">
        <v>710</v>
      </c>
      <c r="J4" s="4">
        <f>H4-I4</f>
        <v>736</v>
      </c>
      <c r="L4" s="4">
        <f t="shared" si="1"/>
        <v>76.2</v>
      </c>
    </row>
    <row r="5" spans="1:14" s="3" customFormat="1" ht="30" customHeight="1" x14ac:dyDescent="0.3">
      <c r="A5" s="3" t="s">
        <v>1480</v>
      </c>
      <c r="B5" s="43" t="s">
        <v>1504</v>
      </c>
      <c r="C5" s="15" t="s">
        <v>1505</v>
      </c>
      <c r="F5" s="3">
        <v>274</v>
      </c>
      <c r="G5" s="4">
        <f t="shared" si="0"/>
        <v>219.2</v>
      </c>
      <c r="J5" s="4">
        <f>H5-I5</f>
        <v>0</v>
      </c>
      <c r="L5" s="4">
        <f t="shared" si="1"/>
        <v>54.800000000000004</v>
      </c>
    </row>
    <row r="6" spans="1:14" s="3" customFormat="1" ht="30" customHeight="1" x14ac:dyDescent="0.3">
      <c r="A6" s="3" t="s">
        <v>1480</v>
      </c>
      <c r="B6" s="43" t="s">
        <v>1515</v>
      </c>
      <c r="C6" s="15" t="s">
        <v>1516</v>
      </c>
      <c r="D6" s="3">
        <v>5</v>
      </c>
      <c r="F6" s="3">
        <v>736</v>
      </c>
      <c r="G6" s="4">
        <f t="shared" si="0"/>
        <v>588.79999999999995</v>
      </c>
      <c r="J6" s="4"/>
      <c r="L6" s="4">
        <f t="shared" si="1"/>
        <v>147.20000000000002</v>
      </c>
    </row>
    <row r="7" spans="1:14" s="3" customFormat="1" ht="30" customHeight="1" x14ac:dyDescent="0.3">
      <c r="A7" s="3" t="s">
        <v>1480</v>
      </c>
      <c r="B7" s="43" t="s">
        <v>1506</v>
      </c>
      <c r="C7" s="15" t="s">
        <v>1507</v>
      </c>
      <c r="F7" s="3">
        <v>55</v>
      </c>
      <c r="G7" s="4">
        <f t="shared" si="0"/>
        <v>44</v>
      </c>
      <c r="J7" s="4">
        <f t="shared" ref="J7:J39" si="2">H7-I7</f>
        <v>0</v>
      </c>
      <c r="L7" s="4">
        <f t="shared" si="1"/>
        <v>11</v>
      </c>
    </row>
    <row r="8" spans="1:14" s="5" customFormat="1" ht="30" customHeight="1" x14ac:dyDescent="0.3">
      <c r="A8" s="5" t="s">
        <v>1379</v>
      </c>
      <c r="B8" s="54" t="s">
        <v>1378</v>
      </c>
      <c r="C8" s="7"/>
      <c r="D8" s="5">
        <v>48</v>
      </c>
      <c r="E8" s="5" t="s">
        <v>120</v>
      </c>
      <c r="G8" s="6">
        <f t="shared" si="0"/>
        <v>0</v>
      </c>
      <c r="H8" s="5">
        <f>F8</f>
        <v>0</v>
      </c>
      <c r="J8" s="6">
        <f t="shared" si="2"/>
        <v>0</v>
      </c>
      <c r="L8" s="6">
        <f t="shared" si="1"/>
        <v>0</v>
      </c>
    </row>
    <row r="9" spans="1:14" s="12" customFormat="1" ht="30" customHeight="1" x14ac:dyDescent="0.3">
      <c r="A9" s="12" t="s">
        <v>1448</v>
      </c>
      <c r="B9" s="47" t="s">
        <v>1508</v>
      </c>
      <c r="C9" s="22"/>
      <c r="D9" s="12">
        <v>62</v>
      </c>
      <c r="F9" s="12">
        <v>662</v>
      </c>
      <c r="G9" s="13">
        <f t="shared" si="0"/>
        <v>529.6</v>
      </c>
      <c r="H9" s="12">
        <f>F9+F10+F11+F12+F13+F14</f>
        <v>2970</v>
      </c>
      <c r="I9" s="12">
        <v>1700</v>
      </c>
      <c r="J9" s="13">
        <f t="shared" si="2"/>
        <v>1270</v>
      </c>
      <c r="L9" s="13">
        <f t="shared" si="1"/>
        <v>132.4</v>
      </c>
    </row>
    <row r="10" spans="1:14" s="10" customFormat="1" ht="30" customHeight="1" x14ac:dyDescent="0.3">
      <c r="A10" s="10" t="s">
        <v>1448</v>
      </c>
      <c r="B10" s="41" t="s">
        <v>1509</v>
      </c>
      <c r="C10" s="21"/>
      <c r="D10" s="10">
        <v>62</v>
      </c>
      <c r="E10" s="10" t="s">
        <v>385</v>
      </c>
      <c r="F10" s="10">
        <v>574</v>
      </c>
      <c r="G10" s="11">
        <f t="shared" si="0"/>
        <v>459.2</v>
      </c>
      <c r="J10" s="11">
        <f t="shared" si="2"/>
        <v>0</v>
      </c>
      <c r="L10" s="11">
        <f t="shared" si="1"/>
        <v>114.80000000000001</v>
      </c>
    </row>
    <row r="11" spans="1:14" s="10" customFormat="1" ht="30" customHeight="1" x14ac:dyDescent="0.3">
      <c r="A11" s="10" t="s">
        <v>1448</v>
      </c>
      <c r="B11" s="34" t="s">
        <v>684</v>
      </c>
      <c r="C11" s="21"/>
      <c r="D11" s="10">
        <v>60</v>
      </c>
      <c r="G11" s="11">
        <f t="shared" si="0"/>
        <v>0</v>
      </c>
      <c r="J11" s="11">
        <f t="shared" si="2"/>
        <v>0</v>
      </c>
      <c r="L11" s="11">
        <f t="shared" si="1"/>
        <v>0</v>
      </c>
    </row>
    <row r="12" spans="1:14" s="10" customFormat="1" ht="30" customHeight="1" x14ac:dyDescent="0.3">
      <c r="A12" s="10" t="s">
        <v>1448</v>
      </c>
      <c r="B12" s="41" t="s">
        <v>1510</v>
      </c>
      <c r="C12" s="21"/>
      <c r="D12" s="10" t="s">
        <v>1511</v>
      </c>
      <c r="F12" s="10">
        <v>773</v>
      </c>
      <c r="G12" s="11">
        <f t="shared" si="0"/>
        <v>618.4</v>
      </c>
      <c r="J12" s="11">
        <f t="shared" si="2"/>
        <v>0</v>
      </c>
      <c r="L12" s="11">
        <f t="shared" si="1"/>
        <v>154.60000000000002</v>
      </c>
    </row>
    <row r="13" spans="1:14" s="10" customFormat="1" ht="30" customHeight="1" x14ac:dyDescent="0.3">
      <c r="A13" s="26" t="s">
        <v>1448</v>
      </c>
      <c r="B13" s="42" t="s">
        <v>1447</v>
      </c>
      <c r="C13" s="15"/>
      <c r="D13" s="10">
        <v>62</v>
      </c>
      <c r="F13" s="11">
        <v>424</v>
      </c>
      <c r="G13" s="11">
        <f t="shared" si="0"/>
        <v>339.2</v>
      </c>
      <c r="J13" s="11">
        <f t="shared" si="2"/>
        <v>0</v>
      </c>
      <c r="L13" s="11">
        <f t="shared" si="1"/>
        <v>84.800000000000011</v>
      </c>
    </row>
    <row r="14" spans="1:14" s="8" customFormat="1" ht="30" customHeight="1" x14ac:dyDescent="0.3">
      <c r="A14" s="8" t="s">
        <v>1448</v>
      </c>
      <c r="B14" s="48" t="s">
        <v>1514</v>
      </c>
      <c r="C14" s="20"/>
      <c r="D14" s="8">
        <v>60</v>
      </c>
      <c r="E14" s="8" t="s">
        <v>496</v>
      </c>
      <c r="F14" s="8">
        <v>537</v>
      </c>
      <c r="G14" s="9">
        <f t="shared" si="0"/>
        <v>429.6</v>
      </c>
      <c r="J14" s="9">
        <f t="shared" si="2"/>
        <v>0</v>
      </c>
      <c r="L14" s="9">
        <f t="shared" si="1"/>
        <v>107.4</v>
      </c>
    </row>
    <row r="15" spans="1:14" s="3" customFormat="1" ht="30" customHeight="1" x14ac:dyDescent="0.3">
      <c r="A15" s="4" t="s">
        <v>517</v>
      </c>
      <c r="B15" s="43" t="s">
        <v>1513</v>
      </c>
      <c r="C15" s="15" t="s">
        <v>1469</v>
      </c>
      <c r="D15" s="3">
        <v>42</v>
      </c>
      <c r="E15" s="3" t="s">
        <v>83</v>
      </c>
      <c r="F15" s="3">
        <v>444</v>
      </c>
      <c r="G15" s="4">
        <f t="shared" si="0"/>
        <v>355.2</v>
      </c>
      <c r="H15" s="3">
        <f>F15+F16+F17+F18+F19+F20</f>
        <v>2572</v>
      </c>
      <c r="I15" s="3">
        <v>1300</v>
      </c>
      <c r="J15" s="4">
        <f t="shared" si="2"/>
        <v>1272</v>
      </c>
      <c r="L15" s="4">
        <f t="shared" si="1"/>
        <v>88.800000000000011</v>
      </c>
      <c r="M15" s="4"/>
    </row>
    <row r="16" spans="1:14" s="3" customFormat="1" ht="30" customHeight="1" x14ac:dyDescent="0.3">
      <c r="A16" s="4" t="s">
        <v>517</v>
      </c>
      <c r="B16" s="49" t="s">
        <v>1472</v>
      </c>
      <c r="C16" s="15" t="s">
        <v>1473</v>
      </c>
      <c r="D16" s="4">
        <v>44</v>
      </c>
      <c r="E16" s="4" t="s">
        <v>1460</v>
      </c>
      <c r="F16" s="4">
        <v>495</v>
      </c>
      <c r="G16" s="4">
        <f t="shared" si="0"/>
        <v>396</v>
      </c>
      <c r="J16" s="4">
        <f t="shared" si="2"/>
        <v>0</v>
      </c>
      <c r="L16" s="4">
        <f t="shared" si="1"/>
        <v>99</v>
      </c>
    </row>
    <row r="17" spans="1:14" s="3" customFormat="1" ht="30" customHeight="1" x14ac:dyDescent="0.3">
      <c r="A17" s="4" t="s">
        <v>517</v>
      </c>
      <c r="B17" s="49" t="s">
        <v>1467</v>
      </c>
      <c r="C17" s="15" t="s">
        <v>1468</v>
      </c>
      <c r="D17" s="4">
        <v>44</v>
      </c>
      <c r="E17" s="4"/>
      <c r="F17" s="4">
        <v>543</v>
      </c>
      <c r="G17" s="4">
        <f t="shared" si="0"/>
        <v>434.4</v>
      </c>
      <c r="J17" s="4">
        <f t="shared" si="2"/>
        <v>0</v>
      </c>
      <c r="L17" s="4">
        <f t="shared" si="1"/>
        <v>108.60000000000001</v>
      </c>
    </row>
    <row r="18" spans="1:14" s="4" customFormat="1" ht="30" customHeight="1" x14ac:dyDescent="0.3">
      <c r="A18" s="4" t="s">
        <v>517</v>
      </c>
      <c r="B18" s="49" t="s">
        <v>1470</v>
      </c>
      <c r="C18" s="15" t="s">
        <v>1471</v>
      </c>
      <c r="D18" s="4">
        <v>44</v>
      </c>
      <c r="F18" s="4">
        <v>393</v>
      </c>
      <c r="G18" s="4">
        <f t="shared" si="0"/>
        <v>314.39999999999998</v>
      </c>
      <c r="H18" s="3"/>
      <c r="I18" s="3"/>
      <c r="J18" s="4">
        <f t="shared" si="2"/>
        <v>0</v>
      </c>
      <c r="K18" s="3"/>
      <c r="L18" s="4">
        <f t="shared" si="1"/>
        <v>78.600000000000009</v>
      </c>
      <c r="N18" s="3"/>
    </row>
    <row r="19" spans="1:14" s="4" customFormat="1" ht="30" customHeight="1" x14ac:dyDescent="0.3">
      <c r="A19" s="4" t="s">
        <v>517</v>
      </c>
      <c r="B19" s="43" t="s">
        <v>745</v>
      </c>
      <c r="C19" s="15" t="s">
        <v>1474</v>
      </c>
      <c r="D19" s="3">
        <v>42</v>
      </c>
      <c r="E19" s="3" t="s">
        <v>83</v>
      </c>
      <c r="F19" s="3">
        <v>342</v>
      </c>
      <c r="G19" s="4">
        <f t="shared" si="0"/>
        <v>273.60000000000002</v>
      </c>
      <c r="H19" s="3"/>
      <c r="I19" s="3"/>
      <c r="J19" s="4">
        <f t="shared" si="2"/>
        <v>0</v>
      </c>
      <c r="K19" s="3"/>
      <c r="L19" s="4">
        <f t="shared" si="1"/>
        <v>68.400000000000006</v>
      </c>
      <c r="M19" s="3"/>
    </row>
    <row r="20" spans="1:14" s="4" customFormat="1" ht="30" customHeight="1" x14ac:dyDescent="0.3">
      <c r="A20" s="4" t="s">
        <v>517</v>
      </c>
      <c r="B20" s="43" t="s">
        <v>1475</v>
      </c>
      <c r="C20" s="15" t="s">
        <v>1477</v>
      </c>
      <c r="D20" s="3">
        <v>42</v>
      </c>
      <c r="E20" s="3" t="s">
        <v>1476</v>
      </c>
      <c r="F20" s="3">
        <v>355</v>
      </c>
      <c r="G20" s="4">
        <f t="shared" si="0"/>
        <v>284</v>
      </c>
      <c r="H20" s="3"/>
      <c r="I20" s="3"/>
      <c r="J20" s="4">
        <f t="shared" si="2"/>
        <v>0</v>
      </c>
      <c r="K20" s="3"/>
      <c r="L20" s="4">
        <f t="shared" si="1"/>
        <v>71</v>
      </c>
    </row>
    <row r="21" spans="1:14" s="13" customFormat="1" ht="30" customHeight="1" x14ac:dyDescent="0.3">
      <c r="A21" s="12" t="s">
        <v>1439</v>
      </c>
      <c r="B21" s="47" t="s">
        <v>1440</v>
      </c>
      <c r="C21" s="16" t="s">
        <v>1441</v>
      </c>
      <c r="D21" s="12"/>
      <c r="E21" s="12" t="s">
        <v>120</v>
      </c>
      <c r="F21" s="13">
        <v>99</v>
      </c>
      <c r="G21" s="13">
        <f t="shared" si="0"/>
        <v>79.2</v>
      </c>
      <c r="H21" s="12">
        <f>F21+F22+F23</f>
        <v>305</v>
      </c>
      <c r="I21" s="12">
        <v>369</v>
      </c>
      <c r="J21" s="13">
        <f t="shared" si="2"/>
        <v>-64</v>
      </c>
      <c r="K21" s="12"/>
      <c r="L21" s="13">
        <f t="shared" si="1"/>
        <v>19.8</v>
      </c>
      <c r="M21" s="12"/>
    </row>
    <row r="22" spans="1:14" s="10" customFormat="1" ht="30" customHeight="1" x14ac:dyDescent="0.3">
      <c r="A22" s="10" t="s">
        <v>1439</v>
      </c>
      <c r="B22" s="41" t="s">
        <v>1440</v>
      </c>
      <c r="C22" s="15" t="s">
        <v>1441</v>
      </c>
      <c r="E22" s="10" t="s">
        <v>120</v>
      </c>
      <c r="F22" s="11">
        <v>99</v>
      </c>
      <c r="G22" s="11">
        <f t="shared" si="0"/>
        <v>79.2</v>
      </c>
      <c r="J22" s="11">
        <f t="shared" si="2"/>
        <v>0</v>
      </c>
      <c r="L22" s="11">
        <f t="shared" si="1"/>
        <v>19.8</v>
      </c>
      <c r="N22" s="11"/>
    </row>
    <row r="23" spans="1:14" s="8" customFormat="1" ht="30" customHeight="1" x14ac:dyDescent="0.3">
      <c r="A23" s="8" t="s">
        <v>1439</v>
      </c>
      <c r="B23" s="44" t="s">
        <v>1437</v>
      </c>
      <c r="C23" s="14" t="s">
        <v>1438</v>
      </c>
      <c r="E23" s="20"/>
      <c r="F23" s="9">
        <v>107</v>
      </c>
      <c r="G23" s="9">
        <f t="shared" si="0"/>
        <v>85.6</v>
      </c>
      <c r="J23" s="9">
        <f t="shared" si="2"/>
        <v>0</v>
      </c>
      <c r="L23" s="9">
        <f t="shared" si="1"/>
        <v>21.400000000000002</v>
      </c>
    </row>
    <row r="24" spans="1:14" s="3" customFormat="1" ht="30" customHeight="1" x14ac:dyDescent="0.3">
      <c r="A24" s="4" t="s">
        <v>143</v>
      </c>
      <c r="B24" s="49" t="s">
        <v>1512</v>
      </c>
      <c r="C24" s="15" t="s">
        <v>1488</v>
      </c>
      <c r="D24" s="4">
        <v>4</v>
      </c>
      <c r="E24" s="4" t="s">
        <v>470</v>
      </c>
      <c r="F24" s="4">
        <v>312</v>
      </c>
      <c r="G24" s="4">
        <f t="shared" si="0"/>
        <v>249.6</v>
      </c>
      <c r="H24" s="3">
        <f>F24+F25+F26+F27+F28+F29+F30+F31+F32+F33</f>
        <v>2402</v>
      </c>
      <c r="I24" s="3">
        <v>1250</v>
      </c>
      <c r="J24" s="4">
        <f t="shared" si="2"/>
        <v>1152</v>
      </c>
      <c r="L24" s="4">
        <f t="shared" si="1"/>
        <v>62.400000000000006</v>
      </c>
    </row>
    <row r="25" spans="1:14" s="3" customFormat="1" ht="30" customHeight="1" x14ac:dyDescent="0.3">
      <c r="A25" s="4" t="s">
        <v>143</v>
      </c>
      <c r="B25" s="43" t="s">
        <v>1483</v>
      </c>
      <c r="C25" s="15" t="s">
        <v>1484</v>
      </c>
      <c r="D25" s="21">
        <v>4</v>
      </c>
      <c r="E25" s="21" t="s">
        <v>1485</v>
      </c>
      <c r="F25" s="4">
        <v>262</v>
      </c>
      <c r="G25" s="4">
        <f t="shared" si="0"/>
        <v>209.6</v>
      </c>
      <c r="J25" s="4">
        <f t="shared" si="2"/>
        <v>0</v>
      </c>
      <c r="L25" s="4">
        <f t="shared" si="1"/>
        <v>52.400000000000006</v>
      </c>
    </row>
    <row r="26" spans="1:14" s="3" customFormat="1" ht="30" customHeight="1" x14ac:dyDescent="0.3">
      <c r="A26" s="4" t="s">
        <v>143</v>
      </c>
      <c r="B26" s="43" t="s">
        <v>1483</v>
      </c>
      <c r="C26" s="15" t="s">
        <v>1486</v>
      </c>
      <c r="D26" s="3">
        <v>4</v>
      </c>
      <c r="E26" s="4" t="s">
        <v>59</v>
      </c>
      <c r="F26" s="4">
        <v>262</v>
      </c>
      <c r="G26" s="4">
        <f t="shared" si="0"/>
        <v>209.6</v>
      </c>
      <c r="J26" s="4">
        <f t="shared" si="2"/>
        <v>0</v>
      </c>
      <c r="L26" s="4">
        <f t="shared" si="1"/>
        <v>52.400000000000006</v>
      </c>
    </row>
    <row r="27" spans="1:14" s="3" customFormat="1" ht="30" customHeight="1" x14ac:dyDescent="0.3">
      <c r="A27" s="4" t="s">
        <v>143</v>
      </c>
      <c r="B27" s="49" t="s">
        <v>1081</v>
      </c>
      <c r="C27" s="15" t="s">
        <v>1487</v>
      </c>
      <c r="D27" s="3">
        <v>4</v>
      </c>
      <c r="E27" s="4" t="s">
        <v>558</v>
      </c>
      <c r="F27" s="4">
        <v>299</v>
      </c>
      <c r="G27" s="4">
        <f t="shared" si="0"/>
        <v>239.2</v>
      </c>
      <c r="J27" s="4">
        <f t="shared" si="2"/>
        <v>0</v>
      </c>
      <c r="L27" s="4">
        <f t="shared" si="1"/>
        <v>59.800000000000004</v>
      </c>
    </row>
    <row r="28" spans="1:14" s="3" customFormat="1" ht="30" customHeight="1" x14ac:dyDescent="0.3">
      <c r="A28" s="3" t="s">
        <v>143</v>
      </c>
      <c r="B28" s="43" t="s">
        <v>1489</v>
      </c>
      <c r="C28" s="23" t="s">
        <v>1490</v>
      </c>
      <c r="D28" s="3">
        <v>4</v>
      </c>
      <c r="E28" s="3" t="s">
        <v>59</v>
      </c>
      <c r="F28" s="3">
        <v>248</v>
      </c>
      <c r="G28" s="4">
        <f t="shared" si="0"/>
        <v>198.4</v>
      </c>
      <c r="J28" s="4">
        <f t="shared" si="2"/>
        <v>0</v>
      </c>
      <c r="L28" s="4">
        <f t="shared" si="1"/>
        <v>49.6</v>
      </c>
    </row>
    <row r="29" spans="1:14" s="3" customFormat="1" ht="30" customHeight="1" x14ac:dyDescent="0.3">
      <c r="A29" s="37" t="s">
        <v>143</v>
      </c>
      <c r="B29" s="49" t="s">
        <v>1442</v>
      </c>
      <c r="C29" s="15" t="s">
        <v>1444</v>
      </c>
      <c r="E29" s="4" t="s">
        <v>1443</v>
      </c>
      <c r="F29" s="4">
        <v>337</v>
      </c>
      <c r="G29" s="4">
        <f t="shared" si="0"/>
        <v>269.60000000000002</v>
      </c>
      <c r="J29" s="4">
        <f t="shared" si="2"/>
        <v>0</v>
      </c>
      <c r="L29" s="4">
        <f t="shared" si="1"/>
        <v>67.400000000000006</v>
      </c>
      <c r="M29" s="4"/>
    </row>
    <row r="30" spans="1:14" s="3" customFormat="1" ht="30" customHeight="1" x14ac:dyDescent="0.3">
      <c r="A30" s="37" t="s">
        <v>143</v>
      </c>
      <c r="B30" s="49" t="s">
        <v>1445</v>
      </c>
      <c r="C30" s="15" t="s">
        <v>1446</v>
      </c>
      <c r="D30" s="4"/>
      <c r="E30" s="4"/>
      <c r="F30" s="4">
        <v>295</v>
      </c>
      <c r="G30" s="4">
        <f t="shared" si="0"/>
        <v>236</v>
      </c>
      <c r="J30" s="4">
        <f t="shared" si="2"/>
        <v>0</v>
      </c>
      <c r="L30" s="4">
        <f t="shared" si="1"/>
        <v>59</v>
      </c>
    </row>
    <row r="31" spans="1:14" s="3" customFormat="1" ht="30" customHeight="1" x14ac:dyDescent="0.3">
      <c r="A31" s="4" t="s">
        <v>143</v>
      </c>
      <c r="B31" s="43" t="s">
        <v>1495</v>
      </c>
      <c r="C31" s="15" t="s">
        <v>1496</v>
      </c>
      <c r="D31" s="21" t="s">
        <v>516</v>
      </c>
      <c r="F31" s="3">
        <v>158</v>
      </c>
      <c r="G31" s="4">
        <f t="shared" si="0"/>
        <v>126.4</v>
      </c>
      <c r="J31" s="4">
        <f t="shared" si="2"/>
        <v>0</v>
      </c>
      <c r="L31" s="4">
        <f t="shared" si="1"/>
        <v>31.6</v>
      </c>
    </row>
    <row r="32" spans="1:14" s="3" customFormat="1" ht="30" customHeight="1" x14ac:dyDescent="0.3">
      <c r="A32" s="4" t="s">
        <v>143</v>
      </c>
      <c r="B32" s="43" t="s">
        <v>1497</v>
      </c>
      <c r="C32" s="15" t="s">
        <v>1498</v>
      </c>
      <c r="D32" s="3" t="s">
        <v>516</v>
      </c>
      <c r="F32" s="3">
        <v>119</v>
      </c>
      <c r="G32" s="4">
        <f t="shared" si="0"/>
        <v>95.2</v>
      </c>
      <c r="J32" s="4">
        <f t="shared" si="2"/>
        <v>0</v>
      </c>
      <c r="L32" s="4">
        <f t="shared" si="1"/>
        <v>23.8</v>
      </c>
    </row>
    <row r="33" spans="1:12" s="3" customFormat="1" ht="30" customHeight="1" x14ac:dyDescent="0.3">
      <c r="A33" s="4" t="s">
        <v>143</v>
      </c>
      <c r="B33" s="49" t="s">
        <v>1493</v>
      </c>
      <c r="C33" s="15" t="s">
        <v>1494</v>
      </c>
      <c r="D33" s="21" t="s">
        <v>516</v>
      </c>
      <c r="F33" s="4">
        <v>110</v>
      </c>
      <c r="G33" s="4">
        <f t="shared" si="0"/>
        <v>88</v>
      </c>
      <c r="J33" s="4">
        <f t="shared" si="2"/>
        <v>0</v>
      </c>
      <c r="L33" s="4">
        <f t="shared" si="1"/>
        <v>22</v>
      </c>
    </row>
    <row r="34" spans="1:12" s="12" customFormat="1" ht="30" customHeight="1" x14ac:dyDescent="0.3">
      <c r="A34" s="13" t="s">
        <v>402</v>
      </c>
      <c r="B34" s="63" t="s">
        <v>1465</v>
      </c>
      <c r="C34" s="16" t="s">
        <v>1466</v>
      </c>
      <c r="D34" s="12">
        <v>42</v>
      </c>
      <c r="E34" s="13"/>
      <c r="F34" s="13"/>
      <c r="G34" s="13">
        <f t="shared" ref="G34:G64" si="3">F34-L34</f>
        <v>0</v>
      </c>
      <c r="H34" s="12">
        <f>F34+F35+F36+F37+F38</f>
        <v>2586</v>
      </c>
      <c r="I34" s="12">
        <v>2400</v>
      </c>
      <c r="J34" s="13">
        <f t="shared" si="2"/>
        <v>186</v>
      </c>
      <c r="L34" s="13">
        <f t="shared" ref="L34:L64" si="4">F34*20%</f>
        <v>0</v>
      </c>
    </row>
    <row r="35" spans="1:12" s="10" customFormat="1" ht="30" customHeight="1" x14ac:dyDescent="0.3">
      <c r="A35" s="10" t="s">
        <v>402</v>
      </c>
      <c r="B35" s="42" t="s">
        <v>1432</v>
      </c>
      <c r="C35" s="15" t="s">
        <v>1433</v>
      </c>
      <c r="D35" s="11">
        <v>3</v>
      </c>
      <c r="E35" s="11" t="s">
        <v>83</v>
      </c>
      <c r="F35" s="11">
        <v>262</v>
      </c>
      <c r="G35" s="11">
        <f t="shared" si="3"/>
        <v>209.6</v>
      </c>
      <c r="J35" s="11">
        <f t="shared" si="2"/>
        <v>0</v>
      </c>
      <c r="L35" s="11">
        <f t="shared" si="4"/>
        <v>52.400000000000006</v>
      </c>
    </row>
    <row r="36" spans="1:12" s="10" customFormat="1" ht="30" customHeight="1" x14ac:dyDescent="0.3">
      <c r="A36" s="10" t="s">
        <v>402</v>
      </c>
      <c r="B36" s="42" t="s">
        <v>1428</v>
      </c>
      <c r="C36" s="15" t="s">
        <v>1429</v>
      </c>
      <c r="D36" s="21">
        <v>3</v>
      </c>
      <c r="E36" s="21" t="s">
        <v>83</v>
      </c>
      <c r="F36" s="11">
        <v>274</v>
      </c>
      <c r="G36" s="11">
        <f t="shared" si="3"/>
        <v>219.2</v>
      </c>
      <c r="J36" s="11">
        <f t="shared" si="2"/>
        <v>0</v>
      </c>
      <c r="L36" s="11">
        <f t="shared" si="4"/>
        <v>54.800000000000004</v>
      </c>
    </row>
    <row r="37" spans="1:12" s="10" customFormat="1" ht="30" customHeight="1" x14ac:dyDescent="0.3">
      <c r="A37" s="10" t="s">
        <v>402</v>
      </c>
      <c r="B37" s="43" t="s">
        <v>1519</v>
      </c>
      <c r="C37" s="15" t="s">
        <v>1520</v>
      </c>
      <c r="D37" s="3">
        <v>2</v>
      </c>
      <c r="E37" s="3" t="s">
        <v>1521</v>
      </c>
      <c r="F37" s="3">
        <v>1776</v>
      </c>
      <c r="G37" s="11">
        <f>F37-L37</f>
        <v>1420.8</v>
      </c>
      <c r="J37" s="11">
        <f>H37-I37</f>
        <v>0</v>
      </c>
      <c r="L37" s="11">
        <f>F37*20%</f>
        <v>355.20000000000005</v>
      </c>
    </row>
    <row r="38" spans="1:12" s="8" customFormat="1" ht="30" customHeight="1" x14ac:dyDescent="0.3">
      <c r="A38" s="8" t="s">
        <v>402</v>
      </c>
      <c r="B38" s="44" t="s">
        <v>1430</v>
      </c>
      <c r="C38" s="14" t="s">
        <v>1431</v>
      </c>
      <c r="D38" s="8">
        <v>3</v>
      </c>
      <c r="E38" s="9" t="s">
        <v>83</v>
      </c>
      <c r="F38" s="9">
        <v>274</v>
      </c>
      <c r="G38" s="9">
        <f t="shared" si="3"/>
        <v>219.2</v>
      </c>
      <c r="J38" s="9">
        <f t="shared" si="2"/>
        <v>0</v>
      </c>
      <c r="L38" s="9">
        <f t="shared" si="4"/>
        <v>54.800000000000004</v>
      </c>
    </row>
    <row r="39" spans="1:12" s="3" customFormat="1" ht="30" customHeight="1" x14ac:dyDescent="0.3">
      <c r="A39" s="37" t="s">
        <v>1452</v>
      </c>
      <c r="B39" s="49" t="s">
        <v>1451</v>
      </c>
      <c r="C39" s="15" t="s">
        <v>1453</v>
      </c>
      <c r="D39" s="3">
        <v>5</v>
      </c>
      <c r="E39" s="3" t="s">
        <v>20</v>
      </c>
      <c r="F39" s="4">
        <v>542</v>
      </c>
      <c r="G39" s="4">
        <f t="shared" si="3"/>
        <v>433.6</v>
      </c>
      <c r="H39" s="3">
        <f>F39+F40+F41+F42+F43</f>
        <v>3268</v>
      </c>
      <c r="I39" s="3">
        <v>1600</v>
      </c>
      <c r="J39" s="4">
        <f t="shared" si="2"/>
        <v>1668</v>
      </c>
      <c r="L39" s="4">
        <f t="shared" si="4"/>
        <v>108.4</v>
      </c>
    </row>
    <row r="40" spans="1:12" s="3" customFormat="1" ht="30" customHeight="1" x14ac:dyDescent="0.3">
      <c r="A40" s="37" t="s">
        <v>1452</v>
      </c>
      <c r="B40" s="49" t="s">
        <v>1461</v>
      </c>
      <c r="C40" s="15" t="s">
        <v>1462</v>
      </c>
      <c r="D40" s="3">
        <v>5</v>
      </c>
      <c r="E40" s="4" t="s">
        <v>363</v>
      </c>
      <c r="F40" s="4">
        <v>1023</v>
      </c>
      <c r="G40" s="4">
        <f t="shared" si="3"/>
        <v>818.4</v>
      </c>
      <c r="J40" s="4">
        <f t="shared" ref="J40:J64" si="5">H40-I40</f>
        <v>0</v>
      </c>
      <c r="L40" s="4">
        <f t="shared" si="4"/>
        <v>204.60000000000002</v>
      </c>
    </row>
    <row r="41" spans="1:12" s="3" customFormat="1" ht="30" customHeight="1" x14ac:dyDescent="0.3">
      <c r="A41" s="37" t="s">
        <v>1452</v>
      </c>
      <c r="B41" s="49" t="s">
        <v>1455</v>
      </c>
      <c r="C41" s="15" t="s">
        <v>1454</v>
      </c>
      <c r="D41" s="3">
        <v>116</v>
      </c>
      <c r="E41" s="4" t="s">
        <v>20</v>
      </c>
      <c r="F41" s="4">
        <v>897</v>
      </c>
      <c r="G41" s="4">
        <f t="shared" si="3"/>
        <v>717.6</v>
      </c>
      <c r="J41" s="4">
        <f t="shared" si="5"/>
        <v>0</v>
      </c>
      <c r="L41" s="4">
        <f t="shared" si="4"/>
        <v>179.4</v>
      </c>
    </row>
    <row r="42" spans="1:12" s="3" customFormat="1" ht="30" customHeight="1" x14ac:dyDescent="0.3">
      <c r="A42" s="37" t="s">
        <v>1452</v>
      </c>
      <c r="B42" s="43" t="s">
        <v>1458</v>
      </c>
      <c r="C42" s="15" t="s">
        <v>1459</v>
      </c>
      <c r="D42" s="3">
        <v>5</v>
      </c>
      <c r="E42" s="3" t="s">
        <v>20</v>
      </c>
      <c r="F42" s="3">
        <v>351</v>
      </c>
      <c r="G42" s="4">
        <f t="shared" si="3"/>
        <v>280.8</v>
      </c>
      <c r="J42" s="4">
        <f t="shared" si="5"/>
        <v>0</v>
      </c>
      <c r="L42" s="4">
        <f t="shared" si="4"/>
        <v>70.2</v>
      </c>
    </row>
    <row r="43" spans="1:12" s="3" customFormat="1" ht="30" customHeight="1" x14ac:dyDescent="0.3">
      <c r="A43" s="37" t="s">
        <v>1452</v>
      </c>
      <c r="B43" s="43" t="s">
        <v>1457</v>
      </c>
      <c r="C43" s="15" t="s">
        <v>1456</v>
      </c>
      <c r="D43" s="3">
        <v>5</v>
      </c>
      <c r="E43" s="3" t="s">
        <v>558</v>
      </c>
      <c r="F43" s="3">
        <v>455</v>
      </c>
      <c r="G43" s="4">
        <f t="shared" si="3"/>
        <v>364</v>
      </c>
      <c r="J43" s="4">
        <f t="shared" si="5"/>
        <v>0</v>
      </c>
      <c r="L43" s="4">
        <f t="shared" si="4"/>
        <v>91</v>
      </c>
    </row>
    <row r="44" spans="1:12" s="5" customFormat="1" ht="30" customHeight="1" x14ac:dyDescent="0.3">
      <c r="A44" s="5" t="s">
        <v>115</v>
      </c>
      <c r="B44" s="46" t="s">
        <v>1481</v>
      </c>
      <c r="C44" s="7" t="s">
        <v>1482</v>
      </c>
      <c r="D44" s="5">
        <v>134</v>
      </c>
      <c r="F44" s="5">
        <v>291</v>
      </c>
      <c r="G44" s="6">
        <f t="shared" si="3"/>
        <v>232.8</v>
      </c>
      <c r="H44" s="5">
        <f>F44</f>
        <v>291</v>
      </c>
      <c r="I44" s="5">
        <v>150</v>
      </c>
      <c r="J44" s="6">
        <f t="shared" si="5"/>
        <v>141</v>
      </c>
      <c r="L44" s="6">
        <f t="shared" si="4"/>
        <v>58.2</v>
      </c>
    </row>
    <row r="45" spans="1:12" s="3" customFormat="1" ht="30" customHeight="1" x14ac:dyDescent="0.3">
      <c r="A45" s="3" t="s">
        <v>1501</v>
      </c>
      <c r="B45" s="36" t="s">
        <v>1499</v>
      </c>
      <c r="C45" s="15" t="s">
        <v>1500</v>
      </c>
      <c r="D45" s="3" t="s">
        <v>244</v>
      </c>
      <c r="E45" s="3" t="s">
        <v>890</v>
      </c>
      <c r="G45" s="4">
        <f t="shared" si="3"/>
        <v>0</v>
      </c>
      <c r="H45" s="3">
        <f>F45+F46+F47+F48+F49+F50</f>
        <v>1579</v>
      </c>
      <c r="I45" s="3">
        <v>850</v>
      </c>
      <c r="J45" s="4">
        <f t="shared" si="5"/>
        <v>729</v>
      </c>
      <c r="L45" s="4">
        <f t="shared" si="4"/>
        <v>0</v>
      </c>
    </row>
    <row r="46" spans="1:12" s="3" customFormat="1" ht="30" customHeight="1" x14ac:dyDescent="0.3">
      <c r="A46" s="3" t="s">
        <v>1501</v>
      </c>
      <c r="B46" s="43" t="s">
        <v>1517</v>
      </c>
      <c r="C46" s="15" t="s">
        <v>1518</v>
      </c>
      <c r="D46" s="3" t="s">
        <v>351</v>
      </c>
      <c r="F46" s="3">
        <v>444</v>
      </c>
      <c r="G46" s="4">
        <f t="shared" si="3"/>
        <v>355.2</v>
      </c>
      <c r="J46" s="4"/>
      <c r="L46" s="4">
        <f t="shared" si="4"/>
        <v>88.800000000000011</v>
      </c>
    </row>
    <row r="47" spans="1:12" s="3" customFormat="1" ht="30" customHeight="1" x14ac:dyDescent="0.3">
      <c r="A47" s="3" t="s">
        <v>1501</v>
      </c>
      <c r="B47" s="43" t="s">
        <v>1532</v>
      </c>
      <c r="C47" s="15" t="s">
        <v>1516</v>
      </c>
      <c r="D47" s="3">
        <v>5</v>
      </c>
      <c r="F47" s="3">
        <v>736</v>
      </c>
      <c r="G47" s="4">
        <f t="shared" si="3"/>
        <v>588.79999999999995</v>
      </c>
      <c r="J47" s="4"/>
      <c r="L47" s="4">
        <f t="shared" si="4"/>
        <v>147.20000000000002</v>
      </c>
    </row>
    <row r="48" spans="1:12" s="3" customFormat="1" ht="30" customHeight="1" x14ac:dyDescent="0.3">
      <c r="A48" s="3" t="s">
        <v>1501</v>
      </c>
      <c r="B48" s="43" t="s">
        <v>1544</v>
      </c>
      <c r="C48" s="15" t="s">
        <v>1545</v>
      </c>
      <c r="E48" s="3" t="s">
        <v>274</v>
      </c>
      <c r="F48" s="3">
        <v>147</v>
      </c>
      <c r="G48" s="4">
        <f t="shared" si="3"/>
        <v>117.6</v>
      </c>
      <c r="J48" s="4"/>
      <c r="L48" s="4">
        <f t="shared" si="4"/>
        <v>29.400000000000002</v>
      </c>
    </row>
    <row r="49" spans="1:13" s="3" customFormat="1" ht="30" customHeight="1" x14ac:dyDescent="0.3">
      <c r="A49" s="3" t="s">
        <v>1501</v>
      </c>
      <c r="B49" s="43" t="s">
        <v>1547</v>
      </c>
      <c r="C49" s="15" t="s">
        <v>1546</v>
      </c>
      <c r="E49" s="3" t="s">
        <v>385</v>
      </c>
      <c r="F49" s="3">
        <v>126</v>
      </c>
      <c r="G49" s="4">
        <f t="shared" si="3"/>
        <v>100.8</v>
      </c>
      <c r="J49" s="4"/>
      <c r="L49" s="4">
        <f t="shared" si="4"/>
        <v>25.200000000000003</v>
      </c>
    </row>
    <row r="50" spans="1:13" s="3" customFormat="1" ht="30" customHeight="1" x14ac:dyDescent="0.3">
      <c r="A50" s="3" t="s">
        <v>1501</v>
      </c>
      <c r="B50" s="43" t="s">
        <v>1503</v>
      </c>
      <c r="C50" s="15" t="s">
        <v>1502</v>
      </c>
      <c r="D50" s="3" t="s">
        <v>351</v>
      </c>
      <c r="E50" s="3" t="s">
        <v>83</v>
      </c>
      <c r="F50" s="3">
        <v>126</v>
      </c>
      <c r="G50" s="4">
        <f t="shared" si="3"/>
        <v>100.8</v>
      </c>
      <c r="J50" s="4">
        <f t="shared" si="5"/>
        <v>0</v>
      </c>
      <c r="L50" s="4">
        <f t="shared" si="4"/>
        <v>25.200000000000003</v>
      </c>
    </row>
    <row r="51" spans="1:13" s="5" customFormat="1" ht="30" customHeight="1" x14ac:dyDescent="0.3">
      <c r="A51" s="65" t="s">
        <v>490</v>
      </c>
      <c r="B51" s="61" t="s">
        <v>1449</v>
      </c>
      <c r="C51" s="7" t="s">
        <v>1450</v>
      </c>
      <c r="D51" s="5">
        <v>110</v>
      </c>
      <c r="F51" s="6"/>
      <c r="G51" s="6">
        <f t="shared" si="3"/>
        <v>0</v>
      </c>
      <c r="H51" s="5">
        <f>F51</f>
        <v>0</v>
      </c>
      <c r="J51" s="6">
        <f t="shared" si="5"/>
        <v>0</v>
      </c>
      <c r="L51" s="6">
        <f t="shared" si="4"/>
        <v>0</v>
      </c>
    </row>
    <row r="52" spans="1:13" s="3" customFormat="1" ht="30" customHeight="1" x14ac:dyDescent="0.3">
      <c r="A52" s="4" t="s">
        <v>1464</v>
      </c>
      <c r="B52" s="49" t="s">
        <v>1463</v>
      </c>
      <c r="C52" s="15"/>
      <c r="E52" s="4"/>
      <c r="F52" s="4"/>
      <c r="G52" s="4">
        <f t="shared" si="3"/>
        <v>0</v>
      </c>
      <c r="J52" s="4">
        <f t="shared" si="5"/>
        <v>0</v>
      </c>
      <c r="L52" s="4">
        <f t="shared" si="4"/>
        <v>0</v>
      </c>
      <c r="M52" s="4"/>
    </row>
    <row r="53" spans="1:13" s="12" customFormat="1" ht="30" customHeight="1" x14ac:dyDescent="0.3">
      <c r="A53" s="13" t="s">
        <v>82</v>
      </c>
      <c r="B53" s="45" t="s">
        <v>1491</v>
      </c>
      <c r="C53" s="16" t="s">
        <v>1492</v>
      </c>
      <c r="D53" s="22">
        <v>8</v>
      </c>
      <c r="E53" s="12" t="s">
        <v>20</v>
      </c>
      <c r="F53" s="13">
        <v>592</v>
      </c>
      <c r="G53" s="13">
        <f t="shared" si="3"/>
        <v>473.6</v>
      </c>
      <c r="H53" s="12">
        <f>F53+F54+F55</f>
        <v>1285</v>
      </c>
      <c r="I53" s="12">
        <v>650</v>
      </c>
      <c r="J53" s="13">
        <f t="shared" si="5"/>
        <v>635</v>
      </c>
      <c r="L53" s="13">
        <f t="shared" si="4"/>
        <v>118.4</v>
      </c>
    </row>
    <row r="54" spans="1:13" s="10" customFormat="1" ht="30" customHeight="1" x14ac:dyDescent="0.3">
      <c r="A54" s="10" t="s">
        <v>82</v>
      </c>
      <c r="B54" s="42" t="s">
        <v>1434</v>
      </c>
      <c r="C54" s="15" t="s">
        <v>1435</v>
      </c>
      <c r="D54" s="21">
        <v>158</v>
      </c>
      <c r="E54" s="10" t="s">
        <v>274</v>
      </c>
      <c r="F54" s="11">
        <v>324</v>
      </c>
      <c r="G54" s="11">
        <f t="shared" si="3"/>
        <v>259.2</v>
      </c>
      <c r="J54" s="11">
        <f t="shared" si="5"/>
        <v>0</v>
      </c>
      <c r="L54" s="11">
        <f t="shared" si="4"/>
        <v>64.8</v>
      </c>
    </row>
    <row r="55" spans="1:13" s="8" customFormat="1" ht="30" customHeight="1" x14ac:dyDescent="0.3">
      <c r="A55" s="8" t="s">
        <v>82</v>
      </c>
      <c r="B55" s="44" t="s">
        <v>791</v>
      </c>
      <c r="C55" s="14" t="s">
        <v>1436</v>
      </c>
      <c r="D55" s="20">
        <v>164</v>
      </c>
      <c r="E55" s="8" t="s">
        <v>89</v>
      </c>
      <c r="F55" s="9">
        <v>369</v>
      </c>
      <c r="G55" s="9">
        <f t="shared" si="3"/>
        <v>295.2</v>
      </c>
      <c r="J55" s="9">
        <f t="shared" si="5"/>
        <v>0</v>
      </c>
      <c r="L55" s="9">
        <f t="shared" si="4"/>
        <v>73.8</v>
      </c>
    </row>
    <row r="56" spans="1:13" s="12" customFormat="1" ht="30" customHeight="1" x14ac:dyDescent="0.3">
      <c r="A56" s="12" t="s">
        <v>1522</v>
      </c>
      <c r="B56" s="47" t="s">
        <v>1519</v>
      </c>
      <c r="C56" s="16" t="s">
        <v>1520</v>
      </c>
      <c r="D56" s="12">
        <v>2</v>
      </c>
      <c r="E56" s="12" t="s">
        <v>1521</v>
      </c>
      <c r="F56" s="12">
        <v>1776</v>
      </c>
      <c r="G56" s="13">
        <f t="shared" si="3"/>
        <v>1420.8</v>
      </c>
      <c r="H56" s="12">
        <f>F56+F57</f>
        <v>2100</v>
      </c>
      <c r="I56" s="12">
        <v>1000</v>
      </c>
      <c r="J56" s="13">
        <f t="shared" si="5"/>
        <v>1100</v>
      </c>
      <c r="L56" s="13">
        <f t="shared" si="4"/>
        <v>355.20000000000005</v>
      </c>
    </row>
    <row r="57" spans="1:13" s="8" customFormat="1" ht="30" customHeight="1" x14ac:dyDescent="0.3">
      <c r="A57" s="8" t="s">
        <v>1522</v>
      </c>
      <c r="B57" s="48" t="s">
        <v>1523</v>
      </c>
      <c r="C57" s="14" t="s">
        <v>1525</v>
      </c>
      <c r="D57" s="8">
        <v>46</v>
      </c>
      <c r="E57" s="8" t="s">
        <v>1524</v>
      </c>
      <c r="F57" s="8">
        <v>324</v>
      </c>
      <c r="G57" s="9">
        <f t="shared" si="3"/>
        <v>259.2</v>
      </c>
      <c r="J57" s="9">
        <f t="shared" si="5"/>
        <v>0</v>
      </c>
      <c r="L57" s="9">
        <f t="shared" si="4"/>
        <v>64.8</v>
      </c>
    </row>
    <row r="58" spans="1:13" s="3" customFormat="1" ht="30" customHeight="1" x14ac:dyDescent="0.3">
      <c r="A58" s="3" t="s">
        <v>1344</v>
      </c>
      <c r="B58" s="43" t="s">
        <v>1526</v>
      </c>
      <c r="C58" s="15" t="s">
        <v>1527</v>
      </c>
      <c r="D58" s="21">
        <v>74</v>
      </c>
      <c r="E58" s="3" t="s">
        <v>1528</v>
      </c>
      <c r="F58" s="4">
        <v>418</v>
      </c>
      <c r="G58" s="4">
        <f t="shared" si="3"/>
        <v>334.4</v>
      </c>
      <c r="H58" s="3">
        <f>F58+F59</f>
        <v>664</v>
      </c>
      <c r="I58" s="3">
        <v>664</v>
      </c>
      <c r="J58" s="4">
        <f t="shared" si="5"/>
        <v>0</v>
      </c>
      <c r="L58" s="4">
        <f t="shared" si="4"/>
        <v>83.600000000000009</v>
      </c>
    </row>
    <row r="59" spans="1:13" s="3" customFormat="1" ht="30" customHeight="1" x14ac:dyDescent="0.3">
      <c r="A59" s="3" t="s">
        <v>1344</v>
      </c>
      <c r="B59" s="43" t="s">
        <v>1529</v>
      </c>
      <c r="C59" s="15" t="s">
        <v>1530</v>
      </c>
      <c r="D59" s="21">
        <v>68</v>
      </c>
      <c r="E59" s="3" t="s">
        <v>1083</v>
      </c>
      <c r="F59" s="4">
        <v>246</v>
      </c>
      <c r="G59" s="4">
        <f t="shared" si="3"/>
        <v>196.8</v>
      </c>
      <c r="J59" s="4">
        <f t="shared" si="5"/>
        <v>0</v>
      </c>
      <c r="L59" s="4">
        <f t="shared" si="4"/>
        <v>49.2</v>
      </c>
    </row>
    <row r="60" spans="1:13" s="5" customFormat="1" ht="30" customHeight="1" x14ac:dyDescent="0.3">
      <c r="A60" s="6" t="s">
        <v>1531</v>
      </c>
      <c r="B60" s="46" t="s">
        <v>1519</v>
      </c>
      <c r="C60" s="7" t="s">
        <v>1520</v>
      </c>
      <c r="D60" s="5">
        <v>2</v>
      </c>
      <c r="E60" s="5" t="s">
        <v>1521</v>
      </c>
      <c r="F60" s="5">
        <v>1776</v>
      </c>
      <c r="G60" s="6">
        <f t="shared" si="3"/>
        <v>1420.8</v>
      </c>
      <c r="H60" s="5">
        <f>F60</f>
        <v>1776</v>
      </c>
      <c r="I60" s="5">
        <v>900</v>
      </c>
      <c r="J60" s="6">
        <f t="shared" si="5"/>
        <v>876</v>
      </c>
      <c r="L60" s="6">
        <f t="shared" si="4"/>
        <v>355.20000000000005</v>
      </c>
    </row>
    <row r="61" spans="1:13" s="3" customFormat="1" ht="30" customHeight="1" x14ac:dyDescent="0.3">
      <c r="A61" s="4" t="s">
        <v>361</v>
      </c>
      <c r="B61" s="49" t="s">
        <v>1533</v>
      </c>
      <c r="C61" s="15"/>
      <c r="D61" s="3">
        <v>44</v>
      </c>
      <c r="E61" s="21"/>
      <c r="F61" s="4">
        <v>670</v>
      </c>
      <c r="G61" s="4">
        <f t="shared" si="3"/>
        <v>536</v>
      </c>
      <c r="H61" s="3">
        <f>F61+F62+F63+F64</f>
        <v>1116</v>
      </c>
      <c r="I61" s="3">
        <v>900</v>
      </c>
      <c r="J61" s="4">
        <f t="shared" si="5"/>
        <v>216</v>
      </c>
      <c r="L61" s="4">
        <f t="shared" si="4"/>
        <v>134</v>
      </c>
    </row>
    <row r="62" spans="1:13" s="3" customFormat="1" ht="30" customHeight="1" x14ac:dyDescent="0.3">
      <c r="A62" s="4" t="s">
        <v>361</v>
      </c>
      <c r="B62" s="49" t="s">
        <v>1534</v>
      </c>
      <c r="C62" s="15"/>
      <c r="D62" s="21"/>
      <c r="E62" s="21" t="s">
        <v>83</v>
      </c>
      <c r="F62" s="4">
        <v>73</v>
      </c>
      <c r="G62" s="4">
        <f t="shared" si="3"/>
        <v>58.4</v>
      </c>
      <c r="J62" s="4">
        <f t="shared" si="5"/>
        <v>0</v>
      </c>
      <c r="L62" s="4">
        <f t="shared" si="4"/>
        <v>14.600000000000001</v>
      </c>
    </row>
    <row r="63" spans="1:13" s="3" customFormat="1" ht="30" customHeight="1" x14ac:dyDescent="0.3">
      <c r="A63" s="4" t="s">
        <v>361</v>
      </c>
      <c r="B63" s="49" t="s">
        <v>1534</v>
      </c>
      <c r="C63" s="15"/>
      <c r="D63" s="21"/>
      <c r="E63" s="21" t="s">
        <v>83</v>
      </c>
      <c r="F63" s="4">
        <v>73</v>
      </c>
      <c r="G63" s="4">
        <f>F63-L63</f>
        <v>58.4</v>
      </c>
      <c r="J63" s="4">
        <f>H63-I63</f>
        <v>0</v>
      </c>
      <c r="L63" s="4">
        <f>F63*20%</f>
        <v>14.600000000000001</v>
      </c>
    </row>
    <row r="64" spans="1:13" s="3" customFormat="1" ht="30" customHeight="1" x14ac:dyDescent="0.3">
      <c r="A64" s="4" t="s">
        <v>361</v>
      </c>
      <c r="B64" s="49" t="s">
        <v>1535</v>
      </c>
      <c r="C64" s="15"/>
      <c r="D64" s="4"/>
      <c r="E64" s="4" t="s">
        <v>1536</v>
      </c>
      <c r="F64" s="4">
        <v>300</v>
      </c>
      <c r="G64" s="4">
        <f t="shared" si="3"/>
        <v>240</v>
      </c>
      <c r="J64" s="4">
        <f t="shared" si="5"/>
        <v>0</v>
      </c>
      <c r="L64" s="4">
        <f t="shared" si="4"/>
        <v>60</v>
      </c>
    </row>
    <row r="65" spans="1:12" s="12" customFormat="1" ht="30" customHeight="1" x14ac:dyDescent="0.3">
      <c r="A65" s="13" t="s">
        <v>18</v>
      </c>
      <c r="B65" s="45" t="s">
        <v>1537</v>
      </c>
      <c r="C65" s="16"/>
      <c r="D65" s="13"/>
      <c r="E65" s="13"/>
      <c r="F65" s="13">
        <v>141</v>
      </c>
      <c r="G65" s="13">
        <f t="shared" ref="G65:G70" si="6">F65-L65</f>
        <v>112.8</v>
      </c>
      <c r="H65" s="12">
        <f>F65+F66+F67+F68+F69+F70</f>
        <v>1050</v>
      </c>
      <c r="I65" s="12">
        <v>500</v>
      </c>
      <c r="J65" s="13">
        <f t="shared" ref="J65:J70" si="7">H65-I65</f>
        <v>550</v>
      </c>
      <c r="L65" s="13">
        <f t="shared" ref="L65:L70" si="8">F65*20%</f>
        <v>28.200000000000003</v>
      </c>
    </row>
    <row r="66" spans="1:12" s="10" customFormat="1" ht="30" customHeight="1" x14ac:dyDescent="0.3">
      <c r="A66" s="11" t="s">
        <v>18</v>
      </c>
      <c r="B66" s="41" t="s">
        <v>1538</v>
      </c>
      <c r="C66" s="15"/>
      <c r="F66" s="10">
        <v>126</v>
      </c>
      <c r="G66" s="11">
        <f t="shared" si="6"/>
        <v>100.8</v>
      </c>
      <c r="J66" s="11">
        <f t="shared" si="7"/>
        <v>0</v>
      </c>
      <c r="L66" s="11">
        <f t="shared" si="8"/>
        <v>25.200000000000003</v>
      </c>
    </row>
    <row r="67" spans="1:12" s="10" customFormat="1" ht="30" customHeight="1" x14ac:dyDescent="0.3">
      <c r="A67" s="11" t="s">
        <v>18</v>
      </c>
      <c r="B67" s="41" t="s">
        <v>1538</v>
      </c>
      <c r="C67" s="15"/>
      <c r="F67" s="10">
        <v>126</v>
      </c>
      <c r="G67" s="11">
        <f>F67-L67</f>
        <v>100.8</v>
      </c>
      <c r="J67" s="11">
        <f>H67-I67</f>
        <v>0</v>
      </c>
      <c r="L67" s="11">
        <f>F67*20%</f>
        <v>25.200000000000003</v>
      </c>
    </row>
    <row r="68" spans="1:12" s="10" customFormat="1" ht="30" customHeight="1" x14ac:dyDescent="0.3">
      <c r="A68" s="11" t="s">
        <v>18</v>
      </c>
      <c r="B68" s="41" t="s">
        <v>1539</v>
      </c>
      <c r="C68" s="15"/>
      <c r="E68" s="10" t="s">
        <v>104</v>
      </c>
      <c r="F68" s="11">
        <v>82</v>
      </c>
      <c r="G68" s="11">
        <f t="shared" si="6"/>
        <v>65.599999999999994</v>
      </c>
      <c r="J68" s="11">
        <f t="shared" si="7"/>
        <v>0</v>
      </c>
      <c r="L68" s="11">
        <f t="shared" si="8"/>
        <v>16.400000000000002</v>
      </c>
    </row>
    <row r="69" spans="1:12" s="10" customFormat="1" ht="30" customHeight="1" x14ac:dyDescent="0.3">
      <c r="A69" s="11" t="s">
        <v>18</v>
      </c>
      <c r="B69" s="41" t="s">
        <v>1540</v>
      </c>
      <c r="C69" s="15"/>
      <c r="D69" s="10" t="s">
        <v>1541</v>
      </c>
      <c r="F69" s="11">
        <v>388</v>
      </c>
      <c r="G69" s="11">
        <f t="shared" si="6"/>
        <v>310.39999999999998</v>
      </c>
      <c r="J69" s="11">
        <f t="shared" si="7"/>
        <v>0</v>
      </c>
      <c r="L69" s="11">
        <f t="shared" si="8"/>
        <v>77.600000000000009</v>
      </c>
    </row>
    <row r="70" spans="1:12" s="8" customFormat="1" ht="30" customHeight="1" x14ac:dyDescent="0.3">
      <c r="A70" s="9" t="s">
        <v>18</v>
      </c>
      <c r="B70" s="48" t="s">
        <v>1542</v>
      </c>
      <c r="C70" s="14"/>
      <c r="F70" s="9">
        <v>187</v>
      </c>
      <c r="G70" s="9">
        <f t="shared" si="6"/>
        <v>149.6</v>
      </c>
      <c r="J70" s="9">
        <f t="shared" si="7"/>
        <v>0</v>
      </c>
      <c r="L70" s="9">
        <f t="shared" si="8"/>
        <v>37.4</v>
      </c>
    </row>
    <row r="71" spans="1:12" s="3" customFormat="1" ht="30" customHeight="1" x14ac:dyDescent="0.3">
      <c r="A71" s="3" t="s">
        <v>1330</v>
      </c>
      <c r="B71" s="43" t="s">
        <v>1543</v>
      </c>
      <c r="C71" s="15"/>
      <c r="D71" s="3">
        <v>50</v>
      </c>
      <c r="E71" s="3" t="s">
        <v>120</v>
      </c>
      <c r="F71" s="4">
        <v>685</v>
      </c>
      <c r="G71" s="4">
        <f>F71-L71</f>
        <v>548</v>
      </c>
      <c r="H71" s="3">
        <f>F71</f>
        <v>685</v>
      </c>
      <c r="I71" s="3">
        <v>685</v>
      </c>
      <c r="J71" s="4">
        <f>H71-I71</f>
        <v>0</v>
      </c>
      <c r="L71" s="4">
        <f>F71*20%</f>
        <v>137</v>
      </c>
    </row>
    <row r="72" spans="1:12" s="5" customFormat="1" ht="30" customHeight="1" x14ac:dyDescent="0.3">
      <c r="A72" s="5" t="s">
        <v>595</v>
      </c>
      <c r="B72" s="46" t="s">
        <v>1547</v>
      </c>
      <c r="C72" s="7" t="s">
        <v>1546</v>
      </c>
      <c r="E72" s="5" t="s">
        <v>385</v>
      </c>
      <c r="F72" s="6">
        <v>126</v>
      </c>
      <c r="G72" s="6">
        <f>F72-L72</f>
        <v>100.8</v>
      </c>
      <c r="H72" s="5">
        <f>F72</f>
        <v>126</v>
      </c>
      <c r="I72" s="5">
        <v>100</v>
      </c>
      <c r="J72" s="6">
        <f>H72-I72</f>
        <v>26</v>
      </c>
      <c r="L72" s="6">
        <f>F72*20%</f>
        <v>25.200000000000003</v>
      </c>
    </row>
    <row r="73" spans="1:12" ht="30" customHeight="1" x14ac:dyDescent="0.3">
      <c r="C73" s="28"/>
      <c r="G73" s="2">
        <f>F73-L73</f>
        <v>0</v>
      </c>
      <c r="J73" s="2">
        <f>H73-I73</f>
        <v>0</v>
      </c>
      <c r="L73" s="2">
        <f>F73*20%</f>
        <v>0</v>
      </c>
    </row>
    <row r="74" spans="1:12" ht="30" customHeight="1" x14ac:dyDescent="0.3">
      <c r="F74" s="1">
        <f>SUM(F2:F73)</f>
        <v>27018</v>
      </c>
      <c r="G74" s="1">
        <f>SUM(G2:G73)</f>
        <v>21614.400000000001</v>
      </c>
      <c r="H74" s="1">
        <f>SUM(H2:H73)</f>
        <v>27018</v>
      </c>
      <c r="J74" s="1">
        <f>SUM(J2:J73)</f>
        <v>10493</v>
      </c>
    </row>
  </sheetData>
  <sortState ref="A2:N59">
    <sortCondition ref="A2"/>
  </sortState>
  <hyperlinks>
    <hyperlink ref="C2" r:id="rId1" xr:uid="{00000000-0004-0000-2000-000000000000}"/>
    <hyperlink ref="C3" r:id="rId2" xr:uid="{00000000-0004-0000-2000-000001000000}"/>
    <hyperlink ref="C36" r:id="rId3" xr:uid="{00000000-0004-0000-2000-000002000000}"/>
    <hyperlink ref="C38" r:id="rId4" xr:uid="{00000000-0004-0000-2000-000003000000}"/>
    <hyperlink ref="C35" r:id="rId5" xr:uid="{00000000-0004-0000-2000-000004000000}"/>
    <hyperlink ref="C54" r:id="rId6" xr:uid="{00000000-0004-0000-2000-000005000000}"/>
    <hyperlink ref="C55" r:id="rId7" xr:uid="{00000000-0004-0000-2000-000006000000}"/>
    <hyperlink ref="C23" r:id="rId8" xr:uid="{00000000-0004-0000-2000-000007000000}"/>
    <hyperlink ref="C21" r:id="rId9" xr:uid="{00000000-0004-0000-2000-000008000000}"/>
    <hyperlink ref="C22" r:id="rId10" xr:uid="{00000000-0004-0000-2000-000009000000}"/>
    <hyperlink ref="C29" r:id="rId11" xr:uid="{00000000-0004-0000-2000-00000A000000}"/>
    <hyperlink ref="C30" r:id="rId12" xr:uid="{00000000-0004-0000-2000-00000B000000}"/>
    <hyperlink ref="C51" r:id="rId13" xr:uid="{00000000-0004-0000-2000-00000C000000}"/>
    <hyperlink ref="C39" r:id="rId14" xr:uid="{00000000-0004-0000-2000-00000D000000}"/>
    <hyperlink ref="C41" r:id="rId15" xr:uid="{00000000-0004-0000-2000-00000E000000}"/>
    <hyperlink ref="C43" r:id="rId16" xr:uid="{00000000-0004-0000-2000-00000F000000}"/>
    <hyperlink ref="C42" r:id="rId17" xr:uid="{00000000-0004-0000-2000-000010000000}"/>
    <hyperlink ref="C40" r:id="rId18" xr:uid="{00000000-0004-0000-2000-000011000000}"/>
    <hyperlink ref="C34" r:id="rId19" xr:uid="{00000000-0004-0000-2000-000012000000}"/>
    <hyperlink ref="C17" r:id="rId20" xr:uid="{00000000-0004-0000-2000-000013000000}"/>
    <hyperlink ref="C15" r:id="rId21" xr:uid="{00000000-0004-0000-2000-000014000000}"/>
    <hyperlink ref="C18" r:id="rId22" xr:uid="{00000000-0004-0000-2000-000015000000}"/>
    <hyperlink ref="C16" r:id="rId23" xr:uid="{00000000-0004-0000-2000-000016000000}"/>
    <hyperlink ref="C19" r:id="rId24" xr:uid="{00000000-0004-0000-2000-000017000000}"/>
    <hyperlink ref="C20" r:id="rId25" xr:uid="{00000000-0004-0000-2000-000018000000}"/>
    <hyperlink ref="C4" r:id="rId26" xr:uid="{00000000-0004-0000-2000-000019000000}"/>
    <hyperlink ref="C44" r:id="rId27" xr:uid="{00000000-0004-0000-2000-00001A000000}"/>
    <hyperlink ref="C25" r:id="rId28" xr:uid="{00000000-0004-0000-2000-00001B000000}"/>
    <hyperlink ref="C26" r:id="rId29" xr:uid="{00000000-0004-0000-2000-00001C000000}"/>
    <hyperlink ref="C27" r:id="rId30" xr:uid="{00000000-0004-0000-2000-00001D000000}"/>
    <hyperlink ref="C24" r:id="rId31" xr:uid="{00000000-0004-0000-2000-00001E000000}"/>
    <hyperlink ref="C28" r:id="rId32" xr:uid="{00000000-0004-0000-2000-00001F000000}"/>
    <hyperlink ref="C53" r:id="rId33" xr:uid="{00000000-0004-0000-2000-000020000000}"/>
    <hyperlink ref="C33" r:id="rId34" xr:uid="{00000000-0004-0000-2000-000021000000}"/>
    <hyperlink ref="C31" r:id="rId35" xr:uid="{00000000-0004-0000-2000-000022000000}"/>
    <hyperlink ref="C32" r:id="rId36" xr:uid="{00000000-0004-0000-2000-000023000000}"/>
    <hyperlink ref="C45" r:id="rId37" xr:uid="{00000000-0004-0000-2000-000024000000}"/>
    <hyperlink ref="C50" r:id="rId38" xr:uid="{00000000-0004-0000-2000-000025000000}"/>
    <hyperlink ref="C5" r:id="rId39" xr:uid="{00000000-0004-0000-2000-000026000000}"/>
    <hyperlink ref="C7" r:id="rId40" xr:uid="{00000000-0004-0000-2000-000027000000}"/>
    <hyperlink ref="C6" r:id="rId41" xr:uid="{00000000-0004-0000-2000-000028000000}"/>
    <hyperlink ref="C46" r:id="rId42" xr:uid="{00000000-0004-0000-2000-000029000000}"/>
    <hyperlink ref="C56" r:id="rId43" xr:uid="{00000000-0004-0000-2000-00002A000000}"/>
    <hyperlink ref="C57" r:id="rId44" xr:uid="{00000000-0004-0000-2000-00002B000000}"/>
    <hyperlink ref="C58" r:id="rId45" xr:uid="{00000000-0004-0000-2000-00002C000000}"/>
    <hyperlink ref="C59" r:id="rId46" xr:uid="{00000000-0004-0000-2000-00002D000000}"/>
    <hyperlink ref="C60" r:id="rId47" xr:uid="{00000000-0004-0000-2000-00002E000000}"/>
    <hyperlink ref="C37" r:id="rId48" xr:uid="{00000000-0004-0000-2000-00002F000000}"/>
    <hyperlink ref="C47" r:id="rId49" xr:uid="{00000000-0004-0000-2000-000030000000}"/>
    <hyperlink ref="C48" r:id="rId50" xr:uid="{00000000-0004-0000-2000-000031000000}"/>
    <hyperlink ref="C49" r:id="rId51" xr:uid="{00000000-0004-0000-2000-000032000000}"/>
    <hyperlink ref="C72" r:id="rId52" xr:uid="{00000000-0004-0000-2000-000033000000}"/>
  </hyperlinks>
  <pageMargins left="0.7" right="0.7" top="0.75" bottom="0.75" header="0.3" footer="0.3"/>
  <pageSetup paperSize="9" orientation="portrait" verticalDpi="0" r:id="rId5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86"/>
  <sheetViews>
    <sheetView topLeftCell="A70" workbookViewId="0">
      <selection activeCell="A71" sqref="A71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4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4" ht="30" customHeight="1" x14ac:dyDescent="0.3">
      <c r="A2" s="34" t="s">
        <v>1367</v>
      </c>
      <c r="B2" s="32">
        <v>58</v>
      </c>
      <c r="C2" s="32" t="s">
        <v>363</v>
      </c>
      <c r="E2" s="31" t="s">
        <v>1330</v>
      </c>
      <c r="F2" s="28"/>
      <c r="G2" s="32">
        <v>187</v>
      </c>
      <c r="H2" s="31">
        <f t="shared" ref="H2:H33" si="0">G2-M2</f>
        <v>149.6</v>
      </c>
      <c r="K2" s="31">
        <f t="shared" ref="K2:K9" si="1">I2-J2</f>
        <v>0</v>
      </c>
      <c r="M2" s="31">
        <f t="shared" ref="M2:M33" si="2">G2*20%</f>
        <v>37.4</v>
      </c>
      <c r="N2" s="31"/>
    </row>
    <row r="3" spans="1:14" ht="30" customHeight="1" x14ac:dyDescent="0.3">
      <c r="A3" s="32" t="s">
        <v>1368</v>
      </c>
      <c r="B3" s="32">
        <v>58</v>
      </c>
      <c r="D3" s="32">
        <v>225</v>
      </c>
      <c r="E3" s="31" t="s">
        <v>1330</v>
      </c>
      <c r="F3" s="28"/>
      <c r="G3" s="32">
        <v>282</v>
      </c>
      <c r="H3" s="31">
        <f t="shared" si="0"/>
        <v>225.6</v>
      </c>
      <c r="K3" s="31">
        <f t="shared" si="1"/>
        <v>0</v>
      </c>
      <c r="M3" s="31">
        <f t="shared" si="2"/>
        <v>56.400000000000006</v>
      </c>
    </row>
    <row r="4" spans="1:14" ht="30" customHeight="1" x14ac:dyDescent="0.3">
      <c r="A4" s="31" t="s">
        <v>1331</v>
      </c>
      <c r="B4" s="29">
        <v>41</v>
      </c>
      <c r="C4" s="32" t="s">
        <v>120</v>
      </c>
      <c r="D4" s="32">
        <v>547</v>
      </c>
      <c r="E4" s="31" t="s">
        <v>1330</v>
      </c>
      <c r="F4" s="29"/>
      <c r="G4" s="31">
        <v>684</v>
      </c>
      <c r="H4" s="31">
        <f t="shared" si="0"/>
        <v>547.20000000000005</v>
      </c>
      <c r="K4" s="31">
        <f t="shared" si="1"/>
        <v>0</v>
      </c>
      <c r="M4" s="31">
        <f t="shared" si="2"/>
        <v>136.80000000000001</v>
      </c>
    </row>
    <row r="5" spans="1:14" ht="30" customHeight="1" x14ac:dyDescent="0.3">
      <c r="A5" s="31" t="s">
        <v>1281</v>
      </c>
      <c r="B5" s="32">
        <v>44</v>
      </c>
      <c r="D5" s="32">
        <v>308</v>
      </c>
      <c r="E5" s="33" t="s">
        <v>353</v>
      </c>
      <c r="F5" s="28" t="s">
        <v>1282</v>
      </c>
      <c r="G5" s="31">
        <v>385</v>
      </c>
      <c r="H5" s="31">
        <f t="shared" si="0"/>
        <v>308</v>
      </c>
      <c r="I5" s="32">
        <f>G5+G6+G7+G8</f>
        <v>2136</v>
      </c>
      <c r="J5" s="32">
        <v>1081</v>
      </c>
      <c r="K5" s="31">
        <f t="shared" si="1"/>
        <v>1055</v>
      </c>
      <c r="M5" s="31">
        <f t="shared" si="2"/>
        <v>77</v>
      </c>
    </row>
    <row r="6" spans="1:14" ht="30" customHeight="1" x14ac:dyDescent="0.3">
      <c r="A6" s="31" t="s">
        <v>1286</v>
      </c>
      <c r="B6" s="32">
        <v>46</v>
      </c>
      <c r="C6" s="32" t="s">
        <v>1288</v>
      </c>
      <c r="D6" s="32">
        <v>415</v>
      </c>
      <c r="E6" s="33" t="s">
        <v>353</v>
      </c>
      <c r="F6" s="28" t="s">
        <v>1287</v>
      </c>
      <c r="G6" s="31">
        <v>519</v>
      </c>
      <c r="H6" s="31">
        <f t="shared" si="0"/>
        <v>415.2</v>
      </c>
      <c r="K6" s="31">
        <f t="shared" si="1"/>
        <v>0</v>
      </c>
      <c r="M6" s="31">
        <f t="shared" si="2"/>
        <v>103.80000000000001</v>
      </c>
    </row>
    <row r="7" spans="1:14" ht="30" customHeight="1" x14ac:dyDescent="0.3">
      <c r="A7" s="40" t="s">
        <v>1323</v>
      </c>
      <c r="B7" s="31" t="s">
        <v>683</v>
      </c>
      <c r="C7" s="31" t="s">
        <v>83</v>
      </c>
      <c r="E7" s="31" t="s">
        <v>1324</v>
      </c>
      <c r="F7" s="29"/>
      <c r="G7" s="31">
        <v>1045</v>
      </c>
      <c r="H7" s="31">
        <f t="shared" si="0"/>
        <v>836</v>
      </c>
      <c r="I7" s="32">
        <f>G7</f>
        <v>1045</v>
      </c>
      <c r="J7" s="32">
        <v>1000</v>
      </c>
      <c r="K7" s="31">
        <f t="shared" si="1"/>
        <v>45</v>
      </c>
      <c r="M7" s="31">
        <f t="shared" si="2"/>
        <v>209</v>
      </c>
    </row>
    <row r="8" spans="1:14" ht="34.5" customHeight="1" x14ac:dyDescent="0.3">
      <c r="A8" s="31" t="s">
        <v>1325</v>
      </c>
      <c r="B8" s="29">
        <v>40</v>
      </c>
      <c r="D8" s="32">
        <v>149</v>
      </c>
      <c r="E8" s="31" t="s">
        <v>595</v>
      </c>
      <c r="F8" s="28" t="s">
        <v>1326</v>
      </c>
      <c r="G8" s="31">
        <v>187</v>
      </c>
      <c r="H8" s="31">
        <f t="shared" si="0"/>
        <v>149.6</v>
      </c>
      <c r="I8" s="32">
        <f>G8</f>
        <v>187</v>
      </c>
      <c r="J8" s="32">
        <v>100</v>
      </c>
      <c r="K8" s="31">
        <f t="shared" si="1"/>
        <v>87</v>
      </c>
      <c r="M8" s="31">
        <f t="shared" si="2"/>
        <v>37.4</v>
      </c>
    </row>
    <row r="9" spans="1:14" ht="30" customHeight="1" x14ac:dyDescent="0.3">
      <c r="A9" s="32" t="s">
        <v>1347</v>
      </c>
      <c r="B9" s="32">
        <v>74</v>
      </c>
      <c r="C9" s="32" t="s">
        <v>7</v>
      </c>
      <c r="D9" s="32">
        <v>215</v>
      </c>
      <c r="E9" s="32" t="s">
        <v>1072</v>
      </c>
      <c r="F9" s="28" t="s">
        <v>1348</v>
      </c>
      <c r="G9" s="32">
        <v>215</v>
      </c>
      <c r="H9" s="31">
        <f t="shared" si="0"/>
        <v>172</v>
      </c>
      <c r="K9" s="31">
        <f t="shared" si="1"/>
        <v>0</v>
      </c>
      <c r="M9" s="31">
        <f t="shared" si="2"/>
        <v>43</v>
      </c>
    </row>
    <row r="10" spans="1:14" ht="30" customHeight="1" x14ac:dyDescent="0.3">
      <c r="A10" s="31" t="s">
        <v>1393</v>
      </c>
      <c r="B10" s="29">
        <v>12</v>
      </c>
      <c r="C10" s="29" t="s">
        <v>3</v>
      </c>
      <c r="D10" s="32">
        <v>588</v>
      </c>
      <c r="E10" s="31" t="s">
        <v>778</v>
      </c>
      <c r="F10" s="28" t="s">
        <v>1395</v>
      </c>
      <c r="G10" s="31">
        <v>735</v>
      </c>
      <c r="H10" s="31">
        <f t="shared" si="0"/>
        <v>588</v>
      </c>
      <c r="K10" s="31"/>
      <c r="M10" s="31">
        <f t="shared" si="2"/>
        <v>147</v>
      </c>
    </row>
    <row r="11" spans="1:14" ht="30" customHeight="1" x14ac:dyDescent="0.3">
      <c r="A11" s="31" t="s">
        <v>1272</v>
      </c>
      <c r="B11" s="31">
        <v>2</v>
      </c>
      <c r="C11" s="31" t="s">
        <v>656</v>
      </c>
      <c r="D11" s="32">
        <v>215</v>
      </c>
      <c r="E11" s="32" t="s">
        <v>6</v>
      </c>
      <c r="F11" s="28" t="s">
        <v>1273</v>
      </c>
      <c r="G11" s="31">
        <v>269</v>
      </c>
      <c r="H11" s="31">
        <f t="shared" si="0"/>
        <v>215.2</v>
      </c>
      <c r="K11" s="31">
        <f>I11-J11</f>
        <v>0</v>
      </c>
      <c r="M11" s="31">
        <f t="shared" si="2"/>
        <v>53.800000000000004</v>
      </c>
    </row>
    <row r="12" spans="1:14" ht="30" customHeight="1" x14ac:dyDescent="0.3">
      <c r="A12" s="31" t="s">
        <v>1276</v>
      </c>
      <c r="B12" s="29">
        <v>2</v>
      </c>
      <c r="C12" s="32" t="s">
        <v>1274</v>
      </c>
      <c r="D12" s="32">
        <v>215</v>
      </c>
      <c r="E12" s="32" t="s">
        <v>6</v>
      </c>
      <c r="F12" s="28" t="s">
        <v>1275</v>
      </c>
      <c r="G12" s="31">
        <v>269</v>
      </c>
      <c r="H12" s="31">
        <f t="shared" si="0"/>
        <v>215.2</v>
      </c>
      <c r="K12" s="31">
        <f>I12-J12</f>
        <v>0</v>
      </c>
      <c r="M12" s="31">
        <f t="shared" si="2"/>
        <v>53.800000000000004</v>
      </c>
    </row>
    <row r="13" spans="1:14" s="31" customFormat="1" ht="30" customHeight="1" x14ac:dyDescent="0.3">
      <c r="A13" s="31" t="s">
        <v>1276</v>
      </c>
      <c r="B13" s="29">
        <v>2</v>
      </c>
      <c r="C13" s="32" t="s">
        <v>1274</v>
      </c>
      <c r="D13" s="32">
        <v>215</v>
      </c>
      <c r="E13" s="32" t="s">
        <v>6</v>
      </c>
      <c r="F13" s="28" t="s">
        <v>1275</v>
      </c>
      <c r="G13" s="31">
        <v>269</v>
      </c>
      <c r="H13" s="31">
        <f t="shared" si="0"/>
        <v>215.2</v>
      </c>
      <c r="I13" s="32"/>
      <c r="J13" s="32"/>
      <c r="K13" s="31">
        <f>I13-J13</f>
        <v>0</v>
      </c>
      <c r="L13" s="32"/>
      <c r="M13" s="31">
        <f t="shared" si="2"/>
        <v>53.800000000000004</v>
      </c>
      <c r="N13" s="32"/>
    </row>
    <row r="14" spans="1:14" s="31" customFormat="1" ht="30" customHeight="1" x14ac:dyDescent="0.3">
      <c r="A14" s="31" t="s">
        <v>1270</v>
      </c>
      <c r="B14" s="31">
        <v>3</v>
      </c>
      <c r="D14" s="32">
        <v>328</v>
      </c>
      <c r="E14" s="31" t="s">
        <v>339</v>
      </c>
      <c r="F14" s="28" t="s">
        <v>1271</v>
      </c>
      <c r="G14" s="31">
        <v>410</v>
      </c>
      <c r="H14" s="31">
        <f t="shared" si="0"/>
        <v>328</v>
      </c>
      <c r="I14" s="32">
        <f>G14</f>
        <v>410</v>
      </c>
      <c r="J14" s="32">
        <v>200</v>
      </c>
      <c r="K14" s="31">
        <f>I14-J14</f>
        <v>210</v>
      </c>
      <c r="L14" s="32"/>
      <c r="M14" s="31">
        <f t="shared" si="2"/>
        <v>82</v>
      </c>
      <c r="N14" s="32"/>
    </row>
    <row r="15" spans="1:14" s="31" customFormat="1" ht="30" customHeight="1" x14ac:dyDescent="0.3">
      <c r="A15" s="31" t="s">
        <v>1270</v>
      </c>
      <c r="B15" s="31">
        <v>2</v>
      </c>
      <c r="D15" s="32">
        <v>328</v>
      </c>
      <c r="E15" s="32" t="s">
        <v>6</v>
      </c>
      <c r="F15" s="28" t="s">
        <v>1271</v>
      </c>
      <c r="G15" s="31">
        <v>410</v>
      </c>
      <c r="H15" s="31">
        <f t="shared" si="0"/>
        <v>328</v>
      </c>
      <c r="I15" s="32">
        <f>G15+G16+G17+G18</f>
        <v>2732</v>
      </c>
      <c r="J15" s="32">
        <v>600</v>
      </c>
      <c r="K15" s="31">
        <f>I15-J15</f>
        <v>2132</v>
      </c>
      <c r="L15" s="32"/>
      <c r="M15" s="31">
        <f t="shared" si="2"/>
        <v>82</v>
      </c>
      <c r="N15" s="32"/>
    </row>
    <row r="16" spans="1:14" ht="30" customHeight="1" x14ac:dyDescent="0.3">
      <c r="A16" s="40" t="s">
        <v>1391</v>
      </c>
      <c r="B16" s="29">
        <v>146</v>
      </c>
      <c r="C16" s="29" t="s">
        <v>3</v>
      </c>
      <c r="E16" s="31" t="s">
        <v>778</v>
      </c>
      <c r="F16" s="28" t="s">
        <v>1392</v>
      </c>
      <c r="G16" s="31">
        <v>532</v>
      </c>
      <c r="H16" s="31">
        <f t="shared" si="0"/>
        <v>425.6</v>
      </c>
      <c r="K16" s="31"/>
      <c r="M16" s="31">
        <f t="shared" si="2"/>
        <v>106.4</v>
      </c>
    </row>
    <row r="17" spans="1:14" ht="30" customHeight="1" x14ac:dyDescent="0.3">
      <c r="A17" s="31" t="s">
        <v>1374</v>
      </c>
      <c r="B17" s="31" t="s">
        <v>1302</v>
      </c>
      <c r="C17" s="31" t="s">
        <v>274</v>
      </c>
      <c r="D17" s="32">
        <v>658</v>
      </c>
      <c r="E17" s="31" t="s">
        <v>143</v>
      </c>
      <c r="F17" s="28" t="s">
        <v>1375</v>
      </c>
      <c r="G17" s="31">
        <v>823</v>
      </c>
      <c r="H17" s="31">
        <f t="shared" si="0"/>
        <v>658.4</v>
      </c>
      <c r="K17" s="31"/>
      <c r="M17" s="31">
        <f t="shared" si="2"/>
        <v>164.60000000000002</v>
      </c>
    </row>
    <row r="18" spans="1:14" s="31" customFormat="1" ht="30" customHeight="1" x14ac:dyDescent="0.3">
      <c r="A18" s="31" t="s">
        <v>1300</v>
      </c>
      <c r="B18" s="32" t="s">
        <v>1302</v>
      </c>
      <c r="D18" s="32">
        <v>773</v>
      </c>
      <c r="E18" s="31" t="s">
        <v>143</v>
      </c>
      <c r="F18" s="28" t="s">
        <v>1301</v>
      </c>
      <c r="G18" s="31">
        <v>967</v>
      </c>
      <c r="H18" s="31">
        <f t="shared" si="0"/>
        <v>773.6</v>
      </c>
      <c r="I18" s="32"/>
      <c r="J18" s="32"/>
      <c r="K18" s="31">
        <f t="shared" ref="K18:K25" si="3">I18-J18</f>
        <v>0</v>
      </c>
      <c r="L18" s="32"/>
      <c r="M18" s="31">
        <f t="shared" si="2"/>
        <v>193.4</v>
      </c>
      <c r="N18" s="32"/>
    </row>
    <row r="19" spans="1:14" ht="30" customHeight="1" x14ac:dyDescent="0.3">
      <c r="A19" s="32" t="s">
        <v>1342</v>
      </c>
      <c r="B19" s="32">
        <v>86</v>
      </c>
      <c r="D19" s="32">
        <v>486</v>
      </c>
      <c r="E19" s="32" t="s">
        <v>1344</v>
      </c>
      <c r="F19" s="28" t="s">
        <v>1343</v>
      </c>
      <c r="G19" s="32">
        <v>608</v>
      </c>
      <c r="H19" s="31">
        <f t="shared" si="0"/>
        <v>486.4</v>
      </c>
      <c r="I19" s="32">
        <f>G19</f>
        <v>608</v>
      </c>
      <c r="K19" s="31">
        <f t="shared" si="3"/>
        <v>608</v>
      </c>
      <c r="M19" s="31">
        <f t="shared" si="2"/>
        <v>121.60000000000001</v>
      </c>
    </row>
    <row r="20" spans="1:14" ht="30" customHeight="1" x14ac:dyDescent="0.3">
      <c r="A20" s="32" t="s">
        <v>1419</v>
      </c>
      <c r="B20" s="32">
        <v>104</v>
      </c>
      <c r="C20" s="32" t="s">
        <v>443</v>
      </c>
      <c r="D20" s="32">
        <v>499</v>
      </c>
      <c r="E20" s="32" t="s">
        <v>247</v>
      </c>
      <c r="F20" s="28" t="s">
        <v>1420</v>
      </c>
      <c r="G20" s="31">
        <v>624</v>
      </c>
      <c r="H20" s="31">
        <f t="shared" si="0"/>
        <v>499.2</v>
      </c>
      <c r="I20" s="32">
        <f>G20</f>
        <v>624</v>
      </c>
      <c r="J20" s="32">
        <v>300</v>
      </c>
      <c r="K20" s="31">
        <f t="shared" si="3"/>
        <v>324</v>
      </c>
      <c r="M20" s="31">
        <f t="shared" si="2"/>
        <v>124.80000000000001</v>
      </c>
    </row>
    <row r="21" spans="1:14" ht="30" customHeight="1" x14ac:dyDescent="0.3">
      <c r="A21" s="31" t="s">
        <v>1289</v>
      </c>
      <c r="B21" s="32">
        <v>44</v>
      </c>
      <c r="C21" s="31"/>
      <c r="D21" s="32">
        <v>743</v>
      </c>
      <c r="E21" s="33" t="s">
        <v>353</v>
      </c>
      <c r="F21" s="28" t="s">
        <v>1290</v>
      </c>
      <c r="G21" s="31">
        <v>929</v>
      </c>
      <c r="H21" s="31">
        <f t="shared" si="0"/>
        <v>743.2</v>
      </c>
      <c r="K21" s="31">
        <f t="shared" si="3"/>
        <v>0</v>
      </c>
      <c r="M21" s="31">
        <f t="shared" si="2"/>
        <v>185.8</v>
      </c>
    </row>
    <row r="22" spans="1:14" ht="30" customHeight="1" x14ac:dyDescent="0.3">
      <c r="A22" s="32" t="s">
        <v>1345</v>
      </c>
      <c r="B22" s="32">
        <v>74</v>
      </c>
      <c r="C22" s="32" t="s">
        <v>890</v>
      </c>
      <c r="D22" s="32">
        <v>255</v>
      </c>
      <c r="E22" s="32" t="s">
        <v>1072</v>
      </c>
      <c r="F22" s="28" t="s">
        <v>1346</v>
      </c>
      <c r="G22" s="32">
        <v>255</v>
      </c>
      <c r="H22" s="31">
        <f t="shared" si="0"/>
        <v>204</v>
      </c>
      <c r="K22" s="31">
        <f t="shared" si="3"/>
        <v>0</v>
      </c>
      <c r="M22" s="31">
        <f t="shared" si="2"/>
        <v>51</v>
      </c>
    </row>
    <row r="23" spans="1:14" ht="30" customHeight="1" x14ac:dyDescent="0.3">
      <c r="A23" s="32" t="s">
        <v>1339</v>
      </c>
      <c r="B23" s="32">
        <v>39</v>
      </c>
      <c r="D23" s="32">
        <v>485</v>
      </c>
      <c r="E23" s="31" t="s">
        <v>1330</v>
      </c>
      <c r="F23" s="29"/>
      <c r="G23" s="32">
        <v>607</v>
      </c>
      <c r="H23" s="31">
        <f t="shared" si="0"/>
        <v>485.6</v>
      </c>
      <c r="K23" s="31">
        <f t="shared" si="3"/>
        <v>0</v>
      </c>
      <c r="M23" s="31">
        <f t="shared" si="2"/>
        <v>121.4</v>
      </c>
    </row>
    <row r="24" spans="1:14" ht="30" customHeight="1" x14ac:dyDescent="0.3">
      <c r="A24" s="31" t="s">
        <v>1307</v>
      </c>
      <c r="B24" s="31">
        <v>134</v>
      </c>
      <c r="C24" s="31" t="s">
        <v>1309</v>
      </c>
      <c r="D24" s="32">
        <v>379</v>
      </c>
      <c r="E24" s="31" t="s">
        <v>115</v>
      </c>
      <c r="F24" s="28" t="s">
        <v>1308</v>
      </c>
      <c r="G24" s="31">
        <v>474</v>
      </c>
      <c r="H24" s="31">
        <f t="shared" si="0"/>
        <v>379.2</v>
      </c>
      <c r="I24" s="32">
        <f>G24</f>
        <v>474</v>
      </c>
      <c r="J24" s="32">
        <v>300</v>
      </c>
      <c r="K24" s="31">
        <f t="shared" si="3"/>
        <v>174</v>
      </c>
      <c r="M24" s="31">
        <f t="shared" si="2"/>
        <v>94.800000000000011</v>
      </c>
    </row>
    <row r="25" spans="1:14" ht="30" customHeight="1" x14ac:dyDescent="0.3">
      <c r="A25" s="32" t="s">
        <v>1317</v>
      </c>
      <c r="B25" s="32">
        <v>4</v>
      </c>
      <c r="C25" s="32" t="s">
        <v>83</v>
      </c>
      <c r="D25" s="32">
        <v>269</v>
      </c>
      <c r="E25" s="32" t="s">
        <v>1154</v>
      </c>
      <c r="F25" s="28" t="s">
        <v>1318</v>
      </c>
      <c r="G25" s="32">
        <v>337</v>
      </c>
      <c r="H25" s="31">
        <f t="shared" si="0"/>
        <v>269.60000000000002</v>
      </c>
      <c r="I25" s="32">
        <f>G25</f>
        <v>337</v>
      </c>
      <c r="J25" s="32">
        <v>150</v>
      </c>
      <c r="K25" s="31">
        <f t="shared" si="3"/>
        <v>187</v>
      </c>
      <c r="M25" s="31">
        <f t="shared" si="2"/>
        <v>67.400000000000006</v>
      </c>
    </row>
    <row r="26" spans="1:14" ht="30" customHeight="1" x14ac:dyDescent="0.3">
      <c r="A26" s="31" t="s">
        <v>1403</v>
      </c>
      <c r="B26" s="29" t="s">
        <v>360</v>
      </c>
      <c r="C26" s="29" t="s">
        <v>120</v>
      </c>
      <c r="D26" s="32">
        <v>136</v>
      </c>
      <c r="E26" s="31" t="s">
        <v>778</v>
      </c>
      <c r="F26" s="28" t="s">
        <v>1404</v>
      </c>
      <c r="G26" s="31">
        <v>170</v>
      </c>
      <c r="H26" s="31">
        <f t="shared" si="0"/>
        <v>136</v>
      </c>
      <c r="K26" s="31"/>
      <c r="M26" s="31">
        <f t="shared" si="2"/>
        <v>34</v>
      </c>
    </row>
    <row r="27" spans="1:14" ht="30" customHeight="1" x14ac:dyDescent="0.3">
      <c r="A27" s="31" t="s">
        <v>1400</v>
      </c>
      <c r="B27" s="29" t="s">
        <v>1401</v>
      </c>
      <c r="C27" s="29" t="s">
        <v>200</v>
      </c>
      <c r="D27" s="32">
        <v>85</v>
      </c>
      <c r="E27" s="31" t="s">
        <v>778</v>
      </c>
      <c r="F27" s="28" t="s">
        <v>1405</v>
      </c>
      <c r="G27" s="31">
        <v>107</v>
      </c>
      <c r="H27" s="31">
        <f t="shared" si="0"/>
        <v>85.6</v>
      </c>
      <c r="K27" s="31"/>
      <c r="M27" s="31">
        <f t="shared" si="2"/>
        <v>21.400000000000002</v>
      </c>
    </row>
    <row r="28" spans="1:14" ht="30" customHeight="1" x14ac:dyDescent="0.3">
      <c r="A28" s="31" t="s">
        <v>1400</v>
      </c>
      <c r="B28" s="29" t="s">
        <v>1401</v>
      </c>
      <c r="C28" s="29" t="s">
        <v>120</v>
      </c>
      <c r="D28" s="32">
        <v>85</v>
      </c>
      <c r="E28" s="31" t="s">
        <v>778</v>
      </c>
      <c r="F28" s="28" t="s">
        <v>1402</v>
      </c>
      <c r="G28" s="31">
        <v>107</v>
      </c>
      <c r="H28" s="31">
        <f t="shared" si="0"/>
        <v>85.6</v>
      </c>
      <c r="K28" s="31"/>
      <c r="M28" s="31">
        <f t="shared" si="2"/>
        <v>21.400000000000002</v>
      </c>
    </row>
    <row r="29" spans="1:14" ht="30" customHeight="1" x14ac:dyDescent="0.3">
      <c r="A29" s="31" t="s">
        <v>1409</v>
      </c>
      <c r="B29" s="29" t="s">
        <v>351</v>
      </c>
      <c r="C29" s="29" t="s">
        <v>120</v>
      </c>
      <c r="D29" s="32">
        <v>289</v>
      </c>
      <c r="E29" s="31" t="s">
        <v>778</v>
      </c>
      <c r="F29" s="28" t="s">
        <v>1410</v>
      </c>
      <c r="G29" s="31">
        <v>362</v>
      </c>
      <c r="H29" s="31">
        <f t="shared" si="0"/>
        <v>289.60000000000002</v>
      </c>
      <c r="K29" s="31"/>
      <c r="M29" s="31">
        <f t="shared" si="2"/>
        <v>72.400000000000006</v>
      </c>
    </row>
    <row r="30" spans="1:14" ht="30" customHeight="1" x14ac:dyDescent="0.3">
      <c r="A30" s="31" t="s">
        <v>1179</v>
      </c>
      <c r="B30" s="31"/>
      <c r="C30" s="31" t="s">
        <v>1224</v>
      </c>
      <c r="D30" s="32">
        <v>779</v>
      </c>
      <c r="E30" s="31" t="s">
        <v>366</v>
      </c>
      <c r="F30" s="28" t="s">
        <v>1178</v>
      </c>
      <c r="G30" s="31">
        <v>990</v>
      </c>
      <c r="H30" s="31">
        <f t="shared" si="0"/>
        <v>792</v>
      </c>
      <c r="I30" s="32">
        <f>G30+G31+G32</f>
        <v>1146</v>
      </c>
      <c r="J30" s="32">
        <v>900</v>
      </c>
      <c r="K30" s="31">
        <f>I30-J30</f>
        <v>246</v>
      </c>
      <c r="M30" s="31">
        <f t="shared" si="2"/>
        <v>198</v>
      </c>
    </row>
    <row r="31" spans="1:14" ht="30" customHeight="1" x14ac:dyDescent="0.3">
      <c r="A31" s="32" t="s">
        <v>1202</v>
      </c>
      <c r="D31" s="32">
        <v>43</v>
      </c>
      <c r="E31" s="32" t="s">
        <v>366</v>
      </c>
      <c r="F31" s="28" t="s">
        <v>1203</v>
      </c>
      <c r="G31" s="32">
        <v>55</v>
      </c>
      <c r="H31" s="31">
        <f t="shared" si="0"/>
        <v>44</v>
      </c>
      <c r="K31" s="31">
        <f>I31-J31</f>
        <v>0</v>
      </c>
      <c r="M31" s="31">
        <f t="shared" si="2"/>
        <v>11</v>
      </c>
      <c r="N31" s="31"/>
    </row>
    <row r="32" spans="1:14" ht="30" customHeight="1" x14ac:dyDescent="0.3">
      <c r="A32" s="31" t="s">
        <v>1327</v>
      </c>
      <c r="B32" s="29" t="s">
        <v>1328</v>
      </c>
      <c r="C32" s="32" t="s">
        <v>1329</v>
      </c>
      <c r="D32" s="32">
        <v>79</v>
      </c>
      <c r="E32" s="31" t="s">
        <v>1330</v>
      </c>
      <c r="F32" s="29"/>
      <c r="G32" s="31">
        <v>101</v>
      </c>
      <c r="H32" s="31">
        <f t="shared" si="0"/>
        <v>80.8</v>
      </c>
      <c r="I32" s="32">
        <f>G32+G33+G34+G35+G36+G37+G38+G39</f>
        <v>5221</v>
      </c>
      <c r="J32" s="32">
        <v>2000</v>
      </c>
      <c r="K32" s="31">
        <f>I32-J32</f>
        <v>3221</v>
      </c>
      <c r="M32" s="31">
        <f t="shared" si="2"/>
        <v>20.200000000000003</v>
      </c>
    </row>
    <row r="33" spans="1:13" ht="30" customHeight="1" x14ac:dyDescent="0.3">
      <c r="A33" s="32" t="s">
        <v>1340</v>
      </c>
      <c r="B33" s="32">
        <v>36</v>
      </c>
      <c r="D33" s="32">
        <v>221</v>
      </c>
      <c r="E33" s="32" t="s">
        <v>644</v>
      </c>
      <c r="F33" s="28" t="s">
        <v>1341</v>
      </c>
      <c r="G33" s="32">
        <v>277</v>
      </c>
      <c r="H33" s="31">
        <f t="shared" si="0"/>
        <v>221.6</v>
      </c>
      <c r="K33" s="31">
        <f>I33-J33</f>
        <v>0</v>
      </c>
      <c r="M33" s="31">
        <f t="shared" si="2"/>
        <v>55.400000000000006</v>
      </c>
    </row>
    <row r="34" spans="1:13" ht="30" customHeight="1" x14ac:dyDescent="0.3">
      <c r="A34" s="31" t="s">
        <v>1398</v>
      </c>
      <c r="B34" s="29">
        <v>152</v>
      </c>
      <c r="C34" s="29"/>
      <c r="D34" s="32">
        <v>434</v>
      </c>
      <c r="E34" s="31" t="s">
        <v>778</v>
      </c>
      <c r="F34" s="28" t="s">
        <v>1399</v>
      </c>
      <c r="G34" s="31">
        <v>543</v>
      </c>
      <c r="H34" s="31">
        <f t="shared" ref="H34:H65" si="4">G34-M34</f>
        <v>434.4</v>
      </c>
      <c r="K34" s="31"/>
      <c r="M34" s="31">
        <f t="shared" ref="M34:M65" si="5">G34*20%</f>
        <v>108.60000000000001</v>
      </c>
    </row>
    <row r="35" spans="1:13" ht="30" customHeight="1" x14ac:dyDescent="0.3">
      <c r="A35" s="32" t="s">
        <v>1293</v>
      </c>
      <c r="B35" s="32" t="s">
        <v>1294</v>
      </c>
      <c r="C35" s="32" t="s">
        <v>385</v>
      </c>
      <c r="D35" s="32">
        <v>422</v>
      </c>
      <c r="E35" s="32" t="s">
        <v>143</v>
      </c>
      <c r="F35" s="28" t="s">
        <v>1295</v>
      </c>
      <c r="G35" s="32">
        <v>528</v>
      </c>
      <c r="H35" s="31">
        <f t="shared" si="4"/>
        <v>422.4</v>
      </c>
      <c r="I35" s="32">
        <f>G35+G36+G37+G38</f>
        <v>3051</v>
      </c>
      <c r="J35" s="32">
        <v>1350</v>
      </c>
      <c r="K35" s="31">
        <f>I35-J35</f>
        <v>1701</v>
      </c>
      <c r="M35" s="31">
        <f t="shared" si="5"/>
        <v>105.60000000000001</v>
      </c>
    </row>
    <row r="36" spans="1:13" ht="30" customHeight="1" x14ac:dyDescent="0.3">
      <c r="A36" s="31" t="s">
        <v>1396</v>
      </c>
      <c r="B36" s="29">
        <v>12</v>
      </c>
      <c r="C36" s="29" t="s">
        <v>969</v>
      </c>
      <c r="D36" s="32">
        <v>469</v>
      </c>
      <c r="E36" s="31" t="s">
        <v>778</v>
      </c>
      <c r="F36" s="28" t="s">
        <v>1397</v>
      </c>
      <c r="G36" s="31">
        <v>587</v>
      </c>
      <c r="H36" s="31">
        <f t="shared" si="4"/>
        <v>469.6</v>
      </c>
      <c r="K36" s="31"/>
      <c r="M36" s="31">
        <f t="shared" si="5"/>
        <v>117.4</v>
      </c>
    </row>
    <row r="37" spans="1:13" ht="30" customHeight="1" x14ac:dyDescent="0.3">
      <c r="A37" s="31" t="s">
        <v>1310</v>
      </c>
      <c r="B37" s="31">
        <v>128</v>
      </c>
      <c r="C37" s="31" t="s">
        <v>1312</v>
      </c>
      <c r="D37" s="32">
        <v>549</v>
      </c>
      <c r="E37" s="31" t="s">
        <v>82</v>
      </c>
      <c r="F37" s="28" t="s">
        <v>1311</v>
      </c>
      <c r="G37" s="31">
        <v>687</v>
      </c>
      <c r="H37" s="31">
        <f t="shared" si="4"/>
        <v>549.6</v>
      </c>
      <c r="I37" s="32">
        <f>G37</f>
        <v>687</v>
      </c>
      <c r="J37" s="32">
        <v>200</v>
      </c>
      <c r="K37" s="31">
        <f>I37-J37</f>
        <v>487</v>
      </c>
      <c r="M37" s="31">
        <f t="shared" si="5"/>
        <v>137.4</v>
      </c>
    </row>
    <row r="38" spans="1:13" ht="30" customHeight="1" x14ac:dyDescent="0.3">
      <c r="A38" s="32" t="s">
        <v>1372</v>
      </c>
      <c r="B38" s="29">
        <v>48</v>
      </c>
      <c r="C38" s="32" t="s">
        <v>120</v>
      </c>
      <c r="D38" s="32">
        <v>999</v>
      </c>
      <c r="E38" s="31" t="s">
        <v>778</v>
      </c>
      <c r="F38" s="28" t="s">
        <v>1373</v>
      </c>
      <c r="G38" s="31">
        <v>1249</v>
      </c>
      <c r="H38" s="31">
        <f t="shared" si="4"/>
        <v>999.2</v>
      </c>
      <c r="K38" s="31">
        <f>I38-J38</f>
        <v>0</v>
      </c>
      <c r="M38" s="31">
        <f t="shared" si="5"/>
        <v>249.8</v>
      </c>
    </row>
    <row r="39" spans="1:13" ht="30" customHeight="1" x14ac:dyDescent="0.3">
      <c r="A39" s="32" t="s">
        <v>1415</v>
      </c>
      <c r="B39" s="32">
        <v>50</v>
      </c>
      <c r="C39" s="32" t="s">
        <v>120</v>
      </c>
      <c r="D39" s="32">
        <v>999</v>
      </c>
      <c r="E39" s="31" t="s">
        <v>1330</v>
      </c>
      <c r="F39" s="28"/>
      <c r="G39" s="32">
        <v>1249</v>
      </c>
      <c r="H39" s="31">
        <f t="shared" si="4"/>
        <v>999.2</v>
      </c>
      <c r="K39" s="31"/>
      <c r="M39" s="31">
        <f t="shared" si="5"/>
        <v>249.8</v>
      </c>
    </row>
    <row r="40" spans="1:13" ht="30" customHeight="1" x14ac:dyDescent="0.3">
      <c r="A40" s="31" t="s">
        <v>1384</v>
      </c>
      <c r="B40" s="29"/>
      <c r="C40" s="29" t="s">
        <v>1386</v>
      </c>
      <c r="D40" s="32">
        <v>247</v>
      </c>
      <c r="E40" s="31" t="s">
        <v>778</v>
      </c>
      <c r="F40" s="28" t="s">
        <v>1385</v>
      </c>
      <c r="G40" s="31">
        <v>309</v>
      </c>
      <c r="H40" s="31">
        <f t="shared" si="4"/>
        <v>247.2</v>
      </c>
      <c r="K40" s="31"/>
      <c r="M40" s="31">
        <f t="shared" si="5"/>
        <v>61.800000000000004</v>
      </c>
    </row>
    <row r="41" spans="1:13" ht="30" customHeight="1" x14ac:dyDescent="0.3">
      <c r="A41" s="32" t="s">
        <v>1313</v>
      </c>
      <c r="B41" s="32" t="s">
        <v>344</v>
      </c>
      <c r="C41" s="32" t="s">
        <v>1314</v>
      </c>
      <c r="D41" s="32">
        <v>1955</v>
      </c>
      <c r="E41" s="32" t="s">
        <v>1316</v>
      </c>
      <c r="F41" s="28" t="s">
        <v>1315</v>
      </c>
      <c r="G41" s="32">
        <v>2444</v>
      </c>
      <c r="H41" s="31">
        <f t="shared" si="4"/>
        <v>1955.2</v>
      </c>
      <c r="I41" s="32">
        <f>G41</f>
        <v>2444</v>
      </c>
      <c r="J41" s="32">
        <v>1200</v>
      </c>
      <c r="K41" s="31">
        <f t="shared" ref="K41:K46" si="6">I41-J41</f>
        <v>1244</v>
      </c>
      <c r="M41" s="31">
        <f t="shared" si="5"/>
        <v>488.8</v>
      </c>
    </row>
    <row r="42" spans="1:13" ht="30" customHeight="1" x14ac:dyDescent="0.3">
      <c r="A42" s="32" t="s">
        <v>1332</v>
      </c>
      <c r="B42" s="32" t="s">
        <v>1333</v>
      </c>
      <c r="D42" s="32">
        <v>428</v>
      </c>
      <c r="E42" s="31" t="s">
        <v>1330</v>
      </c>
      <c r="F42" s="28"/>
      <c r="G42" s="32">
        <v>535</v>
      </c>
      <c r="H42" s="31">
        <f t="shared" si="4"/>
        <v>428</v>
      </c>
      <c r="K42" s="31">
        <f t="shared" si="6"/>
        <v>0</v>
      </c>
      <c r="M42" s="31">
        <f t="shared" si="5"/>
        <v>107</v>
      </c>
    </row>
    <row r="43" spans="1:13" ht="30" customHeight="1" x14ac:dyDescent="0.3">
      <c r="A43" s="32" t="s">
        <v>1332</v>
      </c>
      <c r="B43" s="32" t="s">
        <v>1334</v>
      </c>
      <c r="D43" s="32">
        <v>428</v>
      </c>
      <c r="E43" s="31" t="s">
        <v>1330</v>
      </c>
      <c r="F43" s="28"/>
      <c r="G43" s="32">
        <v>535</v>
      </c>
      <c r="H43" s="31">
        <f t="shared" si="4"/>
        <v>428</v>
      </c>
      <c r="K43" s="31">
        <f t="shared" si="6"/>
        <v>0</v>
      </c>
      <c r="M43" s="31">
        <f t="shared" si="5"/>
        <v>107</v>
      </c>
    </row>
    <row r="44" spans="1:13" ht="30" customHeight="1" x14ac:dyDescent="0.3">
      <c r="A44" s="31" t="s">
        <v>1181</v>
      </c>
      <c r="B44" s="31" t="s">
        <v>1226</v>
      </c>
      <c r="C44" s="31" t="s">
        <v>1225</v>
      </c>
      <c r="D44" s="32">
        <v>448</v>
      </c>
      <c r="E44" s="31" t="s">
        <v>366</v>
      </c>
      <c r="F44" s="28" t="s">
        <v>1180</v>
      </c>
      <c r="G44" s="31">
        <v>569</v>
      </c>
      <c r="H44" s="31">
        <f t="shared" si="4"/>
        <v>455.2</v>
      </c>
      <c r="K44" s="31">
        <f t="shared" si="6"/>
        <v>0</v>
      </c>
      <c r="M44" s="31">
        <f t="shared" si="5"/>
        <v>113.80000000000001</v>
      </c>
    </row>
    <row r="45" spans="1:13" ht="30" customHeight="1" x14ac:dyDescent="0.3">
      <c r="A45" s="32" t="s">
        <v>1279</v>
      </c>
      <c r="B45" s="32">
        <v>41</v>
      </c>
      <c r="C45" s="32" t="s">
        <v>385</v>
      </c>
      <c r="D45" s="32">
        <v>149</v>
      </c>
      <c r="E45" s="32" t="s">
        <v>798</v>
      </c>
      <c r="F45" s="28" t="s">
        <v>1280</v>
      </c>
      <c r="G45" s="31">
        <v>187</v>
      </c>
      <c r="H45" s="31">
        <f t="shared" si="4"/>
        <v>149.6</v>
      </c>
      <c r="K45" s="31">
        <f t="shared" si="6"/>
        <v>0</v>
      </c>
      <c r="M45" s="31">
        <f t="shared" si="5"/>
        <v>37.4</v>
      </c>
    </row>
    <row r="46" spans="1:13" ht="30" customHeight="1" x14ac:dyDescent="0.3">
      <c r="A46" s="31" t="s">
        <v>1277</v>
      </c>
      <c r="B46" s="32">
        <v>41</v>
      </c>
      <c r="C46" s="29" t="s">
        <v>274</v>
      </c>
      <c r="D46" s="32">
        <v>149</v>
      </c>
      <c r="E46" s="32" t="s">
        <v>798</v>
      </c>
      <c r="F46" s="28" t="s">
        <v>1278</v>
      </c>
      <c r="G46" s="31">
        <v>187</v>
      </c>
      <c r="H46" s="31">
        <f t="shared" si="4"/>
        <v>149.6</v>
      </c>
      <c r="I46" s="32">
        <f>G46+G47</f>
        <v>749</v>
      </c>
      <c r="J46" s="32">
        <v>374</v>
      </c>
      <c r="K46" s="31">
        <f t="shared" si="6"/>
        <v>375</v>
      </c>
      <c r="M46" s="31">
        <f t="shared" si="5"/>
        <v>37.4</v>
      </c>
    </row>
    <row r="47" spans="1:13" ht="30" customHeight="1" x14ac:dyDescent="0.3">
      <c r="A47" s="31" t="s">
        <v>1413</v>
      </c>
      <c r="B47" s="29">
        <v>46</v>
      </c>
      <c r="C47" s="29"/>
      <c r="D47" s="32">
        <v>449</v>
      </c>
      <c r="E47" s="31" t="s">
        <v>778</v>
      </c>
      <c r="F47" s="28" t="s">
        <v>1414</v>
      </c>
      <c r="G47" s="31">
        <v>562</v>
      </c>
      <c r="H47" s="31">
        <f t="shared" si="4"/>
        <v>449.6</v>
      </c>
      <c r="K47" s="31"/>
      <c r="M47" s="31">
        <f t="shared" si="5"/>
        <v>112.4</v>
      </c>
    </row>
    <row r="48" spans="1:13" ht="30" customHeight="1" x14ac:dyDescent="0.3">
      <c r="A48" s="31" t="s">
        <v>1382</v>
      </c>
      <c r="B48" s="31" t="s">
        <v>1302</v>
      </c>
      <c r="C48" s="31"/>
      <c r="D48" s="32">
        <v>394</v>
      </c>
      <c r="E48" s="31" t="s">
        <v>143</v>
      </c>
      <c r="F48" s="28" t="s">
        <v>1383</v>
      </c>
      <c r="G48" s="31">
        <v>493</v>
      </c>
      <c r="H48" s="31">
        <f t="shared" si="4"/>
        <v>394.4</v>
      </c>
      <c r="K48" s="31"/>
      <c r="M48" s="31">
        <f t="shared" si="5"/>
        <v>98.600000000000009</v>
      </c>
    </row>
    <row r="49" spans="1:14" ht="30" customHeight="1" x14ac:dyDescent="0.3">
      <c r="A49" s="32" t="s">
        <v>1336</v>
      </c>
      <c r="B49" s="32" t="s">
        <v>1337</v>
      </c>
      <c r="C49" s="32" t="s">
        <v>120</v>
      </c>
      <c r="D49" s="32">
        <v>990</v>
      </c>
      <c r="E49" s="32" t="s">
        <v>1335</v>
      </c>
      <c r="F49" s="28" t="s">
        <v>1338</v>
      </c>
      <c r="G49" s="32">
        <v>1238</v>
      </c>
      <c r="H49" s="31">
        <f t="shared" si="4"/>
        <v>990.4</v>
      </c>
      <c r="I49" s="32">
        <f>G49</f>
        <v>1238</v>
      </c>
      <c r="J49" s="32">
        <v>600</v>
      </c>
      <c r="K49" s="31">
        <f>I49-J49</f>
        <v>638</v>
      </c>
      <c r="M49" s="31">
        <f t="shared" si="5"/>
        <v>247.60000000000002</v>
      </c>
    </row>
    <row r="50" spans="1:14" ht="30" customHeight="1" x14ac:dyDescent="0.3">
      <c r="A50" s="31" t="s">
        <v>1406</v>
      </c>
      <c r="B50" s="29">
        <v>50</v>
      </c>
      <c r="C50" s="29" t="s">
        <v>120</v>
      </c>
      <c r="D50" s="32">
        <v>1225</v>
      </c>
      <c r="E50" s="31" t="s">
        <v>778</v>
      </c>
      <c r="F50" s="28" t="s">
        <v>1407</v>
      </c>
      <c r="G50" s="31">
        <v>1532</v>
      </c>
      <c r="H50" s="31">
        <f t="shared" si="4"/>
        <v>1225.5999999999999</v>
      </c>
      <c r="K50" s="31"/>
      <c r="M50" s="31">
        <f t="shared" si="5"/>
        <v>306.40000000000003</v>
      </c>
    </row>
    <row r="51" spans="1:14" ht="30" customHeight="1" x14ac:dyDescent="0.3">
      <c r="A51" s="32" t="s">
        <v>1321</v>
      </c>
      <c r="B51" s="32" t="s">
        <v>98</v>
      </c>
      <c r="C51" s="29"/>
      <c r="D51" s="32">
        <v>714</v>
      </c>
      <c r="E51" s="31" t="s">
        <v>199</v>
      </c>
      <c r="F51" s="28" t="s">
        <v>1322</v>
      </c>
      <c r="G51" s="31">
        <v>893</v>
      </c>
      <c r="H51" s="31">
        <f t="shared" si="4"/>
        <v>714.4</v>
      </c>
      <c r="K51" s="31">
        <f t="shared" ref="K51:K62" si="7">I51-J51</f>
        <v>0</v>
      </c>
      <c r="M51" s="31">
        <f t="shared" si="5"/>
        <v>178.60000000000002</v>
      </c>
    </row>
    <row r="52" spans="1:14" ht="30" customHeight="1" x14ac:dyDescent="0.3">
      <c r="A52" s="32" t="s">
        <v>1321</v>
      </c>
      <c r="B52" s="32" t="s">
        <v>111</v>
      </c>
      <c r="C52" s="29"/>
      <c r="D52" s="32">
        <v>714</v>
      </c>
      <c r="E52" s="31" t="s">
        <v>319</v>
      </c>
      <c r="F52" s="28" t="s">
        <v>1322</v>
      </c>
      <c r="G52" s="31">
        <v>893</v>
      </c>
      <c r="H52" s="31">
        <f t="shared" si="4"/>
        <v>714.4</v>
      </c>
      <c r="I52" s="32">
        <f>G52</f>
        <v>893</v>
      </c>
      <c r="J52" s="32">
        <v>450</v>
      </c>
      <c r="K52" s="31">
        <f t="shared" si="7"/>
        <v>443</v>
      </c>
      <c r="M52" s="31">
        <f t="shared" si="5"/>
        <v>178.60000000000002</v>
      </c>
    </row>
    <row r="53" spans="1:14" ht="30" customHeight="1" x14ac:dyDescent="0.3">
      <c r="A53" s="31" t="s">
        <v>655</v>
      </c>
      <c r="B53" s="32">
        <v>8</v>
      </c>
      <c r="C53" s="31" t="s">
        <v>656</v>
      </c>
      <c r="D53" s="32">
        <v>239</v>
      </c>
      <c r="E53" s="32" t="s">
        <v>199</v>
      </c>
      <c r="F53" s="28" t="s">
        <v>654</v>
      </c>
      <c r="G53" s="31">
        <v>299</v>
      </c>
      <c r="H53" s="31">
        <f t="shared" si="4"/>
        <v>239.2</v>
      </c>
      <c r="K53" s="31">
        <f t="shared" si="7"/>
        <v>0</v>
      </c>
      <c r="M53" s="31">
        <f t="shared" si="5"/>
        <v>59.800000000000004</v>
      </c>
    </row>
    <row r="54" spans="1:14" ht="30" customHeight="1" x14ac:dyDescent="0.3">
      <c r="A54" s="31" t="s">
        <v>1303</v>
      </c>
      <c r="B54" s="31" t="s">
        <v>111</v>
      </c>
      <c r="C54" s="31"/>
      <c r="D54" s="32">
        <v>95</v>
      </c>
      <c r="E54" s="32" t="s">
        <v>1253</v>
      </c>
      <c r="F54" s="28" t="s">
        <v>1304</v>
      </c>
      <c r="G54" s="31">
        <v>119</v>
      </c>
      <c r="H54" s="31">
        <f t="shared" si="4"/>
        <v>95.2</v>
      </c>
      <c r="K54" s="31">
        <f t="shared" si="7"/>
        <v>0</v>
      </c>
      <c r="M54" s="31">
        <f t="shared" si="5"/>
        <v>23.8</v>
      </c>
    </row>
    <row r="55" spans="1:14" ht="30" customHeight="1" x14ac:dyDescent="0.3">
      <c r="A55" s="32" t="s">
        <v>1423</v>
      </c>
      <c r="B55" s="32" t="s">
        <v>111</v>
      </c>
      <c r="D55" s="31">
        <v>89</v>
      </c>
      <c r="E55" s="32" t="s">
        <v>1253</v>
      </c>
      <c r="F55" s="28" t="s">
        <v>1292</v>
      </c>
      <c r="G55" s="32">
        <v>112</v>
      </c>
      <c r="H55" s="31">
        <f t="shared" si="4"/>
        <v>89.6</v>
      </c>
      <c r="I55" s="32">
        <f>G55+G56+G57+G58+G59</f>
        <v>747</v>
      </c>
      <c r="J55" s="32">
        <v>350</v>
      </c>
      <c r="K55" s="31">
        <f t="shared" si="7"/>
        <v>397</v>
      </c>
      <c r="M55" s="31">
        <f t="shared" si="5"/>
        <v>22.400000000000002</v>
      </c>
    </row>
    <row r="56" spans="1:14" ht="30" customHeight="1" x14ac:dyDescent="0.3">
      <c r="A56" s="31" t="s">
        <v>1298</v>
      </c>
      <c r="B56" s="32" t="s">
        <v>111</v>
      </c>
      <c r="C56" s="31"/>
      <c r="D56" s="31">
        <v>117</v>
      </c>
      <c r="E56" s="32" t="s">
        <v>1253</v>
      </c>
      <c r="F56" s="28" t="s">
        <v>1299</v>
      </c>
      <c r="G56" s="31">
        <v>147</v>
      </c>
      <c r="H56" s="31">
        <f t="shared" si="4"/>
        <v>117.6</v>
      </c>
      <c r="K56" s="31">
        <f t="shared" si="7"/>
        <v>0</v>
      </c>
      <c r="M56" s="31">
        <f t="shared" si="5"/>
        <v>29.400000000000002</v>
      </c>
      <c r="N56" s="31"/>
    </row>
    <row r="57" spans="1:14" ht="30" customHeight="1" x14ac:dyDescent="0.3">
      <c r="A57" s="31" t="s">
        <v>1296</v>
      </c>
      <c r="B57" s="32" t="s">
        <v>111</v>
      </c>
      <c r="C57" s="31"/>
      <c r="D57" s="31">
        <v>99</v>
      </c>
      <c r="E57" s="32" t="s">
        <v>1253</v>
      </c>
      <c r="F57" s="28" t="s">
        <v>1297</v>
      </c>
      <c r="G57" s="31">
        <v>124</v>
      </c>
      <c r="H57" s="31">
        <f t="shared" si="4"/>
        <v>99.2</v>
      </c>
      <c r="K57" s="31">
        <f t="shared" si="7"/>
        <v>0</v>
      </c>
      <c r="M57" s="31">
        <f t="shared" si="5"/>
        <v>24.8</v>
      </c>
      <c r="N57" s="31"/>
    </row>
    <row r="58" spans="1:14" ht="30" customHeight="1" x14ac:dyDescent="0.3">
      <c r="A58" s="32" t="s">
        <v>1306</v>
      </c>
      <c r="B58" s="31" t="s">
        <v>111</v>
      </c>
      <c r="D58" s="32">
        <v>132</v>
      </c>
      <c r="E58" s="32" t="s">
        <v>1253</v>
      </c>
      <c r="F58" s="28" t="s">
        <v>1305</v>
      </c>
      <c r="G58" s="32">
        <v>165</v>
      </c>
      <c r="H58" s="31">
        <f t="shared" si="4"/>
        <v>132</v>
      </c>
      <c r="K58" s="31">
        <f t="shared" si="7"/>
        <v>0</v>
      </c>
      <c r="M58" s="31">
        <f t="shared" si="5"/>
        <v>33</v>
      </c>
    </row>
    <row r="59" spans="1:14" ht="30" customHeight="1" x14ac:dyDescent="0.3">
      <c r="A59" s="32" t="s">
        <v>1319</v>
      </c>
      <c r="B59" s="32" t="s">
        <v>111</v>
      </c>
      <c r="D59" s="31">
        <v>159</v>
      </c>
      <c r="E59" s="32" t="s">
        <v>199</v>
      </c>
      <c r="F59" s="28" t="s">
        <v>1320</v>
      </c>
      <c r="G59" s="32">
        <v>199</v>
      </c>
      <c r="H59" s="31">
        <f t="shared" si="4"/>
        <v>159.19999999999999</v>
      </c>
      <c r="I59" s="32">
        <f>G59+G60+G61+G62</f>
        <v>1913</v>
      </c>
      <c r="J59" s="32">
        <v>1590</v>
      </c>
      <c r="K59" s="31">
        <f t="shared" si="7"/>
        <v>323</v>
      </c>
      <c r="M59" s="31">
        <f t="shared" si="5"/>
        <v>39.800000000000004</v>
      </c>
      <c r="N59" s="31"/>
    </row>
    <row r="60" spans="1:14" ht="30" customHeight="1" x14ac:dyDescent="0.3">
      <c r="A60" s="32" t="s">
        <v>1319</v>
      </c>
      <c r="B60" s="32" t="s">
        <v>111</v>
      </c>
      <c r="D60" s="32">
        <v>159</v>
      </c>
      <c r="E60" s="32" t="s">
        <v>199</v>
      </c>
      <c r="F60" s="28" t="s">
        <v>1320</v>
      </c>
      <c r="G60" s="32">
        <v>199</v>
      </c>
      <c r="H60" s="31">
        <f t="shared" si="4"/>
        <v>159.19999999999999</v>
      </c>
      <c r="K60" s="31">
        <f t="shared" si="7"/>
        <v>0</v>
      </c>
      <c r="M60" s="31">
        <f t="shared" si="5"/>
        <v>39.800000000000004</v>
      </c>
    </row>
    <row r="61" spans="1:14" ht="30" customHeight="1" x14ac:dyDescent="0.3">
      <c r="A61" s="31" t="s">
        <v>1376</v>
      </c>
      <c r="B61" s="31">
        <v>128</v>
      </c>
      <c r="C61" s="31"/>
      <c r="D61" s="32">
        <v>610</v>
      </c>
      <c r="E61" s="31" t="s">
        <v>874</v>
      </c>
      <c r="F61" s="28"/>
      <c r="G61" s="31">
        <v>763</v>
      </c>
      <c r="H61" s="31">
        <f t="shared" si="4"/>
        <v>610.4</v>
      </c>
      <c r="I61" s="32">
        <f>G61+G62</f>
        <v>1515</v>
      </c>
      <c r="J61" s="32">
        <v>750</v>
      </c>
      <c r="K61" s="31">
        <f t="shared" si="7"/>
        <v>765</v>
      </c>
      <c r="M61" s="31">
        <f t="shared" si="5"/>
        <v>152.6</v>
      </c>
    </row>
    <row r="62" spans="1:14" ht="30" customHeight="1" x14ac:dyDescent="0.3">
      <c r="A62" s="31" t="s">
        <v>1377</v>
      </c>
      <c r="B62" s="31">
        <v>128</v>
      </c>
      <c r="C62" s="31"/>
      <c r="D62" s="32">
        <v>601</v>
      </c>
      <c r="E62" s="31" t="s">
        <v>874</v>
      </c>
      <c r="F62" s="28"/>
      <c r="G62" s="31">
        <v>752</v>
      </c>
      <c r="H62" s="31">
        <f t="shared" si="4"/>
        <v>601.6</v>
      </c>
      <c r="K62" s="31">
        <f t="shared" si="7"/>
        <v>0</v>
      </c>
      <c r="M62" s="31">
        <f t="shared" si="5"/>
        <v>150.4</v>
      </c>
    </row>
    <row r="63" spans="1:14" ht="30" customHeight="1" x14ac:dyDescent="0.3">
      <c r="A63" s="31" t="s">
        <v>1110</v>
      </c>
      <c r="B63" s="29">
        <v>152</v>
      </c>
      <c r="C63" s="29" t="s">
        <v>39</v>
      </c>
      <c r="D63" s="32">
        <v>185</v>
      </c>
      <c r="E63" s="31" t="s">
        <v>778</v>
      </c>
      <c r="F63" s="28" t="s">
        <v>1394</v>
      </c>
      <c r="G63" s="31">
        <v>232</v>
      </c>
      <c r="H63" s="31">
        <f t="shared" si="4"/>
        <v>185.6</v>
      </c>
      <c r="K63" s="31"/>
      <c r="M63" s="31">
        <f t="shared" si="5"/>
        <v>46.400000000000006</v>
      </c>
    </row>
    <row r="64" spans="1:14" ht="30" customHeight="1" x14ac:dyDescent="0.3">
      <c r="A64" s="32" t="s">
        <v>1381</v>
      </c>
      <c r="B64" s="32">
        <v>140</v>
      </c>
      <c r="C64" s="32" t="s">
        <v>385</v>
      </c>
      <c r="D64" s="32">
        <v>169</v>
      </c>
      <c r="E64" s="32" t="s">
        <v>371</v>
      </c>
      <c r="F64" s="28" t="s">
        <v>1380</v>
      </c>
      <c r="G64" s="31">
        <v>212</v>
      </c>
      <c r="H64" s="31">
        <f t="shared" si="4"/>
        <v>169.6</v>
      </c>
      <c r="I64" s="32">
        <f>G64</f>
        <v>212</v>
      </c>
      <c r="J64" s="32">
        <v>212</v>
      </c>
      <c r="K64" s="31">
        <f>I64-J64</f>
        <v>0</v>
      </c>
      <c r="M64" s="31">
        <f t="shared" si="5"/>
        <v>42.400000000000006</v>
      </c>
    </row>
    <row r="65" spans="1:13" ht="30" customHeight="1" x14ac:dyDescent="0.3">
      <c r="A65" s="32" t="s">
        <v>1355</v>
      </c>
      <c r="B65" s="32">
        <v>74</v>
      </c>
      <c r="D65" s="32">
        <v>198</v>
      </c>
      <c r="E65" s="32" t="s">
        <v>1072</v>
      </c>
      <c r="F65" s="28" t="s">
        <v>1356</v>
      </c>
      <c r="G65" s="32">
        <v>198</v>
      </c>
      <c r="H65" s="31">
        <f t="shared" si="4"/>
        <v>158.4</v>
      </c>
      <c r="K65" s="31">
        <f>I65-J65</f>
        <v>0</v>
      </c>
      <c r="M65" s="31">
        <f t="shared" si="5"/>
        <v>39.6</v>
      </c>
    </row>
    <row r="66" spans="1:13" ht="30" customHeight="1" x14ac:dyDescent="0.3">
      <c r="A66" s="32" t="s">
        <v>1353</v>
      </c>
      <c r="B66" s="32">
        <v>74</v>
      </c>
      <c r="D66" s="32">
        <v>198</v>
      </c>
      <c r="E66" s="32" t="s">
        <v>1072</v>
      </c>
      <c r="F66" s="28" t="s">
        <v>1354</v>
      </c>
      <c r="G66" s="32">
        <v>198</v>
      </c>
      <c r="H66" s="31">
        <f t="shared" ref="H66:H80" si="8">G66-M66</f>
        <v>158.4</v>
      </c>
      <c r="K66" s="31">
        <f>I66-J66</f>
        <v>0</v>
      </c>
      <c r="M66" s="31">
        <f t="shared" ref="M66:M80" si="9">G66*20%</f>
        <v>39.6</v>
      </c>
    </row>
    <row r="67" spans="1:13" ht="30" customHeight="1" x14ac:dyDescent="0.3">
      <c r="A67" s="31" t="s">
        <v>1362</v>
      </c>
      <c r="B67" s="32">
        <v>74</v>
      </c>
      <c r="C67" s="29"/>
      <c r="D67" s="32">
        <v>198</v>
      </c>
      <c r="E67" s="32" t="s">
        <v>1072</v>
      </c>
      <c r="F67" s="28" t="s">
        <v>1363</v>
      </c>
      <c r="G67" s="31">
        <v>198</v>
      </c>
      <c r="H67" s="31">
        <f t="shared" si="8"/>
        <v>158.4</v>
      </c>
      <c r="K67" s="31">
        <f>I67-J67</f>
        <v>0</v>
      </c>
      <c r="M67" s="31">
        <f t="shared" si="9"/>
        <v>39.6</v>
      </c>
    </row>
    <row r="68" spans="1:13" ht="30" customHeight="1" x14ac:dyDescent="0.3">
      <c r="A68" s="31" t="s">
        <v>1283</v>
      </c>
      <c r="B68" s="32">
        <v>46</v>
      </c>
      <c r="C68" s="32" t="s">
        <v>1285</v>
      </c>
      <c r="D68" s="32">
        <v>255</v>
      </c>
      <c r="E68" s="33" t="s">
        <v>353</v>
      </c>
      <c r="F68" s="28" t="s">
        <v>1284</v>
      </c>
      <c r="G68" s="31">
        <v>319</v>
      </c>
      <c r="H68" s="31">
        <f t="shared" si="8"/>
        <v>255.2</v>
      </c>
      <c r="K68" s="31">
        <f>I68-J68</f>
        <v>0</v>
      </c>
      <c r="M68" s="31">
        <f t="shared" si="9"/>
        <v>63.800000000000004</v>
      </c>
    </row>
    <row r="69" spans="1:13" ht="30" customHeight="1" x14ac:dyDescent="0.3">
      <c r="A69" s="31" t="s">
        <v>1408</v>
      </c>
      <c r="B69" s="29">
        <v>48</v>
      </c>
      <c r="C69" s="29"/>
      <c r="D69" s="32">
        <v>329</v>
      </c>
      <c r="E69" s="31" t="s">
        <v>778</v>
      </c>
      <c r="F69" s="28" t="s">
        <v>1128</v>
      </c>
      <c r="G69" s="31">
        <v>412</v>
      </c>
      <c r="H69" s="31">
        <f t="shared" si="8"/>
        <v>329.6</v>
      </c>
      <c r="K69" s="31"/>
      <c r="M69" s="31">
        <f t="shared" si="9"/>
        <v>82.4</v>
      </c>
    </row>
    <row r="70" spans="1:13" ht="30" customHeight="1" x14ac:dyDescent="0.3">
      <c r="A70" s="31" t="s">
        <v>1411</v>
      </c>
      <c r="B70" s="29" t="s">
        <v>351</v>
      </c>
      <c r="C70" s="29" t="s">
        <v>120</v>
      </c>
      <c r="D70" s="32">
        <v>249</v>
      </c>
      <c r="E70" s="31" t="s">
        <v>778</v>
      </c>
      <c r="F70" s="28" t="s">
        <v>1412</v>
      </c>
      <c r="G70" s="31">
        <v>312</v>
      </c>
      <c r="H70" s="31">
        <f t="shared" si="8"/>
        <v>249.6</v>
      </c>
      <c r="K70" s="31"/>
      <c r="M70" s="31">
        <f t="shared" si="9"/>
        <v>62.400000000000006</v>
      </c>
    </row>
    <row r="71" spans="1:13" ht="30" customHeight="1" x14ac:dyDescent="0.3">
      <c r="A71" s="40" t="s">
        <v>1389</v>
      </c>
      <c r="B71" s="29">
        <v>146</v>
      </c>
      <c r="C71" s="29" t="s">
        <v>1083</v>
      </c>
      <c r="E71" s="31" t="s">
        <v>778</v>
      </c>
      <c r="F71" s="28" t="s">
        <v>1390</v>
      </c>
      <c r="G71" s="31">
        <v>349</v>
      </c>
      <c r="H71" s="31">
        <f t="shared" si="8"/>
        <v>279.2</v>
      </c>
      <c r="K71" s="31"/>
      <c r="M71" s="31">
        <f t="shared" si="9"/>
        <v>69.8</v>
      </c>
    </row>
    <row r="72" spans="1:13" ht="30" customHeight="1" x14ac:dyDescent="0.3">
      <c r="A72" s="31" t="s">
        <v>1387</v>
      </c>
      <c r="B72" s="29">
        <v>11</v>
      </c>
      <c r="C72" s="29" t="s">
        <v>1083</v>
      </c>
      <c r="D72" s="32">
        <v>208</v>
      </c>
      <c r="E72" s="31" t="s">
        <v>778</v>
      </c>
      <c r="F72" s="28" t="s">
        <v>1388</v>
      </c>
      <c r="G72" s="31">
        <v>260</v>
      </c>
      <c r="H72" s="31">
        <f t="shared" si="8"/>
        <v>208</v>
      </c>
      <c r="K72" s="31"/>
      <c r="M72" s="31">
        <f t="shared" si="9"/>
        <v>52</v>
      </c>
    </row>
    <row r="73" spans="1:13" ht="30" customHeight="1" x14ac:dyDescent="0.3">
      <c r="A73" s="31" t="s">
        <v>1369</v>
      </c>
      <c r="B73" s="29">
        <v>48</v>
      </c>
      <c r="C73" s="29" t="s">
        <v>1371</v>
      </c>
      <c r="D73" s="32">
        <v>265</v>
      </c>
      <c r="E73" s="31" t="s">
        <v>778</v>
      </c>
      <c r="F73" s="28" t="s">
        <v>1370</v>
      </c>
      <c r="G73" s="31">
        <v>332</v>
      </c>
      <c r="H73" s="31">
        <f t="shared" si="8"/>
        <v>265.60000000000002</v>
      </c>
      <c r="I73" s="32">
        <f>G73+G74+G75+G76+G77+G78+G79+G80+G84+G85+G86+G87+G88+G89+G90+G91+G92+G93</f>
        <v>1841</v>
      </c>
      <c r="J73" s="32">
        <v>4300</v>
      </c>
      <c r="K73" s="31">
        <f t="shared" ref="K73:K80" si="10">I73-J73</f>
        <v>-2459</v>
      </c>
      <c r="M73" s="31">
        <f t="shared" si="9"/>
        <v>66.400000000000006</v>
      </c>
    </row>
    <row r="74" spans="1:13" ht="30" customHeight="1" x14ac:dyDescent="0.3">
      <c r="A74" s="31" t="s">
        <v>1364</v>
      </c>
      <c r="B74" s="32">
        <v>54</v>
      </c>
      <c r="C74" s="29" t="s">
        <v>1366</v>
      </c>
      <c r="D74" s="32">
        <v>265</v>
      </c>
      <c r="E74" s="31" t="s">
        <v>1365</v>
      </c>
      <c r="F74" s="28"/>
      <c r="G74" s="31">
        <v>332</v>
      </c>
      <c r="H74" s="31">
        <f t="shared" si="8"/>
        <v>265.60000000000002</v>
      </c>
      <c r="I74" s="32">
        <f>G74</f>
        <v>332</v>
      </c>
      <c r="J74" s="32">
        <v>150</v>
      </c>
      <c r="K74" s="31">
        <f t="shared" si="10"/>
        <v>182</v>
      </c>
      <c r="M74" s="31">
        <f t="shared" si="9"/>
        <v>66.400000000000006</v>
      </c>
    </row>
    <row r="75" spans="1:13" ht="30" customHeight="1" x14ac:dyDescent="0.3">
      <c r="A75" s="32" t="s">
        <v>1359</v>
      </c>
      <c r="B75" s="29">
        <v>74</v>
      </c>
      <c r="C75" s="32" t="s">
        <v>1361</v>
      </c>
      <c r="D75" s="32">
        <v>179</v>
      </c>
      <c r="E75" s="32" t="s">
        <v>1072</v>
      </c>
      <c r="F75" s="28" t="s">
        <v>1360</v>
      </c>
      <c r="G75" s="31">
        <v>179</v>
      </c>
      <c r="H75" s="31">
        <f t="shared" si="8"/>
        <v>143.19999999999999</v>
      </c>
      <c r="K75" s="31">
        <f t="shared" si="10"/>
        <v>0</v>
      </c>
      <c r="M75" s="31">
        <f t="shared" si="9"/>
        <v>35.800000000000004</v>
      </c>
    </row>
    <row r="76" spans="1:13" ht="30" customHeight="1" x14ac:dyDescent="0.3">
      <c r="A76" s="32" t="s">
        <v>1359</v>
      </c>
      <c r="B76" s="29">
        <v>74</v>
      </c>
      <c r="C76" s="32" t="s">
        <v>1361</v>
      </c>
      <c r="D76" s="32">
        <v>179</v>
      </c>
      <c r="E76" s="32" t="s">
        <v>1072</v>
      </c>
      <c r="F76" s="28" t="s">
        <v>1360</v>
      </c>
      <c r="G76" s="31">
        <v>179</v>
      </c>
      <c r="H76" s="31">
        <f t="shared" si="8"/>
        <v>143.19999999999999</v>
      </c>
      <c r="K76" s="31">
        <f t="shared" si="10"/>
        <v>0</v>
      </c>
      <c r="M76" s="31">
        <f t="shared" si="9"/>
        <v>35.800000000000004</v>
      </c>
    </row>
    <row r="77" spans="1:13" ht="30" customHeight="1" x14ac:dyDescent="0.3">
      <c r="A77" s="32" t="s">
        <v>1349</v>
      </c>
      <c r="B77" s="32">
        <v>74</v>
      </c>
      <c r="D77" s="32">
        <v>334</v>
      </c>
      <c r="E77" s="32" t="s">
        <v>1072</v>
      </c>
      <c r="F77" s="28" t="s">
        <v>1350</v>
      </c>
      <c r="G77" s="32">
        <v>334</v>
      </c>
      <c r="H77" s="31">
        <f t="shared" si="8"/>
        <v>267.2</v>
      </c>
      <c r="K77" s="31">
        <f t="shared" si="10"/>
        <v>0</v>
      </c>
      <c r="M77" s="31">
        <f t="shared" si="9"/>
        <v>66.8</v>
      </c>
    </row>
    <row r="78" spans="1:13" ht="30" customHeight="1" x14ac:dyDescent="0.3">
      <c r="A78" s="32" t="s">
        <v>1351</v>
      </c>
      <c r="B78" s="32">
        <v>74</v>
      </c>
      <c r="D78" s="32">
        <v>298</v>
      </c>
      <c r="E78" s="32" t="s">
        <v>1072</v>
      </c>
      <c r="F78" s="28" t="s">
        <v>1352</v>
      </c>
      <c r="G78" s="32">
        <v>298</v>
      </c>
      <c r="H78" s="31">
        <f t="shared" si="8"/>
        <v>238.4</v>
      </c>
      <c r="K78" s="31">
        <f t="shared" si="10"/>
        <v>0</v>
      </c>
      <c r="M78" s="31">
        <f t="shared" si="9"/>
        <v>59.6</v>
      </c>
    </row>
    <row r="79" spans="1:13" ht="30" customHeight="1" x14ac:dyDescent="0.3">
      <c r="A79" s="32" t="s">
        <v>1357</v>
      </c>
      <c r="B79" s="32">
        <v>74</v>
      </c>
      <c r="D79" s="32">
        <v>187</v>
      </c>
      <c r="E79" s="32" t="s">
        <v>1072</v>
      </c>
      <c r="F79" s="28" t="s">
        <v>1358</v>
      </c>
      <c r="G79" s="32">
        <v>187</v>
      </c>
      <c r="H79" s="31">
        <f t="shared" si="8"/>
        <v>149.6</v>
      </c>
      <c r="K79" s="31">
        <f t="shared" si="10"/>
        <v>0</v>
      </c>
      <c r="M79" s="31">
        <f t="shared" si="9"/>
        <v>37.4</v>
      </c>
    </row>
    <row r="80" spans="1:13" ht="30" customHeight="1" x14ac:dyDescent="0.3">
      <c r="A80" s="2" t="s">
        <v>1267</v>
      </c>
      <c r="B80" s="32">
        <v>54</v>
      </c>
      <c r="C80" s="32" t="s">
        <v>20</v>
      </c>
      <c r="D80" s="32">
        <v>520</v>
      </c>
      <c r="E80" s="1" t="s">
        <v>1269</v>
      </c>
      <c r="F80" s="28"/>
      <c r="G80" s="31"/>
      <c r="H80" s="31">
        <f t="shared" si="8"/>
        <v>0</v>
      </c>
      <c r="K80" s="31">
        <f t="shared" si="10"/>
        <v>0</v>
      </c>
      <c r="M80" s="31">
        <f t="shared" si="9"/>
        <v>0</v>
      </c>
    </row>
    <row r="81" spans="1:13" ht="30" customHeight="1" x14ac:dyDescent="0.3">
      <c r="A81" s="2" t="s">
        <v>1424</v>
      </c>
      <c r="D81" s="32">
        <v>118</v>
      </c>
      <c r="E81" s="1"/>
      <c r="F81" s="28"/>
      <c r="G81" s="31"/>
      <c r="H81" s="31"/>
      <c r="K81" s="31"/>
      <c r="M81" s="31"/>
    </row>
    <row r="82" spans="1:13" ht="30" customHeight="1" x14ac:dyDescent="0.3">
      <c r="A82" s="2" t="s">
        <v>1425</v>
      </c>
      <c r="D82" s="32">
        <v>89</v>
      </c>
      <c r="E82" s="1"/>
      <c r="F82" s="28"/>
      <c r="G82" s="31"/>
      <c r="H82" s="31"/>
      <c r="K82" s="31"/>
      <c r="M82" s="31"/>
    </row>
    <row r="83" spans="1:13" ht="30" customHeight="1" x14ac:dyDescent="0.3">
      <c r="A83" s="2" t="s">
        <v>1426</v>
      </c>
      <c r="D83" s="32">
        <v>334</v>
      </c>
      <c r="E83" s="1"/>
      <c r="F83" s="28"/>
      <c r="G83" s="31"/>
      <c r="H83" s="31"/>
      <c r="K83" s="31"/>
      <c r="M83" s="31"/>
    </row>
    <row r="84" spans="1:13" ht="30" customHeight="1" x14ac:dyDescent="0.3">
      <c r="A84" s="32" t="s">
        <v>1427</v>
      </c>
      <c r="D84" s="32">
        <v>727</v>
      </c>
      <c r="F84" s="28"/>
      <c r="G84" s="31"/>
      <c r="H84" s="31">
        <f>G84-M84</f>
        <v>0</v>
      </c>
      <c r="K84" s="31">
        <f>I84-J84</f>
        <v>0</v>
      </c>
      <c r="M84" s="31">
        <f>G84*20%</f>
        <v>0</v>
      </c>
    </row>
    <row r="85" spans="1:13" ht="30" customHeight="1" x14ac:dyDescent="0.3">
      <c r="D85" s="32">
        <f>SUM(D2:D84)</f>
        <v>29958</v>
      </c>
      <c r="F85" s="28"/>
      <c r="H85" s="31">
        <f>G85-M85</f>
        <v>0</v>
      </c>
      <c r="K85" s="31">
        <f>I85-J85</f>
        <v>0</v>
      </c>
      <c r="M85" s="31">
        <f>G85*20%</f>
        <v>0</v>
      </c>
    </row>
    <row r="86" spans="1:13" ht="30" customHeight="1" x14ac:dyDescent="0.3">
      <c r="D86" s="32">
        <v>29104</v>
      </c>
      <c r="H86" s="32">
        <f>SUM(H2:H85)</f>
        <v>29456.800000000003</v>
      </c>
    </row>
  </sheetData>
  <sortState ref="A2:M79">
    <sortCondition ref="A2"/>
  </sortState>
  <hyperlinks>
    <hyperlink ref="F30" r:id="rId1" xr:uid="{00000000-0004-0000-2100-000000000000}"/>
    <hyperlink ref="F44" r:id="rId2" xr:uid="{00000000-0004-0000-2100-000001000000}"/>
    <hyperlink ref="F31" r:id="rId3" xr:uid="{00000000-0004-0000-2100-000002000000}"/>
    <hyperlink ref="F15" r:id="rId4" xr:uid="{00000000-0004-0000-2100-000003000000}"/>
    <hyperlink ref="F11" r:id="rId5" xr:uid="{00000000-0004-0000-2100-000004000000}"/>
    <hyperlink ref="F12" r:id="rId6" xr:uid="{00000000-0004-0000-2100-000005000000}"/>
    <hyperlink ref="F13" r:id="rId7" xr:uid="{00000000-0004-0000-2100-000006000000}"/>
    <hyperlink ref="F46" r:id="rId8" xr:uid="{00000000-0004-0000-2100-000007000000}"/>
    <hyperlink ref="F45" r:id="rId9" xr:uid="{00000000-0004-0000-2100-000008000000}"/>
    <hyperlink ref="F14" r:id="rId10" xr:uid="{00000000-0004-0000-2100-000009000000}"/>
    <hyperlink ref="F5" r:id="rId11" xr:uid="{00000000-0004-0000-2100-00000A000000}"/>
    <hyperlink ref="F68" r:id="rId12" xr:uid="{00000000-0004-0000-2100-00000B000000}"/>
    <hyperlink ref="F6" r:id="rId13" xr:uid="{00000000-0004-0000-2100-00000C000000}"/>
    <hyperlink ref="F21" r:id="rId14" xr:uid="{00000000-0004-0000-2100-00000D000000}"/>
    <hyperlink ref="F55" r:id="rId15" xr:uid="{00000000-0004-0000-2100-00000E000000}"/>
    <hyperlink ref="F35" r:id="rId16" xr:uid="{00000000-0004-0000-2100-00000F000000}"/>
    <hyperlink ref="F57" r:id="rId17" xr:uid="{00000000-0004-0000-2100-000010000000}"/>
    <hyperlink ref="F56" r:id="rId18" xr:uid="{00000000-0004-0000-2100-000011000000}"/>
    <hyperlink ref="F18" r:id="rId19" xr:uid="{00000000-0004-0000-2100-000012000000}"/>
    <hyperlink ref="F24" r:id="rId20" xr:uid="{00000000-0004-0000-2100-000013000000}"/>
    <hyperlink ref="F37" r:id="rId21" xr:uid="{00000000-0004-0000-2100-000014000000}"/>
    <hyperlink ref="F41" r:id="rId22" xr:uid="{00000000-0004-0000-2100-000015000000}"/>
    <hyperlink ref="F25" r:id="rId23" xr:uid="{00000000-0004-0000-2100-000016000000}"/>
    <hyperlink ref="F59" r:id="rId24" xr:uid="{00000000-0004-0000-2100-000017000000}"/>
    <hyperlink ref="F60" r:id="rId25" xr:uid="{00000000-0004-0000-2100-000018000000}"/>
    <hyperlink ref="F52" r:id="rId26" xr:uid="{00000000-0004-0000-2100-000019000000}"/>
    <hyperlink ref="F53" r:id="rId27" xr:uid="{00000000-0004-0000-2100-00001A000000}"/>
    <hyperlink ref="F51" r:id="rId28" xr:uid="{00000000-0004-0000-2100-00001B000000}"/>
    <hyperlink ref="F8" r:id="rId29" xr:uid="{00000000-0004-0000-2100-00001C000000}"/>
    <hyperlink ref="F49" r:id="rId30" xr:uid="{00000000-0004-0000-2100-00001D000000}"/>
    <hyperlink ref="F33" r:id="rId31" xr:uid="{00000000-0004-0000-2100-00001E000000}"/>
    <hyperlink ref="F19" r:id="rId32" xr:uid="{00000000-0004-0000-2100-00001F000000}"/>
    <hyperlink ref="F22" r:id="rId33" xr:uid="{00000000-0004-0000-2100-000020000000}"/>
    <hyperlink ref="F9" r:id="rId34" xr:uid="{00000000-0004-0000-2100-000021000000}"/>
    <hyperlink ref="F77" r:id="rId35" xr:uid="{00000000-0004-0000-2100-000022000000}"/>
    <hyperlink ref="F78" r:id="rId36" xr:uid="{00000000-0004-0000-2100-000023000000}"/>
    <hyperlink ref="F66" r:id="rId37" xr:uid="{00000000-0004-0000-2100-000024000000}"/>
    <hyperlink ref="F65" r:id="rId38" xr:uid="{00000000-0004-0000-2100-000025000000}"/>
    <hyperlink ref="F79" r:id="rId39" xr:uid="{00000000-0004-0000-2100-000026000000}"/>
    <hyperlink ref="F75" r:id="rId40" xr:uid="{00000000-0004-0000-2100-000027000000}"/>
    <hyperlink ref="F76" r:id="rId41" xr:uid="{00000000-0004-0000-2100-000028000000}"/>
    <hyperlink ref="F67" r:id="rId42" xr:uid="{00000000-0004-0000-2100-000029000000}"/>
    <hyperlink ref="F73" r:id="rId43" xr:uid="{00000000-0004-0000-2100-00002A000000}"/>
    <hyperlink ref="F38" r:id="rId44" xr:uid="{00000000-0004-0000-2100-00002B000000}"/>
    <hyperlink ref="F17" r:id="rId45" xr:uid="{00000000-0004-0000-2100-00002C000000}"/>
    <hyperlink ref="F54" r:id="rId46" xr:uid="{00000000-0004-0000-2100-00002D000000}"/>
    <hyperlink ref="F58" r:id="rId47" xr:uid="{00000000-0004-0000-2100-00002E000000}"/>
    <hyperlink ref="F64" r:id="rId48" xr:uid="{00000000-0004-0000-2100-00002F000000}"/>
    <hyperlink ref="F48" r:id="rId49" xr:uid="{00000000-0004-0000-2100-000030000000}"/>
    <hyperlink ref="F40" r:id="rId50" xr:uid="{00000000-0004-0000-2100-000031000000}"/>
    <hyperlink ref="F72" r:id="rId51" xr:uid="{00000000-0004-0000-2100-000032000000}"/>
    <hyperlink ref="F71" r:id="rId52" xr:uid="{00000000-0004-0000-2100-000033000000}"/>
    <hyperlink ref="F16" r:id="rId53" xr:uid="{00000000-0004-0000-2100-000034000000}"/>
    <hyperlink ref="F63" r:id="rId54" xr:uid="{00000000-0004-0000-2100-000035000000}"/>
    <hyperlink ref="F10" r:id="rId55" xr:uid="{00000000-0004-0000-2100-000036000000}"/>
    <hyperlink ref="F36" r:id="rId56" xr:uid="{00000000-0004-0000-2100-000037000000}"/>
    <hyperlink ref="F34" r:id="rId57" xr:uid="{00000000-0004-0000-2100-000038000000}"/>
    <hyperlink ref="F28" r:id="rId58" xr:uid="{00000000-0004-0000-2100-000039000000}"/>
    <hyperlink ref="F26" r:id="rId59" xr:uid="{00000000-0004-0000-2100-00003A000000}"/>
    <hyperlink ref="F27" r:id="rId60" xr:uid="{00000000-0004-0000-2100-00003B000000}"/>
    <hyperlink ref="F50" r:id="rId61" xr:uid="{00000000-0004-0000-2100-00003C000000}"/>
    <hyperlink ref="F69" r:id="rId62" xr:uid="{00000000-0004-0000-2100-00003D000000}"/>
    <hyperlink ref="F29" r:id="rId63" xr:uid="{00000000-0004-0000-2100-00003E000000}"/>
    <hyperlink ref="F70" r:id="rId64" xr:uid="{00000000-0004-0000-2100-00003F000000}"/>
    <hyperlink ref="F47" r:id="rId65" xr:uid="{00000000-0004-0000-2100-000040000000}"/>
    <hyperlink ref="F20" r:id="rId66" xr:uid="{00000000-0004-0000-2100-000041000000}"/>
  </hyperlinks>
  <pageMargins left="0.7" right="0.7" top="0.75" bottom="0.75" header="0.3" footer="0.3"/>
  <pageSetup paperSize="9" orientation="portrait" verticalDpi="0" r:id="rId6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85"/>
  <sheetViews>
    <sheetView topLeftCell="A27" workbookViewId="0">
      <selection activeCell="B38" sqref="B38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3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3" s="12" customFormat="1" ht="30" customHeight="1" x14ac:dyDescent="0.3">
      <c r="A2" s="13" t="s">
        <v>366</v>
      </c>
      <c r="B2" s="45" t="s">
        <v>1179</v>
      </c>
      <c r="C2" s="16" t="s">
        <v>1178</v>
      </c>
      <c r="D2" s="13"/>
      <c r="E2" s="13" t="s">
        <v>1224</v>
      </c>
      <c r="F2" s="13">
        <v>990</v>
      </c>
      <c r="G2" s="13">
        <f>F2-L2</f>
        <v>792</v>
      </c>
      <c r="H2" s="12">
        <f>F2+F3+F4</f>
        <v>1614</v>
      </c>
      <c r="I2" s="12">
        <v>900</v>
      </c>
      <c r="J2" s="13">
        <f>H2-I2</f>
        <v>714</v>
      </c>
      <c r="L2" s="13">
        <f>F2*20%</f>
        <v>198</v>
      </c>
      <c r="M2" s="13"/>
    </row>
    <row r="3" spans="1:13" s="10" customFormat="1" ht="30" customHeight="1" x14ac:dyDescent="0.3">
      <c r="A3" s="10" t="s">
        <v>366</v>
      </c>
      <c r="B3" s="41" t="s">
        <v>1202</v>
      </c>
      <c r="C3" s="15" t="s">
        <v>1203</v>
      </c>
      <c r="F3" s="10">
        <v>55</v>
      </c>
      <c r="G3" s="11">
        <f>F3-L3</f>
        <v>44</v>
      </c>
      <c r="J3" s="11">
        <f>H3-I3</f>
        <v>0</v>
      </c>
      <c r="L3" s="11">
        <f>F3*20%</f>
        <v>11</v>
      </c>
    </row>
    <row r="4" spans="1:13" s="8" customFormat="1" ht="30" customHeight="1" x14ac:dyDescent="0.3">
      <c r="A4" s="9" t="s">
        <v>366</v>
      </c>
      <c r="B4" s="44" t="s">
        <v>1181</v>
      </c>
      <c r="C4" s="14" t="s">
        <v>1180</v>
      </c>
      <c r="D4" s="9" t="s">
        <v>1226</v>
      </c>
      <c r="E4" s="9" t="s">
        <v>1225</v>
      </c>
      <c r="F4" s="9">
        <v>569</v>
      </c>
      <c r="G4" s="9">
        <f>F4-L4</f>
        <v>455.2</v>
      </c>
      <c r="J4" s="9">
        <f>H4-I4</f>
        <v>0</v>
      </c>
      <c r="L4" s="9">
        <f>F4*20%</f>
        <v>113.80000000000001</v>
      </c>
    </row>
    <row r="5" spans="1:13" s="12" customFormat="1" ht="30" customHeight="1" x14ac:dyDescent="0.3">
      <c r="A5" s="27" t="s">
        <v>353</v>
      </c>
      <c r="B5" s="45" t="s">
        <v>1281</v>
      </c>
      <c r="C5" s="16" t="s">
        <v>1282</v>
      </c>
      <c r="D5" s="12">
        <v>44</v>
      </c>
      <c r="F5" s="13">
        <v>385</v>
      </c>
      <c r="G5" s="13">
        <f t="shared" ref="G5:G36" si="0">F5-L5</f>
        <v>308</v>
      </c>
      <c r="H5" s="12">
        <f>F5+F6+F7+F8</f>
        <v>2152</v>
      </c>
      <c r="I5" s="12">
        <v>1081</v>
      </c>
      <c r="J5" s="13">
        <f t="shared" ref="J5:J36" si="1">H5-I5</f>
        <v>1071</v>
      </c>
      <c r="L5" s="13">
        <f t="shared" ref="L5:L36" si="2">F5*20%</f>
        <v>77</v>
      </c>
    </row>
    <row r="6" spans="1:13" s="10" customFormat="1" ht="30" customHeight="1" x14ac:dyDescent="0.3">
      <c r="A6" s="26" t="s">
        <v>353</v>
      </c>
      <c r="B6" s="42" t="s">
        <v>1283</v>
      </c>
      <c r="C6" s="15" t="s">
        <v>1284</v>
      </c>
      <c r="D6" s="10">
        <v>46</v>
      </c>
      <c r="E6" s="10" t="s">
        <v>1285</v>
      </c>
      <c r="F6" s="11">
        <v>319</v>
      </c>
      <c r="G6" s="11">
        <f t="shared" si="0"/>
        <v>255.2</v>
      </c>
      <c r="J6" s="11">
        <f t="shared" si="1"/>
        <v>0</v>
      </c>
      <c r="L6" s="11">
        <f t="shared" si="2"/>
        <v>63.800000000000004</v>
      </c>
    </row>
    <row r="7" spans="1:13" s="10" customFormat="1" ht="30" customHeight="1" x14ac:dyDescent="0.3">
      <c r="A7" s="26" t="s">
        <v>353</v>
      </c>
      <c r="B7" s="42" t="s">
        <v>1286</v>
      </c>
      <c r="C7" s="15" t="s">
        <v>1287</v>
      </c>
      <c r="D7" s="10">
        <v>46</v>
      </c>
      <c r="E7" s="10" t="s">
        <v>1288</v>
      </c>
      <c r="F7" s="11">
        <v>519</v>
      </c>
      <c r="G7" s="11">
        <f t="shared" si="0"/>
        <v>415.2</v>
      </c>
      <c r="J7" s="11">
        <f t="shared" si="1"/>
        <v>0</v>
      </c>
      <c r="L7" s="11">
        <f t="shared" si="2"/>
        <v>103.80000000000001</v>
      </c>
    </row>
    <row r="8" spans="1:13" s="8" customFormat="1" ht="34.5" customHeight="1" x14ac:dyDescent="0.3">
      <c r="A8" s="25" t="s">
        <v>353</v>
      </c>
      <c r="B8" s="44" t="s">
        <v>1289</v>
      </c>
      <c r="C8" s="14" t="s">
        <v>1290</v>
      </c>
      <c r="D8" s="8">
        <v>44</v>
      </c>
      <c r="E8" s="9"/>
      <c r="F8" s="9">
        <v>929</v>
      </c>
      <c r="G8" s="9">
        <f t="shared" si="0"/>
        <v>743.2</v>
      </c>
      <c r="J8" s="9">
        <f t="shared" si="1"/>
        <v>0</v>
      </c>
      <c r="L8" s="9">
        <f t="shared" si="2"/>
        <v>185.8</v>
      </c>
    </row>
    <row r="9" spans="1:13" s="3" customFormat="1" ht="34.5" customHeight="1" x14ac:dyDescent="0.3">
      <c r="A9" s="3" t="s">
        <v>1269</v>
      </c>
      <c r="B9" s="49" t="s">
        <v>1267</v>
      </c>
      <c r="C9" s="15" t="s">
        <v>1268</v>
      </c>
      <c r="D9" s="3">
        <v>54</v>
      </c>
      <c r="E9" s="4" t="s">
        <v>20</v>
      </c>
      <c r="F9" s="4">
        <v>650</v>
      </c>
      <c r="G9" s="4">
        <f t="shared" si="0"/>
        <v>520</v>
      </c>
      <c r="H9" s="3">
        <f>F9</f>
        <v>650</v>
      </c>
      <c r="I9" s="3">
        <v>650</v>
      </c>
      <c r="J9" s="4">
        <f t="shared" si="1"/>
        <v>0</v>
      </c>
      <c r="L9" s="4">
        <f t="shared" si="2"/>
        <v>130</v>
      </c>
    </row>
    <row r="10" spans="1:13" s="5" customFormat="1" ht="30" customHeight="1" x14ac:dyDescent="0.3">
      <c r="A10" s="6" t="s">
        <v>1324</v>
      </c>
      <c r="B10" s="61" t="s">
        <v>1323</v>
      </c>
      <c r="C10" s="24"/>
      <c r="D10" s="6" t="s">
        <v>683</v>
      </c>
      <c r="E10" s="6" t="s">
        <v>83</v>
      </c>
      <c r="F10" s="6"/>
      <c r="G10" s="6">
        <f t="shared" si="0"/>
        <v>0</v>
      </c>
      <c r="H10" s="5">
        <f>F10</f>
        <v>0</v>
      </c>
      <c r="J10" s="6">
        <f t="shared" si="1"/>
        <v>0</v>
      </c>
      <c r="L10" s="6">
        <f t="shared" si="2"/>
        <v>0</v>
      </c>
    </row>
    <row r="11" spans="1:13" s="3" customFormat="1" ht="30" customHeight="1" x14ac:dyDescent="0.3">
      <c r="A11" s="3" t="s">
        <v>1316</v>
      </c>
      <c r="B11" s="43" t="s">
        <v>1313</v>
      </c>
      <c r="C11" s="15" t="s">
        <v>1315</v>
      </c>
      <c r="D11" s="3" t="s">
        <v>344</v>
      </c>
      <c r="E11" s="3" t="s">
        <v>1314</v>
      </c>
      <c r="F11" s="3">
        <v>2444</v>
      </c>
      <c r="G11" s="4">
        <f t="shared" si="0"/>
        <v>1955.2</v>
      </c>
      <c r="H11" s="3">
        <f>F11</f>
        <v>2444</v>
      </c>
      <c r="I11" s="3">
        <v>1200</v>
      </c>
      <c r="J11" s="4">
        <f t="shared" si="1"/>
        <v>1244</v>
      </c>
      <c r="L11" s="4">
        <f t="shared" si="2"/>
        <v>488.8</v>
      </c>
    </row>
    <row r="12" spans="1:13" s="5" customFormat="1" ht="30" customHeight="1" x14ac:dyDescent="0.3">
      <c r="A12" s="6" t="s">
        <v>339</v>
      </c>
      <c r="B12" s="56" t="s">
        <v>1270</v>
      </c>
      <c r="C12" s="7" t="s">
        <v>1271</v>
      </c>
      <c r="D12" s="6">
        <v>3</v>
      </c>
      <c r="E12" s="6"/>
      <c r="F12" s="6">
        <v>410</v>
      </c>
      <c r="G12" s="6">
        <f t="shared" si="0"/>
        <v>328</v>
      </c>
      <c r="H12" s="5">
        <f>F12</f>
        <v>410</v>
      </c>
      <c r="I12" s="5">
        <v>200</v>
      </c>
      <c r="J12" s="6">
        <f t="shared" si="1"/>
        <v>210</v>
      </c>
      <c r="L12" s="6">
        <f t="shared" si="2"/>
        <v>82</v>
      </c>
    </row>
    <row r="13" spans="1:13" s="3" customFormat="1" ht="30" customHeight="1" x14ac:dyDescent="0.3">
      <c r="A13" s="3" t="s">
        <v>1154</v>
      </c>
      <c r="B13" s="43" t="s">
        <v>1317</v>
      </c>
      <c r="C13" s="15" t="s">
        <v>1318</v>
      </c>
      <c r="D13" s="3">
        <v>4</v>
      </c>
      <c r="E13" s="3" t="s">
        <v>83</v>
      </c>
      <c r="F13" s="3">
        <v>337</v>
      </c>
      <c r="G13" s="4">
        <f t="shared" si="0"/>
        <v>269.60000000000002</v>
      </c>
      <c r="H13" s="3">
        <f>F13</f>
        <v>337</v>
      </c>
      <c r="I13" s="3">
        <v>150</v>
      </c>
      <c r="J13" s="4">
        <f t="shared" si="1"/>
        <v>187</v>
      </c>
      <c r="L13" s="4">
        <f t="shared" si="2"/>
        <v>67.400000000000006</v>
      </c>
    </row>
    <row r="14" spans="1:13" s="13" customFormat="1" ht="30" customHeight="1" x14ac:dyDescent="0.3">
      <c r="A14" s="12" t="s">
        <v>1253</v>
      </c>
      <c r="B14" s="47" t="s">
        <v>1291</v>
      </c>
      <c r="C14" s="16" t="s">
        <v>1292</v>
      </c>
      <c r="D14" s="12" t="s">
        <v>111</v>
      </c>
      <c r="E14" s="12"/>
      <c r="F14" s="12">
        <v>112</v>
      </c>
      <c r="G14" s="13">
        <f t="shared" si="0"/>
        <v>89.6</v>
      </c>
      <c r="H14" s="12">
        <f>F14+F15+F16+F17+F18</f>
        <v>667</v>
      </c>
      <c r="I14" s="12">
        <v>350</v>
      </c>
      <c r="J14" s="13">
        <f t="shared" si="1"/>
        <v>317</v>
      </c>
      <c r="K14" s="12"/>
      <c r="L14" s="13">
        <f t="shared" si="2"/>
        <v>22.400000000000002</v>
      </c>
    </row>
    <row r="15" spans="1:13" s="11" customFormat="1" ht="30" customHeight="1" x14ac:dyDescent="0.3">
      <c r="A15" s="10" t="s">
        <v>1253</v>
      </c>
      <c r="B15" s="42" t="s">
        <v>1296</v>
      </c>
      <c r="C15" s="15" t="s">
        <v>1297</v>
      </c>
      <c r="D15" s="10" t="s">
        <v>111</v>
      </c>
      <c r="F15" s="11">
        <v>124</v>
      </c>
      <c r="G15" s="11">
        <f t="shared" si="0"/>
        <v>99.2</v>
      </c>
      <c r="H15" s="10"/>
      <c r="I15" s="10"/>
      <c r="J15" s="11">
        <f t="shared" si="1"/>
        <v>0</v>
      </c>
      <c r="K15" s="10"/>
      <c r="L15" s="11">
        <f t="shared" si="2"/>
        <v>24.8</v>
      </c>
    </row>
    <row r="16" spans="1:13" s="11" customFormat="1" ht="30" customHeight="1" x14ac:dyDescent="0.3">
      <c r="A16" s="10" t="s">
        <v>1253</v>
      </c>
      <c r="B16" s="42" t="s">
        <v>1298</v>
      </c>
      <c r="C16" s="15" t="s">
        <v>1299</v>
      </c>
      <c r="D16" s="10" t="s">
        <v>111</v>
      </c>
      <c r="F16" s="11">
        <v>147</v>
      </c>
      <c r="G16" s="11">
        <f t="shared" si="0"/>
        <v>117.6</v>
      </c>
      <c r="H16" s="10"/>
      <c r="I16" s="10"/>
      <c r="J16" s="11">
        <f t="shared" si="1"/>
        <v>0</v>
      </c>
      <c r="K16" s="10"/>
      <c r="L16" s="11">
        <f t="shared" si="2"/>
        <v>29.400000000000002</v>
      </c>
    </row>
    <row r="17" spans="1:12" s="10" customFormat="1" ht="30" customHeight="1" x14ac:dyDescent="0.3">
      <c r="A17" s="10" t="s">
        <v>1253</v>
      </c>
      <c r="B17" s="42" t="s">
        <v>1303</v>
      </c>
      <c r="C17" s="15" t="s">
        <v>1304</v>
      </c>
      <c r="D17" s="11" t="s">
        <v>111</v>
      </c>
      <c r="E17" s="11"/>
      <c r="F17" s="11">
        <v>119</v>
      </c>
      <c r="G17" s="11">
        <f>F17-L17</f>
        <v>95.2</v>
      </c>
      <c r="J17" s="11">
        <f>H17-I17</f>
        <v>0</v>
      </c>
      <c r="L17" s="11">
        <f>F17*20%</f>
        <v>23.8</v>
      </c>
    </row>
    <row r="18" spans="1:12" s="8" customFormat="1" ht="30" customHeight="1" x14ac:dyDescent="0.3">
      <c r="A18" s="8" t="s">
        <v>1253</v>
      </c>
      <c r="B18" s="48" t="s">
        <v>1306</v>
      </c>
      <c r="C18" s="14" t="s">
        <v>1305</v>
      </c>
      <c r="D18" s="9" t="s">
        <v>111</v>
      </c>
      <c r="F18" s="8">
        <v>165</v>
      </c>
      <c r="G18" s="9">
        <f>F18-L18</f>
        <v>132</v>
      </c>
      <c r="J18" s="9">
        <f>H18-I18</f>
        <v>0</v>
      </c>
      <c r="L18" s="9">
        <f>F18*20%</f>
        <v>33</v>
      </c>
    </row>
    <row r="19" spans="1:12" s="4" customFormat="1" ht="30" customHeight="1" x14ac:dyDescent="0.3">
      <c r="A19" s="3" t="s">
        <v>199</v>
      </c>
      <c r="B19" s="43" t="s">
        <v>1319</v>
      </c>
      <c r="C19" s="15" t="s">
        <v>1320</v>
      </c>
      <c r="D19" s="3" t="s">
        <v>111</v>
      </c>
      <c r="E19" s="3"/>
      <c r="F19" s="3">
        <v>199</v>
      </c>
      <c r="G19" s="4">
        <f t="shared" si="0"/>
        <v>159.19999999999999</v>
      </c>
      <c r="H19" s="3">
        <f>F19+F20+F21+F22</f>
        <v>1590</v>
      </c>
      <c r="I19" s="3">
        <v>1590</v>
      </c>
      <c r="J19" s="4">
        <f t="shared" si="1"/>
        <v>0</v>
      </c>
      <c r="K19" s="3"/>
      <c r="L19" s="4">
        <f t="shared" si="2"/>
        <v>39.800000000000004</v>
      </c>
    </row>
    <row r="20" spans="1:12" s="3" customFormat="1" ht="30" customHeight="1" x14ac:dyDescent="0.3">
      <c r="A20" s="3" t="s">
        <v>199</v>
      </c>
      <c r="B20" s="43" t="s">
        <v>1319</v>
      </c>
      <c r="C20" s="15" t="s">
        <v>1320</v>
      </c>
      <c r="D20" s="3" t="s">
        <v>111</v>
      </c>
      <c r="F20" s="3">
        <v>199</v>
      </c>
      <c r="G20" s="4">
        <f t="shared" si="0"/>
        <v>159.19999999999999</v>
      </c>
      <c r="J20" s="4">
        <f t="shared" si="1"/>
        <v>0</v>
      </c>
      <c r="L20" s="4">
        <f t="shared" si="2"/>
        <v>39.800000000000004</v>
      </c>
    </row>
    <row r="21" spans="1:12" s="3" customFormat="1" ht="30" customHeight="1" x14ac:dyDescent="0.3">
      <c r="A21" s="3" t="s">
        <v>199</v>
      </c>
      <c r="B21" s="49" t="s">
        <v>655</v>
      </c>
      <c r="C21" s="15" t="s">
        <v>654</v>
      </c>
      <c r="D21" s="3">
        <v>8</v>
      </c>
      <c r="E21" s="4" t="s">
        <v>656</v>
      </c>
      <c r="F21" s="4">
        <v>299</v>
      </c>
      <c r="G21" s="4">
        <f t="shared" si="0"/>
        <v>239.2</v>
      </c>
      <c r="J21" s="4">
        <f t="shared" si="1"/>
        <v>0</v>
      </c>
      <c r="L21" s="4">
        <f t="shared" si="2"/>
        <v>59.800000000000004</v>
      </c>
    </row>
    <row r="22" spans="1:12" s="3" customFormat="1" ht="30" customHeight="1" x14ac:dyDescent="0.3">
      <c r="A22" s="4" t="s">
        <v>199</v>
      </c>
      <c r="B22" s="43" t="s">
        <v>1321</v>
      </c>
      <c r="C22" s="15" t="s">
        <v>1322</v>
      </c>
      <c r="D22" s="3" t="s">
        <v>98</v>
      </c>
      <c r="E22" s="21"/>
      <c r="F22" s="4">
        <v>893</v>
      </c>
      <c r="G22" s="4">
        <f t="shared" si="0"/>
        <v>714.4</v>
      </c>
      <c r="J22" s="4">
        <f t="shared" si="1"/>
        <v>0</v>
      </c>
      <c r="L22" s="4">
        <f t="shared" si="2"/>
        <v>178.60000000000002</v>
      </c>
    </row>
    <row r="23" spans="1:12" s="12" customFormat="1" ht="30" customHeight="1" x14ac:dyDescent="0.3">
      <c r="A23" s="12" t="s">
        <v>798</v>
      </c>
      <c r="B23" s="45" t="s">
        <v>1277</v>
      </c>
      <c r="C23" s="16" t="s">
        <v>1278</v>
      </c>
      <c r="D23" s="12">
        <v>41</v>
      </c>
      <c r="E23" s="22" t="s">
        <v>274</v>
      </c>
      <c r="F23" s="13">
        <v>187</v>
      </c>
      <c r="G23" s="13">
        <f t="shared" si="0"/>
        <v>149.6</v>
      </c>
      <c r="H23" s="12">
        <f>F23+F24</f>
        <v>374</v>
      </c>
      <c r="I23" s="12">
        <v>374</v>
      </c>
      <c r="J23" s="13">
        <f t="shared" si="1"/>
        <v>0</v>
      </c>
      <c r="L23" s="13">
        <f t="shared" si="2"/>
        <v>37.4</v>
      </c>
    </row>
    <row r="24" spans="1:12" s="8" customFormat="1" ht="30" customHeight="1" x14ac:dyDescent="0.3">
      <c r="A24" s="8" t="s">
        <v>798</v>
      </c>
      <c r="B24" s="48" t="s">
        <v>1279</v>
      </c>
      <c r="C24" s="14" t="s">
        <v>1280</v>
      </c>
      <c r="D24" s="8">
        <v>41</v>
      </c>
      <c r="E24" s="8" t="s">
        <v>385</v>
      </c>
      <c r="F24" s="9">
        <v>187</v>
      </c>
      <c r="G24" s="9">
        <f t="shared" si="0"/>
        <v>149.6</v>
      </c>
      <c r="J24" s="9">
        <f t="shared" si="1"/>
        <v>0</v>
      </c>
      <c r="L24" s="9">
        <f t="shared" si="2"/>
        <v>37.4</v>
      </c>
    </row>
    <row r="25" spans="1:12" s="12" customFormat="1" ht="30" customHeight="1" x14ac:dyDescent="0.3">
      <c r="A25" s="12" t="s">
        <v>143</v>
      </c>
      <c r="B25" s="47" t="s">
        <v>1293</v>
      </c>
      <c r="C25" s="16" t="s">
        <v>1295</v>
      </c>
      <c r="D25" s="12" t="s">
        <v>1294</v>
      </c>
      <c r="E25" s="12" t="s">
        <v>385</v>
      </c>
      <c r="F25" s="12">
        <v>528</v>
      </c>
      <c r="G25" s="13">
        <f t="shared" si="0"/>
        <v>422.4</v>
      </c>
      <c r="H25" s="12">
        <f>F25+F26+F27+F28</f>
        <v>2811</v>
      </c>
      <c r="I25" s="12">
        <v>1350</v>
      </c>
      <c r="J25" s="13">
        <f t="shared" si="1"/>
        <v>1461</v>
      </c>
      <c r="L25" s="13">
        <f t="shared" si="2"/>
        <v>105.60000000000001</v>
      </c>
    </row>
    <row r="26" spans="1:12" s="10" customFormat="1" ht="30" customHeight="1" x14ac:dyDescent="0.3">
      <c r="A26" s="11" t="s">
        <v>143</v>
      </c>
      <c r="B26" s="42" t="s">
        <v>1300</v>
      </c>
      <c r="C26" s="15" t="s">
        <v>1301</v>
      </c>
      <c r="D26" s="10" t="s">
        <v>1302</v>
      </c>
      <c r="E26" s="11"/>
      <c r="F26" s="11">
        <v>967</v>
      </c>
      <c r="G26" s="11">
        <f t="shared" si="0"/>
        <v>773.6</v>
      </c>
      <c r="J26" s="11">
        <f t="shared" si="1"/>
        <v>0</v>
      </c>
      <c r="L26" s="11">
        <f t="shared" si="2"/>
        <v>193.4</v>
      </c>
    </row>
    <row r="27" spans="1:12" s="10" customFormat="1" ht="30" customHeight="1" x14ac:dyDescent="0.3">
      <c r="A27" s="11" t="s">
        <v>143</v>
      </c>
      <c r="B27" s="42" t="s">
        <v>1374</v>
      </c>
      <c r="C27" s="15" t="s">
        <v>1375</v>
      </c>
      <c r="D27" s="11" t="s">
        <v>1302</v>
      </c>
      <c r="E27" s="11" t="s">
        <v>274</v>
      </c>
      <c r="F27" s="11">
        <v>823</v>
      </c>
      <c r="G27" s="11">
        <f t="shared" si="0"/>
        <v>658.4</v>
      </c>
      <c r="J27" s="11"/>
      <c r="L27" s="11">
        <f t="shared" si="2"/>
        <v>164.60000000000002</v>
      </c>
    </row>
    <row r="28" spans="1:12" s="10" customFormat="1" ht="30" customHeight="1" x14ac:dyDescent="0.3">
      <c r="A28" s="11" t="s">
        <v>143</v>
      </c>
      <c r="B28" s="42" t="s">
        <v>1382</v>
      </c>
      <c r="C28" s="15" t="s">
        <v>1383</v>
      </c>
      <c r="D28" s="11" t="s">
        <v>1302</v>
      </c>
      <c r="E28" s="11"/>
      <c r="F28" s="11">
        <v>493</v>
      </c>
      <c r="G28" s="11">
        <f t="shared" si="0"/>
        <v>394.4</v>
      </c>
      <c r="J28" s="11"/>
      <c r="L28" s="11">
        <f t="shared" si="2"/>
        <v>98.600000000000009</v>
      </c>
    </row>
    <row r="29" spans="1:12" s="5" customFormat="1" ht="30" customHeight="1" x14ac:dyDescent="0.3">
      <c r="A29" s="6" t="s">
        <v>595</v>
      </c>
      <c r="B29" s="56" t="s">
        <v>1325</v>
      </c>
      <c r="C29" s="7" t="s">
        <v>1326</v>
      </c>
      <c r="D29" s="24">
        <v>40</v>
      </c>
      <c r="F29" s="6">
        <v>187</v>
      </c>
      <c r="G29" s="6">
        <f t="shared" si="0"/>
        <v>149.6</v>
      </c>
      <c r="H29" s="5">
        <f>F29</f>
        <v>187</v>
      </c>
      <c r="I29" s="5">
        <v>100</v>
      </c>
      <c r="J29" s="6">
        <f t="shared" si="1"/>
        <v>87</v>
      </c>
      <c r="L29" s="6">
        <f t="shared" si="2"/>
        <v>37.4</v>
      </c>
    </row>
    <row r="30" spans="1:12" s="5" customFormat="1" ht="30" customHeight="1" x14ac:dyDescent="0.3">
      <c r="A30" s="6" t="s">
        <v>115</v>
      </c>
      <c r="B30" s="56" t="s">
        <v>1307</v>
      </c>
      <c r="C30" s="7" t="s">
        <v>1308</v>
      </c>
      <c r="D30" s="6">
        <v>134</v>
      </c>
      <c r="E30" s="6" t="s">
        <v>1309</v>
      </c>
      <c r="F30" s="6">
        <v>474</v>
      </c>
      <c r="G30" s="6">
        <f t="shared" si="0"/>
        <v>379.2</v>
      </c>
      <c r="H30" s="5">
        <f>F30</f>
        <v>474</v>
      </c>
      <c r="I30" s="5">
        <v>300</v>
      </c>
      <c r="J30" s="6">
        <f t="shared" si="1"/>
        <v>174</v>
      </c>
      <c r="L30" s="6">
        <f t="shared" si="2"/>
        <v>94.800000000000011</v>
      </c>
    </row>
    <row r="31" spans="1:12" s="3" customFormat="1" ht="30" customHeight="1" x14ac:dyDescent="0.3">
      <c r="A31" s="3" t="s">
        <v>6</v>
      </c>
      <c r="B31" s="49" t="s">
        <v>1270</v>
      </c>
      <c r="C31" s="15" t="s">
        <v>1271</v>
      </c>
      <c r="D31" s="4">
        <v>2</v>
      </c>
      <c r="E31" s="4"/>
      <c r="F31" s="4">
        <v>410</v>
      </c>
      <c r="G31" s="4">
        <f t="shared" si="0"/>
        <v>328</v>
      </c>
      <c r="H31" s="3">
        <f>F31+F32+F33+F34</f>
        <v>1217</v>
      </c>
      <c r="I31" s="3">
        <v>600</v>
      </c>
      <c r="J31" s="4">
        <f t="shared" si="1"/>
        <v>617</v>
      </c>
      <c r="L31" s="4">
        <f t="shared" si="2"/>
        <v>82</v>
      </c>
    </row>
    <row r="32" spans="1:12" s="3" customFormat="1" ht="30" customHeight="1" x14ac:dyDescent="0.3">
      <c r="A32" s="3" t="s">
        <v>6</v>
      </c>
      <c r="B32" s="49" t="s">
        <v>1272</v>
      </c>
      <c r="C32" s="15" t="s">
        <v>1273</v>
      </c>
      <c r="D32" s="4">
        <v>2</v>
      </c>
      <c r="E32" s="4" t="s">
        <v>656</v>
      </c>
      <c r="F32" s="4">
        <v>269</v>
      </c>
      <c r="G32" s="4">
        <f t="shared" si="0"/>
        <v>215.2</v>
      </c>
      <c r="J32" s="4">
        <f t="shared" si="1"/>
        <v>0</v>
      </c>
      <c r="L32" s="4">
        <f t="shared" si="2"/>
        <v>53.800000000000004</v>
      </c>
    </row>
    <row r="33" spans="1:12" s="3" customFormat="1" ht="30" customHeight="1" x14ac:dyDescent="0.3">
      <c r="A33" s="3" t="s">
        <v>6</v>
      </c>
      <c r="B33" s="49" t="s">
        <v>1276</v>
      </c>
      <c r="C33" s="15" t="s">
        <v>1275</v>
      </c>
      <c r="D33" s="21">
        <v>2</v>
      </c>
      <c r="E33" s="3" t="s">
        <v>1274</v>
      </c>
      <c r="F33" s="4">
        <v>269</v>
      </c>
      <c r="G33" s="4">
        <f t="shared" si="0"/>
        <v>215.2</v>
      </c>
      <c r="J33" s="4">
        <f t="shared" si="1"/>
        <v>0</v>
      </c>
      <c r="L33" s="4">
        <f t="shared" si="2"/>
        <v>53.800000000000004</v>
      </c>
    </row>
    <row r="34" spans="1:12" s="3" customFormat="1" ht="30" customHeight="1" x14ac:dyDescent="0.3">
      <c r="A34" s="3" t="s">
        <v>6</v>
      </c>
      <c r="B34" s="49" t="s">
        <v>1276</v>
      </c>
      <c r="C34" s="15" t="s">
        <v>1275</v>
      </c>
      <c r="D34" s="21">
        <v>2</v>
      </c>
      <c r="E34" s="3" t="s">
        <v>1274</v>
      </c>
      <c r="F34" s="4">
        <v>269</v>
      </c>
      <c r="G34" s="4">
        <f t="shared" si="0"/>
        <v>215.2</v>
      </c>
      <c r="J34" s="4">
        <f t="shared" si="1"/>
        <v>0</v>
      </c>
      <c r="L34" s="4">
        <f t="shared" si="2"/>
        <v>53.800000000000004</v>
      </c>
    </row>
    <row r="35" spans="1:12" s="5" customFormat="1" ht="30" customHeight="1" x14ac:dyDescent="0.3">
      <c r="A35" s="6" t="s">
        <v>319</v>
      </c>
      <c r="B35" s="46" t="s">
        <v>1321</v>
      </c>
      <c r="C35" s="7" t="s">
        <v>1322</v>
      </c>
      <c r="D35" s="5" t="s">
        <v>111</v>
      </c>
      <c r="E35" s="24"/>
      <c r="F35" s="6">
        <v>893</v>
      </c>
      <c r="G35" s="6">
        <f t="shared" si="0"/>
        <v>714.4</v>
      </c>
      <c r="H35" s="5">
        <f>F35</f>
        <v>893</v>
      </c>
      <c r="I35" s="5">
        <v>450</v>
      </c>
      <c r="J35" s="6">
        <f t="shared" si="1"/>
        <v>443</v>
      </c>
      <c r="L35" s="6">
        <f t="shared" si="2"/>
        <v>178.60000000000002</v>
      </c>
    </row>
    <row r="36" spans="1:12" s="3" customFormat="1" ht="30" customHeight="1" x14ac:dyDescent="0.3">
      <c r="A36" s="4" t="s">
        <v>82</v>
      </c>
      <c r="B36" s="49" t="s">
        <v>1310</v>
      </c>
      <c r="C36" s="15" t="s">
        <v>1311</v>
      </c>
      <c r="D36" s="4">
        <v>128</v>
      </c>
      <c r="E36" s="4" t="s">
        <v>1312</v>
      </c>
      <c r="F36" s="4">
        <v>687</v>
      </c>
      <c r="G36" s="4">
        <f t="shared" si="0"/>
        <v>549.6</v>
      </c>
      <c r="H36" s="3">
        <f>F36</f>
        <v>687</v>
      </c>
      <c r="I36" s="3">
        <v>200</v>
      </c>
      <c r="J36" s="4">
        <f t="shared" si="1"/>
        <v>487</v>
      </c>
      <c r="L36" s="4">
        <f t="shared" si="2"/>
        <v>137.4</v>
      </c>
    </row>
    <row r="37" spans="1:12" s="12" customFormat="1" ht="30" customHeight="1" x14ac:dyDescent="0.3">
      <c r="A37" s="13" t="s">
        <v>1330</v>
      </c>
      <c r="B37" s="45" t="s">
        <v>1327</v>
      </c>
      <c r="C37" s="22"/>
      <c r="D37" s="22" t="s">
        <v>1328</v>
      </c>
      <c r="E37" s="12" t="s">
        <v>1329</v>
      </c>
      <c r="F37" s="13">
        <v>101</v>
      </c>
      <c r="G37" s="13">
        <f t="shared" ref="G37:G45" si="3">F37-L37</f>
        <v>80.8</v>
      </c>
      <c r="H37" s="12">
        <f>F37+F38+F39+F40+F41+F42+F43+F44</f>
        <v>3993</v>
      </c>
      <c r="I37" s="12">
        <v>2000</v>
      </c>
      <c r="J37" s="13">
        <f t="shared" ref="J37:J45" si="4">H37-I37</f>
        <v>1993</v>
      </c>
      <c r="L37" s="13">
        <f t="shared" ref="L37:L45" si="5">F37*20%</f>
        <v>20.200000000000003</v>
      </c>
    </row>
    <row r="38" spans="1:12" s="10" customFormat="1" ht="30" customHeight="1" x14ac:dyDescent="0.3">
      <c r="A38" s="11" t="s">
        <v>1330</v>
      </c>
      <c r="B38" s="42" t="s">
        <v>1331</v>
      </c>
      <c r="C38" s="21"/>
      <c r="D38" s="21">
        <v>41</v>
      </c>
      <c r="E38" s="10" t="s">
        <v>120</v>
      </c>
      <c r="F38" s="11">
        <v>684</v>
      </c>
      <c r="G38" s="11">
        <f t="shared" si="3"/>
        <v>547.20000000000005</v>
      </c>
      <c r="J38" s="11">
        <f t="shared" si="4"/>
        <v>0</v>
      </c>
      <c r="L38" s="11">
        <f t="shared" si="5"/>
        <v>136.80000000000001</v>
      </c>
    </row>
    <row r="39" spans="1:12" s="10" customFormat="1" ht="30" customHeight="1" x14ac:dyDescent="0.3">
      <c r="A39" s="11" t="s">
        <v>1330</v>
      </c>
      <c r="B39" s="41" t="s">
        <v>1332</v>
      </c>
      <c r="C39" s="15"/>
      <c r="D39" s="10" t="s">
        <v>1333</v>
      </c>
      <c r="F39" s="10">
        <v>535</v>
      </c>
      <c r="G39" s="11">
        <f t="shared" si="3"/>
        <v>428</v>
      </c>
      <c r="J39" s="11">
        <f t="shared" si="4"/>
        <v>0</v>
      </c>
      <c r="L39" s="11">
        <f t="shared" si="5"/>
        <v>107</v>
      </c>
    </row>
    <row r="40" spans="1:12" s="10" customFormat="1" ht="30" customHeight="1" x14ac:dyDescent="0.3">
      <c r="A40" s="11" t="s">
        <v>1330</v>
      </c>
      <c r="B40" s="41" t="s">
        <v>1332</v>
      </c>
      <c r="C40" s="15"/>
      <c r="D40" s="10" t="s">
        <v>1334</v>
      </c>
      <c r="F40" s="10">
        <v>535</v>
      </c>
      <c r="G40" s="11">
        <f t="shared" si="3"/>
        <v>428</v>
      </c>
      <c r="J40" s="11">
        <f t="shared" si="4"/>
        <v>0</v>
      </c>
      <c r="L40" s="11">
        <f t="shared" si="5"/>
        <v>107</v>
      </c>
    </row>
    <row r="41" spans="1:12" s="10" customFormat="1" ht="30" customHeight="1" x14ac:dyDescent="0.3">
      <c r="A41" s="11" t="s">
        <v>1330</v>
      </c>
      <c r="B41" s="34" t="s">
        <v>1367</v>
      </c>
      <c r="C41" s="15"/>
      <c r="D41" s="10">
        <v>58</v>
      </c>
      <c r="E41" s="10" t="s">
        <v>363</v>
      </c>
      <c r="G41" s="11">
        <f>F41-L41</f>
        <v>0</v>
      </c>
      <c r="J41" s="11">
        <f>H41-I41</f>
        <v>0</v>
      </c>
      <c r="L41" s="11">
        <f>F41*20%</f>
        <v>0</v>
      </c>
    </row>
    <row r="42" spans="1:12" s="10" customFormat="1" ht="30" customHeight="1" x14ac:dyDescent="0.3">
      <c r="A42" s="11" t="s">
        <v>1330</v>
      </c>
      <c r="B42" s="41" t="s">
        <v>1368</v>
      </c>
      <c r="C42" s="15"/>
      <c r="D42" s="10">
        <v>58</v>
      </c>
      <c r="F42" s="10">
        <v>282</v>
      </c>
      <c r="G42" s="11">
        <f>F42-L42</f>
        <v>225.6</v>
      </c>
      <c r="J42" s="11">
        <f>H42-I42</f>
        <v>0</v>
      </c>
      <c r="L42" s="11">
        <f>F42*20%</f>
        <v>56.400000000000006</v>
      </c>
    </row>
    <row r="43" spans="1:12" s="10" customFormat="1" ht="30" customHeight="1" x14ac:dyDescent="0.3">
      <c r="A43" s="11" t="s">
        <v>1330</v>
      </c>
      <c r="B43" s="41" t="s">
        <v>1415</v>
      </c>
      <c r="C43" s="15"/>
      <c r="D43" s="10">
        <v>50</v>
      </c>
      <c r="E43" s="10" t="s">
        <v>120</v>
      </c>
      <c r="F43" s="10">
        <v>1249</v>
      </c>
      <c r="G43" s="11">
        <f>F43-L43</f>
        <v>999.2</v>
      </c>
      <c r="J43" s="11"/>
      <c r="L43" s="11">
        <f>F43*20%</f>
        <v>249.8</v>
      </c>
    </row>
    <row r="44" spans="1:12" s="8" customFormat="1" ht="30" customHeight="1" x14ac:dyDescent="0.3">
      <c r="A44" s="9" t="s">
        <v>1330</v>
      </c>
      <c r="B44" s="48" t="s">
        <v>1339</v>
      </c>
      <c r="C44" s="20"/>
      <c r="D44" s="8">
        <v>39</v>
      </c>
      <c r="F44" s="8">
        <v>607</v>
      </c>
      <c r="G44" s="9">
        <f t="shared" si="3"/>
        <v>485.6</v>
      </c>
      <c r="J44" s="9">
        <f t="shared" si="4"/>
        <v>0</v>
      </c>
      <c r="L44" s="9">
        <f t="shared" si="5"/>
        <v>121.4</v>
      </c>
    </row>
    <row r="45" spans="1:12" s="3" customFormat="1" ht="30" customHeight="1" x14ac:dyDescent="0.3">
      <c r="A45" s="3" t="s">
        <v>1335</v>
      </c>
      <c r="B45" s="43" t="s">
        <v>1336</v>
      </c>
      <c r="C45" s="15" t="s">
        <v>1338</v>
      </c>
      <c r="D45" s="3" t="s">
        <v>1337</v>
      </c>
      <c r="E45" s="3" t="s">
        <v>120</v>
      </c>
      <c r="F45" s="3">
        <v>1238</v>
      </c>
      <c r="G45" s="4">
        <f t="shared" si="3"/>
        <v>990.4</v>
      </c>
      <c r="H45" s="3">
        <f>F45</f>
        <v>1238</v>
      </c>
      <c r="I45" s="3">
        <v>600</v>
      </c>
      <c r="J45" s="4">
        <f t="shared" si="4"/>
        <v>638</v>
      </c>
      <c r="L45" s="4">
        <f t="shared" si="5"/>
        <v>247.60000000000002</v>
      </c>
    </row>
    <row r="46" spans="1:12" s="5" customFormat="1" ht="30" customHeight="1" x14ac:dyDescent="0.3">
      <c r="A46" s="5" t="s">
        <v>644</v>
      </c>
      <c r="B46" s="46" t="s">
        <v>1340</v>
      </c>
      <c r="C46" s="7" t="s">
        <v>1341</v>
      </c>
      <c r="D46" s="5">
        <v>36</v>
      </c>
      <c r="F46" s="5">
        <v>277</v>
      </c>
      <c r="G46" s="6">
        <f t="shared" ref="G46:G81" si="6">F46-L46</f>
        <v>221.6</v>
      </c>
      <c r="H46" s="5">
        <f>F46</f>
        <v>277</v>
      </c>
      <c r="I46" s="5">
        <v>277</v>
      </c>
      <c r="J46" s="6">
        <f t="shared" ref="J46:J81" si="7">H46-I46</f>
        <v>0</v>
      </c>
      <c r="L46" s="6">
        <f t="shared" ref="L46:L81" si="8">F46*20%</f>
        <v>55.400000000000006</v>
      </c>
    </row>
    <row r="47" spans="1:12" s="5" customFormat="1" ht="30" customHeight="1" x14ac:dyDescent="0.3">
      <c r="A47" s="5" t="s">
        <v>1344</v>
      </c>
      <c r="B47" s="46" t="s">
        <v>1342</v>
      </c>
      <c r="C47" s="7" t="s">
        <v>1343</v>
      </c>
      <c r="D47" s="5">
        <v>86</v>
      </c>
      <c r="F47" s="5">
        <v>608</v>
      </c>
      <c r="G47" s="6">
        <f t="shared" si="6"/>
        <v>486.4</v>
      </c>
      <c r="H47" s="5">
        <f>F47</f>
        <v>608</v>
      </c>
      <c r="I47" s="5">
        <v>300</v>
      </c>
      <c r="J47" s="6">
        <f t="shared" si="7"/>
        <v>308</v>
      </c>
      <c r="L47" s="6">
        <f t="shared" si="8"/>
        <v>121.60000000000001</v>
      </c>
    </row>
    <row r="48" spans="1:12" s="3" customFormat="1" ht="30" customHeight="1" x14ac:dyDescent="0.3">
      <c r="A48" s="3" t="s">
        <v>1072</v>
      </c>
      <c r="B48" s="43" t="s">
        <v>1345</v>
      </c>
      <c r="C48" s="15" t="s">
        <v>1346</v>
      </c>
      <c r="D48" s="3">
        <v>74</v>
      </c>
      <c r="E48" s="3" t="s">
        <v>890</v>
      </c>
      <c r="F48" s="3">
        <v>255</v>
      </c>
      <c r="G48" s="4">
        <f t="shared" si="6"/>
        <v>204</v>
      </c>
      <c r="H48" s="3">
        <f>F48+F49+F51+F50+F52+F53+F54+F55+F56+F57</f>
        <v>2241</v>
      </c>
      <c r="I48" s="3">
        <v>2241</v>
      </c>
      <c r="J48" s="4">
        <f t="shared" si="7"/>
        <v>0</v>
      </c>
      <c r="L48" s="4">
        <f t="shared" si="8"/>
        <v>51</v>
      </c>
    </row>
    <row r="49" spans="1:12" s="3" customFormat="1" ht="30" customHeight="1" x14ac:dyDescent="0.3">
      <c r="A49" s="3" t="s">
        <v>1072</v>
      </c>
      <c r="B49" s="43" t="s">
        <v>1347</v>
      </c>
      <c r="C49" s="15" t="s">
        <v>1348</v>
      </c>
      <c r="D49" s="3">
        <v>74</v>
      </c>
      <c r="E49" s="3" t="s">
        <v>7</v>
      </c>
      <c r="F49" s="3">
        <v>215</v>
      </c>
      <c r="G49" s="4">
        <f t="shared" si="6"/>
        <v>172</v>
      </c>
      <c r="J49" s="4">
        <f t="shared" si="7"/>
        <v>0</v>
      </c>
      <c r="L49" s="4">
        <f t="shared" si="8"/>
        <v>43</v>
      </c>
    </row>
    <row r="50" spans="1:12" s="3" customFormat="1" ht="30" customHeight="1" x14ac:dyDescent="0.3">
      <c r="A50" s="3" t="s">
        <v>1072</v>
      </c>
      <c r="B50" s="43" t="s">
        <v>1349</v>
      </c>
      <c r="C50" s="15" t="s">
        <v>1350</v>
      </c>
      <c r="D50" s="3">
        <v>74</v>
      </c>
      <c r="F50" s="3">
        <v>334</v>
      </c>
      <c r="G50" s="4">
        <f t="shared" si="6"/>
        <v>267.2</v>
      </c>
      <c r="J50" s="4">
        <f t="shared" si="7"/>
        <v>0</v>
      </c>
      <c r="L50" s="4">
        <f t="shared" si="8"/>
        <v>66.8</v>
      </c>
    </row>
    <row r="51" spans="1:12" s="3" customFormat="1" ht="30" customHeight="1" x14ac:dyDescent="0.3">
      <c r="A51" s="3" t="s">
        <v>1072</v>
      </c>
      <c r="B51" s="43" t="s">
        <v>1351</v>
      </c>
      <c r="C51" s="15" t="s">
        <v>1352</v>
      </c>
      <c r="D51" s="3">
        <v>74</v>
      </c>
      <c r="F51" s="3">
        <v>298</v>
      </c>
      <c r="G51" s="4">
        <f t="shared" si="6"/>
        <v>238.4</v>
      </c>
      <c r="J51" s="4">
        <f t="shared" si="7"/>
        <v>0</v>
      </c>
      <c r="L51" s="4">
        <f t="shared" si="8"/>
        <v>59.6</v>
      </c>
    </row>
    <row r="52" spans="1:12" s="3" customFormat="1" ht="30" customHeight="1" x14ac:dyDescent="0.3">
      <c r="A52" s="3" t="s">
        <v>1072</v>
      </c>
      <c r="B52" s="43" t="s">
        <v>1353</v>
      </c>
      <c r="C52" s="15" t="s">
        <v>1354</v>
      </c>
      <c r="D52" s="3">
        <v>74</v>
      </c>
      <c r="F52" s="3">
        <v>198</v>
      </c>
      <c r="G52" s="4">
        <f t="shared" si="6"/>
        <v>158.4</v>
      </c>
      <c r="J52" s="4">
        <f t="shared" si="7"/>
        <v>0</v>
      </c>
      <c r="L52" s="4">
        <f t="shared" si="8"/>
        <v>39.6</v>
      </c>
    </row>
    <row r="53" spans="1:12" s="3" customFormat="1" ht="30" customHeight="1" x14ac:dyDescent="0.3">
      <c r="A53" s="3" t="s">
        <v>1072</v>
      </c>
      <c r="B53" s="43" t="s">
        <v>1355</v>
      </c>
      <c r="C53" s="15" t="s">
        <v>1356</v>
      </c>
      <c r="D53" s="3">
        <v>74</v>
      </c>
      <c r="F53" s="3">
        <v>198</v>
      </c>
      <c r="G53" s="4">
        <f t="shared" si="6"/>
        <v>158.4</v>
      </c>
      <c r="J53" s="4">
        <f t="shared" si="7"/>
        <v>0</v>
      </c>
      <c r="L53" s="4">
        <f t="shared" si="8"/>
        <v>39.6</v>
      </c>
    </row>
    <row r="54" spans="1:12" s="3" customFormat="1" ht="30" customHeight="1" x14ac:dyDescent="0.3">
      <c r="A54" s="3" t="s">
        <v>1072</v>
      </c>
      <c r="B54" s="43" t="s">
        <v>1357</v>
      </c>
      <c r="C54" s="15" t="s">
        <v>1358</v>
      </c>
      <c r="D54" s="3">
        <v>74</v>
      </c>
      <c r="F54" s="3">
        <v>187</v>
      </c>
      <c r="G54" s="4">
        <f t="shared" si="6"/>
        <v>149.6</v>
      </c>
      <c r="J54" s="4">
        <f t="shared" si="7"/>
        <v>0</v>
      </c>
      <c r="L54" s="4">
        <f t="shared" si="8"/>
        <v>37.4</v>
      </c>
    </row>
    <row r="55" spans="1:12" s="3" customFormat="1" ht="30" customHeight="1" x14ac:dyDescent="0.3">
      <c r="A55" s="3" t="s">
        <v>1072</v>
      </c>
      <c r="B55" s="43" t="s">
        <v>1359</v>
      </c>
      <c r="C55" s="15" t="s">
        <v>1360</v>
      </c>
      <c r="D55" s="21">
        <v>74</v>
      </c>
      <c r="E55" s="3" t="s">
        <v>1361</v>
      </c>
      <c r="F55" s="4">
        <v>179</v>
      </c>
      <c r="G55" s="4">
        <f t="shared" si="6"/>
        <v>143.19999999999999</v>
      </c>
      <c r="J55" s="4">
        <f t="shared" si="7"/>
        <v>0</v>
      </c>
      <c r="L55" s="4">
        <f t="shared" si="8"/>
        <v>35.800000000000004</v>
      </c>
    </row>
    <row r="56" spans="1:12" s="3" customFormat="1" ht="30" customHeight="1" x14ac:dyDescent="0.3">
      <c r="A56" s="3" t="s">
        <v>1072</v>
      </c>
      <c r="B56" s="43" t="s">
        <v>1359</v>
      </c>
      <c r="C56" s="15" t="s">
        <v>1360</v>
      </c>
      <c r="D56" s="21">
        <v>74</v>
      </c>
      <c r="E56" s="3" t="s">
        <v>1361</v>
      </c>
      <c r="F56" s="4">
        <v>179</v>
      </c>
      <c r="G56" s="4">
        <f>F56-L56</f>
        <v>143.19999999999999</v>
      </c>
      <c r="J56" s="4">
        <f>H56-I56</f>
        <v>0</v>
      </c>
      <c r="L56" s="4">
        <f>F56*20%</f>
        <v>35.800000000000004</v>
      </c>
    </row>
    <row r="57" spans="1:12" s="3" customFormat="1" ht="30" customHeight="1" x14ac:dyDescent="0.3">
      <c r="A57" s="3" t="s">
        <v>1072</v>
      </c>
      <c r="B57" s="49" t="s">
        <v>1362</v>
      </c>
      <c r="C57" s="15" t="s">
        <v>1363</v>
      </c>
      <c r="D57" s="3">
        <v>74</v>
      </c>
      <c r="E57" s="21"/>
      <c r="F57" s="4">
        <v>198</v>
      </c>
      <c r="G57" s="4">
        <f t="shared" si="6"/>
        <v>158.4</v>
      </c>
      <c r="J57" s="4">
        <f t="shared" si="7"/>
        <v>0</v>
      </c>
      <c r="L57" s="4">
        <f t="shared" si="8"/>
        <v>39.6</v>
      </c>
    </row>
    <row r="58" spans="1:12" s="5" customFormat="1" ht="30" customHeight="1" x14ac:dyDescent="0.3">
      <c r="A58" s="6" t="s">
        <v>1365</v>
      </c>
      <c r="B58" s="56" t="s">
        <v>1364</v>
      </c>
      <c r="C58" s="7"/>
      <c r="D58" s="5">
        <v>54</v>
      </c>
      <c r="E58" s="24" t="s">
        <v>1366</v>
      </c>
      <c r="F58" s="6">
        <v>332</v>
      </c>
      <c r="G58" s="6">
        <f t="shared" si="6"/>
        <v>265.60000000000002</v>
      </c>
      <c r="H58" s="5">
        <f>F58</f>
        <v>332</v>
      </c>
      <c r="I58" s="5">
        <v>150</v>
      </c>
      <c r="J58" s="6">
        <f t="shared" si="7"/>
        <v>182</v>
      </c>
      <c r="L58" s="6">
        <f t="shared" si="8"/>
        <v>66.400000000000006</v>
      </c>
    </row>
    <row r="59" spans="1:12" s="3" customFormat="1" ht="30" customHeight="1" x14ac:dyDescent="0.3">
      <c r="A59" s="4" t="s">
        <v>778</v>
      </c>
      <c r="B59" s="49" t="s">
        <v>1369</v>
      </c>
      <c r="C59" s="15" t="s">
        <v>1370</v>
      </c>
      <c r="D59" s="21">
        <v>48</v>
      </c>
      <c r="E59" s="21" t="s">
        <v>1371</v>
      </c>
      <c r="F59" s="4">
        <v>332</v>
      </c>
      <c r="G59" s="4">
        <f t="shared" si="6"/>
        <v>265.60000000000002</v>
      </c>
      <c r="H59" s="3">
        <f>F59+F60+F61+F62+F63+F64+F65+F66+F67+F68+F69+F70+F71+F72+F73+F74+F75+F76</f>
        <v>7811</v>
      </c>
      <c r="I59" s="3">
        <v>4300</v>
      </c>
      <c r="J59" s="4">
        <f t="shared" si="7"/>
        <v>3511</v>
      </c>
      <c r="L59" s="4">
        <f t="shared" si="8"/>
        <v>66.400000000000006</v>
      </c>
    </row>
    <row r="60" spans="1:12" s="3" customFormat="1" ht="30" customHeight="1" x14ac:dyDescent="0.3">
      <c r="A60" s="4" t="s">
        <v>778</v>
      </c>
      <c r="B60" s="49" t="s">
        <v>1384</v>
      </c>
      <c r="C60" s="15" t="s">
        <v>1385</v>
      </c>
      <c r="D60" s="21"/>
      <c r="E60" s="21" t="s">
        <v>1386</v>
      </c>
      <c r="F60" s="4">
        <v>309</v>
      </c>
      <c r="G60" s="4">
        <f t="shared" si="6"/>
        <v>247.2</v>
      </c>
      <c r="J60" s="4"/>
      <c r="L60" s="4">
        <f t="shared" si="8"/>
        <v>61.800000000000004</v>
      </c>
    </row>
    <row r="61" spans="1:12" s="3" customFormat="1" ht="30" customHeight="1" x14ac:dyDescent="0.3">
      <c r="A61" s="4" t="s">
        <v>778</v>
      </c>
      <c r="B61" s="49" t="s">
        <v>1387</v>
      </c>
      <c r="C61" s="15" t="s">
        <v>1388</v>
      </c>
      <c r="D61" s="21">
        <v>11</v>
      </c>
      <c r="E61" s="21" t="s">
        <v>1083</v>
      </c>
      <c r="F61" s="4">
        <v>260</v>
      </c>
      <c r="G61" s="4">
        <f t="shared" si="6"/>
        <v>208</v>
      </c>
      <c r="J61" s="4"/>
      <c r="L61" s="4">
        <f t="shared" si="8"/>
        <v>52</v>
      </c>
    </row>
    <row r="62" spans="1:12" s="3" customFormat="1" ht="30" customHeight="1" x14ac:dyDescent="0.3">
      <c r="A62" s="4" t="s">
        <v>778</v>
      </c>
      <c r="B62" s="60" t="s">
        <v>1389</v>
      </c>
      <c r="C62" s="15" t="s">
        <v>1390</v>
      </c>
      <c r="D62" s="21">
        <v>146</v>
      </c>
      <c r="E62" s="21" t="s">
        <v>1083</v>
      </c>
      <c r="F62" s="4"/>
      <c r="G62" s="4">
        <f t="shared" si="6"/>
        <v>0</v>
      </c>
      <c r="J62" s="4"/>
      <c r="L62" s="4">
        <f t="shared" si="8"/>
        <v>0</v>
      </c>
    </row>
    <row r="63" spans="1:12" s="3" customFormat="1" ht="30" customHeight="1" x14ac:dyDescent="0.3">
      <c r="A63" s="4" t="s">
        <v>778</v>
      </c>
      <c r="B63" s="60" t="s">
        <v>1391</v>
      </c>
      <c r="C63" s="15" t="s">
        <v>1392</v>
      </c>
      <c r="D63" s="21">
        <v>146</v>
      </c>
      <c r="E63" s="21" t="s">
        <v>3</v>
      </c>
      <c r="F63" s="4"/>
      <c r="G63" s="4">
        <f t="shared" si="6"/>
        <v>0</v>
      </c>
      <c r="J63" s="4"/>
      <c r="L63" s="4">
        <f t="shared" si="8"/>
        <v>0</v>
      </c>
    </row>
    <row r="64" spans="1:12" s="3" customFormat="1" ht="30" customHeight="1" x14ac:dyDescent="0.3">
      <c r="A64" s="4" t="s">
        <v>778</v>
      </c>
      <c r="B64" s="49" t="s">
        <v>1393</v>
      </c>
      <c r="C64" s="15" t="s">
        <v>1395</v>
      </c>
      <c r="D64" s="21">
        <v>12</v>
      </c>
      <c r="E64" s="21" t="s">
        <v>3</v>
      </c>
      <c r="F64" s="4">
        <v>735</v>
      </c>
      <c r="G64" s="4">
        <f t="shared" si="6"/>
        <v>588</v>
      </c>
      <c r="J64" s="4"/>
      <c r="L64" s="4">
        <f t="shared" si="8"/>
        <v>147</v>
      </c>
    </row>
    <row r="65" spans="1:12" s="3" customFormat="1" ht="30" customHeight="1" x14ac:dyDescent="0.3">
      <c r="A65" s="4" t="s">
        <v>778</v>
      </c>
      <c r="B65" s="49" t="s">
        <v>1110</v>
      </c>
      <c r="C65" s="15" t="s">
        <v>1394</v>
      </c>
      <c r="D65" s="21">
        <v>152</v>
      </c>
      <c r="E65" s="21" t="s">
        <v>39</v>
      </c>
      <c r="F65" s="4">
        <v>232</v>
      </c>
      <c r="G65" s="4">
        <f t="shared" si="6"/>
        <v>185.6</v>
      </c>
      <c r="J65" s="4"/>
      <c r="L65" s="4">
        <f t="shared" si="8"/>
        <v>46.400000000000006</v>
      </c>
    </row>
    <row r="66" spans="1:12" s="3" customFormat="1" ht="30" customHeight="1" x14ac:dyDescent="0.3">
      <c r="A66" s="4" t="s">
        <v>778</v>
      </c>
      <c r="B66" s="49" t="s">
        <v>1398</v>
      </c>
      <c r="C66" s="15" t="s">
        <v>1399</v>
      </c>
      <c r="D66" s="21">
        <v>152</v>
      </c>
      <c r="E66" s="21"/>
      <c r="F66" s="4">
        <v>543</v>
      </c>
      <c r="G66" s="4">
        <f t="shared" si="6"/>
        <v>434.4</v>
      </c>
      <c r="J66" s="4"/>
      <c r="L66" s="4">
        <f t="shared" si="8"/>
        <v>108.60000000000001</v>
      </c>
    </row>
    <row r="67" spans="1:12" s="3" customFormat="1" ht="30" customHeight="1" x14ac:dyDescent="0.3">
      <c r="A67" s="4" t="s">
        <v>778</v>
      </c>
      <c r="B67" s="49" t="s">
        <v>1396</v>
      </c>
      <c r="C67" s="15" t="s">
        <v>1397</v>
      </c>
      <c r="D67" s="21">
        <v>12</v>
      </c>
      <c r="E67" s="21" t="s">
        <v>969</v>
      </c>
      <c r="F67" s="4">
        <v>587</v>
      </c>
      <c r="G67" s="4">
        <f t="shared" si="6"/>
        <v>469.6</v>
      </c>
      <c r="J67" s="4"/>
      <c r="L67" s="4">
        <f t="shared" si="8"/>
        <v>117.4</v>
      </c>
    </row>
    <row r="68" spans="1:12" s="3" customFormat="1" ht="30" customHeight="1" x14ac:dyDescent="0.3">
      <c r="A68" s="4" t="s">
        <v>778</v>
      </c>
      <c r="B68" s="49" t="s">
        <v>1403</v>
      </c>
      <c r="C68" s="15" t="s">
        <v>1404</v>
      </c>
      <c r="D68" s="21" t="s">
        <v>360</v>
      </c>
      <c r="E68" s="21" t="s">
        <v>120</v>
      </c>
      <c r="F68" s="4">
        <v>170</v>
      </c>
      <c r="G68" s="4">
        <f t="shared" si="6"/>
        <v>136</v>
      </c>
      <c r="J68" s="4"/>
      <c r="L68" s="4">
        <f t="shared" si="8"/>
        <v>34</v>
      </c>
    </row>
    <row r="69" spans="1:12" s="3" customFormat="1" ht="30" customHeight="1" x14ac:dyDescent="0.3">
      <c r="A69" s="4" t="s">
        <v>778</v>
      </c>
      <c r="B69" s="49" t="s">
        <v>1400</v>
      </c>
      <c r="C69" s="15" t="s">
        <v>1405</v>
      </c>
      <c r="D69" s="21" t="s">
        <v>1401</v>
      </c>
      <c r="E69" s="21" t="s">
        <v>200</v>
      </c>
      <c r="F69" s="4">
        <v>107</v>
      </c>
      <c r="G69" s="4">
        <f t="shared" si="6"/>
        <v>85.6</v>
      </c>
      <c r="J69" s="4"/>
      <c r="L69" s="4">
        <f t="shared" si="8"/>
        <v>21.400000000000002</v>
      </c>
    </row>
    <row r="70" spans="1:12" s="3" customFormat="1" ht="30" customHeight="1" x14ac:dyDescent="0.3">
      <c r="A70" s="4" t="s">
        <v>778</v>
      </c>
      <c r="B70" s="49" t="s">
        <v>1400</v>
      </c>
      <c r="C70" s="15" t="s">
        <v>1402</v>
      </c>
      <c r="D70" s="21" t="s">
        <v>1401</v>
      </c>
      <c r="E70" s="21" t="s">
        <v>120</v>
      </c>
      <c r="F70" s="4">
        <v>107</v>
      </c>
      <c r="G70" s="4">
        <f t="shared" si="6"/>
        <v>85.6</v>
      </c>
      <c r="J70" s="4"/>
      <c r="L70" s="4">
        <f t="shared" si="8"/>
        <v>21.400000000000002</v>
      </c>
    </row>
    <row r="71" spans="1:12" s="3" customFormat="1" ht="30" customHeight="1" x14ac:dyDescent="0.3">
      <c r="A71" s="4" t="s">
        <v>778</v>
      </c>
      <c r="B71" s="49" t="s">
        <v>1406</v>
      </c>
      <c r="C71" s="15" t="s">
        <v>1407</v>
      </c>
      <c r="D71" s="21">
        <v>50</v>
      </c>
      <c r="E71" s="21" t="s">
        <v>120</v>
      </c>
      <c r="F71" s="4">
        <v>1532</v>
      </c>
      <c r="G71" s="4">
        <f t="shared" si="6"/>
        <v>1225.5999999999999</v>
      </c>
      <c r="J71" s="4"/>
      <c r="L71" s="4">
        <f t="shared" si="8"/>
        <v>306.40000000000003</v>
      </c>
    </row>
    <row r="72" spans="1:12" s="3" customFormat="1" ht="30" customHeight="1" x14ac:dyDescent="0.3">
      <c r="A72" s="4" t="s">
        <v>778</v>
      </c>
      <c r="B72" s="49" t="s">
        <v>1413</v>
      </c>
      <c r="C72" s="15" t="s">
        <v>1414</v>
      </c>
      <c r="D72" s="21">
        <v>46</v>
      </c>
      <c r="E72" s="21"/>
      <c r="F72" s="4">
        <v>562</v>
      </c>
      <c r="G72" s="4">
        <f t="shared" si="6"/>
        <v>449.6</v>
      </c>
      <c r="J72" s="4"/>
      <c r="L72" s="4">
        <f t="shared" si="8"/>
        <v>112.4</v>
      </c>
    </row>
    <row r="73" spans="1:12" s="3" customFormat="1" ht="30" customHeight="1" x14ac:dyDescent="0.3">
      <c r="A73" s="4" t="s">
        <v>778</v>
      </c>
      <c r="B73" s="49" t="s">
        <v>1409</v>
      </c>
      <c r="C73" s="15" t="s">
        <v>1410</v>
      </c>
      <c r="D73" s="21" t="s">
        <v>351</v>
      </c>
      <c r="E73" s="21" t="s">
        <v>120</v>
      </c>
      <c r="F73" s="4">
        <v>362</v>
      </c>
      <c r="G73" s="4">
        <f t="shared" si="6"/>
        <v>289.60000000000002</v>
      </c>
      <c r="J73" s="4"/>
      <c r="L73" s="4">
        <f t="shared" si="8"/>
        <v>72.400000000000006</v>
      </c>
    </row>
    <row r="74" spans="1:12" s="3" customFormat="1" ht="30" customHeight="1" x14ac:dyDescent="0.3">
      <c r="A74" s="4" t="s">
        <v>778</v>
      </c>
      <c r="B74" s="49" t="s">
        <v>1411</v>
      </c>
      <c r="C74" s="15" t="s">
        <v>1412</v>
      </c>
      <c r="D74" s="21" t="s">
        <v>351</v>
      </c>
      <c r="E74" s="21" t="s">
        <v>120</v>
      </c>
      <c r="F74" s="4">
        <v>312</v>
      </c>
      <c r="G74" s="4">
        <f t="shared" si="6"/>
        <v>249.6</v>
      </c>
      <c r="J74" s="4"/>
      <c r="L74" s="4">
        <f t="shared" si="8"/>
        <v>62.400000000000006</v>
      </c>
    </row>
    <row r="75" spans="1:12" s="3" customFormat="1" ht="30" customHeight="1" x14ac:dyDescent="0.3">
      <c r="A75" s="4" t="s">
        <v>778</v>
      </c>
      <c r="B75" s="49" t="s">
        <v>1408</v>
      </c>
      <c r="C75" s="15" t="s">
        <v>1128</v>
      </c>
      <c r="D75" s="21">
        <v>48</v>
      </c>
      <c r="E75" s="21"/>
      <c r="F75" s="4">
        <v>412</v>
      </c>
      <c r="G75" s="4">
        <f t="shared" si="6"/>
        <v>329.6</v>
      </c>
      <c r="J75" s="4"/>
      <c r="L75" s="4">
        <f t="shared" si="8"/>
        <v>82.4</v>
      </c>
    </row>
    <row r="76" spans="1:12" s="3" customFormat="1" ht="30" customHeight="1" x14ac:dyDescent="0.3">
      <c r="A76" s="4" t="s">
        <v>778</v>
      </c>
      <c r="B76" s="43" t="s">
        <v>1372</v>
      </c>
      <c r="C76" s="15" t="s">
        <v>1373</v>
      </c>
      <c r="D76" s="21">
        <v>48</v>
      </c>
      <c r="E76" s="3" t="s">
        <v>120</v>
      </c>
      <c r="F76" s="4">
        <v>1249</v>
      </c>
      <c r="G76" s="4">
        <f t="shared" si="6"/>
        <v>999.2</v>
      </c>
      <c r="J76" s="4">
        <f t="shared" si="7"/>
        <v>0</v>
      </c>
      <c r="L76" s="4">
        <f t="shared" si="8"/>
        <v>249.8</v>
      </c>
    </row>
    <row r="77" spans="1:12" s="12" customFormat="1" ht="30" customHeight="1" x14ac:dyDescent="0.3">
      <c r="A77" s="13" t="s">
        <v>874</v>
      </c>
      <c r="B77" s="45" t="s">
        <v>1376</v>
      </c>
      <c r="C77" s="16"/>
      <c r="D77" s="13">
        <v>128</v>
      </c>
      <c r="E77" s="13"/>
      <c r="F77" s="13">
        <v>763</v>
      </c>
      <c r="G77" s="13">
        <f t="shared" si="6"/>
        <v>610.4</v>
      </c>
      <c r="H77" s="12">
        <f>F77+F78</f>
        <v>1515</v>
      </c>
      <c r="I77" s="12">
        <v>750</v>
      </c>
      <c r="J77" s="13">
        <f t="shared" si="7"/>
        <v>765</v>
      </c>
      <c r="L77" s="13">
        <f t="shared" si="8"/>
        <v>152.6</v>
      </c>
    </row>
    <row r="78" spans="1:12" s="8" customFormat="1" ht="30" customHeight="1" x14ac:dyDescent="0.3">
      <c r="A78" s="9" t="s">
        <v>874</v>
      </c>
      <c r="B78" s="44" t="s">
        <v>1377</v>
      </c>
      <c r="C78" s="14"/>
      <c r="D78" s="9">
        <v>128</v>
      </c>
      <c r="E78" s="9"/>
      <c r="F78" s="9">
        <v>752</v>
      </c>
      <c r="G78" s="9">
        <f t="shared" si="6"/>
        <v>601.6</v>
      </c>
      <c r="J78" s="9">
        <f t="shared" si="7"/>
        <v>0</v>
      </c>
      <c r="L78" s="9">
        <f t="shared" si="8"/>
        <v>150.4</v>
      </c>
    </row>
    <row r="79" spans="1:12" ht="30" customHeight="1" x14ac:dyDescent="0.3">
      <c r="A79" s="1" t="s">
        <v>1379</v>
      </c>
      <c r="B79" s="1" t="s">
        <v>1378</v>
      </c>
      <c r="C79" s="28"/>
      <c r="D79" s="1">
        <v>48</v>
      </c>
      <c r="E79" s="1" t="s">
        <v>120</v>
      </c>
      <c r="G79" s="2">
        <f t="shared" si="6"/>
        <v>0</v>
      </c>
      <c r="H79" s="1">
        <f>F79</f>
        <v>0</v>
      </c>
      <c r="J79" s="2">
        <f t="shared" si="7"/>
        <v>0</v>
      </c>
      <c r="L79" s="2">
        <f t="shared" si="8"/>
        <v>0</v>
      </c>
    </row>
    <row r="80" spans="1:12" s="5" customFormat="1" ht="30" customHeight="1" x14ac:dyDescent="0.3">
      <c r="A80" s="5" t="s">
        <v>371</v>
      </c>
      <c r="B80" s="46" t="s">
        <v>1381</v>
      </c>
      <c r="C80" s="7" t="s">
        <v>1380</v>
      </c>
      <c r="D80" s="5">
        <v>140</v>
      </c>
      <c r="E80" s="5" t="s">
        <v>385</v>
      </c>
      <c r="F80" s="6">
        <v>212</v>
      </c>
      <c r="G80" s="6">
        <f t="shared" si="6"/>
        <v>169.6</v>
      </c>
      <c r="H80" s="5">
        <f>F80</f>
        <v>212</v>
      </c>
      <c r="I80" s="5">
        <v>212</v>
      </c>
      <c r="J80" s="6">
        <f t="shared" si="7"/>
        <v>0</v>
      </c>
      <c r="L80" s="6">
        <f t="shared" si="8"/>
        <v>42.400000000000006</v>
      </c>
    </row>
    <row r="81" spans="1:12" s="5" customFormat="1" ht="30" customHeight="1" x14ac:dyDescent="0.3">
      <c r="A81" s="5" t="s">
        <v>247</v>
      </c>
      <c r="B81" s="46" t="s">
        <v>1419</v>
      </c>
      <c r="C81" s="7" t="s">
        <v>1420</v>
      </c>
      <c r="D81" s="5">
        <v>104</v>
      </c>
      <c r="E81" s="5" t="s">
        <v>443</v>
      </c>
      <c r="F81" s="6">
        <v>624</v>
      </c>
      <c r="G81" s="6">
        <f t="shared" si="6"/>
        <v>499.2</v>
      </c>
      <c r="H81" s="5">
        <f>F81</f>
        <v>624</v>
      </c>
      <c r="I81" s="5">
        <v>300</v>
      </c>
      <c r="J81" s="6">
        <f t="shared" si="7"/>
        <v>324</v>
      </c>
      <c r="L81" s="6">
        <f t="shared" si="8"/>
        <v>124.80000000000001</v>
      </c>
    </row>
    <row r="82" spans="1:12" ht="30" customHeight="1" x14ac:dyDescent="0.3">
      <c r="C82" s="28"/>
      <c r="F82" s="2"/>
      <c r="G82" s="2">
        <f>F82-L82</f>
        <v>0</v>
      </c>
      <c r="J82" s="2">
        <f>H82-I82</f>
        <v>0</v>
      </c>
      <c r="L82" s="2">
        <f>F82*20%</f>
        <v>0</v>
      </c>
    </row>
    <row r="83" spans="1:12" ht="30" customHeight="1" x14ac:dyDescent="0.3">
      <c r="C83" s="28"/>
      <c r="F83" s="2"/>
      <c r="G83" s="2">
        <f>F83-L83</f>
        <v>0</v>
      </c>
      <c r="J83" s="2">
        <f>H83-I83</f>
        <v>0</v>
      </c>
      <c r="L83" s="2">
        <f>F83*20%</f>
        <v>0</v>
      </c>
    </row>
    <row r="84" spans="1:12" ht="30" customHeight="1" x14ac:dyDescent="0.3">
      <c r="C84" s="28"/>
      <c r="F84" s="1">
        <f>SUM(F2:F83)</f>
        <v>35358</v>
      </c>
      <c r="G84" s="2">
        <f>F84-L84</f>
        <v>28286.400000000001</v>
      </c>
      <c r="H84" s="1">
        <f>SUM(H2:H83)</f>
        <v>35358</v>
      </c>
      <c r="J84" s="2">
        <f>SUM(J2:J83)</f>
        <v>14733</v>
      </c>
      <c r="L84" s="2">
        <f>F84*20%</f>
        <v>7071.6</v>
      </c>
    </row>
    <row r="85" spans="1:12" ht="30" customHeight="1" x14ac:dyDescent="0.3">
      <c r="G85" s="1">
        <f>SUM(G2:G84)</f>
        <v>56572.800000000003</v>
      </c>
    </row>
  </sheetData>
  <sortState ref="A35:L40">
    <sortCondition ref="A35"/>
  </sortState>
  <hyperlinks>
    <hyperlink ref="C2" r:id="rId1" xr:uid="{00000000-0004-0000-2200-000000000000}"/>
    <hyperlink ref="C4" r:id="rId2" xr:uid="{00000000-0004-0000-2200-000001000000}"/>
    <hyperlink ref="C3" r:id="rId3" xr:uid="{00000000-0004-0000-2200-000002000000}"/>
    <hyperlink ref="C9" r:id="rId4" xr:uid="{00000000-0004-0000-2200-000003000000}"/>
    <hyperlink ref="C31" r:id="rId5" xr:uid="{00000000-0004-0000-2200-000004000000}"/>
    <hyperlink ref="C32" r:id="rId6" xr:uid="{00000000-0004-0000-2200-000005000000}"/>
    <hyperlink ref="C33" r:id="rId7" xr:uid="{00000000-0004-0000-2200-000006000000}"/>
    <hyperlink ref="C34" r:id="rId8" xr:uid="{00000000-0004-0000-2200-000007000000}"/>
    <hyperlink ref="C23" r:id="rId9" xr:uid="{00000000-0004-0000-2200-000008000000}"/>
    <hyperlink ref="C24" r:id="rId10" xr:uid="{00000000-0004-0000-2200-000009000000}"/>
    <hyperlink ref="C12" r:id="rId11" xr:uid="{00000000-0004-0000-2200-00000A000000}"/>
    <hyperlink ref="C5" r:id="rId12" xr:uid="{00000000-0004-0000-2200-00000B000000}"/>
    <hyperlink ref="C6" r:id="rId13" xr:uid="{00000000-0004-0000-2200-00000C000000}"/>
    <hyperlink ref="C7" r:id="rId14" xr:uid="{00000000-0004-0000-2200-00000D000000}"/>
    <hyperlink ref="C8" r:id="rId15" xr:uid="{00000000-0004-0000-2200-00000E000000}"/>
    <hyperlink ref="C14" r:id="rId16" xr:uid="{00000000-0004-0000-2200-00000F000000}"/>
    <hyperlink ref="C25" r:id="rId17" xr:uid="{00000000-0004-0000-2200-000010000000}"/>
    <hyperlink ref="C15" r:id="rId18" xr:uid="{00000000-0004-0000-2200-000011000000}"/>
    <hyperlink ref="C16" r:id="rId19" xr:uid="{00000000-0004-0000-2200-000012000000}"/>
    <hyperlink ref="C26" r:id="rId20" xr:uid="{00000000-0004-0000-2200-000013000000}"/>
    <hyperlink ref="C30" r:id="rId21" xr:uid="{00000000-0004-0000-2200-000014000000}"/>
    <hyperlink ref="C36" r:id="rId22" xr:uid="{00000000-0004-0000-2200-000015000000}"/>
    <hyperlink ref="C11" r:id="rId23" xr:uid="{00000000-0004-0000-2200-000016000000}"/>
    <hyperlink ref="C13" r:id="rId24" xr:uid="{00000000-0004-0000-2200-000017000000}"/>
    <hyperlink ref="C19" r:id="rId25" xr:uid="{00000000-0004-0000-2200-000018000000}"/>
    <hyperlink ref="C20" r:id="rId26" xr:uid="{00000000-0004-0000-2200-000019000000}"/>
    <hyperlink ref="C35" r:id="rId27" xr:uid="{00000000-0004-0000-2200-00001A000000}"/>
    <hyperlink ref="C21" r:id="rId28" xr:uid="{00000000-0004-0000-2200-00001B000000}"/>
    <hyperlink ref="C22" r:id="rId29" xr:uid="{00000000-0004-0000-2200-00001C000000}"/>
    <hyperlink ref="C29" r:id="rId30" xr:uid="{00000000-0004-0000-2200-00001D000000}"/>
    <hyperlink ref="C45" r:id="rId31" xr:uid="{00000000-0004-0000-2200-00001E000000}"/>
    <hyperlink ref="C46" r:id="rId32" xr:uid="{00000000-0004-0000-2200-00001F000000}"/>
    <hyperlink ref="C47" r:id="rId33" xr:uid="{00000000-0004-0000-2200-000020000000}"/>
    <hyperlink ref="C48" r:id="rId34" xr:uid="{00000000-0004-0000-2200-000021000000}"/>
    <hyperlink ref="C49" r:id="rId35" xr:uid="{00000000-0004-0000-2200-000022000000}"/>
    <hyperlink ref="C50" r:id="rId36" xr:uid="{00000000-0004-0000-2200-000023000000}"/>
    <hyperlink ref="C51" r:id="rId37" xr:uid="{00000000-0004-0000-2200-000024000000}"/>
    <hyperlink ref="C52" r:id="rId38" xr:uid="{00000000-0004-0000-2200-000025000000}"/>
    <hyperlink ref="C53" r:id="rId39" xr:uid="{00000000-0004-0000-2200-000026000000}"/>
    <hyperlink ref="C54" r:id="rId40" xr:uid="{00000000-0004-0000-2200-000027000000}"/>
    <hyperlink ref="C55" r:id="rId41" xr:uid="{00000000-0004-0000-2200-000028000000}"/>
    <hyperlink ref="C56" r:id="rId42" xr:uid="{00000000-0004-0000-2200-000029000000}"/>
    <hyperlink ref="C57" r:id="rId43" xr:uid="{00000000-0004-0000-2200-00002A000000}"/>
    <hyperlink ref="C59" r:id="rId44" xr:uid="{00000000-0004-0000-2200-00002B000000}"/>
    <hyperlink ref="C76" r:id="rId45" xr:uid="{00000000-0004-0000-2200-00002C000000}"/>
    <hyperlink ref="C27" r:id="rId46" xr:uid="{00000000-0004-0000-2200-00002D000000}"/>
    <hyperlink ref="C17" r:id="rId47" xr:uid="{00000000-0004-0000-2200-00002E000000}"/>
    <hyperlink ref="C18" r:id="rId48" xr:uid="{00000000-0004-0000-2200-00002F000000}"/>
    <hyperlink ref="C80" r:id="rId49" xr:uid="{00000000-0004-0000-2200-000030000000}"/>
    <hyperlink ref="C28" r:id="rId50" xr:uid="{00000000-0004-0000-2200-000031000000}"/>
    <hyperlink ref="C60" r:id="rId51" xr:uid="{00000000-0004-0000-2200-000032000000}"/>
    <hyperlink ref="C61" r:id="rId52" xr:uid="{00000000-0004-0000-2200-000033000000}"/>
    <hyperlink ref="C62" r:id="rId53" xr:uid="{00000000-0004-0000-2200-000034000000}"/>
    <hyperlink ref="C63" r:id="rId54" xr:uid="{00000000-0004-0000-2200-000035000000}"/>
    <hyperlink ref="C65" r:id="rId55" xr:uid="{00000000-0004-0000-2200-000036000000}"/>
    <hyperlink ref="C64" r:id="rId56" xr:uid="{00000000-0004-0000-2200-000037000000}"/>
    <hyperlink ref="C67" r:id="rId57" xr:uid="{00000000-0004-0000-2200-000038000000}"/>
    <hyperlink ref="C66" r:id="rId58" xr:uid="{00000000-0004-0000-2200-000039000000}"/>
    <hyperlink ref="C70" r:id="rId59" xr:uid="{00000000-0004-0000-2200-00003A000000}"/>
    <hyperlink ref="C68" r:id="rId60" xr:uid="{00000000-0004-0000-2200-00003B000000}"/>
    <hyperlink ref="C69" r:id="rId61" xr:uid="{00000000-0004-0000-2200-00003C000000}"/>
    <hyperlink ref="C71" r:id="rId62" xr:uid="{00000000-0004-0000-2200-00003D000000}"/>
    <hyperlink ref="C75" r:id="rId63" xr:uid="{00000000-0004-0000-2200-00003E000000}"/>
    <hyperlink ref="C73" r:id="rId64" xr:uid="{00000000-0004-0000-2200-00003F000000}"/>
    <hyperlink ref="C74" r:id="rId65" xr:uid="{00000000-0004-0000-2200-000040000000}"/>
    <hyperlink ref="C72" r:id="rId66" xr:uid="{00000000-0004-0000-2200-000041000000}"/>
    <hyperlink ref="C81" r:id="rId67" xr:uid="{00000000-0004-0000-2200-000042000000}"/>
  </hyperlinks>
  <pageMargins left="0.7" right="0.7" top="0.75" bottom="0.75" header="0.3" footer="0.3"/>
  <pageSetup paperSize="9" orientation="portrait" verticalDpi="0" r:id="rId68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3"/>
  <sheetViews>
    <sheetView topLeftCell="A34" workbookViewId="0">
      <selection activeCell="A36" sqref="A36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4" t="s">
        <v>1144</v>
      </c>
      <c r="B2" s="29">
        <v>9</v>
      </c>
      <c r="C2" s="32" t="s">
        <v>7</v>
      </c>
      <c r="E2" s="32" t="s">
        <v>1145</v>
      </c>
      <c r="F2" s="28" t="s">
        <v>1142</v>
      </c>
      <c r="G2" s="31">
        <v>202</v>
      </c>
      <c r="H2" s="31">
        <f t="shared" ref="H2:H47" si="0">G2-M2</f>
        <v>161.6</v>
      </c>
      <c r="K2" s="31">
        <f>I2-J2</f>
        <v>0</v>
      </c>
      <c r="M2" s="31">
        <f t="shared" ref="M2:M47" si="1">G2*20%</f>
        <v>40.400000000000006</v>
      </c>
    </row>
    <row r="3" spans="1:15" ht="30" customHeight="1" x14ac:dyDescent="0.3">
      <c r="A3" s="32" t="s">
        <v>1144</v>
      </c>
      <c r="B3" s="32">
        <v>9</v>
      </c>
      <c r="C3" s="31" t="s">
        <v>1156</v>
      </c>
      <c r="D3" s="32">
        <v>159</v>
      </c>
      <c r="E3" s="32" t="s">
        <v>1145</v>
      </c>
      <c r="F3" s="28" t="s">
        <v>1155</v>
      </c>
      <c r="G3" s="31">
        <v>202</v>
      </c>
      <c r="H3" s="31">
        <f t="shared" si="0"/>
        <v>161.6</v>
      </c>
      <c r="K3" s="31">
        <f>I3-J3</f>
        <v>0</v>
      </c>
      <c r="M3" s="31">
        <f t="shared" si="1"/>
        <v>40.400000000000006</v>
      </c>
      <c r="O3" s="31"/>
    </row>
    <row r="4" spans="1:15" ht="30" customHeight="1" x14ac:dyDescent="0.3">
      <c r="A4" s="32" t="s">
        <v>1256</v>
      </c>
      <c r="B4" s="32">
        <v>54</v>
      </c>
      <c r="D4" s="32">
        <v>589</v>
      </c>
      <c r="E4" s="32" t="s">
        <v>143</v>
      </c>
      <c r="F4" s="28" t="s">
        <v>1257</v>
      </c>
      <c r="G4" s="32">
        <v>737</v>
      </c>
      <c r="H4" s="31">
        <f t="shared" si="0"/>
        <v>589.6</v>
      </c>
      <c r="K4" s="31"/>
      <c r="M4" s="31">
        <f t="shared" si="1"/>
        <v>147.4</v>
      </c>
    </row>
    <row r="5" spans="1:15" ht="30" customHeight="1" x14ac:dyDescent="0.3">
      <c r="A5" s="32" t="s">
        <v>1254</v>
      </c>
      <c r="B5" s="32">
        <v>54</v>
      </c>
      <c r="D5" s="32">
        <v>565</v>
      </c>
      <c r="E5" s="32" t="s">
        <v>143</v>
      </c>
      <c r="F5" s="28" t="s">
        <v>1255</v>
      </c>
      <c r="G5" s="32">
        <v>707</v>
      </c>
      <c r="H5" s="31">
        <f t="shared" si="0"/>
        <v>565.6</v>
      </c>
      <c r="K5" s="31"/>
      <c r="M5" s="31">
        <f t="shared" si="1"/>
        <v>141.4</v>
      </c>
      <c r="N5" s="31"/>
    </row>
    <row r="6" spans="1:15" ht="30" customHeight="1" x14ac:dyDescent="0.3">
      <c r="A6" s="31" t="s">
        <v>1220</v>
      </c>
      <c r="B6" s="31">
        <v>52</v>
      </c>
      <c r="C6" s="31" t="s">
        <v>3</v>
      </c>
      <c r="D6" s="32">
        <v>546</v>
      </c>
      <c r="E6" s="31" t="s">
        <v>488</v>
      </c>
      <c r="F6" s="28" t="s">
        <v>1219</v>
      </c>
      <c r="G6" s="31">
        <v>694</v>
      </c>
      <c r="H6" s="31">
        <f t="shared" si="0"/>
        <v>555.20000000000005</v>
      </c>
      <c r="I6" s="32">
        <f>G6</f>
        <v>694</v>
      </c>
      <c r="J6" s="32">
        <v>350</v>
      </c>
      <c r="K6" s="31">
        <f t="shared" ref="K6:K17" si="2">I6-J6</f>
        <v>344</v>
      </c>
      <c r="M6" s="31">
        <f t="shared" si="1"/>
        <v>138.80000000000001</v>
      </c>
    </row>
    <row r="7" spans="1:15" ht="30" customHeight="1" x14ac:dyDescent="0.3">
      <c r="A7" s="32" t="s">
        <v>1233</v>
      </c>
      <c r="C7" s="32" t="s">
        <v>104</v>
      </c>
      <c r="D7" s="32">
        <v>230</v>
      </c>
      <c r="E7" s="32" t="s">
        <v>58</v>
      </c>
      <c r="F7" s="28"/>
      <c r="G7" s="32">
        <v>230</v>
      </c>
      <c r="H7" s="31">
        <f t="shared" si="0"/>
        <v>184</v>
      </c>
      <c r="I7" s="32">
        <f>G7+G8</f>
        <v>678</v>
      </c>
      <c r="K7" s="31">
        <f t="shared" si="2"/>
        <v>678</v>
      </c>
      <c r="M7" s="31">
        <f t="shared" si="1"/>
        <v>46</v>
      </c>
    </row>
    <row r="8" spans="1:15" ht="30" customHeight="1" x14ac:dyDescent="0.3">
      <c r="A8" s="31" t="s">
        <v>1186</v>
      </c>
      <c r="B8" s="32">
        <v>134</v>
      </c>
      <c r="C8" s="32" t="s">
        <v>274</v>
      </c>
      <c r="D8" s="32">
        <v>469</v>
      </c>
      <c r="E8" s="33" t="s">
        <v>242</v>
      </c>
      <c r="F8" s="28"/>
      <c r="G8" s="31">
        <v>448</v>
      </c>
      <c r="H8" s="31">
        <f t="shared" si="0"/>
        <v>358.4</v>
      </c>
      <c r="K8" s="31">
        <f t="shared" si="2"/>
        <v>0</v>
      </c>
      <c r="M8" s="31">
        <f t="shared" si="1"/>
        <v>89.600000000000009</v>
      </c>
    </row>
    <row r="9" spans="1:15" ht="30" customHeight="1" x14ac:dyDescent="0.3">
      <c r="A9" s="31" t="s">
        <v>1185</v>
      </c>
      <c r="B9" s="32">
        <v>104</v>
      </c>
      <c r="C9" s="32" t="s">
        <v>274</v>
      </c>
      <c r="D9" s="32">
        <v>268</v>
      </c>
      <c r="E9" s="33" t="s">
        <v>1184</v>
      </c>
      <c r="F9" s="28"/>
      <c r="G9" s="31">
        <v>341</v>
      </c>
      <c r="H9" s="31">
        <f t="shared" si="0"/>
        <v>272.8</v>
      </c>
      <c r="I9" s="32">
        <f>G9+G10</f>
        <v>556</v>
      </c>
      <c r="J9" s="32">
        <v>600</v>
      </c>
      <c r="K9" s="31">
        <f t="shared" si="2"/>
        <v>-44</v>
      </c>
      <c r="M9" s="31">
        <f t="shared" si="1"/>
        <v>68.2</v>
      </c>
      <c r="N9" s="31"/>
    </row>
    <row r="10" spans="1:15" ht="30" customHeight="1" x14ac:dyDescent="0.3">
      <c r="A10" s="31" t="s">
        <v>1231</v>
      </c>
      <c r="B10" s="29"/>
      <c r="C10" s="32" t="s">
        <v>89</v>
      </c>
      <c r="D10" s="32">
        <v>169</v>
      </c>
      <c r="E10" s="31" t="s">
        <v>1230</v>
      </c>
      <c r="F10" s="28" t="s">
        <v>1232</v>
      </c>
      <c r="G10" s="31">
        <v>215</v>
      </c>
      <c r="H10" s="31">
        <f t="shared" si="0"/>
        <v>172</v>
      </c>
      <c r="K10" s="31">
        <f t="shared" si="2"/>
        <v>0</v>
      </c>
      <c r="M10" s="31">
        <f t="shared" si="1"/>
        <v>43</v>
      </c>
      <c r="N10" s="31"/>
    </row>
    <row r="11" spans="1:15" ht="30" customHeight="1" x14ac:dyDescent="0.3">
      <c r="A11" s="31" t="s">
        <v>520</v>
      </c>
      <c r="C11" s="31"/>
      <c r="D11" s="31">
        <v>99</v>
      </c>
      <c r="E11" s="32" t="s">
        <v>517</v>
      </c>
      <c r="F11" s="28" t="s">
        <v>1177</v>
      </c>
      <c r="G11" s="31">
        <v>126</v>
      </c>
      <c r="H11" s="31">
        <f t="shared" si="0"/>
        <v>100.8</v>
      </c>
      <c r="I11" s="32">
        <f>G11+G12+G13+G14+G15</f>
        <v>868</v>
      </c>
      <c r="J11" s="32">
        <v>550</v>
      </c>
      <c r="K11" s="31">
        <f t="shared" si="2"/>
        <v>318</v>
      </c>
      <c r="M11" s="31">
        <f t="shared" si="1"/>
        <v>25.200000000000003</v>
      </c>
    </row>
    <row r="12" spans="1:15" ht="30" customHeight="1" x14ac:dyDescent="0.3">
      <c r="A12" s="31" t="s">
        <v>1175</v>
      </c>
      <c r="B12" s="31"/>
      <c r="C12" s="31"/>
      <c r="D12" s="32">
        <v>89</v>
      </c>
      <c r="E12" s="32" t="s">
        <v>517</v>
      </c>
      <c r="F12" s="28" t="s">
        <v>1176</v>
      </c>
      <c r="G12" s="31">
        <v>114</v>
      </c>
      <c r="H12" s="31">
        <f t="shared" si="0"/>
        <v>91.2</v>
      </c>
      <c r="K12" s="31">
        <f t="shared" si="2"/>
        <v>0</v>
      </c>
      <c r="M12" s="31">
        <f t="shared" si="1"/>
        <v>22.8</v>
      </c>
    </row>
    <row r="13" spans="1:15" s="31" customFormat="1" ht="30" customHeight="1" x14ac:dyDescent="0.3">
      <c r="A13" s="32" t="s">
        <v>1173</v>
      </c>
      <c r="B13" s="32"/>
      <c r="C13" s="32"/>
      <c r="D13" s="32">
        <v>99</v>
      </c>
      <c r="E13" s="32" t="s">
        <v>517</v>
      </c>
      <c r="F13" s="28" t="s">
        <v>1174</v>
      </c>
      <c r="G13" s="31">
        <v>126</v>
      </c>
      <c r="H13" s="31">
        <f t="shared" si="0"/>
        <v>100.8</v>
      </c>
      <c r="I13" s="32"/>
      <c r="J13" s="32"/>
      <c r="K13" s="31">
        <f t="shared" si="2"/>
        <v>0</v>
      </c>
      <c r="L13" s="32"/>
      <c r="M13" s="31">
        <f t="shared" si="1"/>
        <v>25.200000000000003</v>
      </c>
      <c r="N13" s="32"/>
    </row>
    <row r="14" spans="1:15" s="31" customFormat="1" ht="30" customHeight="1" x14ac:dyDescent="0.3">
      <c r="A14" s="32" t="s">
        <v>917</v>
      </c>
      <c r="B14" s="32">
        <v>110</v>
      </c>
      <c r="C14" s="32" t="s">
        <v>1212</v>
      </c>
      <c r="D14" s="32">
        <v>199</v>
      </c>
      <c r="E14" s="32" t="s">
        <v>664</v>
      </c>
      <c r="F14" s="28" t="s">
        <v>1211</v>
      </c>
      <c r="G14" s="32">
        <v>253</v>
      </c>
      <c r="H14" s="31">
        <f t="shared" si="0"/>
        <v>202.4</v>
      </c>
      <c r="I14" s="32">
        <f>G14+G15+G16+G17</f>
        <v>2542</v>
      </c>
      <c r="J14" s="32"/>
      <c r="K14" s="31">
        <f t="shared" si="2"/>
        <v>2542</v>
      </c>
      <c r="L14" s="32"/>
      <c r="M14" s="31">
        <f t="shared" si="1"/>
        <v>50.6</v>
      </c>
      <c r="N14" s="32"/>
    </row>
    <row r="15" spans="1:15" s="31" customFormat="1" ht="30" customHeight="1" x14ac:dyDescent="0.3">
      <c r="A15" s="32" t="s">
        <v>1213</v>
      </c>
      <c r="B15" s="29">
        <v>68</v>
      </c>
      <c r="C15" s="29" t="s">
        <v>1215</v>
      </c>
      <c r="D15" s="32">
        <v>196</v>
      </c>
      <c r="E15" s="32" t="s">
        <v>664</v>
      </c>
      <c r="F15" s="28" t="s">
        <v>1214</v>
      </c>
      <c r="G15" s="31">
        <v>249</v>
      </c>
      <c r="H15" s="31">
        <f t="shared" si="0"/>
        <v>199.2</v>
      </c>
      <c r="I15" s="32"/>
      <c r="J15" s="32"/>
      <c r="K15" s="31">
        <f t="shared" si="2"/>
        <v>0</v>
      </c>
      <c r="L15" s="32"/>
      <c r="M15" s="31">
        <f t="shared" si="1"/>
        <v>49.800000000000004</v>
      </c>
      <c r="N15" s="32"/>
    </row>
    <row r="16" spans="1:15" s="31" customFormat="1" ht="30" customHeight="1" x14ac:dyDescent="0.3">
      <c r="A16" s="31" t="s">
        <v>1221</v>
      </c>
      <c r="B16" s="32">
        <v>9</v>
      </c>
      <c r="C16" s="31" t="s">
        <v>363</v>
      </c>
      <c r="D16" s="32">
        <v>916</v>
      </c>
      <c r="E16" s="31" t="s">
        <v>242</v>
      </c>
      <c r="F16" s="28"/>
      <c r="G16" s="31">
        <v>1164</v>
      </c>
      <c r="H16" s="31">
        <f t="shared" si="0"/>
        <v>931.2</v>
      </c>
      <c r="I16" s="32">
        <f>G16+G17+G18+G19</f>
        <v>3124</v>
      </c>
      <c r="J16" s="32">
        <v>1500</v>
      </c>
      <c r="K16" s="31">
        <f t="shared" si="2"/>
        <v>1624</v>
      </c>
      <c r="L16" s="32"/>
      <c r="M16" s="31">
        <f t="shared" si="1"/>
        <v>232.8</v>
      </c>
      <c r="N16" s="32"/>
    </row>
    <row r="17" spans="1:14" ht="30" customHeight="1" x14ac:dyDescent="0.3">
      <c r="A17" s="40" t="s">
        <v>1182</v>
      </c>
      <c r="B17" s="32">
        <v>110</v>
      </c>
      <c r="C17" s="32" t="s">
        <v>1183</v>
      </c>
      <c r="E17" s="33" t="s">
        <v>1184</v>
      </c>
      <c r="F17" s="28"/>
      <c r="G17" s="31">
        <v>876</v>
      </c>
      <c r="H17" s="31">
        <f t="shared" si="0"/>
        <v>700.8</v>
      </c>
      <c r="K17" s="31">
        <f t="shared" si="2"/>
        <v>0</v>
      </c>
      <c r="M17" s="31">
        <f t="shared" si="1"/>
        <v>175.20000000000002</v>
      </c>
    </row>
    <row r="18" spans="1:14" ht="30" customHeight="1" x14ac:dyDescent="0.3">
      <c r="A18" s="40" t="s">
        <v>1244</v>
      </c>
      <c r="B18" s="29">
        <v>48</v>
      </c>
      <c r="C18" s="32" t="s">
        <v>1083</v>
      </c>
      <c r="E18" s="31" t="s">
        <v>1230</v>
      </c>
      <c r="F18" s="28" t="s">
        <v>1245</v>
      </c>
      <c r="G18" s="31">
        <v>699</v>
      </c>
      <c r="H18" s="31">
        <f t="shared" si="0"/>
        <v>559.20000000000005</v>
      </c>
      <c r="K18" s="31"/>
      <c r="M18" s="31">
        <f t="shared" si="1"/>
        <v>139.80000000000001</v>
      </c>
    </row>
    <row r="19" spans="1:14" ht="30" customHeight="1" x14ac:dyDescent="0.3">
      <c r="A19" s="31" t="s">
        <v>1169</v>
      </c>
      <c r="B19" s="29"/>
      <c r="C19" s="29"/>
      <c r="D19" s="32">
        <v>303</v>
      </c>
      <c r="E19" s="32" t="s">
        <v>517</v>
      </c>
      <c r="F19" s="28" t="s">
        <v>1170</v>
      </c>
      <c r="G19" s="31">
        <v>385</v>
      </c>
      <c r="H19" s="31">
        <f t="shared" si="0"/>
        <v>308</v>
      </c>
      <c r="K19" s="31">
        <f t="shared" ref="K19:K34" si="3">I19-J19</f>
        <v>0</v>
      </c>
      <c r="M19" s="31">
        <f t="shared" si="1"/>
        <v>77</v>
      </c>
    </row>
    <row r="20" spans="1:14" ht="30" customHeight="1" x14ac:dyDescent="0.3">
      <c r="A20" s="40" t="s">
        <v>1216</v>
      </c>
      <c r="B20" s="32" t="s">
        <v>1217</v>
      </c>
      <c r="C20" s="31" t="s">
        <v>70</v>
      </c>
      <c r="E20" s="32" t="s">
        <v>664</v>
      </c>
      <c r="F20" s="28" t="s">
        <v>1218</v>
      </c>
      <c r="G20" s="31">
        <v>159</v>
      </c>
      <c r="H20" s="31">
        <f t="shared" si="0"/>
        <v>127.2</v>
      </c>
      <c r="K20" s="31">
        <f t="shared" si="3"/>
        <v>0</v>
      </c>
      <c r="M20" s="31">
        <f t="shared" si="1"/>
        <v>31.8</v>
      </c>
    </row>
    <row r="21" spans="1:14" ht="30" customHeight="1" x14ac:dyDescent="0.3">
      <c r="A21" s="31" t="s">
        <v>1216</v>
      </c>
      <c r="B21" s="67" t="s">
        <v>938</v>
      </c>
      <c r="C21" s="31" t="s">
        <v>70</v>
      </c>
      <c r="D21" s="32">
        <v>152</v>
      </c>
      <c r="E21" s="32" t="s">
        <v>664</v>
      </c>
      <c r="F21" s="28" t="s">
        <v>1218</v>
      </c>
      <c r="G21" s="31">
        <v>194</v>
      </c>
      <c r="H21" s="31">
        <f t="shared" si="0"/>
        <v>155.19999999999999</v>
      </c>
      <c r="K21" s="31">
        <f t="shared" si="3"/>
        <v>0</v>
      </c>
      <c r="M21" s="31">
        <f t="shared" si="1"/>
        <v>38.800000000000004</v>
      </c>
    </row>
    <row r="22" spans="1:14" ht="30" customHeight="1" x14ac:dyDescent="0.3">
      <c r="A22" s="31" t="s">
        <v>1227</v>
      </c>
      <c r="B22" s="29">
        <v>5</v>
      </c>
      <c r="C22" s="32" t="s">
        <v>1229</v>
      </c>
      <c r="D22" s="32">
        <v>345</v>
      </c>
      <c r="E22" s="31" t="s">
        <v>1230</v>
      </c>
      <c r="F22" s="28" t="s">
        <v>1228</v>
      </c>
      <c r="G22" s="31">
        <v>439</v>
      </c>
      <c r="H22" s="31">
        <f t="shared" si="0"/>
        <v>351.2</v>
      </c>
      <c r="I22" s="32">
        <f>G22+G23+G24+G25</f>
        <v>1463</v>
      </c>
      <c r="J22" s="32">
        <v>850</v>
      </c>
      <c r="K22" s="31">
        <f t="shared" si="3"/>
        <v>613</v>
      </c>
      <c r="M22" s="31">
        <f t="shared" si="1"/>
        <v>87.800000000000011</v>
      </c>
    </row>
    <row r="23" spans="1:14" ht="30" customHeight="1" x14ac:dyDescent="0.3">
      <c r="A23" s="31" t="s">
        <v>1168</v>
      </c>
      <c r="B23" s="29" t="s">
        <v>244</v>
      </c>
      <c r="C23" s="32" t="s">
        <v>120</v>
      </c>
      <c r="D23" s="32">
        <v>300</v>
      </c>
      <c r="E23" s="32" t="s">
        <v>343</v>
      </c>
      <c r="F23" s="28"/>
      <c r="G23" s="31">
        <v>381</v>
      </c>
      <c r="H23" s="31">
        <f t="shared" si="0"/>
        <v>304.8</v>
      </c>
      <c r="I23" s="32">
        <f>G23+G24+G25</f>
        <v>1024</v>
      </c>
      <c r="J23" s="32">
        <v>500</v>
      </c>
      <c r="K23" s="31">
        <f t="shared" si="3"/>
        <v>524</v>
      </c>
      <c r="M23" s="31">
        <f t="shared" si="1"/>
        <v>76.2</v>
      </c>
    </row>
    <row r="24" spans="1:14" ht="30" customHeight="1" x14ac:dyDescent="0.3">
      <c r="A24" s="32" t="s">
        <v>1234</v>
      </c>
      <c r="C24" s="32" t="s">
        <v>104</v>
      </c>
      <c r="D24" s="32">
        <v>158</v>
      </c>
      <c r="E24" s="32" t="s">
        <v>58</v>
      </c>
      <c r="F24" s="28"/>
      <c r="G24" s="32">
        <v>158</v>
      </c>
      <c r="H24" s="31">
        <f t="shared" si="0"/>
        <v>126.4</v>
      </c>
      <c r="K24" s="31">
        <f t="shared" si="3"/>
        <v>0</v>
      </c>
      <c r="M24" s="31">
        <f t="shared" si="1"/>
        <v>31.6</v>
      </c>
    </row>
    <row r="25" spans="1:14" ht="30" customHeight="1" x14ac:dyDescent="0.3">
      <c r="A25" s="32" t="s">
        <v>1260</v>
      </c>
      <c r="C25" s="32" t="s">
        <v>1262</v>
      </c>
      <c r="D25" s="32">
        <v>388</v>
      </c>
      <c r="E25" s="32" t="s">
        <v>402</v>
      </c>
      <c r="F25" s="28" t="s">
        <v>1261</v>
      </c>
      <c r="G25" s="32">
        <v>485</v>
      </c>
      <c r="H25" s="31">
        <f t="shared" si="0"/>
        <v>388</v>
      </c>
      <c r="K25" s="31">
        <f t="shared" si="3"/>
        <v>0</v>
      </c>
      <c r="M25" s="31">
        <f t="shared" si="1"/>
        <v>97</v>
      </c>
      <c r="N25" s="31"/>
    </row>
    <row r="26" spans="1:14" ht="30" customHeight="1" x14ac:dyDescent="0.3">
      <c r="A26" s="32" t="s">
        <v>1190</v>
      </c>
      <c r="B26" s="32" t="s">
        <v>1192</v>
      </c>
      <c r="D26" s="32">
        <v>99</v>
      </c>
      <c r="E26" s="32" t="s">
        <v>143</v>
      </c>
      <c r="F26" s="28" t="s">
        <v>1191</v>
      </c>
      <c r="G26" s="32">
        <v>126</v>
      </c>
      <c r="H26" s="31">
        <f t="shared" si="0"/>
        <v>100.8</v>
      </c>
      <c r="I26" s="32">
        <f>G26+G27+G28+G29</f>
        <v>1946</v>
      </c>
      <c r="J26" s="32">
        <v>358</v>
      </c>
      <c r="K26" s="31">
        <f t="shared" si="3"/>
        <v>1588</v>
      </c>
      <c r="M26" s="31">
        <f t="shared" si="1"/>
        <v>25.200000000000003</v>
      </c>
    </row>
    <row r="27" spans="1:14" ht="30" customHeight="1" x14ac:dyDescent="0.3">
      <c r="A27" s="31" t="s">
        <v>1193</v>
      </c>
      <c r="B27" s="32" t="s">
        <v>415</v>
      </c>
      <c r="C27" s="31" t="s">
        <v>1195</v>
      </c>
      <c r="D27" s="32">
        <v>365</v>
      </c>
      <c r="E27" s="32" t="s">
        <v>143</v>
      </c>
      <c r="F27" s="28" t="s">
        <v>1194</v>
      </c>
      <c r="G27" s="31">
        <v>464</v>
      </c>
      <c r="H27" s="31">
        <f t="shared" si="0"/>
        <v>371.2</v>
      </c>
      <c r="K27" s="31">
        <f t="shared" si="3"/>
        <v>0</v>
      </c>
      <c r="M27" s="31">
        <f t="shared" si="1"/>
        <v>92.800000000000011</v>
      </c>
    </row>
    <row r="28" spans="1:14" ht="30" customHeight="1" x14ac:dyDescent="0.3">
      <c r="A28" s="32" t="s">
        <v>1242</v>
      </c>
      <c r="B28" s="32">
        <v>140</v>
      </c>
      <c r="C28" s="32" t="s">
        <v>16</v>
      </c>
      <c r="D28" s="32">
        <v>335</v>
      </c>
      <c r="E28" s="32" t="s">
        <v>124</v>
      </c>
      <c r="F28" s="28" t="s">
        <v>1243</v>
      </c>
      <c r="G28" s="32">
        <v>419</v>
      </c>
      <c r="H28" s="31">
        <f t="shared" si="0"/>
        <v>335.2</v>
      </c>
      <c r="I28" s="32">
        <f>G28</f>
        <v>419</v>
      </c>
      <c r="J28" s="32">
        <v>200</v>
      </c>
      <c r="K28" s="31">
        <f t="shared" si="3"/>
        <v>219</v>
      </c>
      <c r="M28" s="31">
        <f t="shared" si="1"/>
        <v>83.800000000000011</v>
      </c>
    </row>
    <row r="29" spans="1:14" ht="30" customHeight="1" x14ac:dyDescent="0.3">
      <c r="A29" s="32" t="s">
        <v>1250</v>
      </c>
      <c r="B29" s="32">
        <v>88</v>
      </c>
      <c r="C29" s="32" t="s">
        <v>3</v>
      </c>
      <c r="D29" s="32">
        <v>749</v>
      </c>
      <c r="E29" s="32" t="s">
        <v>353</v>
      </c>
      <c r="F29" s="28" t="s">
        <v>1249</v>
      </c>
      <c r="G29" s="32">
        <v>937</v>
      </c>
      <c r="H29" s="31">
        <f t="shared" si="0"/>
        <v>749.6</v>
      </c>
      <c r="I29" s="32">
        <f>G29</f>
        <v>937</v>
      </c>
      <c r="J29" s="32">
        <v>937</v>
      </c>
      <c r="K29" s="31">
        <f t="shared" si="3"/>
        <v>0</v>
      </c>
      <c r="M29" s="31">
        <f t="shared" si="1"/>
        <v>187.4</v>
      </c>
    </row>
    <row r="30" spans="1:14" ht="30" customHeight="1" x14ac:dyDescent="0.3">
      <c r="A30" s="32" t="s">
        <v>226</v>
      </c>
      <c r="B30" s="32" t="s">
        <v>1259</v>
      </c>
      <c r="C30" s="32" t="s">
        <v>747</v>
      </c>
      <c r="D30" s="32">
        <v>265</v>
      </c>
      <c r="E30" s="32" t="s">
        <v>402</v>
      </c>
      <c r="F30" s="28" t="s">
        <v>1258</v>
      </c>
      <c r="G30" s="32">
        <v>332</v>
      </c>
      <c r="H30" s="31">
        <f t="shared" si="0"/>
        <v>265.60000000000002</v>
      </c>
      <c r="I30" s="32">
        <f>G30+G31+G32</f>
        <v>2396</v>
      </c>
      <c r="K30" s="31">
        <f t="shared" si="3"/>
        <v>2396</v>
      </c>
      <c r="M30" s="31">
        <f t="shared" si="1"/>
        <v>66.400000000000006</v>
      </c>
    </row>
    <row r="31" spans="1:14" ht="30" customHeight="1" x14ac:dyDescent="0.3">
      <c r="A31" s="40" t="s">
        <v>1157</v>
      </c>
      <c r="B31" s="31">
        <v>39</v>
      </c>
      <c r="C31" s="31" t="s">
        <v>1159</v>
      </c>
      <c r="D31" s="31"/>
      <c r="E31" s="32" t="s">
        <v>199</v>
      </c>
      <c r="F31" s="28" t="s">
        <v>1158</v>
      </c>
      <c r="G31" s="31">
        <v>404</v>
      </c>
      <c r="H31" s="31">
        <f t="shared" si="0"/>
        <v>323.2</v>
      </c>
      <c r="I31" s="32">
        <f>G31+G32</f>
        <v>2064</v>
      </c>
      <c r="J31" s="32">
        <v>632</v>
      </c>
      <c r="K31" s="31">
        <f t="shared" si="3"/>
        <v>1432</v>
      </c>
      <c r="M31" s="31">
        <f t="shared" si="1"/>
        <v>80.800000000000011</v>
      </c>
    </row>
    <row r="32" spans="1:14" ht="30" customHeight="1" x14ac:dyDescent="0.3">
      <c r="A32" s="32" t="s">
        <v>1235</v>
      </c>
      <c r="B32" s="32" t="s">
        <v>1237</v>
      </c>
      <c r="D32" s="32">
        <v>1328</v>
      </c>
      <c r="E32" s="32" t="s">
        <v>319</v>
      </c>
      <c r="F32" s="28" t="s">
        <v>1236</v>
      </c>
      <c r="G32" s="32">
        <v>1660</v>
      </c>
      <c r="H32" s="31">
        <f t="shared" si="0"/>
        <v>1328</v>
      </c>
      <c r="I32" s="32">
        <f>G32</f>
        <v>1660</v>
      </c>
      <c r="J32" s="32">
        <v>800</v>
      </c>
      <c r="K32" s="31">
        <f t="shared" si="3"/>
        <v>860</v>
      </c>
      <c r="M32" s="31">
        <f t="shared" si="1"/>
        <v>332</v>
      </c>
    </row>
    <row r="33" spans="1:13" ht="26.25" customHeight="1" x14ac:dyDescent="0.3">
      <c r="A33" s="32" t="s">
        <v>1252</v>
      </c>
      <c r="C33" s="32" t="s">
        <v>344</v>
      </c>
      <c r="D33" s="32">
        <v>1875</v>
      </c>
      <c r="E33" s="32" t="s">
        <v>1253</v>
      </c>
      <c r="F33" s="28" t="s">
        <v>1251</v>
      </c>
      <c r="G33" s="32">
        <v>2344</v>
      </c>
      <c r="H33" s="31">
        <f t="shared" si="0"/>
        <v>1875.2</v>
      </c>
      <c r="I33" s="32">
        <f>G33</f>
        <v>2344</v>
      </c>
      <c r="J33" s="32">
        <v>2200</v>
      </c>
      <c r="K33" s="31">
        <f t="shared" si="3"/>
        <v>144</v>
      </c>
      <c r="M33" s="31">
        <f t="shared" si="1"/>
        <v>468.8</v>
      </c>
    </row>
    <row r="34" spans="1:13" ht="26.25" customHeight="1" x14ac:dyDescent="0.3">
      <c r="A34" s="32" t="s">
        <v>1146</v>
      </c>
      <c r="B34" s="29" t="s">
        <v>1148</v>
      </c>
      <c r="C34" s="32" t="s">
        <v>16</v>
      </c>
      <c r="D34" s="31">
        <v>179</v>
      </c>
      <c r="E34" s="32" t="s">
        <v>199</v>
      </c>
      <c r="F34" s="28" t="s">
        <v>1147</v>
      </c>
      <c r="G34" s="31">
        <v>228</v>
      </c>
      <c r="H34" s="31">
        <f t="shared" si="0"/>
        <v>182.4</v>
      </c>
      <c r="K34" s="31">
        <f t="shared" si="3"/>
        <v>0</v>
      </c>
      <c r="M34" s="31">
        <f t="shared" si="1"/>
        <v>45.6</v>
      </c>
    </row>
    <row r="35" spans="1:13" ht="30" customHeight="1" x14ac:dyDescent="0.3">
      <c r="A35" s="31" t="s">
        <v>1248</v>
      </c>
      <c r="B35" s="29" t="s">
        <v>1247</v>
      </c>
      <c r="C35" s="32" t="s">
        <v>120</v>
      </c>
      <c r="D35" s="32">
        <v>315</v>
      </c>
      <c r="E35" s="31" t="s">
        <v>1230</v>
      </c>
      <c r="F35" s="28" t="s">
        <v>1246</v>
      </c>
      <c r="G35" s="31">
        <v>401</v>
      </c>
      <c r="H35" s="31">
        <f t="shared" si="0"/>
        <v>320.8</v>
      </c>
      <c r="K35" s="31"/>
      <c r="M35" s="31">
        <f t="shared" si="1"/>
        <v>80.2</v>
      </c>
    </row>
    <row r="36" spans="1:13" ht="30" customHeight="1" x14ac:dyDescent="0.3">
      <c r="A36" s="40" t="s">
        <v>1171</v>
      </c>
      <c r="C36" s="29"/>
      <c r="E36" s="32" t="s">
        <v>517</v>
      </c>
      <c r="F36" s="28" t="s">
        <v>1172</v>
      </c>
      <c r="G36" s="31">
        <v>370</v>
      </c>
      <c r="H36" s="31">
        <f t="shared" si="0"/>
        <v>296</v>
      </c>
      <c r="K36" s="31">
        <f t="shared" ref="K36:K47" si="4">I36-J36</f>
        <v>0</v>
      </c>
      <c r="M36" s="31">
        <f t="shared" si="1"/>
        <v>74</v>
      </c>
    </row>
    <row r="37" spans="1:13" ht="30" customHeight="1" x14ac:dyDescent="0.3">
      <c r="A37" s="31" t="s">
        <v>1151</v>
      </c>
      <c r="B37" s="29">
        <v>39</v>
      </c>
      <c r="C37" s="29" t="s">
        <v>1152</v>
      </c>
      <c r="D37" s="32">
        <v>175</v>
      </c>
      <c r="E37" s="32" t="s">
        <v>1154</v>
      </c>
      <c r="F37" s="28" t="s">
        <v>1153</v>
      </c>
      <c r="G37" s="31">
        <v>223</v>
      </c>
      <c r="H37" s="31">
        <f t="shared" si="0"/>
        <v>178.4</v>
      </c>
      <c r="I37" s="32">
        <f>G37</f>
        <v>223</v>
      </c>
      <c r="J37" s="32">
        <v>100</v>
      </c>
      <c r="K37" s="31">
        <f t="shared" si="4"/>
        <v>123</v>
      </c>
      <c r="M37" s="31">
        <f t="shared" si="1"/>
        <v>44.6</v>
      </c>
    </row>
    <row r="38" spans="1:13" ht="30" customHeight="1" x14ac:dyDescent="0.3">
      <c r="A38" s="32" t="s">
        <v>1238</v>
      </c>
      <c r="B38" s="32">
        <v>40</v>
      </c>
      <c r="C38" s="32" t="s">
        <v>7</v>
      </c>
      <c r="D38" s="32">
        <v>219</v>
      </c>
      <c r="E38" s="32" t="s">
        <v>1239</v>
      </c>
      <c r="F38" s="29"/>
      <c r="G38" s="32">
        <v>274</v>
      </c>
      <c r="H38" s="31">
        <f t="shared" si="0"/>
        <v>219.2</v>
      </c>
      <c r="I38" s="32">
        <f>G38+G39+G40+G41</f>
        <v>1021</v>
      </c>
      <c r="J38" s="32">
        <v>500</v>
      </c>
      <c r="K38" s="31">
        <f t="shared" si="4"/>
        <v>521</v>
      </c>
      <c r="M38" s="31">
        <f t="shared" si="1"/>
        <v>54.800000000000004</v>
      </c>
    </row>
    <row r="39" spans="1:13" ht="30" customHeight="1" x14ac:dyDescent="0.3">
      <c r="A39" s="32" t="s">
        <v>1238</v>
      </c>
      <c r="B39" s="32">
        <v>37</v>
      </c>
      <c r="C39" s="32" t="s">
        <v>16</v>
      </c>
      <c r="D39" s="32">
        <v>219</v>
      </c>
      <c r="E39" s="32" t="s">
        <v>1239</v>
      </c>
      <c r="F39" s="29"/>
      <c r="G39" s="32">
        <v>274</v>
      </c>
      <c r="H39" s="31">
        <f t="shared" si="0"/>
        <v>219.2</v>
      </c>
      <c r="K39" s="31">
        <f t="shared" si="4"/>
        <v>0</v>
      </c>
      <c r="M39" s="31">
        <f t="shared" si="1"/>
        <v>54.800000000000004</v>
      </c>
    </row>
    <row r="40" spans="1:13" ht="30" customHeight="1" x14ac:dyDescent="0.3">
      <c r="A40" s="32" t="s">
        <v>1240</v>
      </c>
      <c r="B40" s="32">
        <v>39</v>
      </c>
      <c r="C40" s="32" t="s">
        <v>7</v>
      </c>
      <c r="D40" s="32">
        <v>219</v>
      </c>
      <c r="E40" s="32" t="s">
        <v>1239</v>
      </c>
      <c r="F40" s="29"/>
      <c r="G40" s="32">
        <v>249</v>
      </c>
      <c r="H40" s="31">
        <f t="shared" si="0"/>
        <v>199.2</v>
      </c>
      <c r="K40" s="31">
        <f t="shared" si="4"/>
        <v>0</v>
      </c>
      <c r="M40" s="31">
        <f t="shared" si="1"/>
        <v>49.800000000000004</v>
      </c>
    </row>
    <row r="41" spans="1:13" ht="30" customHeight="1" x14ac:dyDescent="0.3">
      <c r="A41" s="32" t="s">
        <v>1241</v>
      </c>
      <c r="B41" s="32">
        <v>43</v>
      </c>
      <c r="C41" s="32" t="s">
        <v>720</v>
      </c>
      <c r="D41" s="32">
        <v>179</v>
      </c>
      <c r="E41" s="32" t="s">
        <v>1239</v>
      </c>
      <c r="F41" s="29"/>
      <c r="G41" s="32">
        <v>224</v>
      </c>
      <c r="H41" s="31">
        <f t="shared" si="0"/>
        <v>179.2</v>
      </c>
      <c r="K41" s="31">
        <f t="shared" si="4"/>
        <v>0</v>
      </c>
      <c r="M41" s="31">
        <f t="shared" si="1"/>
        <v>44.800000000000004</v>
      </c>
    </row>
    <row r="42" spans="1:13" ht="30" customHeight="1" x14ac:dyDescent="0.3">
      <c r="A42" s="32" t="s">
        <v>1208</v>
      </c>
      <c r="B42" s="32">
        <v>48</v>
      </c>
      <c r="C42" s="32" t="s">
        <v>120</v>
      </c>
      <c r="D42" s="32">
        <v>527</v>
      </c>
      <c r="E42" s="32" t="s">
        <v>1210</v>
      </c>
      <c r="F42" s="28" t="s">
        <v>1209</v>
      </c>
      <c r="G42" s="32">
        <v>670</v>
      </c>
      <c r="H42" s="31">
        <f t="shared" si="0"/>
        <v>536</v>
      </c>
      <c r="I42" s="32">
        <f>G42+G43</f>
        <v>1443</v>
      </c>
      <c r="J42" s="32">
        <v>500</v>
      </c>
      <c r="K42" s="31">
        <f t="shared" si="4"/>
        <v>943</v>
      </c>
      <c r="M42" s="31">
        <f t="shared" si="1"/>
        <v>134</v>
      </c>
    </row>
    <row r="43" spans="1:13" ht="30" customHeight="1" x14ac:dyDescent="0.3">
      <c r="A43" s="31" t="s">
        <v>1222</v>
      </c>
      <c r="B43" s="29">
        <v>50</v>
      </c>
      <c r="C43" s="32" t="s">
        <v>83</v>
      </c>
      <c r="D43" s="32">
        <v>608</v>
      </c>
      <c r="E43" s="31" t="s">
        <v>115</v>
      </c>
      <c r="F43" s="28" t="s">
        <v>1223</v>
      </c>
      <c r="G43" s="31">
        <v>773</v>
      </c>
      <c r="H43" s="31">
        <f t="shared" si="0"/>
        <v>618.4</v>
      </c>
      <c r="K43" s="31">
        <f t="shared" si="4"/>
        <v>0</v>
      </c>
      <c r="M43" s="31">
        <f t="shared" si="1"/>
        <v>154.60000000000002</v>
      </c>
    </row>
    <row r="44" spans="1:13" ht="30" customHeight="1" x14ac:dyDescent="0.3">
      <c r="A44" s="31" t="s">
        <v>1167</v>
      </c>
      <c r="B44" s="29">
        <v>5</v>
      </c>
      <c r="C44" s="32" t="s">
        <v>83</v>
      </c>
      <c r="D44" s="32">
        <v>229</v>
      </c>
      <c r="E44" s="32" t="s">
        <v>343</v>
      </c>
      <c r="F44" s="28"/>
      <c r="G44" s="31">
        <v>291</v>
      </c>
      <c r="H44" s="31">
        <f t="shared" si="0"/>
        <v>232.8</v>
      </c>
      <c r="K44" s="31">
        <f t="shared" si="4"/>
        <v>0</v>
      </c>
      <c r="M44" s="31">
        <f t="shared" si="1"/>
        <v>58.2</v>
      </c>
    </row>
    <row r="45" spans="1:13" ht="30" customHeight="1" x14ac:dyDescent="0.3">
      <c r="A45" s="31" t="s">
        <v>1166</v>
      </c>
      <c r="B45" s="31">
        <v>5</v>
      </c>
      <c r="C45" s="31" t="s">
        <v>120</v>
      </c>
      <c r="D45" s="32">
        <v>239</v>
      </c>
      <c r="E45" s="32" t="s">
        <v>343</v>
      </c>
      <c r="F45" s="28"/>
      <c r="G45" s="31">
        <v>304</v>
      </c>
      <c r="H45" s="31">
        <f t="shared" si="0"/>
        <v>243.2</v>
      </c>
      <c r="K45" s="31">
        <f t="shared" si="4"/>
        <v>0</v>
      </c>
      <c r="M45" s="31">
        <f t="shared" si="1"/>
        <v>60.800000000000004</v>
      </c>
    </row>
    <row r="46" spans="1:13" ht="30" customHeight="1" x14ac:dyDescent="0.3">
      <c r="A46" s="32" t="s">
        <v>1187</v>
      </c>
      <c r="B46" s="32">
        <v>48</v>
      </c>
      <c r="C46" s="32" t="s">
        <v>1188</v>
      </c>
      <c r="D46" s="31">
        <v>255</v>
      </c>
      <c r="E46" s="32" t="s">
        <v>1210</v>
      </c>
      <c r="F46" s="28" t="s">
        <v>1189</v>
      </c>
      <c r="G46" s="32">
        <v>324</v>
      </c>
      <c r="H46" s="31">
        <f t="shared" si="0"/>
        <v>259.2</v>
      </c>
      <c r="K46" s="31">
        <f t="shared" si="4"/>
        <v>0</v>
      </c>
      <c r="M46" s="31">
        <f t="shared" si="1"/>
        <v>64.8</v>
      </c>
    </row>
    <row r="47" spans="1:13" ht="30" customHeight="1" x14ac:dyDescent="0.3">
      <c r="A47" s="32" t="s">
        <v>1187</v>
      </c>
      <c r="B47" s="32">
        <v>50</v>
      </c>
      <c r="C47" s="32" t="s">
        <v>1188</v>
      </c>
      <c r="D47" s="32">
        <v>255</v>
      </c>
      <c r="E47" s="32" t="s">
        <v>115</v>
      </c>
      <c r="F47" s="28" t="s">
        <v>1189</v>
      </c>
      <c r="G47" s="32">
        <v>324</v>
      </c>
      <c r="H47" s="31">
        <f t="shared" si="0"/>
        <v>259.2</v>
      </c>
      <c r="I47" s="32">
        <f>G47+G48</f>
        <v>324</v>
      </c>
      <c r="J47" s="32">
        <v>550</v>
      </c>
      <c r="K47" s="31">
        <f t="shared" si="4"/>
        <v>-226</v>
      </c>
      <c r="M47" s="31">
        <f t="shared" si="1"/>
        <v>64.8</v>
      </c>
    </row>
    <row r="48" spans="1:13" ht="30" customHeight="1" x14ac:dyDescent="0.3">
      <c r="A48" s="32" t="s">
        <v>1263</v>
      </c>
      <c r="B48" s="29"/>
      <c r="D48" s="32">
        <v>92</v>
      </c>
      <c r="F48" s="28"/>
      <c r="G48" s="31"/>
      <c r="H48" s="31">
        <f t="shared" ref="H48:H57" si="5">G48-M48</f>
        <v>0</v>
      </c>
      <c r="K48" s="31">
        <f t="shared" ref="K48:K57" si="6">I48-J48</f>
        <v>0</v>
      </c>
      <c r="M48" s="31">
        <f t="shared" ref="M48:M57" si="7">G48*20%</f>
        <v>0</v>
      </c>
    </row>
    <row r="49" spans="1:13" ht="30" customHeight="1" x14ac:dyDescent="0.3">
      <c r="A49" s="32" t="s">
        <v>1264</v>
      </c>
      <c r="B49" s="29"/>
      <c r="D49" s="32">
        <v>517</v>
      </c>
      <c r="F49" s="28"/>
      <c r="G49" s="31"/>
      <c r="H49" s="31">
        <f t="shared" si="5"/>
        <v>0</v>
      </c>
      <c r="K49" s="31">
        <f t="shared" si="6"/>
        <v>0</v>
      </c>
      <c r="M49" s="31">
        <f t="shared" si="7"/>
        <v>0</v>
      </c>
    </row>
    <row r="50" spans="1:13" ht="30" customHeight="1" x14ac:dyDescent="0.3">
      <c r="A50" s="31" t="s">
        <v>1265</v>
      </c>
      <c r="C50" s="29"/>
      <c r="D50" s="32">
        <v>83</v>
      </c>
      <c r="E50" s="31"/>
      <c r="F50" s="28"/>
      <c r="G50" s="31"/>
      <c r="H50" s="31">
        <f t="shared" si="5"/>
        <v>0</v>
      </c>
      <c r="K50" s="31">
        <f t="shared" si="6"/>
        <v>0</v>
      </c>
      <c r="M50" s="31">
        <f t="shared" si="7"/>
        <v>0</v>
      </c>
    </row>
    <row r="51" spans="1:13" ht="30" customHeight="1" x14ac:dyDescent="0.3">
      <c r="A51" s="31" t="s">
        <v>1266</v>
      </c>
      <c r="B51" s="32">
        <v>46</v>
      </c>
      <c r="C51" s="29"/>
      <c r="D51" s="32">
        <v>339</v>
      </c>
      <c r="E51" s="31"/>
      <c r="F51" s="28"/>
      <c r="G51" s="31"/>
      <c r="H51" s="31">
        <f t="shared" si="5"/>
        <v>0</v>
      </c>
      <c r="K51" s="31">
        <f t="shared" si="6"/>
        <v>0</v>
      </c>
      <c r="M51" s="31">
        <f t="shared" si="7"/>
        <v>0</v>
      </c>
    </row>
    <row r="52" spans="1:13" ht="30" customHeight="1" x14ac:dyDescent="0.3">
      <c r="A52" s="31"/>
      <c r="B52" s="29"/>
      <c r="C52" s="29"/>
      <c r="E52" s="31"/>
      <c r="F52" s="28"/>
      <c r="G52" s="31"/>
      <c r="H52" s="31">
        <f t="shared" si="5"/>
        <v>0</v>
      </c>
      <c r="K52" s="31">
        <f t="shared" si="6"/>
        <v>0</v>
      </c>
      <c r="M52" s="31">
        <f t="shared" si="7"/>
        <v>0</v>
      </c>
    </row>
    <row r="53" spans="1:13" ht="30" customHeight="1" x14ac:dyDescent="0.3">
      <c r="B53" s="29"/>
      <c r="F53" s="28"/>
      <c r="G53" s="31"/>
      <c r="H53" s="31">
        <f t="shared" si="5"/>
        <v>0</v>
      </c>
      <c r="K53" s="31">
        <f t="shared" si="6"/>
        <v>0</v>
      </c>
      <c r="M53" s="31">
        <f t="shared" si="7"/>
        <v>0</v>
      </c>
    </row>
    <row r="54" spans="1:13" ht="30" customHeight="1" x14ac:dyDescent="0.3">
      <c r="A54" s="31"/>
      <c r="B54" s="31"/>
      <c r="C54" s="31"/>
      <c r="D54" s="32">
        <f>SUM(D2:D53)</f>
        <v>15904</v>
      </c>
      <c r="E54" s="31"/>
      <c r="F54" s="28"/>
      <c r="G54" s="31"/>
      <c r="H54" s="31">
        <f t="shared" si="5"/>
        <v>0</v>
      </c>
      <c r="K54" s="31">
        <f t="shared" si="6"/>
        <v>0</v>
      </c>
      <c r="M54" s="31">
        <f t="shared" si="7"/>
        <v>0</v>
      </c>
    </row>
    <row r="55" spans="1:13" ht="30" customHeight="1" x14ac:dyDescent="0.3">
      <c r="A55" s="31"/>
      <c r="B55" s="31"/>
      <c r="C55" s="31"/>
      <c r="D55" s="32">
        <v>16221</v>
      </c>
      <c r="E55" s="31"/>
      <c r="F55" s="28"/>
      <c r="G55" s="31"/>
      <c r="H55" s="31">
        <f t="shared" si="5"/>
        <v>0</v>
      </c>
      <c r="K55" s="31">
        <f t="shared" si="6"/>
        <v>0</v>
      </c>
      <c r="M55" s="31">
        <f t="shared" si="7"/>
        <v>0</v>
      </c>
    </row>
    <row r="56" spans="1:13" ht="30" customHeight="1" x14ac:dyDescent="0.3">
      <c r="F56" s="28"/>
      <c r="H56" s="31">
        <f t="shared" si="5"/>
        <v>0</v>
      </c>
      <c r="K56" s="31">
        <f t="shared" si="6"/>
        <v>0</v>
      </c>
      <c r="M56" s="31">
        <f t="shared" si="7"/>
        <v>0</v>
      </c>
    </row>
    <row r="57" spans="1:13" ht="30" customHeight="1" x14ac:dyDescent="0.3">
      <c r="F57" s="28"/>
      <c r="G57" s="31"/>
      <c r="H57" s="31">
        <f t="shared" si="5"/>
        <v>0</v>
      </c>
      <c r="K57" s="31">
        <f t="shared" si="6"/>
        <v>0</v>
      </c>
      <c r="M57" s="31">
        <f t="shared" si="7"/>
        <v>0</v>
      </c>
    </row>
    <row r="58" spans="1:13" ht="30" customHeight="1" x14ac:dyDescent="0.3">
      <c r="F58" s="28"/>
      <c r="G58" s="31"/>
      <c r="H58" s="31">
        <f>G58-M58</f>
        <v>0</v>
      </c>
      <c r="K58" s="31">
        <f>I58-J58</f>
        <v>0</v>
      </c>
      <c r="M58" s="31">
        <f>G58*20%</f>
        <v>0</v>
      </c>
    </row>
    <row r="59" spans="1:13" ht="30" customHeight="1" x14ac:dyDescent="0.3">
      <c r="F59" s="28"/>
      <c r="G59" s="31"/>
      <c r="H59" s="31">
        <f>G59-M59</f>
        <v>0</v>
      </c>
      <c r="K59" s="31">
        <f>I59-J59</f>
        <v>0</v>
      </c>
      <c r="M59" s="31">
        <f>G59*20%</f>
        <v>0</v>
      </c>
    </row>
    <row r="60" spans="1:13" ht="30" customHeight="1" x14ac:dyDescent="0.3">
      <c r="F60" s="28"/>
      <c r="G60" s="31"/>
      <c r="H60" s="31">
        <f>G60-M60</f>
        <v>0</v>
      </c>
      <c r="K60" s="31">
        <f>I60-J60</f>
        <v>0</v>
      </c>
      <c r="M60" s="31">
        <f>G60*20%</f>
        <v>0</v>
      </c>
    </row>
    <row r="61" spans="1:13" ht="30" customHeight="1" x14ac:dyDescent="0.3">
      <c r="F61" s="28"/>
      <c r="G61" s="31"/>
      <c r="H61" s="31">
        <f>G61-M61</f>
        <v>0</v>
      </c>
      <c r="K61" s="31">
        <f>I61-J61</f>
        <v>0</v>
      </c>
      <c r="M61" s="31">
        <f>G61*20%</f>
        <v>0</v>
      </c>
    </row>
    <row r="62" spans="1:13" ht="30" customHeight="1" x14ac:dyDescent="0.3">
      <c r="F62" s="28"/>
      <c r="H62" s="31">
        <f>G62-M62</f>
        <v>0</v>
      </c>
      <c r="K62" s="31">
        <f>I62-J62</f>
        <v>0</v>
      </c>
      <c r="M62" s="31">
        <f>G62*20%</f>
        <v>0</v>
      </c>
    </row>
    <row r="63" spans="1:13" ht="30" customHeight="1" x14ac:dyDescent="0.3">
      <c r="H63" s="32">
        <f>SUM(H2:H62)</f>
        <v>16959.200000000004</v>
      </c>
    </row>
  </sheetData>
  <sortState ref="A2:M48">
    <sortCondition ref="A2"/>
  </sortState>
  <hyperlinks>
    <hyperlink ref="F2" r:id="rId1" xr:uid="{00000000-0004-0000-2300-000000000000}"/>
    <hyperlink ref="F34" r:id="rId2" xr:uid="{00000000-0004-0000-2300-000001000000}"/>
    <hyperlink ref="F37" r:id="rId3" xr:uid="{00000000-0004-0000-2300-000002000000}"/>
    <hyperlink ref="F3" r:id="rId4" xr:uid="{00000000-0004-0000-2300-000003000000}"/>
    <hyperlink ref="F31" r:id="rId5" xr:uid="{00000000-0004-0000-2300-000004000000}"/>
    <hyperlink ref="F19" r:id="rId6" xr:uid="{00000000-0004-0000-2300-000005000000}"/>
    <hyperlink ref="F36" r:id="rId7" xr:uid="{00000000-0004-0000-2300-000006000000}"/>
    <hyperlink ref="F13" r:id="rId8" xr:uid="{00000000-0004-0000-2300-000007000000}"/>
    <hyperlink ref="F12" r:id="rId9" xr:uid="{00000000-0004-0000-2300-000008000000}"/>
    <hyperlink ref="F11" r:id="rId10" xr:uid="{00000000-0004-0000-2300-000009000000}"/>
    <hyperlink ref="F47" r:id="rId11" xr:uid="{00000000-0004-0000-2300-00000A000000}"/>
    <hyperlink ref="F26" r:id="rId12" xr:uid="{00000000-0004-0000-2300-00000B000000}"/>
    <hyperlink ref="F27" r:id="rId13" xr:uid="{00000000-0004-0000-2300-00000C000000}"/>
    <hyperlink ref="F42" r:id="rId14" xr:uid="{00000000-0004-0000-2300-00000D000000}"/>
    <hyperlink ref="F46" r:id="rId15" xr:uid="{00000000-0004-0000-2300-00000E000000}"/>
    <hyperlink ref="F14" r:id="rId16" xr:uid="{00000000-0004-0000-2300-00000F000000}"/>
    <hyperlink ref="F15" r:id="rId17" xr:uid="{00000000-0004-0000-2300-000010000000}"/>
    <hyperlink ref="F20" r:id="rId18" xr:uid="{00000000-0004-0000-2300-000011000000}"/>
    <hyperlink ref="F21" r:id="rId19" xr:uid="{00000000-0004-0000-2300-000012000000}"/>
    <hyperlink ref="F6" r:id="rId20" xr:uid="{00000000-0004-0000-2300-000013000000}"/>
    <hyperlink ref="F43" r:id="rId21" xr:uid="{00000000-0004-0000-2300-000014000000}"/>
    <hyperlink ref="F22" r:id="rId22" xr:uid="{00000000-0004-0000-2300-000015000000}"/>
    <hyperlink ref="F10" r:id="rId23" xr:uid="{00000000-0004-0000-2300-000016000000}"/>
    <hyperlink ref="F32" r:id="rId24" xr:uid="{00000000-0004-0000-2300-000017000000}"/>
    <hyperlink ref="F28" r:id="rId25" xr:uid="{00000000-0004-0000-2300-000018000000}"/>
    <hyperlink ref="F18" r:id="rId26" xr:uid="{00000000-0004-0000-2300-000019000000}"/>
    <hyperlink ref="F35" r:id="rId27" xr:uid="{00000000-0004-0000-2300-00001A000000}"/>
    <hyperlink ref="F29" r:id="rId28" xr:uid="{00000000-0004-0000-2300-00001B000000}"/>
    <hyperlink ref="F33" r:id="rId29" xr:uid="{00000000-0004-0000-2300-00001C000000}"/>
    <hyperlink ref="F5" r:id="rId30" xr:uid="{00000000-0004-0000-2300-00001D000000}"/>
    <hyperlink ref="F4" r:id="rId31" xr:uid="{00000000-0004-0000-2300-00001E000000}"/>
    <hyperlink ref="F30" r:id="rId32" xr:uid="{00000000-0004-0000-2300-00001F000000}"/>
    <hyperlink ref="F25" r:id="rId33" xr:uid="{00000000-0004-0000-2300-000020000000}"/>
  </hyperlinks>
  <pageMargins left="0.7" right="0.7" top="0.75" bottom="0.75" header="0.3" footer="0.3"/>
  <pageSetup paperSize="9" orientation="portrait" verticalDpi="0" r:id="rId3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70"/>
  <sheetViews>
    <sheetView topLeftCell="A2" workbookViewId="0">
      <selection activeCell="A11" sqref="A11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5" customFormat="1" ht="30" customHeight="1" x14ac:dyDescent="0.3">
      <c r="A2" s="6" t="s">
        <v>488</v>
      </c>
      <c r="B2" s="56" t="s">
        <v>1220</v>
      </c>
      <c r="C2" s="7" t="s">
        <v>1219</v>
      </c>
      <c r="D2" s="6">
        <v>52</v>
      </c>
      <c r="E2" s="6" t="s">
        <v>3</v>
      </c>
      <c r="F2" s="6">
        <v>694</v>
      </c>
      <c r="G2" s="6">
        <f t="shared" ref="G2:G51" si="0">F2-L2</f>
        <v>555.20000000000005</v>
      </c>
      <c r="H2" s="5">
        <f>F2</f>
        <v>694</v>
      </c>
      <c r="I2" s="5">
        <v>350</v>
      </c>
      <c r="J2" s="6">
        <f t="shared" ref="J2:J51" si="1">H2-I2</f>
        <v>344</v>
      </c>
      <c r="L2" s="6">
        <f t="shared" ref="L2:L51" si="2">F2*20%</f>
        <v>138.80000000000001</v>
      </c>
    </row>
    <row r="3" spans="1:14" s="3" customFormat="1" ht="30" customHeight="1" x14ac:dyDescent="0.3">
      <c r="A3" s="4" t="s">
        <v>242</v>
      </c>
      <c r="B3" s="49" t="s">
        <v>1221</v>
      </c>
      <c r="C3" s="15"/>
      <c r="D3" s="3">
        <v>9</v>
      </c>
      <c r="E3" s="4" t="s">
        <v>363</v>
      </c>
      <c r="F3" s="4">
        <v>1164</v>
      </c>
      <c r="G3" s="4">
        <f t="shared" si="0"/>
        <v>931.2</v>
      </c>
      <c r="H3" s="3">
        <f>F3+F4+F5+F6</f>
        <v>1814</v>
      </c>
      <c r="I3" s="3">
        <v>1500</v>
      </c>
      <c r="J3" s="4">
        <f t="shared" si="1"/>
        <v>314</v>
      </c>
      <c r="L3" s="4">
        <f t="shared" si="2"/>
        <v>232.8</v>
      </c>
      <c r="N3" s="4"/>
    </row>
    <row r="4" spans="1:14" s="3" customFormat="1" ht="30" customHeight="1" x14ac:dyDescent="0.3">
      <c r="A4" s="37" t="s">
        <v>242</v>
      </c>
      <c r="B4" s="49" t="s">
        <v>1186</v>
      </c>
      <c r="C4" s="15"/>
      <c r="D4" s="3">
        <v>134</v>
      </c>
      <c r="E4" s="3" t="s">
        <v>274</v>
      </c>
      <c r="F4" s="4">
        <v>448</v>
      </c>
      <c r="G4" s="4">
        <f t="shared" si="0"/>
        <v>358.4</v>
      </c>
      <c r="J4" s="4">
        <f t="shared" si="1"/>
        <v>0</v>
      </c>
      <c r="L4" s="4">
        <f t="shared" si="2"/>
        <v>89.600000000000009</v>
      </c>
    </row>
    <row r="5" spans="1:14" s="3" customFormat="1" ht="30" customHeight="1" x14ac:dyDescent="0.3">
      <c r="A5" s="3" t="s">
        <v>1145</v>
      </c>
      <c r="B5" s="36" t="s">
        <v>1144</v>
      </c>
      <c r="C5" s="15" t="s">
        <v>1142</v>
      </c>
      <c r="D5" s="21">
        <v>9</v>
      </c>
      <c r="E5" s="3" t="s">
        <v>7</v>
      </c>
      <c r="F5" s="4"/>
      <c r="G5" s="4">
        <f t="shared" si="0"/>
        <v>0</v>
      </c>
      <c r="J5" s="4">
        <f t="shared" si="1"/>
        <v>0</v>
      </c>
      <c r="L5" s="4">
        <f t="shared" si="2"/>
        <v>0</v>
      </c>
      <c r="M5" s="4"/>
    </row>
    <row r="6" spans="1:14" s="3" customFormat="1" ht="30" customHeight="1" x14ac:dyDescent="0.3">
      <c r="A6" s="3" t="s">
        <v>1145</v>
      </c>
      <c r="B6" s="43" t="s">
        <v>1144</v>
      </c>
      <c r="C6" s="15" t="s">
        <v>1155</v>
      </c>
      <c r="D6" s="3">
        <v>9</v>
      </c>
      <c r="E6" s="4" t="s">
        <v>1156</v>
      </c>
      <c r="F6" s="4">
        <v>202</v>
      </c>
      <c r="G6" s="4">
        <f t="shared" si="0"/>
        <v>161.6</v>
      </c>
      <c r="J6" s="4">
        <f t="shared" si="1"/>
        <v>0</v>
      </c>
      <c r="L6" s="4">
        <f t="shared" si="2"/>
        <v>40.400000000000006</v>
      </c>
    </row>
    <row r="7" spans="1:14" s="58" customFormat="1" ht="30" customHeight="1" x14ac:dyDescent="0.3">
      <c r="A7" s="59" t="s">
        <v>1198</v>
      </c>
      <c r="B7" s="59" t="s">
        <v>1196</v>
      </c>
      <c r="C7" s="68" t="s">
        <v>1197</v>
      </c>
      <c r="D7" s="58">
        <v>8</v>
      </c>
      <c r="E7" s="59" t="s">
        <v>1199</v>
      </c>
      <c r="F7" s="59"/>
      <c r="G7" s="59">
        <f t="shared" si="0"/>
        <v>0</v>
      </c>
      <c r="H7" s="58">
        <f>F7+F8+F9+F10</f>
        <v>0</v>
      </c>
      <c r="J7" s="59">
        <f t="shared" si="1"/>
        <v>0</v>
      </c>
      <c r="L7" s="59">
        <f t="shared" si="2"/>
        <v>0</v>
      </c>
    </row>
    <row r="8" spans="1:14" s="50" customFormat="1" ht="30" customHeight="1" x14ac:dyDescent="0.3">
      <c r="A8" s="51" t="s">
        <v>1198</v>
      </c>
      <c r="B8" s="51" t="s">
        <v>1200</v>
      </c>
      <c r="C8" s="28" t="s">
        <v>1201</v>
      </c>
      <c r="D8" s="51">
        <v>134</v>
      </c>
      <c r="E8" s="51" t="s">
        <v>3</v>
      </c>
      <c r="F8" s="51"/>
      <c r="G8" s="51">
        <f t="shared" si="0"/>
        <v>0</v>
      </c>
      <c r="J8" s="51">
        <f t="shared" si="1"/>
        <v>0</v>
      </c>
      <c r="L8" s="51">
        <f t="shared" si="2"/>
        <v>0</v>
      </c>
    </row>
    <row r="9" spans="1:14" s="50" customFormat="1" ht="30" customHeight="1" x14ac:dyDescent="0.3">
      <c r="A9" s="51" t="s">
        <v>1198</v>
      </c>
      <c r="B9" s="51" t="s">
        <v>909</v>
      </c>
      <c r="C9" s="28" t="s">
        <v>1204</v>
      </c>
      <c r="D9" s="51">
        <v>3</v>
      </c>
      <c r="E9" s="51" t="s">
        <v>83</v>
      </c>
      <c r="F9" s="51"/>
      <c r="G9" s="51">
        <f t="shared" si="0"/>
        <v>0</v>
      </c>
      <c r="J9" s="51">
        <f t="shared" si="1"/>
        <v>0</v>
      </c>
      <c r="L9" s="51">
        <f t="shared" si="2"/>
        <v>0</v>
      </c>
    </row>
    <row r="10" spans="1:14" s="70" customFormat="1" ht="30" customHeight="1" x14ac:dyDescent="0.3">
      <c r="A10" s="69" t="s">
        <v>1198</v>
      </c>
      <c r="B10" s="70" t="s">
        <v>1205</v>
      </c>
      <c r="C10" s="71" t="s">
        <v>1207</v>
      </c>
      <c r="D10" s="70">
        <v>3</v>
      </c>
      <c r="E10" s="70" t="s">
        <v>1206</v>
      </c>
      <c r="G10" s="69">
        <f t="shared" si="0"/>
        <v>0</v>
      </c>
      <c r="J10" s="69">
        <f t="shared" si="1"/>
        <v>0</v>
      </c>
      <c r="L10" s="69">
        <f t="shared" si="2"/>
        <v>0</v>
      </c>
    </row>
    <row r="11" spans="1:14" s="3" customFormat="1" ht="30" customHeight="1" x14ac:dyDescent="0.3">
      <c r="A11" s="3" t="s">
        <v>664</v>
      </c>
      <c r="B11" s="43" t="s">
        <v>917</v>
      </c>
      <c r="C11" s="15" t="s">
        <v>1211</v>
      </c>
      <c r="D11" s="3">
        <v>110</v>
      </c>
      <c r="E11" s="3" t="s">
        <v>1212</v>
      </c>
      <c r="F11" s="3">
        <v>253</v>
      </c>
      <c r="G11" s="4">
        <f t="shared" si="0"/>
        <v>202.4</v>
      </c>
      <c r="H11" s="3">
        <f>F11+F12+F13+F14</f>
        <v>696</v>
      </c>
      <c r="J11" s="4">
        <f t="shared" si="1"/>
        <v>696</v>
      </c>
      <c r="L11" s="4">
        <f t="shared" si="2"/>
        <v>50.6</v>
      </c>
    </row>
    <row r="12" spans="1:14" s="3" customFormat="1" ht="30" customHeight="1" x14ac:dyDescent="0.3">
      <c r="A12" s="3" t="s">
        <v>664</v>
      </c>
      <c r="B12" s="43" t="s">
        <v>1213</v>
      </c>
      <c r="C12" s="15" t="s">
        <v>1214</v>
      </c>
      <c r="D12" s="21">
        <v>68</v>
      </c>
      <c r="E12" s="21" t="s">
        <v>1215</v>
      </c>
      <c r="F12" s="4">
        <v>249</v>
      </c>
      <c r="G12" s="4">
        <f t="shared" si="0"/>
        <v>199.2</v>
      </c>
      <c r="J12" s="4">
        <f t="shared" si="1"/>
        <v>0</v>
      </c>
      <c r="L12" s="4">
        <f t="shared" si="2"/>
        <v>49.800000000000004</v>
      </c>
    </row>
    <row r="13" spans="1:14" s="3" customFormat="1" ht="30" customHeight="1" x14ac:dyDescent="0.3">
      <c r="A13" s="3" t="s">
        <v>664</v>
      </c>
      <c r="B13" s="60" t="s">
        <v>1216</v>
      </c>
      <c r="C13" s="15" t="s">
        <v>1218</v>
      </c>
      <c r="D13" s="3" t="s">
        <v>1217</v>
      </c>
      <c r="E13" s="4" t="s">
        <v>70</v>
      </c>
      <c r="F13" s="4"/>
      <c r="G13" s="4">
        <f t="shared" si="0"/>
        <v>0</v>
      </c>
      <c r="J13" s="4">
        <f t="shared" si="1"/>
        <v>0</v>
      </c>
      <c r="L13" s="4">
        <f t="shared" si="2"/>
        <v>0</v>
      </c>
      <c r="M13" s="4"/>
    </row>
    <row r="14" spans="1:14" s="3" customFormat="1" ht="30" customHeight="1" x14ac:dyDescent="0.3">
      <c r="A14" s="3" t="s">
        <v>664</v>
      </c>
      <c r="B14" s="49" t="s">
        <v>1216</v>
      </c>
      <c r="C14" s="15" t="s">
        <v>1218</v>
      </c>
      <c r="D14" s="66" t="s">
        <v>938</v>
      </c>
      <c r="E14" s="4" t="s">
        <v>70</v>
      </c>
      <c r="F14" s="4">
        <v>194</v>
      </c>
      <c r="G14" s="4">
        <f t="shared" si="0"/>
        <v>155.19999999999999</v>
      </c>
      <c r="J14" s="4">
        <f t="shared" si="1"/>
        <v>0</v>
      </c>
      <c r="L14" s="4">
        <f t="shared" si="2"/>
        <v>38.800000000000004</v>
      </c>
      <c r="M14" s="4"/>
    </row>
    <row r="15" spans="1:14" s="5" customFormat="1" ht="30" customHeight="1" x14ac:dyDescent="0.3">
      <c r="A15" s="5" t="s">
        <v>1154</v>
      </c>
      <c r="B15" s="56" t="s">
        <v>1151</v>
      </c>
      <c r="C15" s="7" t="s">
        <v>1153</v>
      </c>
      <c r="D15" s="24">
        <v>39</v>
      </c>
      <c r="E15" s="24" t="s">
        <v>1152</v>
      </c>
      <c r="F15" s="6">
        <v>223</v>
      </c>
      <c r="G15" s="6">
        <f t="shared" si="0"/>
        <v>178.4</v>
      </c>
      <c r="H15" s="5">
        <f>F15</f>
        <v>223</v>
      </c>
      <c r="I15" s="5">
        <v>100</v>
      </c>
      <c r="J15" s="6">
        <f t="shared" si="1"/>
        <v>123</v>
      </c>
      <c r="L15" s="6">
        <f t="shared" si="2"/>
        <v>44.6</v>
      </c>
    </row>
    <row r="16" spans="1:14" s="3" customFormat="1" ht="30" customHeight="1" x14ac:dyDescent="0.3">
      <c r="A16" s="3" t="s">
        <v>1210</v>
      </c>
      <c r="B16" s="43" t="s">
        <v>1208</v>
      </c>
      <c r="C16" s="15" t="s">
        <v>1209</v>
      </c>
      <c r="D16" s="3">
        <v>48</v>
      </c>
      <c r="E16" s="3" t="s">
        <v>120</v>
      </c>
      <c r="F16" s="3">
        <v>670</v>
      </c>
      <c r="G16" s="4">
        <f t="shared" si="0"/>
        <v>536</v>
      </c>
      <c r="H16" s="3">
        <f>F16+F17</f>
        <v>994</v>
      </c>
      <c r="I16" s="3">
        <v>500</v>
      </c>
      <c r="J16" s="4">
        <f t="shared" si="1"/>
        <v>494</v>
      </c>
      <c r="L16" s="4">
        <f t="shared" si="2"/>
        <v>134</v>
      </c>
    </row>
    <row r="17" spans="1:13" s="4" customFormat="1" ht="30" customHeight="1" x14ac:dyDescent="0.3">
      <c r="A17" s="3" t="s">
        <v>1210</v>
      </c>
      <c r="B17" s="43" t="s">
        <v>1187</v>
      </c>
      <c r="C17" s="15" t="s">
        <v>1189</v>
      </c>
      <c r="D17" s="3">
        <v>48</v>
      </c>
      <c r="E17" s="3" t="s">
        <v>1188</v>
      </c>
      <c r="F17" s="3">
        <v>324</v>
      </c>
      <c r="G17" s="4">
        <f t="shared" si="0"/>
        <v>259.2</v>
      </c>
      <c r="H17" s="3"/>
      <c r="I17" s="3"/>
      <c r="J17" s="4">
        <f t="shared" si="1"/>
        <v>0</v>
      </c>
      <c r="K17" s="3"/>
      <c r="L17" s="4">
        <f t="shared" si="2"/>
        <v>64.8</v>
      </c>
      <c r="M17" s="3"/>
    </row>
    <row r="18" spans="1:13" s="13" customFormat="1" ht="30" customHeight="1" x14ac:dyDescent="0.3">
      <c r="A18" s="12" t="s">
        <v>199</v>
      </c>
      <c r="B18" s="63" t="s">
        <v>1157</v>
      </c>
      <c r="C18" s="16" t="s">
        <v>1158</v>
      </c>
      <c r="D18" s="13">
        <v>39</v>
      </c>
      <c r="E18" s="13" t="s">
        <v>1159</v>
      </c>
      <c r="G18" s="13">
        <f t="shared" si="0"/>
        <v>0</v>
      </c>
      <c r="H18" s="12">
        <f>F18+F19</f>
        <v>228</v>
      </c>
      <c r="I18" s="12">
        <v>228</v>
      </c>
      <c r="J18" s="13">
        <f t="shared" si="1"/>
        <v>0</v>
      </c>
      <c r="K18" s="12"/>
      <c r="L18" s="13">
        <f t="shared" si="2"/>
        <v>0</v>
      </c>
      <c r="M18" s="12"/>
    </row>
    <row r="19" spans="1:13" s="9" customFormat="1" ht="30" customHeight="1" x14ac:dyDescent="0.3">
      <c r="A19" s="8" t="s">
        <v>199</v>
      </c>
      <c r="B19" s="48" t="s">
        <v>1146</v>
      </c>
      <c r="C19" s="14" t="s">
        <v>1147</v>
      </c>
      <c r="D19" s="20" t="s">
        <v>1148</v>
      </c>
      <c r="E19" s="8" t="s">
        <v>16</v>
      </c>
      <c r="F19" s="9">
        <v>228</v>
      </c>
      <c r="G19" s="9">
        <f t="shared" si="0"/>
        <v>182.4</v>
      </c>
      <c r="H19" s="8"/>
      <c r="I19" s="8"/>
      <c r="J19" s="9">
        <f t="shared" si="1"/>
        <v>0</v>
      </c>
      <c r="K19" s="8"/>
      <c r="L19" s="9">
        <f t="shared" si="2"/>
        <v>45.6</v>
      </c>
      <c r="M19" s="8"/>
    </row>
    <row r="20" spans="1:13" s="4" customFormat="1" ht="30" customHeight="1" x14ac:dyDescent="0.3">
      <c r="A20" s="3" t="s">
        <v>517</v>
      </c>
      <c r="B20" s="49" t="s">
        <v>520</v>
      </c>
      <c r="C20" s="15" t="s">
        <v>1177</v>
      </c>
      <c r="D20" s="3"/>
      <c r="F20" s="4">
        <v>126</v>
      </c>
      <c r="G20" s="4">
        <f t="shared" si="0"/>
        <v>100.8</v>
      </c>
      <c r="H20" s="3">
        <f>F20+F21+F22+F23+F24</f>
        <v>751</v>
      </c>
      <c r="I20" s="3">
        <v>550</v>
      </c>
      <c r="J20" s="4">
        <f t="shared" si="1"/>
        <v>201</v>
      </c>
      <c r="K20" s="3"/>
      <c r="L20" s="4">
        <f t="shared" si="2"/>
        <v>25.200000000000003</v>
      </c>
      <c r="M20" s="3"/>
    </row>
    <row r="21" spans="1:13" s="3" customFormat="1" ht="30" customHeight="1" x14ac:dyDescent="0.3">
      <c r="A21" s="3" t="s">
        <v>517</v>
      </c>
      <c r="B21" s="49" t="s">
        <v>1175</v>
      </c>
      <c r="C21" s="15" t="s">
        <v>1176</v>
      </c>
      <c r="D21" s="4"/>
      <c r="E21" s="4"/>
      <c r="F21" s="4">
        <v>114</v>
      </c>
      <c r="G21" s="4">
        <f t="shared" si="0"/>
        <v>91.2</v>
      </c>
      <c r="J21" s="4">
        <f t="shared" si="1"/>
        <v>0</v>
      </c>
      <c r="L21" s="4">
        <f t="shared" si="2"/>
        <v>22.8</v>
      </c>
    </row>
    <row r="22" spans="1:13" s="3" customFormat="1" ht="30" customHeight="1" x14ac:dyDescent="0.3">
      <c r="A22" s="3" t="s">
        <v>517</v>
      </c>
      <c r="B22" s="43" t="s">
        <v>1173</v>
      </c>
      <c r="C22" s="15" t="s">
        <v>1174</v>
      </c>
      <c r="F22" s="4">
        <v>126</v>
      </c>
      <c r="G22" s="4">
        <f t="shared" si="0"/>
        <v>100.8</v>
      </c>
      <c r="J22" s="4">
        <f t="shared" si="1"/>
        <v>0</v>
      </c>
      <c r="L22" s="4">
        <f t="shared" si="2"/>
        <v>25.200000000000003</v>
      </c>
    </row>
    <row r="23" spans="1:13" s="3" customFormat="1" ht="30" customHeight="1" x14ac:dyDescent="0.3">
      <c r="A23" s="3" t="s">
        <v>517</v>
      </c>
      <c r="B23" s="49" t="s">
        <v>1169</v>
      </c>
      <c r="C23" s="15" t="s">
        <v>1170</v>
      </c>
      <c r="D23" s="21"/>
      <c r="E23" s="21"/>
      <c r="F23" s="4">
        <v>385</v>
      </c>
      <c r="G23" s="4">
        <f t="shared" si="0"/>
        <v>308</v>
      </c>
      <c r="J23" s="4">
        <f t="shared" si="1"/>
        <v>0</v>
      </c>
      <c r="L23" s="4">
        <f t="shared" si="2"/>
        <v>77</v>
      </c>
    </row>
    <row r="24" spans="1:13" s="3" customFormat="1" ht="30" customHeight="1" x14ac:dyDescent="0.3">
      <c r="A24" s="3" t="s">
        <v>517</v>
      </c>
      <c r="B24" s="60" t="s">
        <v>1171</v>
      </c>
      <c r="C24" s="15" t="s">
        <v>1172</v>
      </c>
      <c r="E24" s="21"/>
      <c r="F24" s="4"/>
      <c r="G24" s="4">
        <f t="shared" si="0"/>
        <v>0</v>
      </c>
      <c r="J24" s="4">
        <f t="shared" si="1"/>
        <v>0</v>
      </c>
      <c r="L24" s="4">
        <f t="shared" si="2"/>
        <v>0</v>
      </c>
    </row>
    <row r="25" spans="1:13" s="12" customFormat="1" ht="30" customHeight="1" x14ac:dyDescent="0.3">
      <c r="A25" s="12" t="s">
        <v>143</v>
      </c>
      <c r="B25" s="47" t="s">
        <v>1190</v>
      </c>
      <c r="C25" s="16" t="s">
        <v>1191</v>
      </c>
      <c r="D25" s="12" t="s">
        <v>1192</v>
      </c>
      <c r="F25" s="12">
        <v>126</v>
      </c>
      <c r="G25" s="13">
        <f t="shared" si="0"/>
        <v>100.8</v>
      </c>
      <c r="H25" s="12">
        <f>F25+F26+F27+F28</f>
        <v>2034</v>
      </c>
      <c r="I25" s="12">
        <v>1058</v>
      </c>
      <c r="J25" s="13">
        <f t="shared" si="1"/>
        <v>976</v>
      </c>
      <c r="L25" s="13">
        <f t="shared" si="2"/>
        <v>25.200000000000003</v>
      </c>
    </row>
    <row r="26" spans="1:13" s="10" customFormat="1" ht="30" customHeight="1" x14ac:dyDescent="0.3">
      <c r="A26" s="10" t="s">
        <v>143</v>
      </c>
      <c r="B26" s="41" t="s">
        <v>1254</v>
      </c>
      <c r="C26" s="15" t="s">
        <v>1255</v>
      </c>
      <c r="D26" s="10">
        <v>54</v>
      </c>
      <c r="F26" s="10">
        <v>707</v>
      </c>
      <c r="G26" s="11">
        <f t="shared" si="0"/>
        <v>565.6</v>
      </c>
      <c r="J26" s="11"/>
      <c r="L26" s="11">
        <f t="shared" si="2"/>
        <v>141.4</v>
      </c>
    </row>
    <row r="27" spans="1:13" s="10" customFormat="1" ht="30" customHeight="1" x14ac:dyDescent="0.3">
      <c r="A27" s="10" t="s">
        <v>143</v>
      </c>
      <c r="B27" s="41" t="s">
        <v>1256</v>
      </c>
      <c r="C27" s="15" t="s">
        <v>1257</v>
      </c>
      <c r="D27" s="10">
        <v>54</v>
      </c>
      <c r="F27" s="10">
        <v>737</v>
      </c>
      <c r="G27" s="11">
        <f t="shared" si="0"/>
        <v>589.6</v>
      </c>
      <c r="J27" s="11"/>
      <c r="L27" s="11">
        <f t="shared" si="2"/>
        <v>147.4</v>
      </c>
    </row>
    <row r="28" spans="1:13" s="8" customFormat="1" ht="30" customHeight="1" x14ac:dyDescent="0.3">
      <c r="A28" s="8" t="s">
        <v>143</v>
      </c>
      <c r="B28" s="44" t="s">
        <v>1193</v>
      </c>
      <c r="C28" s="14" t="s">
        <v>1194</v>
      </c>
      <c r="D28" s="8" t="s">
        <v>415</v>
      </c>
      <c r="E28" s="9" t="s">
        <v>1195</v>
      </c>
      <c r="F28" s="9">
        <v>464</v>
      </c>
      <c r="G28" s="9">
        <f t="shared" si="0"/>
        <v>371.2</v>
      </c>
      <c r="J28" s="9">
        <f t="shared" si="1"/>
        <v>0</v>
      </c>
      <c r="L28" s="9">
        <f t="shared" si="2"/>
        <v>92.800000000000011</v>
      </c>
    </row>
    <row r="29" spans="1:13" s="3" customFormat="1" ht="30" customHeight="1" x14ac:dyDescent="0.3">
      <c r="A29" s="3" t="s">
        <v>343</v>
      </c>
      <c r="B29" s="49" t="s">
        <v>1168</v>
      </c>
      <c r="C29" s="15"/>
      <c r="D29" s="21" t="s">
        <v>244</v>
      </c>
      <c r="E29" s="3" t="s">
        <v>120</v>
      </c>
      <c r="F29" s="4">
        <v>381</v>
      </c>
      <c r="G29" s="4">
        <f t="shared" si="0"/>
        <v>304.8</v>
      </c>
      <c r="H29" s="3">
        <f>F29+F30+F31</f>
        <v>976</v>
      </c>
      <c r="I29" s="3">
        <v>500</v>
      </c>
      <c r="J29" s="4">
        <f t="shared" si="1"/>
        <v>476</v>
      </c>
      <c r="L29" s="4">
        <f t="shared" si="2"/>
        <v>76.2</v>
      </c>
      <c r="M29" s="4"/>
    </row>
    <row r="30" spans="1:13" s="3" customFormat="1" ht="30" customHeight="1" x14ac:dyDescent="0.3">
      <c r="A30" s="3" t="s">
        <v>343</v>
      </c>
      <c r="B30" s="49" t="s">
        <v>1167</v>
      </c>
      <c r="C30" s="15"/>
      <c r="D30" s="21">
        <v>5</v>
      </c>
      <c r="E30" s="3" t="s">
        <v>83</v>
      </c>
      <c r="F30" s="4">
        <v>291</v>
      </c>
      <c r="G30" s="4">
        <f t="shared" si="0"/>
        <v>232.8</v>
      </c>
      <c r="J30" s="4">
        <f t="shared" si="1"/>
        <v>0</v>
      </c>
      <c r="L30" s="4">
        <f t="shared" si="2"/>
        <v>58.2</v>
      </c>
    </row>
    <row r="31" spans="1:13" s="3" customFormat="1" ht="30" customHeight="1" x14ac:dyDescent="0.3">
      <c r="A31" s="3" t="s">
        <v>343</v>
      </c>
      <c r="B31" s="49" t="s">
        <v>1166</v>
      </c>
      <c r="C31" s="15"/>
      <c r="D31" s="4">
        <v>5</v>
      </c>
      <c r="E31" s="4" t="s">
        <v>120</v>
      </c>
      <c r="F31" s="4">
        <v>304</v>
      </c>
      <c r="G31" s="4">
        <f t="shared" si="0"/>
        <v>243.2</v>
      </c>
      <c r="J31" s="4">
        <f t="shared" si="1"/>
        <v>0</v>
      </c>
      <c r="L31" s="4">
        <f t="shared" si="2"/>
        <v>60.800000000000004</v>
      </c>
    </row>
    <row r="32" spans="1:13" s="58" customFormat="1" ht="30" customHeight="1" x14ac:dyDescent="0.3">
      <c r="A32" s="59" t="s">
        <v>366</v>
      </c>
      <c r="B32" s="59" t="s">
        <v>1179</v>
      </c>
      <c r="C32" s="68" t="s">
        <v>1178</v>
      </c>
      <c r="D32" s="59"/>
      <c r="E32" s="59" t="s">
        <v>1224</v>
      </c>
      <c r="F32" s="59"/>
      <c r="G32" s="59">
        <f t="shared" si="0"/>
        <v>0</v>
      </c>
      <c r="H32" s="58">
        <f>F32+F33+F34</f>
        <v>0</v>
      </c>
      <c r="J32" s="59">
        <f t="shared" si="1"/>
        <v>0</v>
      </c>
      <c r="L32" s="59">
        <f t="shared" si="2"/>
        <v>0</v>
      </c>
      <c r="M32" s="59"/>
    </row>
    <row r="33" spans="1:12" s="50" customFormat="1" ht="30" customHeight="1" x14ac:dyDescent="0.3">
      <c r="A33" s="50" t="s">
        <v>366</v>
      </c>
      <c r="B33" s="50" t="s">
        <v>1202</v>
      </c>
      <c r="C33" s="28" t="s">
        <v>1203</v>
      </c>
      <c r="G33" s="51">
        <f t="shared" si="0"/>
        <v>0</v>
      </c>
      <c r="J33" s="51">
        <f t="shared" si="1"/>
        <v>0</v>
      </c>
      <c r="L33" s="51">
        <f t="shared" si="2"/>
        <v>0</v>
      </c>
    </row>
    <row r="34" spans="1:12" s="70" customFormat="1" ht="30" customHeight="1" x14ac:dyDescent="0.3">
      <c r="A34" s="69" t="s">
        <v>366</v>
      </c>
      <c r="B34" s="69" t="s">
        <v>1181</v>
      </c>
      <c r="C34" s="71" t="s">
        <v>1180</v>
      </c>
      <c r="D34" s="69" t="s">
        <v>1226</v>
      </c>
      <c r="E34" s="69" t="s">
        <v>1225</v>
      </c>
      <c r="F34" s="69"/>
      <c r="G34" s="69">
        <f t="shared" si="0"/>
        <v>0</v>
      </c>
      <c r="J34" s="69">
        <f t="shared" si="1"/>
        <v>0</v>
      </c>
      <c r="L34" s="69">
        <f t="shared" si="2"/>
        <v>0</v>
      </c>
    </row>
    <row r="35" spans="1:12" s="3" customFormat="1" ht="30" customHeight="1" x14ac:dyDescent="0.3">
      <c r="A35" s="3" t="s">
        <v>115</v>
      </c>
      <c r="B35" s="43" t="s">
        <v>1187</v>
      </c>
      <c r="C35" s="15" t="s">
        <v>1189</v>
      </c>
      <c r="D35" s="3">
        <v>50</v>
      </c>
      <c r="E35" s="3" t="s">
        <v>1188</v>
      </c>
      <c r="F35" s="3">
        <v>324</v>
      </c>
      <c r="G35" s="4">
        <f t="shared" si="0"/>
        <v>259.2</v>
      </c>
      <c r="H35" s="3">
        <f>F35+F36</f>
        <v>1097</v>
      </c>
      <c r="I35" s="3">
        <v>550</v>
      </c>
      <c r="J35" s="4">
        <f t="shared" si="1"/>
        <v>547</v>
      </c>
      <c r="L35" s="4">
        <f t="shared" si="2"/>
        <v>64.8</v>
      </c>
    </row>
    <row r="36" spans="1:12" s="3" customFormat="1" ht="30" customHeight="1" x14ac:dyDescent="0.3">
      <c r="A36" s="4" t="s">
        <v>115</v>
      </c>
      <c r="B36" s="49" t="s">
        <v>1222</v>
      </c>
      <c r="C36" s="15" t="s">
        <v>1223</v>
      </c>
      <c r="D36" s="21">
        <v>50</v>
      </c>
      <c r="E36" s="3" t="s">
        <v>83</v>
      </c>
      <c r="F36" s="4">
        <v>773</v>
      </c>
      <c r="G36" s="4">
        <f t="shared" si="0"/>
        <v>618.4</v>
      </c>
      <c r="J36" s="4">
        <f t="shared" si="1"/>
        <v>0</v>
      </c>
      <c r="L36" s="4">
        <f t="shared" si="2"/>
        <v>154.60000000000002</v>
      </c>
    </row>
    <row r="37" spans="1:12" s="12" customFormat="1" ht="30" customHeight="1" x14ac:dyDescent="0.3">
      <c r="A37" s="13" t="s">
        <v>1230</v>
      </c>
      <c r="B37" s="45" t="s">
        <v>1227</v>
      </c>
      <c r="C37" s="16" t="s">
        <v>1228</v>
      </c>
      <c r="D37" s="22">
        <v>5</v>
      </c>
      <c r="E37" s="12" t="s">
        <v>1229</v>
      </c>
      <c r="F37" s="13">
        <v>439</v>
      </c>
      <c r="G37" s="13">
        <f t="shared" si="0"/>
        <v>351.2</v>
      </c>
      <c r="H37" s="12">
        <f>F37+F38+F39+F40</f>
        <v>1055</v>
      </c>
      <c r="I37" s="12">
        <v>850</v>
      </c>
      <c r="J37" s="13">
        <f t="shared" si="1"/>
        <v>205</v>
      </c>
      <c r="L37" s="13">
        <f t="shared" si="2"/>
        <v>87.800000000000011</v>
      </c>
    </row>
    <row r="38" spans="1:12" s="10" customFormat="1" ht="30" customHeight="1" x14ac:dyDescent="0.3">
      <c r="A38" s="11" t="s">
        <v>1230</v>
      </c>
      <c r="B38" s="42" t="s">
        <v>1248</v>
      </c>
      <c r="C38" s="15" t="s">
        <v>1246</v>
      </c>
      <c r="D38" s="21" t="s">
        <v>1247</v>
      </c>
      <c r="E38" s="10" t="s">
        <v>120</v>
      </c>
      <c r="F38" s="11">
        <v>401</v>
      </c>
      <c r="G38" s="11">
        <f t="shared" si="0"/>
        <v>320.8</v>
      </c>
      <c r="J38" s="11"/>
      <c r="L38" s="11">
        <f t="shared" si="2"/>
        <v>80.2</v>
      </c>
    </row>
    <row r="39" spans="1:12" s="10" customFormat="1" ht="30" customHeight="1" x14ac:dyDescent="0.3">
      <c r="A39" s="11" t="s">
        <v>1230</v>
      </c>
      <c r="B39" s="40" t="s">
        <v>1244</v>
      </c>
      <c r="C39" s="15" t="s">
        <v>1245</v>
      </c>
      <c r="D39" s="21">
        <v>48</v>
      </c>
      <c r="E39" s="10" t="s">
        <v>1083</v>
      </c>
      <c r="F39" s="11"/>
      <c r="G39" s="11">
        <f t="shared" si="0"/>
        <v>0</v>
      </c>
      <c r="J39" s="11"/>
      <c r="L39" s="11">
        <f t="shared" si="2"/>
        <v>0</v>
      </c>
    </row>
    <row r="40" spans="1:12" s="8" customFormat="1" ht="30" customHeight="1" x14ac:dyDescent="0.3">
      <c r="A40" s="9" t="s">
        <v>1230</v>
      </c>
      <c r="B40" s="44" t="s">
        <v>1231</v>
      </c>
      <c r="C40" s="14" t="s">
        <v>1232</v>
      </c>
      <c r="D40" s="20"/>
      <c r="E40" s="8" t="s">
        <v>89</v>
      </c>
      <c r="F40" s="9">
        <v>215</v>
      </c>
      <c r="G40" s="9">
        <f t="shared" si="0"/>
        <v>172</v>
      </c>
      <c r="J40" s="9">
        <f t="shared" si="1"/>
        <v>0</v>
      </c>
      <c r="L40" s="9">
        <f t="shared" si="2"/>
        <v>43</v>
      </c>
    </row>
    <row r="41" spans="1:12" s="10" customFormat="1" ht="26.25" customHeight="1" x14ac:dyDescent="0.3">
      <c r="A41" s="26" t="s">
        <v>1184</v>
      </c>
      <c r="B41" s="42" t="s">
        <v>1185</v>
      </c>
      <c r="C41" s="15"/>
      <c r="D41" s="10">
        <v>104</v>
      </c>
      <c r="E41" s="10" t="s">
        <v>274</v>
      </c>
      <c r="F41" s="11">
        <v>341</v>
      </c>
      <c r="G41" s="11">
        <f t="shared" si="0"/>
        <v>272.8</v>
      </c>
      <c r="H41" s="10">
        <f>F41+F42</f>
        <v>341</v>
      </c>
      <c r="I41" s="10">
        <v>341</v>
      </c>
      <c r="J41" s="11">
        <f t="shared" si="1"/>
        <v>0</v>
      </c>
      <c r="L41" s="11">
        <f t="shared" si="2"/>
        <v>68.2</v>
      </c>
    </row>
    <row r="42" spans="1:12" s="8" customFormat="1" ht="26.25" customHeight="1" x14ac:dyDescent="0.3">
      <c r="A42" s="25" t="s">
        <v>1184</v>
      </c>
      <c r="B42" s="55" t="s">
        <v>1182</v>
      </c>
      <c r="C42" s="14"/>
      <c r="D42" s="8">
        <v>110</v>
      </c>
      <c r="E42" s="8" t="s">
        <v>1183</v>
      </c>
      <c r="F42" s="9"/>
      <c r="G42" s="9">
        <f t="shared" si="0"/>
        <v>0</v>
      </c>
      <c r="J42" s="9">
        <f t="shared" si="1"/>
        <v>0</v>
      </c>
      <c r="L42" s="9">
        <f t="shared" si="2"/>
        <v>0</v>
      </c>
    </row>
    <row r="43" spans="1:12" s="12" customFormat="1" ht="30" customHeight="1" x14ac:dyDescent="0.3">
      <c r="A43" s="12" t="s">
        <v>58</v>
      </c>
      <c r="B43" s="47" t="s">
        <v>1233</v>
      </c>
      <c r="C43" s="16"/>
      <c r="E43" s="12" t="s">
        <v>104</v>
      </c>
      <c r="F43" s="12">
        <v>230</v>
      </c>
      <c r="G43" s="13">
        <f t="shared" si="0"/>
        <v>184</v>
      </c>
      <c r="H43" s="12">
        <f>F43+F44</f>
        <v>388</v>
      </c>
      <c r="J43" s="13">
        <f t="shared" si="1"/>
        <v>388</v>
      </c>
      <c r="L43" s="13">
        <f t="shared" si="2"/>
        <v>46</v>
      </c>
    </row>
    <row r="44" spans="1:12" s="8" customFormat="1" ht="30" customHeight="1" x14ac:dyDescent="0.3">
      <c r="A44" s="8" t="s">
        <v>58</v>
      </c>
      <c r="B44" s="48" t="s">
        <v>1234</v>
      </c>
      <c r="C44" s="14"/>
      <c r="E44" s="8" t="s">
        <v>104</v>
      </c>
      <c r="F44" s="8">
        <v>158</v>
      </c>
      <c r="G44" s="9">
        <f t="shared" si="0"/>
        <v>126.4</v>
      </c>
      <c r="J44" s="9">
        <f t="shared" si="1"/>
        <v>0</v>
      </c>
      <c r="L44" s="9">
        <f t="shared" si="2"/>
        <v>31.6</v>
      </c>
    </row>
    <row r="45" spans="1:12" s="3" customFormat="1" ht="30" customHeight="1" x14ac:dyDescent="0.3">
      <c r="A45" s="3" t="s">
        <v>319</v>
      </c>
      <c r="B45" s="43" t="s">
        <v>1235</v>
      </c>
      <c r="C45" s="15" t="s">
        <v>1236</v>
      </c>
      <c r="D45" s="3" t="s">
        <v>1237</v>
      </c>
      <c r="F45" s="3">
        <v>1660</v>
      </c>
      <c r="G45" s="4">
        <f t="shared" si="0"/>
        <v>1328</v>
      </c>
      <c r="H45" s="3">
        <f>F45</f>
        <v>1660</v>
      </c>
      <c r="I45" s="3">
        <v>800</v>
      </c>
      <c r="J45" s="4">
        <f t="shared" si="1"/>
        <v>860</v>
      </c>
      <c r="L45" s="4">
        <f t="shared" si="2"/>
        <v>332</v>
      </c>
    </row>
    <row r="46" spans="1:12" s="12" customFormat="1" ht="30" customHeight="1" x14ac:dyDescent="0.3">
      <c r="A46" s="12" t="s">
        <v>1239</v>
      </c>
      <c r="B46" s="47" t="s">
        <v>1238</v>
      </c>
      <c r="C46" s="22"/>
      <c r="D46" s="12">
        <v>40</v>
      </c>
      <c r="E46" s="12" t="s">
        <v>7</v>
      </c>
      <c r="F46" s="12">
        <v>274</v>
      </c>
      <c r="G46" s="13">
        <f t="shared" si="0"/>
        <v>219.2</v>
      </c>
      <c r="H46" s="12">
        <f>F46+F47+F48+F49</f>
        <v>1021</v>
      </c>
      <c r="I46" s="12">
        <v>500</v>
      </c>
      <c r="J46" s="13">
        <f t="shared" si="1"/>
        <v>521</v>
      </c>
      <c r="L46" s="13">
        <f t="shared" si="2"/>
        <v>54.800000000000004</v>
      </c>
    </row>
    <row r="47" spans="1:12" s="10" customFormat="1" ht="30" customHeight="1" x14ac:dyDescent="0.3">
      <c r="A47" s="10" t="s">
        <v>1239</v>
      </c>
      <c r="B47" s="41" t="s">
        <v>1238</v>
      </c>
      <c r="C47" s="21"/>
      <c r="D47" s="10">
        <v>37</v>
      </c>
      <c r="E47" s="10" t="s">
        <v>16</v>
      </c>
      <c r="F47" s="10">
        <v>274</v>
      </c>
      <c r="G47" s="11">
        <f t="shared" si="0"/>
        <v>219.2</v>
      </c>
      <c r="J47" s="11">
        <f t="shared" si="1"/>
        <v>0</v>
      </c>
      <c r="L47" s="11">
        <f t="shared" si="2"/>
        <v>54.800000000000004</v>
      </c>
    </row>
    <row r="48" spans="1:12" s="10" customFormat="1" ht="30" customHeight="1" x14ac:dyDescent="0.3">
      <c r="A48" s="10" t="s">
        <v>1239</v>
      </c>
      <c r="B48" s="41" t="s">
        <v>1240</v>
      </c>
      <c r="C48" s="21"/>
      <c r="D48" s="10">
        <v>39</v>
      </c>
      <c r="E48" s="10" t="s">
        <v>7</v>
      </c>
      <c r="F48" s="10">
        <v>249</v>
      </c>
      <c r="G48" s="11">
        <f t="shared" si="0"/>
        <v>199.2</v>
      </c>
      <c r="J48" s="11">
        <f t="shared" si="1"/>
        <v>0</v>
      </c>
      <c r="L48" s="11">
        <f t="shared" si="2"/>
        <v>49.800000000000004</v>
      </c>
    </row>
    <row r="49" spans="1:12" s="8" customFormat="1" ht="30" customHeight="1" x14ac:dyDescent="0.3">
      <c r="A49" s="8" t="s">
        <v>1239</v>
      </c>
      <c r="B49" s="48" t="s">
        <v>1241</v>
      </c>
      <c r="C49" s="20"/>
      <c r="D49" s="8">
        <v>43</v>
      </c>
      <c r="E49" s="8" t="s">
        <v>720</v>
      </c>
      <c r="F49" s="8">
        <v>224</v>
      </c>
      <c r="G49" s="9">
        <f t="shared" si="0"/>
        <v>179.2</v>
      </c>
      <c r="J49" s="9">
        <f t="shared" si="1"/>
        <v>0</v>
      </c>
      <c r="L49" s="9">
        <f t="shared" si="2"/>
        <v>44.800000000000004</v>
      </c>
    </row>
    <row r="50" spans="1:12" s="5" customFormat="1" ht="30" customHeight="1" x14ac:dyDescent="0.3">
      <c r="A50" s="5" t="s">
        <v>124</v>
      </c>
      <c r="B50" s="46" t="s">
        <v>1242</v>
      </c>
      <c r="C50" s="7" t="s">
        <v>1243</v>
      </c>
      <c r="D50" s="5">
        <v>140</v>
      </c>
      <c r="E50" s="5" t="s">
        <v>16</v>
      </c>
      <c r="F50" s="5">
        <v>419</v>
      </c>
      <c r="G50" s="6">
        <f t="shared" si="0"/>
        <v>335.2</v>
      </c>
      <c r="H50" s="5">
        <f>F50</f>
        <v>419</v>
      </c>
      <c r="I50" s="5">
        <v>200</v>
      </c>
      <c r="J50" s="6">
        <f t="shared" si="1"/>
        <v>219</v>
      </c>
      <c r="L50" s="6">
        <f t="shared" si="2"/>
        <v>83.800000000000011</v>
      </c>
    </row>
    <row r="51" spans="1:12" s="3" customFormat="1" ht="30" customHeight="1" x14ac:dyDescent="0.3">
      <c r="A51" s="3" t="s">
        <v>353</v>
      </c>
      <c r="B51" s="43" t="s">
        <v>1250</v>
      </c>
      <c r="C51" s="15" t="s">
        <v>1249</v>
      </c>
      <c r="D51" s="3">
        <v>88</v>
      </c>
      <c r="E51" s="3" t="s">
        <v>3</v>
      </c>
      <c r="F51" s="3">
        <v>937</v>
      </c>
      <c r="G51" s="4">
        <f t="shared" si="0"/>
        <v>749.6</v>
      </c>
      <c r="H51" s="3">
        <f>F51</f>
        <v>937</v>
      </c>
      <c r="I51" s="3">
        <v>937</v>
      </c>
      <c r="J51" s="4">
        <f t="shared" si="1"/>
        <v>0</v>
      </c>
      <c r="L51" s="4">
        <f t="shared" si="2"/>
        <v>187.4</v>
      </c>
    </row>
    <row r="52" spans="1:12" s="5" customFormat="1" ht="30" customHeight="1" x14ac:dyDescent="0.3">
      <c r="A52" s="5" t="s">
        <v>1253</v>
      </c>
      <c r="B52" s="46" t="s">
        <v>1252</v>
      </c>
      <c r="C52" s="7" t="s">
        <v>1251</v>
      </c>
      <c r="E52" s="5" t="s">
        <v>344</v>
      </c>
      <c r="F52" s="5">
        <v>2344</v>
      </c>
      <c r="G52" s="6">
        <f t="shared" ref="G52:G66" si="3">F52-L52</f>
        <v>1875.2</v>
      </c>
      <c r="H52" s="5">
        <f>F52</f>
        <v>2344</v>
      </c>
      <c r="I52" s="5">
        <v>2200</v>
      </c>
      <c r="J52" s="6">
        <f t="shared" ref="J52:J66" si="4">H52-I52</f>
        <v>144</v>
      </c>
      <c r="L52" s="6">
        <f t="shared" ref="L52:L66" si="5">F52*20%</f>
        <v>468.8</v>
      </c>
    </row>
    <row r="53" spans="1:12" s="3" customFormat="1" ht="30" customHeight="1" x14ac:dyDescent="0.3">
      <c r="A53" s="3" t="s">
        <v>402</v>
      </c>
      <c r="B53" s="43" t="s">
        <v>226</v>
      </c>
      <c r="C53" s="15" t="s">
        <v>1258</v>
      </c>
      <c r="D53" s="3" t="s">
        <v>1259</v>
      </c>
      <c r="E53" s="3" t="s">
        <v>747</v>
      </c>
      <c r="F53" s="3">
        <v>332</v>
      </c>
      <c r="G53" s="4">
        <f t="shared" si="3"/>
        <v>265.60000000000002</v>
      </c>
      <c r="H53" s="3">
        <f>F53+F54</f>
        <v>817</v>
      </c>
      <c r="J53" s="4">
        <f t="shared" si="4"/>
        <v>817</v>
      </c>
      <c r="L53" s="4">
        <f t="shared" si="5"/>
        <v>66.400000000000006</v>
      </c>
    </row>
    <row r="54" spans="1:12" s="3" customFormat="1" ht="30" customHeight="1" x14ac:dyDescent="0.3">
      <c r="A54" s="3" t="s">
        <v>402</v>
      </c>
      <c r="B54" s="43" t="s">
        <v>1260</v>
      </c>
      <c r="C54" s="15" t="s">
        <v>1261</v>
      </c>
      <c r="E54" s="3" t="s">
        <v>1262</v>
      </c>
      <c r="F54" s="3">
        <v>485</v>
      </c>
      <c r="G54" s="4">
        <f t="shared" si="3"/>
        <v>388</v>
      </c>
      <c r="J54" s="4">
        <f t="shared" si="4"/>
        <v>0</v>
      </c>
      <c r="L54" s="4">
        <f t="shared" si="5"/>
        <v>97</v>
      </c>
    </row>
    <row r="55" spans="1:12" ht="30" customHeight="1" x14ac:dyDescent="0.3">
      <c r="C55" s="28"/>
      <c r="D55" s="29"/>
      <c r="F55" s="2"/>
      <c r="G55" s="2">
        <f t="shared" si="3"/>
        <v>0</v>
      </c>
      <c r="J55" s="2">
        <f t="shared" si="4"/>
        <v>0</v>
      </c>
      <c r="L55" s="2">
        <f t="shared" si="5"/>
        <v>0</v>
      </c>
    </row>
    <row r="56" spans="1:12" ht="30" customHeight="1" x14ac:dyDescent="0.3">
      <c r="C56" s="28"/>
      <c r="D56" s="29"/>
      <c r="F56" s="2"/>
      <c r="G56" s="2">
        <f t="shared" si="3"/>
        <v>0</v>
      </c>
      <c r="J56" s="2">
        <f t="shared" si="4"/>
        <v>0</v>
      </c>
      <c r="L56" s="2">
        <f t="shared" si="5"/>
        <v>0</v>
      </c>
    </row>
    <row r="57" spans="1:12" ht="30" customHeight="1" x14ac:dyDescent="0.3">
      <c r="A57" s="2"/>
      <c r="B57" s="2"/>
      <c r="C57" s="28"/>
      <c r="E57" s="29"/>
      <c r="F57" s="2">
        <f>SUM(F2:F56)</f>
        <v>18489</v>
      </c>
      <c r="G57" s="2">
        <f t="shared" si="3"/>
        <v>14791.2</v>
      </c>
      <c r="H57" s="1">
        <f>SUM(H2:H56)</f>
        <v>18489</v>
      </c>
      <c r="J57" s="2">
        <f>SUM(J2:J56)</f>
        <v>7325</v>
      </c>
      <c r="L57" s="2">
        <f t="shared" si="5"/>
        <v>3697.8</v>
      </c>
    </row>
    <row r="58" spans="1:12" ht="30" customHeight="1" x14ac:dyDescent="0.3">
      <c r="A58" s="2"/>
      <c r="B58" s="2"/>
      <c r="C58" s="28"/>
      <c r="E58" s="29"/>
      <c r="F58" s="2"/>
      <c r="G58" s="2">
        <f t="shared" si="3"/>
        <v>0</v>
      </c>
      <c r="J58" s="2">
        <f t="shared" si="4"/>
        <v>0</v>
      </c>
      <c r="L58" s="2">
        <f t="shared" si="5"/>
        <v>0</v>
      </c>
    </row>
    <row r="59" spans="1:12" ht="30" customHeight="1" x14ac:dyDescent="0.3">
      <c r="A59" s="2"/>
      <c r="B59" s="2"/>
      <c r="C59" s="28"/>
      <c r="D59" s="29"/>
      <c r="E59" s="29"/>
      <c r="F59" s="2"/>
      <c r="G59" s="2">
        <f t="shared" si="3"/>
        <v>0</v>
      </c>
      <c r="J59" s="2">
        <f t="shared" si="4"/>
        <v>0</v>
      </c>
      <c r="L59" s="2">
        <f t="shared" si="5"/>
        <v>0</v>
      </c>
    </row>
    <row r="60" spans="1:12" ht="30" customHeight="1" x14ac:dyDescent="0.3">
      <c r="C60" s="28"/>
      <c r="D60" s="29"/>
      <c r="F60" s="2"/>
      <c r="G60" s="2">
        <f t="shared" si="3"/>
        <v>0</v>
      </c>
      <c r="J60" s="2">
        <f t="shared" si="4"/>
        <v>0</v>
      </c>
      <c r="L60" s="2">
        <f t="shared" si="5"/>
        <v>0</v>
      </c>
    </row>
    <row r="61" spans="1:12" ht="30" customHeight="1" x14ac:dyDescent="0.3">
      <c r="A61" s="2"/>
      <c r="B61" s="2"/>
      <c r="C61" s="28"/>
      <c r="D61" s="2"/>
      <c r="E61" s="2"/>
      <c r="F61" s="2"/>
      <c r="G61" s="2">
        <f t="shared" si="3"/>
        <v>0</v>
      </c>
      <c r="J61" s="2">
        <f t="shared" si="4"/>
        <v>0</v>
      </c>
      <c r="L61" s="2">
        <f t="shared" si="5"/>
        <v>0</v>
      </c>
    </row>
    <row r="62" spans="1:12" ht="30" customHeight="1" x14ac:dyDescent="0.3">
      <c r="A62" s="2"/>
      <c r="B62" s="2"/>
      <c r="C62" s="28"/>
      <c r="D62" s="2"/>
      <c r="E62" s="2"/>
      <c r="F62" s="2"/>
      <c r="G62" s="2">
        <f t="shared" si="3"/>
        <v>0</v>
      </c>
      <c r="J62" s="2">
        <f t="shared" si="4"/>
        <v>0</v>
      </c>
      <c r="L62" s="2">
        <f t="shared" si="5"/>
        <v>0</v>
      </c>
    </row>
    <row r="63" spans="1:12" ht="30" customHeight="1" x14ac:dyDescent="0.3">
      <c r="C63" s="28"/>
      <c r="G63" s="2">
        <f t="shared" si="3"/>
        <v>0</v>
      </c>
      <c r="J63" s="2">
        <f t="shared" si="4"/>
        <v>0</v>
      </c>
      <c r="L63" s="2">
        <f t="shared" si="5"/>
        <v>0</v>
      </c>
    </row>
    <row r="64" spans="1:12" ht="30" customHeight="1" x14ac:dyDescent="0.3">
      <c r="C64" s="28"/>
      <c r="F64" s="2"/>
      <c r="G64" s="2">
        <f t="shared" si="3"/>
        <v>0</v>
      </c>
      <c r="J64" s="2">
        <f t="shared" si="4"/>
        <v>0</v>
      </c>
      <c r="L64" s="2">
        <f t="shared" si="5"/>
        <v>0</v>
      </c>
    </row>
    <row r="65" spans="3:12" ht="30" customHeight="1" x14ac:dyDescent="0.3">
      <c r="C65" s="28"/>
      <c r="F65" s="2"/>
      <c r="G65" s="2">
        <f t="shared" si="3"/>
        <v>0</v>
      </c>
      <c r="J65" s="2">
        <f t="shared" si="4"/>
        <v>0</v>
      </c>
      <c r="L65" s="2">
        <f t="shared" si="5"/>
        <v>0</v>
      </c>
    </row>
    <row r="66" spans="3:12" ht="30" customHeight="1" x14ac:dyDescent="0.3">
      <c r="C66" s="28"/>
      <c r="F66" s="2"/>
      <c r="G66" s="2">
        <f t="shared" si="3"/>
        <v>0</v>
      </c>
      <c r="J66" s="2">
        <f t="shared" si="4"/>
        <v>0</v>
      </c>
      <c r="L66" s="2">
        <f t="shared" si="5"/>
        <v>0</v>
      </c>
    </row>
    <row r="67" spans="3:12" ht="30" customHeight="1" x14ac:dyDescent="0.3">
      <c r="C67" s="28"/>
      <c r="F67" s="2"/>
      <c r="G67" s="2">
        <f>F67-L67</f>
        <v>0</v>
      </c>
      <c r="J67" s="2">
        <f>H67-I67</f>
        <v>0</v>
      </c>
      <c r="L67" s="2">
        <f>F67*20%</f>
        <v>0</v>
      </c>
    </row>
    <row r="68" spans="3:12" ht="30" customHeight="1" x14ac:dyDescent="0.3">
      <c r="C68" s="28"/>
      <c r="F68" s="2"/>
      <c r="G68" s="2">
        <f>F68-L68</f>
        <v>0</v>
      </c>
      <c r="J68" s="2">
        <f>H68-I68</f>
        <v>0</v>
      </c>
      <c r="L68" s="2">
        <f>F68*20%</f>
        <v>0</v>
      </c>
    </row>
    <row r="69" spans="3:12" ht="30" customHeight="1" x14ac:dyDescent="0.3">
      <c r="C69" s="28"/>
      <c r="G69" s="2">
        <f>F69-L69</f>
        <v>0</v>
      </c>
      <c r="J69" s="2">
        <f>H69-I69</f>
        <v>0</v>
      </c>
      <c r="L69" s="2">
        <f>F69*20%</f>
        <v>0</v>
      </c>
    </row>
    <row r="70" spans="3:12" ht="30" customHeight="1" x14ac:dyDescent="0.3">
      <c r="G70" s="1">
        <f>SUM(G2:G69)</f>
        <v>29582.400000000005</v>
      </c>
    </row>
  </sheetData>
  <sortState ref="A2:M47">
    <sortCondition ref="A2"/>
  </sortState>
  <hyperlinks>
    <hyperlink ref="C5" r:id="rId1" xr:uid="{00000000-0004-0000-2400-000000000000}"/>
    <hyperlink ref="C19" r:id="rId2" xr:uid="{00000000-0004-0000-2400-000001000000}"/>
    <hyperlink ref="C15" r:id="rId3" xr:uid="{00000000-0004-0000-2400-000002000000}"/>
    <hyperlink ref="C6" r:id="rId4" xr:uid="{00000000-0004-0000-2400-000003000000}"/>
    <hyperlink ref="C18" r:id="rId5" xr:uid="{00000000-0004-0000-2400-000004000000}"/>
    <hyperlink ref="C23" r:id="rId6" xr:uid="{00000000-0004-0000-2400-000005000000}"/>
    <hyperlink ref="C24" r:id="rId7" xr:uid="{00000000-0004-0000-2400-000006000000}"/>
    <hyperlink ref="C22" r:id="rId8" xr:uid="{00000000-0004-0000-2400-000007000000}"/>
    <hyperlink ref="C21" r:id="rId9" xr:uid="{00000000-0004-0000-2400-000008000000}"/>
    <hyperlink ref="C20" r:id="rId10" xr:uid="{00000000-0004-0000-2400-000009000000}"/>
    <hyperlink ref="C32" r:id="rId11" xr:uid="{00000000-0004-0000-2400-00000A000000}"/>
    <hyperlink ref="C34" r:id="rId12" xr:uid="{00000000-0004-0000-2400-00000B000000}"/>
    <hyperlink ref="C35" r:id="rId13" xr:uid="{00000000-0004-0000-2400-00000C000000}"/>
    <hyperlink ref="C25" r:id="rId14" xr:uid="{00000000-0004-0000-2400-00000D000000}"/>
    <hyperlink ref="C28" r:id="rId15" xr:uid="{00000000-0004-0000-2400-00000E000000}"/>
    <hyperlink ref="C7" r:id="rId16" xr:uid="{00000000-0004-0000-2400-00000F000000}"/>
    <hyperlink ref="C8" r:id="rId17" xr:uid="{00000000-0004-0000-2400-000010000000}"/>
    <hyperlink ref="C33" r:id="rId18" xr:uid="{00000000-0004-0000-2400-000011000000}"/>
    <hyperlink ref="C9" r:id="rId19" xr:uid="{00000000-0004-0000-2400-000012000000}"/>
    <hyperlink ref="C10" r:id="rId20" xr:uid="{00000000-0004-0000-2400-000013000000}"/>
    <hyperlink ref="C16" r:id="rId21" xr:uid="{00000000-0004-0000-2400-000014000000}"/>
    <hyperlink ref="C17" r:id="rId22" xr:uid="{00000000-0004-0000-2400-000015000000}"/>
    <hyperlink ref="C11" r:id="rId23" xr:uid="{00000000-0004-0000-2400-000016000000}"/>
    <hyperlink ref="C12" r:id="rId24" xr:uid="{00000000-0004-0000-2400-000017000000}"/>
    <hyperlink ref="C13" r:id="rId25" xr:uid="{00000000-0004-0000-2400-000018000000}"/>
    <hyperlink ref="C14" r:id="rId26" xr:uid="{00000000-0004-0000-2400-000019000000}"/>
    <hyperlink ref="C2" r:id="rId27" xr:uid="{00000000-0004-0000-2400-00001A000000}"/>
    <hyperlink ref="C36" r:id="rId28" xr:uid="{00000000-0004-0000-2400-00001B000000}"/>
    <hyperlink ref="C37" r:id="rId29" xr:uid="{00000000-0004-0000-2400-00001C000000}"/>
    <hyperlink ref="C40" r:id="rId30" xr:uid="{00000000-0004-0000-2400-00001D000000}"/>
    <hyperlink ref="C45" r:id="rId31" xr:uid="{00000000-0004-0000-2400-00001E000000}"/>
    <hyperlink ref="C50" r:id="rId32" xr:uid="{00000000-0004-0000-2400-00001F000000}"/>
    <hyperlink ref="C39" r:id="rId33" xr:uid="{00000000-0004-0000-2400-000020000000}"/>
    <hyperlink ref="C38" r:id="rId34" xr:uid="{00000000-0004-0000-2400-000021000000}"/>
    <hyperlink ref="C51" r:id="rId35" xr:uid="{00000000-0004-0000-2400-000022000000}"/>
    <hyperlink ref="C52" r:id="rId36" xr:uid="{00000000-0004-0000-2400-000023000000}"/>
    <hyperlink ref="C26" r:id="rId37" xr:uid="{00000000-0004-0000-2400-000024000000}"/>
    <hyperlink ref="C27" r:id="rId38" xr:uid="{00000000-0004-0000-2400-000025000000}"/>
    <hyperlink ref="C53" r:id="rId39" xr:uid="{00000000-0004-0000-2400-000026000000}"/>
    <hyperlink ref="C54" r:id="rId40" xr:uid="{00000000-0004-0000-2400-000027000000}"/>
  </hyperlinks>
  <pageMargins left="0.7" right="0.7" top="0.75" bottom="0.75" header="0.3" footer="0.3"/>
  <pageSetup paperSize="9" orientation="portrait" verticalDpi="0" r:id="rId4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03"/>
  <sheetViews>
    <sheetView workbookViewId="0">
      <pane ySplit="1" topLeftCell="A6" activePane="bottomLeft" state="frozen"/>
      <selection pane="bottomLeft" activeCell="A15" sqref="A15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D103</f>
        <v>23625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1" t="s">
        <v>1044</v>
      </c>
      <c r="B2" s="32">
        <v>110</v>
      </c>
      <c r="C2" s="29"/>
      <c r="D2" s="32">
        <v>109</v>
      </c>
      <c r="E2" s="31" t="s">
        <v>664</v>
      </c>
      <c r="F2" s="28" t="s">
        <v>1045</v>
      </c>
      <c r="G2" s="31">
        <v>139</v>
      </c>
      <c r="H2" s="31">
        <f t="shared" ref="H2:H33" si="0">G2-M2</f>
        <v>111.2</v>
      </c>
      <c r="I2" s="32">
        <f>G2+G3+G4+G5+G6+G7+G8+G9+G10+G11</f>
        <v>4860</v>
      </c>
      <c r="K2" s="31">
        <f t="shared" ref="K2:K26" si="1">I2-J2</f>
        <v>4860</v>
      </c>
      <c r="M2" s="31">
        <f t="shared" ref="M2:M33" si="2">G2*20%</f>
        <v>27.8</v>
      </c>
    </row>
    <row r="3" spans="1:15" ht="30" customHeight="1" x14ac:dyDescent="0.3">
      <c r="A3" s="53" t="s">
        <v>1160</v>
      </c>
      <c r="B3" s="32">
        <v>122</v>
      </c>
      <c r="D3" s="32">
        <v>540</v>
      </c>
      <c r="E3" s="32" t="s">
        <v>1076</v>
      </c>
      <c r="F3" s="28" t="s">
        <v>1080</v>
      </c>
      <c r="G3" s="32">
        <v>648</v>
      </c>
      <c r="H3" s="31">
        <f t="shared" si="0"/>
        <v>518.4</v>
      </c>
      <c r="I3" s="32">
        <f>G3+G4+G5+G6+G7+G8+G9+G10+G11</f>
        <v>4721</v>
      </c>
      <c r="J3" s="32">
        <v>1900</v>
      </c>
      <c r="K3" s="31">
        <f t="shared" si="1"/>
        <v>2821</v>
      </c>
      <c r="M3" s="31">
        <f t="shared" si="2"/>
        <v>129.6</v>
      </c>
      <c r="O3" s="31"/>
    </row>
    <row r="4" spans="1:15" ht="30" customHeight="1" x14ac:dyDescent="0.3">
      <c r="A4" s="32" t="s">
        <v>1039</v>
      </c>
      <c r="B4" s="29" t="s">
        <v>1004</v>
      </c>
      <c r="C4" s="32" t="s">
        <v>1041</v>
      </c>
      <c r="D4" s="32">
        <v>1099</v>
      </c>
      <c r="E4" s="32" t="s">
        <v>770</v>
      </c>
      <c r="F4" s="28" t="s">
        <v>1040</v>
      </c>
      <c r="G4" s="31">
        <v>1396</v>
      </c>
      <c r="H4" s="31">
        <f t="shared" si="0"/>
        <v>1116.8</v>
      </c>
      <c r="I4" s="32">
        <f>G4+G5+G6+G7+G8+G9+G11</f>
        <v>3761</v>
      </c>
      <c r="J4" s="32">
        <v>2700</v>
      </c>
      <c r="K4" s="31">
        <f t="shared" si="1"/>
        <v>1061</v>
      </c>
      <c r="M4" s="31">
        <f t="shared" si="2"/>
        <v>279.2</v>
      </c>
    </row>
    <row r="5" spans="1:15" ht="30" customHeight="1" x14ac:dyDescent="0.3">
      <c r="A5" s="31" t="s">
        <v>1003</v>
      </c>
      <c r="B5" s="31" t="s">
        <v>1004</v>
      </c>
      <c r="C5" s="31" t="s">
        <v>7</v>
      </c>
      <c r="D5" s="32">
        <v>293</v>
      </c>
      <c r="E5" s="31" t="s">
        <v>770</v>
      </c>
      <c r="F5" s="28" t="s">
        <v>1005</v>
      </c>
      <c r="G5" s="31">
        <v>465</v>
      </c>
      <c r="H5" s="31">
        <f t="shared" si="0"/>
        <v>372</v>
      </c>
      <c r="K5" s="31">
        <f t="shared" si="1"/>
        <v>0</v>
      </c>
      <c r="M5" s="31">
        <f t="shared" si="2"/>
        <v>93</v>
      </c>
    </row>
    <row r="6" spans="1:15" ht="30" customHeight="1" x14ac:dyDescent="0.3">
      <c r="A6" s="31" t="s">
        <v>1006</v>
      </c>
      <c r="B6" s="31" t="s">
        <v>1004</v>
      </c>
      <c r="C6" s="32" t="s">
        <v>52</v>
      </c>
      <c r="D6" s="32">
        <v>293</v>
      </c>
      <c r="E6" s="31" t="s">
        <v>770</v>
      </c>
      <c r="F6" s="28" t="s">
        <v>1007</v>
      </c>
      <c r="G6" s="31">
        <v>373</v>
      </c>
      <c r="H6" s="31">
        <f t="shared" si="0"/>
        <v>298.39999999999998</v>
      </c>
      <c r="K6" s="31">
        <f t="shared" si="1"/>
        <v>0</v>
      </c>
      <c r="M6" s="31">
        <f t="shared" si="2"/>
        <v>74.600000000000009</v>
      </c>
    </row>
    <row r="7" spans="1:15" ht="30" customHeight="1" x14ac:dyDescent="0.3">
      <c r="A7" s="32" t="s">
        <v>1114</v>
      </c>
      <c r="B7" s="67" t="s">
        <v>525</v>
      </c>
      <c r="C7" s="32" t="s">
        <v>363</v>
      </c>
      <c r="D7" s="32">
        <v>412</v>
      </c>
      <c r="E7" s="32" t="s">
        <v>119</v>
      </c>
      <c r="F7" s="28" t="s">
        <v>1115</v>
      </c>
      <c r="G7" s="32">
        <v>524</v>
      </c>
      <c r="H7" s="31">
        <f t="shared" si="0"/>
        <v>419.2</v>
      </c>
      <c r="I7" s="32">
        <f>G7+G8</f>
        <v>908</v>
      </c>
      <c r="J7" s="32">
        <v>500</v>
      </c>
      <c r="K7" s="31">
        <f t="shared" si="1"/>
        <v>408</v>
      </c>
      <c r="M7" s="31">
        <f t="shared" si="2"/>
        <v>104.80000000000001</v>
      </c>
    </row>
    <row r="8" spans="1:15" ht="30" customHeight="1" x14ac:dyDescent="0.3">
      <c r="A8" s="31" t="s">
        <v>1052</v>
      </c>
      <c r="B8" s="31"/>
      <c r="C8" s="31"/>
      <c r="D8" s="32">
        <v>302</v>
      </c>
      <c r="E8" s="31" t="s">
        <v>143</v>
      </c>
      <c r="F8" s="28" t="s">
        <v>1053</v>
      </c>
      <c r="G8" s="31">
        <v>384</v>
      </c>
      <c r="H8" s="31">
        <f t="shared" si="0"/>
        <v>307.2</v>
      </c>
      <c r="I8" s="32">
        <f>G8+G9+G10+G11+G12</f>
        <v>1423</v>
      </c>
      <c r="J8" s="32">
        <v>750</v>
      </c>
      <c r="K8" s="31">
        <f t="shared" si="1"/>
        <v>673</v>
      </c>
      <c r="M8" s="31">
        <f t="shared" si="2"/>
        <v>76.800000000000011</v>
      </c>
    </row>
    <row r="9" spans="1:15" ht="30" customHeight="1" x14ac:dyDescent="0.3">
      <c r="A9" s="32" t="s">
        <v>1136</v>
      </c>
      <c r="B9" s="32">
        <v>40</v>
      </c>
      <c r="C9" s="32" t="s">
        <v>120</v>
      </c>
      <c r="D9" s="32">
        <v>395</v>
      </c>
      <c r="E9" s="32" t="s">
        <v>1135</v>
      </c>
      <c r="F9" s="28" t="s">
        <v>1137</v>
      </c>
      <c r="G9" s="32">
        <v>502</v>
      </c>
      <c r="H9" s="31">
        <f t="shared" si="0"/>
        <v>401.6</v>
      </c>
      <c r="K9" s="31">
        <f t="shared" si="1"/>
        <v>0</v>
      </c>
      <c r="M9" s="31">
        <f t="shared" si="2"/>
        <v>100.4</v>
      </c>
    </row>
    <row r="10" spans="1:15" ht="30" customHeight="1" x14ac:dyDescent="0.3">
      <c r="A10" s="32" t="s">
        <v>1092</v>
      </c>
      <c r="B10" s="32" t="s">
        <v>991</v>
      </c>
      <c r="C10" s="32" t="s">
        <v>274</v>
      </c>
      <c r="D10" s="32">
        <v>245</v>
      </c>
      <c r="E10" s="32" t="s">
        <v>664</v>
      </c>
      <c r="F10" s="28" t="s">
        <v>992</v>
      </c>
      <c r="G10" s="32">
        <v>312</v>
      </c>
      <c r="H10" s="31">
        <f t="shared" si="0"/>
        <v>249.6</v>
      </c>
      <c r="K10" s="31">
        <f t="shared" si="1"/>
        <v>0</v>
      </c>
      <c r="M10" s="31">
        <f t="shared" si="2"/>
        <v>62.400000000000006</v>
      </c>
    </row>
    <row r="11" spans="1:15" ht="30" customHeight="1" x14ac:dyDescent="0.3">
      <c r="A11" s="32" t="s">
        <v>1014</v>
      </c>
      <c r="D11" s="32">
        <v>92</v>
      </c>
      <c r="E11" s="32" t="s">
        <v>664</v>
      </c>
      <c r="F11" s="28" t="s">
        <v>1015</v>
      </c>
      <c r="G11" s="32">
        <v>117</v>
      </c>
      <c r="H11" s="31">
        <f t="shared" si="0"/>
        <v>93.6</v>
      </c>
      <c r="K11" s="31">
        <f t="shared" si="1"/>
        <v>0</v>
      </c>
      <c r="M11" s="31">
        <f t="shared" si="2"/>
        <v>23.400000000000002</v>
      </c>
    </row>
    <row r="12" spans="1:15" ht="30" customHeight="1" x14ac:dyDescent="0.3">
      <c r="A12" s="32" t="s">
        <v>1025</v>
      </c>
      <c r="D12" s="32">
        <v>85</v>
      </c>
      <c r="E12" s="32" t="s">
        <v>664</v>
      </c>
      <c r="F12" s="28" t="s">
        <v>1026</v>
      </c>
      <c r="G12" s="32">
        <v>108</v>
      </c>
      <c r="H12" s="31">
        <f t="shared" si="0"/>
        <v>86.4</v>
      </c>
      <c r="K12" s="31">
        <f t="shared" si="1"/>
        <v>0</v>
      </c>
      <c r="M12" s="31">
        <f t="shared" si="2"/>
        <v>21.6</v>
      </c>
    </row>
    <row r="13" spans="1:15" ht="30" customHeight="1" x14ac:dyDescent="0.3">
      <c r="A13" s="32" t="s">
        <v>1018</v>
      </c>
      <c r="B13" s="32">
        <v>62</v>
      </c>
      <c r="C13" s="32" t="s">
        <v>1020</v>
      </c>
      <c r="D13" s="32">
        <v>199</v>
      </c>
      <c r="E13" s="32" t="s">
        <v>664</v>
      </c>
      <c r="F13" s="28" t="s">
        <v>1019</v>
      </c>
      <c r="G13" s="32">
        <v>253</v>
      </c>
      <c r="H13" s="31">
        <f t="shared" si="0"/>
        <v>202.4</v>
      </c>
      <c r="K13" s="31">
        <f t="shared" si="1"/>
        <v>0</v>
      </c>
      <c r="M13" s="31">
        <f t="shared" si="2"/>
        <v>50.6</v>
      </c>
    </row>
    <row r="14" spans="1:15" ht="30" customHeight="1" x14ac:dyDescent="0.3">
      <c r="A14" s="32" t="s">
        <v>1057</v>
      </c>
      <c r="B14" s="32">
        <v>2</v>
      </c>
      <c r="C14" s="32" t="s">
        <v>1058</v>
      </c>
      <c r="D14" s="32">
        <v>226</v>
      </c>
      <c r="E14" s="32" t="s">
        <v>270</v>
      </c>
      <c r="F14" s="28" t="s">
        <v>1059</v>
      </c>
      <c r="G14" s="31">
        <v>288</v>
      </c>
      <c r="H14" s="31">
        <f t="shared" si="0"/>
        <v>230.4</v>
      </c>
      <c r="I14" s="32">
        <f>G14+G15+G16+G17+G18+G19+G20</f>
        <v>2119</v>
      </c>
      <c r="J14" s="32">
        <v>1000</v>
      </c>
      <c r="K14" s="31">
        <f t="shared" si="1"/>
        <v>1119</v>
      </c>
      <c r="M14" s="31">
        <f t="shared" si="2"/>
        <v>57.6</v>
      </c>
    </row>
    <row r="15" spans="1:15" ht="30" customHeight="1" x14ac:dyDescent="0.3">
      <c r="A15" s="32" t="s">
        <v>1081</v>
      </c>
      <c r="B15" s="32">
        <v>8</v>
      </c>
      <c r="C15" s="32" t="s">
        <v>1083</v>
      </c>
      <c r="D15" s="32">
        <v>235</v>
      </c>
      <c r="E15" s="32" t="s">
        <v>1076</v>
      </c>
      <c r="F15" s="28" t="s">
        <v>1082</v>
      </c>
      <c r="G15" s="32">
        <v>299</v>
      </c>
      <c r="H15" s="32">
        <f t="shared" si="0"/>
        <v>239.2</v>
      </c>
      <c r="K15" s="31">
        <f t="shared" si="1"/>
        <v>0</v>
      </c>
      <c r="M15" s="31">
        <f t="shared" si="2"/>
        <v>59.800000000000004</v>
      </c>
    </row>
    <row r="16" spans="1:15" ht="30" customHeight="1" x14ac:dyDescent="0.3">
      <c r="A16" s="32" t="s">
        <v>1081</v>
      </c>
      <c r="B16" s="32">
        <v>8</v>
      </c>
      <c r="C16" s="32" t="s">
        <v>470</v>
      </c>
      <c r="D16" s="32">
        <v>235</v>
      </c>
      <c r="E16" s="32" t="s">
        <v>1076</v>
      </c>
      <c r="F16" s="28" t="s">
        <v>1084</v>
      </c>
      <c r="G16" s="32">
        <v>299</v>
      </c>
      <c r="H16" s="32">
        <f t="shared" si="0"/>
        <v>239.2</v>
      </c>
      <c r="K16" s="31">
        <f t="shared" si="1"/>
        <v>0</v>
      </c>
      <c r="M16" s="31">
        <f t="shared" si="2"/>
        <v>59.800000000000004</v>
      </c>
    </row>
    <row r="17" spans="1:14" s="31" customFormat="1" ht="30" customHeight="1" x14ac:dyDescent="0.3">
      <c r="A17" s="32" t="s">
        <v>1081</v>
      </c>
      <c r="B17" s="32">
        <v>8</v>
      </c>
      <c r="C17" s="53" t="s">
        <v>511</v>
      </c>
      <c r="D17" s="32">
        <v>235</v>
      </c>
      <c r="E17" s="32" t="s">
        <v>1076</v>
      </c>
      <c r="F17" s="28" t="s">
        <v>1087</v>
      </c>
      <c r="G17" s="32">
        <v>299</v>
      </c>
      <c r="H17" s="32">
        <f t="shared" si="0"/>
        <v>239.2</v>
      </c>
      <c r="I17" s="32"/>
      <c r="J17" s="32"/>
      <c r="K17" s="31">
        <f t="shared" si="1"/>
        <v>0</v>
      </c>
      <c r="L17" s="32"/>
      <c r="M17" s="31">
        <f t="shared" si="2"/>
        <v>59.800000000000004</v>
      </c>
      <c r="N17" s="32"/>
    </row>
    <row r="18" spans="1:14" s="31" customFormat="1" ht="30" customHeight="1" x14ac:dyDescent="0.3">
      <c r="A18" s="32" t="s">
        <v>1077</v>
      </c>
      <c r="B18" s="32">
        <v>8</v>
      </c>
      <c r="C18" s="32" t="s">
        <v>616</v>
      </c>
      <c r="D18" s="32">
        <v>245</v>
      </c>
      <c r="E18" s="32" t="s">
        <v>1076</v>
      </c>
      <c r="F18" s="28" t="s">
        <v>1078</v>
      </c>
      <c r="G18" s="32">
        <v>312</v>
      </c>
      <c r="H18" s="31">
        <f t="shared" si="0"/>
        <v>249.6</v>
      </c>
      <c r="I18" s="32"/>
      <c r="J18" s="32"/>
      <c r="K18" s="31">
        <f t="shared" si="1"/>
        <v>0</v>
      </c>
      <c r="L18" s="32"/>
      <c r="M18" s="31">
        <f t="shared" si="2"/>
        <v>62.400000000000006</v>
      </c>
      <c r="N18" s="32"/>
    </row>
    <row r="19" spans="1:14" s="31" customFormat="1" ht="30" customHeight="1" x14ac:dyDescent="0.3">
      <c r="A19" s="32" t="s">
        <v>1077</v>
      </c>
      <c r="B19" s="32">
        <v>8</v>
      </c>
      <c r="C19" s="53" t="s">
        <v>59</v>
      </c>
      <c r="D19" s="32">
        <v>245</v>
      </c>
      <c r="E19" s="32" t="s">
        <v>1076</v>
      </c>
      <c r="F19" s="28" t="s">
        <v>1079</v>
      </c>
      <c r="G19" s="32">
        <v>312</v>
      </c>
      <c r="H19" s="31">
        <f t="shared" si="0"/>
        <v>249.6</v>
      </c>
      <c r="I19" s="32"/>
      <c r="J19" s="32"/>
      <c r="K19" s="31">
        <f t="shared" si="1"/>
        <v>0</v>
      </c>
      <c r="L19" s="32"/>
      <c r="M19" s="31">
        <f t="shared" si="2"/>
        <v>62.400000000000006</v>
      </c>
      <c r="N19" s="32"/>
    </row>
    <row r="20" spans="1:14" s="31" customFormat="1" ht="30" customHeight="1" x14ac:dyDescent="0.3">
      <c r="A20" s="34" t="s">
        <v>1034</v>
      </c>
      <c r="B20" s="32">
        <v>4</v>
      </c>
      <c r="C20" s="32" t="s">
        <v>511</v>
      </c>
      <c r="D20" s="32"/>
      <c r="E20" s="32" t="s">
        <v>143</v>
      </c>
      <c r="F20" s="28" t="s">
        <v>1035</v>
      </c>
      <c r="G20" s="32">
        <v>310</v>
      </c>
      <c r="H20" s="31">
        <f t="shared" si="0"/>
        <v>248</v>
      </c>
      <c r="I20" s="32"/>
      <c r="J20" s="32"/>
      <c r="K20" s="31">
        <f t="shared" si="1"/>
        <v>0</v>
      </c>
      <c r="L20" s="32"/>
      <c r="M20" s="31">
        <f t="shared" si="2"/>
        <v>62</v>
      </c>
      <c r="N20" s="32"/>
    </row>
    <row r="21" spans="1:14" s="31" customFormat="1" ht="30" customHeight="1" x14ac:dyDescent="0.3">
      <c r="A21" s="32" t="s">
        <v>1073</v>
      </c>
      <c r="B21" s="32">
        <v>122</v>
      </c>
      <c r="C21" s="32" t="s">
        <v>1075</v>
      </c>
      <c r="D21" s="32">
        <v>385</v>
      </c>
      <c r="E21" s="32" t="s">
        <v>1076</v>
      </c>
      <c r="F21" s="28" t="s">
        <v>1074</v>
      </c>
      <c r="G21" s="32">
        <v>489</v>
      </c>
      <c r="H21" s="31">
        <f t="shared" si="0"/>
        <v>391.2</v>
      </c>
      <c r="I21" s="32"/>
      <c r="J21" s="32"/>
      <c r="K21" s="31">
        <f t="shared" si="1"/>
        <v>0</v>
      </c>
      <c r="L21" s="32"/>
      <c r="M21" s="31">
        <f t="shared" si="2"/>
        <v>97.800000000000011</v>
      </c>
      <c r="N21" s="32"/>
    </row>
    <row r="22" spans="1:14" ht="30" customHeight="1" x14ac:dyDescent="0.3">
      <c r="A22" s="32" t="s">
        <v>1085</v>
      </c>
      <c r="B22" s="32">
        <v>122</v>
      </c>
      <c r="C22" s="32" t="s">
        <v>443</v>
      </c>
      <c r="D22" s="32">
        <v>375</v>
      </c>
      <c r="E22" s="32" t="s">
        <v>1076</v>
      </c>
      <c r="F22" s="28" t="s">
        <v>1086</v>
      </c>
      <c r="G22" s="32">
        <v>477</v>
      </c>
      <c r="H22" s="32">
        <f t="shared" si="0"/>
        <v>381.6</v>
      </c>
      <c r="K22" s="31">
        <f t="shared" si="1"/>
        <v>0</v>
      </c>
      <c r="M22" s="31">
        <f t="shared" si="2"/>
        <v>95.4</v>
      </c>
    </row>
    <row r="23" spans="1:14" ht="30" customHeight="1" x14ac:dyDescent="0.3">
      <c r="A23" s="32" t="s">
        <v>1088</v>
      </c>
      <c r="B23" s="32">
        <v>122</v>
      </c>
      <c r="D23" s="32">
        <v>530</v>
      </c>
      <c r="E23" s="32" t="s">
        <v>1076</v>
      </c>
      <c r="F23" s="28" t="s">
        <v>1089</v>
      </c>
      <c r="G23" s="32">
        <v>674</v>
      </c>
      <c r="H23" s="32">
        <f t="shared" si="0"/>
        <v>539.20000000000005</v>
      </c>
      <c r="K23" s="31">
        <f t="shared" si="1"/>
        <v>0</v>
      </c>
      <c r="M23" s="31">
        <f t="shared" si="2"/>
        <v>134.80000000000001</v>
      </c>
    </row>
    <row r="24" spans="1:14" ht="30" customHeight="1" x14ac:dyDescent="0.3">
      <c r="A24" s="31" t="s">
        <v>973</v>
      </c>
      <c r="B24" s="32">
        <v>104</v>
      </c>
      <c r="C24" s="29" t="s">
        <v>443</v>
      </c>
      <c r="D24" s="32">
        <v>175</v>
      </c>
      <c r="E24" s="32" t="s">
        <v>965</v>
      </c>
      <c r="F24" s="28" t="s">
        <v>974</v>
      </c>
      <c r="G24" s="31">
        <v>223</v>
      </c>
      <c r="H24" s="31">
        <f t="shared" si="0"/>
        <v>178.4</v>
      </c>
      <c r="I24" s="32">
        <f>G24+G25+G26+G27+G28+G29+G30+G31+G32+G33</f>
        <v>2260</v>
      </c>
      <c r="J24" s="32">
        <v>1000</v>
      </c>
      <c r="K24" s="31">
        <f t="shared" si="1"/>
        <v>1260</v>
      </c>
      <c r="M24" s="31">
        <f t="shared" si="2"/>
        <v>44.6</v>
      </c>
    </row>
    <row r="25" spans="1:14" ht="30" customHeight="1" x14ac:dyDescent="0.3">
      <c r="A25" s="40" t="s">
        <v>990</v>
      </c>
      <c r="B25" s="32">
        <v>110</v>
      </c>
      <c r="C25" s="31" t="s">
        <v>443</v>
      </c>
      <c r="E25" s="31" t="s">
        <v>143</v>
      </c>
      <c r="F25" s="28" t="s">
        <v>974</v>
      </c>
      <c r="G25" s="31">
        <v>223</v>
      </c>
      <c r="H25" s="31">
        <f t="shared" si="0"/>
        <v>178.4</v>
      </c>
      <c r="K25" s="31">
        <f t="shared" si="1"/>
        <v>0</v>
      </c>
      <c r="M25" s="31">
        <f t="shared" si="2"/>
        <v>44.6</v>
      </c>
    </row>
    <row r="26" spans="1:14" ht="30" customHeight="1" x14ac:dyDescent="0.3">
      <c r="A26" s="32" t="s">
        <v>1123</v>
      </c>
      <c r="B26" s="32">
        <v>50</v>
      </c>
      <c r="D26" s="32">
        <v>352</v>
      </c>
      <c r="E26" s="32" t="s">
        <v>1125</v>
      </c>
      <c r="F26" s="28" t="s">
        <v>1124</v>
      </c>
      <c r="G26" s="32">
        <v>448</v>
      </c>
      <c r="H26" s="31">
        <f t="shared" si="0"/>
        <v>358.4</v>
      </c>
      <c r="I26" s="32">
        <f>G26</f>
        <v>448</v>
      </c>
      <c r="K26" s="31">
        <f t="shared" si="1"/>
        <v>448</v>
      </c>
      <c r="M26" s="31">
        <f t="shared" si="2"/>
        <v>89.600000000000009</v>
      </c>
    </row>
    <row r="27" spans="1:14" ht="30" customHeight="1" x14ac:dyDescent="0.3">
      <c r="A27" s="32" t="s">
        <v>1143</v>
      </c>
      <c r="B27" s="32">
        <v>9</v>
      </c>
      <c r="C27" s="32" t="s">
        <v>7</v>
      </c>
      <c r="D27" s="32">
        <v>159</v>
      </c>
      <c r="E27" s="32" t="s">
        <v>115</v>
      </c>
      <c r="F27" s="28" t="s">
        <v>1142</v>
      </c>
      <c r="G27" s="32">
        <v>202</v>
      </c>
      <c r="H27" s="31">
        <f t="shared" si="0"/>
        <v>161.6</v>
      </c>
      <c r="K27" s="31"/>
      <c r="M27" s="31">
        <f t="shared" si="2"/>
        <v>40.400000000000006</v>
      </c>
    </row>
    <row r="28" spans="1:14" ht="30" customHeight="1" x14ac:dyDescent="0.3">
      <c r="A28" s="31" t="s">
        <v>963</v>
      </c>
      <c r="B28" s="31">
        <v>4</v>
      </c>
      <c r="C28" s="31" t="s">
        <v>385</v>
      </c>
      <c r="D28" s="32">
        <v>105</v>
      </c>
      <c r="E28" s="32" t="s">
        <v>965</v>
      </c>
      <c r="F28" s="28" t="s">
        <v>964</v>
      </c>
      <c r="G28" s="31">
        <v>134</v>
      </c>
      <c r="H28" s="31">
        <f t="shared" si="0"/>
        <v>107.2</v>
      </c>
      <c r="K28" s="31">
        <f t="shared" ref="K28:K49" si="3">I28-J28</f>
        <v>0</v>
      </c>
      <c r="M28" s="31">
        <f t="shared" si="2"/>
        <v>26.8</v>
      </c>
      <c r="N28" s="31"/>
    </row>
    <row r="29" spans="1:14" ht="30" customHeight="1" x14ac:dyDescent="0.3">
      <c r="A29" s="31" t="s">
        <v>1050</v>
      </c>
      <c r="B29" s="31"/>
      <c r="C29" s="31"/>
      <c r="D29" s="32">
        <v>178</v>
      </c>
      <c r="E29" s="31" t="s">
        <v>143</v>
      </c>
      <c r="F29" s="28" t="s">
        <v>1051</v>
      </c>
      <c r="G29" s="31">
        <v>227</v>
      </c>
      <c r="H29" s="31">
        <f t="shared" si="0"/>
        <v>181.6</v>
      </c>
      <c r="K29" s="31">
        <f t="shared" si="3"/>
        <v>0</v>
      </c>
      <c r="M29" s="31">
        <f t="shared" si="2"/>
        <v>45.400000000000006</v>
      </c>
    </row>
    <row r="30" spans="1:14" ht="30" customHeight="1" x14ac:dyDescent="0.3">
      <c r="A30" s="32" t="s">
        <v>975</v>
      </c>
      <c r="C30" s="32" t="s">
        <v>1093</v>
      </c>
      <c r="D30" s="32">
        <v>171</v>
      </c>
      <c r="E30" s="32" t="s">
        <v>965</v>
      </c>
      <c r="F30" s="28" t="s">
        <v>976</v>
      </c>
      <c r="G30" s="31">
        <v>218</v>
      </c>
      <c r="H30" s="31">
        <f t="shared" si="0"/>
        <v>174.4</v>
      </c>
      <c r="K30" s="31">
        <f t="shared" si="3"/>
        <v>0</v>
      </c>
      <c r="M30" s="31">
        <f t="shared" si="2"/>
        <v>43.6</v>
      </c>
    </row>
    <row r="31" spans="1:14" ht="30" customHeight="1" x14ac:dyDescent="0.3">
      <c r="A31" s="32" t="s">
        <v>1027</v>
      </c>
      <c r="D31" s="32">
        <v>73</v>
      </c>
      <c r="E31" s="32" t="s">
        <v>664</v>
      </c>
      <c r="F31" s="28" t="s">
        <v>1028</v>
      </c>
      <c r="G31" s="32">
        <v>93</v>
      </c>
      <c r="H31" s="31">
        <f t="shared" si="0"/>
        <v>74.400000000000006</v>
      </c>
      <c r="K31" s="31">
        <f t="shared" si="3"/>
        <v>0</v>
      </c>
      <c r="M31" s="31">
        <f t="shared" si="2"/>
        <v>18.600000000000001</v>
      </c>
    </row>
    <row r="32" spans="1:14" ht="30" customHeight="1" x14ac:dyDescent="0.3">
      <c r="A32" s="32" t="s">
        <v>1029</v>
      </c>
      <c r="C32" s="32" t="s">
        <v>104</v>
      </c>
      <c r="D32" s="32">
        <v>330</v>
      </c>
      <c r="E32" s="32" t="s">
        <v>1031</v>
      </c>
      <c r="F32" s="28" t="s">
        <v>1030</v>
      </c>
      <c r="G32" s="32">
        <v>420</v>
      </c>
      <c r="H32" s="31">
        <f t="shared" si="0"/>
        <v>336</v>
      </c>
      <c r="I32" s="32">
        <f>G32</f>
        <v>420</v>
      </c>
      <c r="J32" s="32">
        <v>300</v>
      </c>
      <c r="K32" s="31">
        <f t="shared" si="3"/>
        <v>120</v>
      </c>
      <c r="M32" s="31">
        <f t="shared" si="2"/>
        <v>84</v>
      </c>
    </row>
    <row r="33" spans="1:13" ht="30" customHeight="1" x14ac:dyDescent="0.3">
      <c r="A33" s="34" t="s">
        <v>1032</v>
      </c>
      <c r="E33" s="32" t="s">
        <v>159</v>
      </c>
      <c r="F33" s="28" t="s">
        <v>1033</v>
      </c>
      <c r="G33" s="32">
        <v>72</v>
      </c>
      <c r="H33" s="31">
        <f t="shared" si="0"/>
        <v>57.6</v>
      </c>
      <c r="I33" s="32">
        <f>G33</f>
        <v>72</v>
      </c>
      <c r="K33" s="31">
        <f t="shared" si="3"/>
        <v>72</v>
      </c>
      <c r="M33" s="31">
        <f t="shared" si="2"/>
        <v>14.4</v>
      </c>
    </row>
    <row r="34" spans="1:13" ht="30" customHeight="1" x14ac:dyDescent="0.3">
      <c r="A34" s="32" t="s">
        <v>1062</v>
      </c>
      <c r="B34" s="32" t="s">
        <v>1063</v>
      </c>
      <c r="D34" s="32">
        <v>156</v>
      </c>
      <c r="E34" s="32" t="s">
        <v>270</v>
      </c>
      <c r="F34" s="28" t="s">
        <v>1064</v>
      </c>
      <c r="G34" s="31">
        <v>199</v>
      </c>
      <c r="H34" s="31">
        <f t="shared" ref="H34:H65" si="4">G34-M34</f>
        <v>159.19999999999999</v>
      </c>
      <c r="K34" s="31">
        <f t="shared" si="3"/>
        <v>0</v>
      </c>
      <c r="M34" s="31">
        <f t="shared" ref="M34:M66" si="5">G34*20%</f>
        <v>39.800000000000004</v>
      </c>
    </row>
    <row r="35" spans="1:13" ht="30" customHeight="1" x14ac:dyDescent="0.3">
      <c r="A35" s="31" t="s">
        <v>986</v>
      </c>
      <c r="B35" s="32" t="s">
        <v>987</v>
      </c>
      <c r="D35" s="32">
        <v>129</v>
      </c>
      <c r="E35" s="33" t="s">
        <v>784</v>
      </c>
      <c r="F35" s="28" t="s">
        <v>988</v>
      </c>
      <c r="G35" s="31">
        <v>306</v>
      </c>
      <c r="H35" s="31">
        <f t="shared" si="4"/>
        <v>244.8</v>
      </c>
      <c r="I35" s="32">
        <f>G35</f>
        <v>306</v>
      </c>
      <c r="J35" s="32">
        <v>150</v>
      </c>
      <c r="K35" s="31">
        <f t="shared" si="3"/>
        <v>156</v>
      </c>
      <c r="M35" s="31">
        <f t="shared" si="5"/>
        <v>61.2</v>
      </c>
    </row>
    <row r="36" spans="1:13" ht="30" customHeight="1" x14ac:dyDescent="0.3">
      <c r="A36" s="32" t="s">
        <v>1016</v>
      </c>
      <c r="B36" s="32" t="s">
        <v>1017</v>
      </c>
      <c r="D36" s="32">
        <v>120</v>
      </c>
      <c r="E36" s="32" t="s">
        <v>965</v>
      </c>
      <c r="F36" s="28" t="s">
        <v>988</v>
      </c>
      <c r="G36" s="32">
        <v>153</v>
      </c>
      <c r="H36" s="31">
        <f t="shared" si="4"/>
        <v>122.4</v>
      </c>
      <c r="K36" s="31">
        <f t="shared" si="3"/>
        <v>0</v>
      </c>
      <c r="M36" s="31">
        <f t="shared" si="5"/>
        <v>30.6</v>
      </c>
    </row>
    <row r="37" spans="1:13" ht="30" customHeight="1" x14ac:dyDescent="0.3">
      <c r="A37" s="32" t="s">
        <v>1067</v>
      </c>
      <c r="B37" s="32">
        <v>22</v>
      </c>
      <c r="C37" s="32" t="s">
        <v>3</v>
      </c>
      <c r="D37" s="32">
        <v>99</v>
      </c>
      <c r="E37" s="32" t="s">
        <v>270</v>
      </c>
      <c r="F37" s="28" t="s">
        <v>1068</v>
      </c>
      <c r="G37" s="31">
        <v>126</v>
      </c>
      <c r="H37" s="31">
        <f t="shared" si="4"/>
        <v>100.8</v>
      </c>
      <c r="K37" s="31">
        <f t="shared" si="3"/>
        <v>0</v>
      </c>
      <c r="M37" s="31">
        <f t="shared" si="5"/>
        <v>25.200000000000003</v>
      </c>
    </row>
    <row r="38" spans="1:13" ht="30" customHeight="1" x14ac:dyDescent="0.3">
      <c r="A38" s="32" t="s">
        <v>1065</v>
      </c>
      <c r="B38" s="32">
        <v>22</v>
      </c>
      <c r="D38" s="32">
        <v>72</v>
      </c>
      <c r="E38" s="32" t="s">
        <v>270</v>
      </c>
      <c r="F38" s="28" t="s">
        <v>1066</v>
      </c>
      <c r="G38" s="31">
        <v>108</v>
      </c>
      <c r="H38" s="31">
        <f t="shared" si="4"/>
        <v>86.4</v>
      </c>
      <c r="K38" s="31">
        <f t="shared" si="3"/>
        <v>0</v>
      </c>
      <c r="M38" s="31">
        <f t="shared" si="5"/>
        <v>21.6</v>
      </c>
    </row>
    <row r="39" spans="1:13" ht="30" customHeight="1" x14ac:dyDescent="0.3">
      <c r="A39" s="32" t="s">
        <v>1036</v>
      </c>
      <c r="B39" s="29"/>
      <c r="C39" s="32" t="s">
        <v>1038</v>
      </c>
      <c r="D39" s="32">
        <v>252</v>
      </c>
      <c r="E39" s="32" t="s">
        <v>143</v>
      </c>
      <c r="F39" s="28" t="s">
        <v>1037</v>
      </c>
      <c r="G39" s="31">
        <v>321</v>
      </c>
      <c r="H39" s="31">
        <f t="shared" si="4"/>
        <v>256.8</v>
      </c>
      <c r="K39" s="31">
        <f t="shared" si="3"/>
        <v>0</v>
      </c>
      <c r="M39" s="31">
        <f t="shared" si="5"/>
        <v>64.2</v>
      </c>
    </row>
    <row r="40" spans="1:13" ht="30" customHeight="1" x14ac:dyDescent="0.3">
      <c r="A40" s="32" t="s">
        <v>1133</v>
      </c>
      <c r="B40" s="32">
        <v>41</v>
      </c>
      <c r="D40" s="32">
        <v>446</v>
      </c>
      <c r="E40" s="32" t="s">
        <v>1135</v>
      </c>
      <c r="F40" s="28" t="s">
        <v>1134</v>
      </c>
      <c r="G40" s="32">
        <v>567</v>
      </c>
      <c r="H40" s="31">
        <f t="shared" si="4"/>
        <v>453.6</v>
      </c>
      <c r="I40" s="32">
        <f>G40+G41+G42+G43</f>
        <v>2530</v>
      </c>
      <c r="J40" s="32">
        <v>1000</v>
      </c>
      <c r="K40" s="31">
        <f t="shared" si="3"/>
        <v>1530</v>
      </c>
      <c r="M40" s="31">
        <f t="shared" si="5"/>
        <v>113.4</v>
      </c>
    </row>
    <row r="41" spans="1:13" ht="30" customHeight="1" x14ac:dyDescent="0.3">
      <c r="A41" s="31" t="s">
        <v>1046</v>
      </c>
      <c r="B41" s="29">
        <v>2</v>
      </c>
      <c r="C41" s="29" t="s">
        <v>7</v>
      </c>
      <c r="D41" s="32">
        <v>1328</v>
      </c>
      <c r="E41" s="31" t="s">
        <v>835</v>
      </c>
      <c r="F41" s="28" t="s">
        <v>1047</v>
      </c>
      <c r="G41" s="31">
        <v>1687</v>
      </c>
      <c r="H41" s="31">
        <f t="shared" si="4"/>
        <v>1349.6</v>
      </c>
      <c r="I41" s="32">
        <f>G41</f>
        <v>1687</v>
      </c>
      <c r="J41" s="32">
        <v>850</v>
      </c>
      <c r="K41" s="31">
        <f t="shared" si="3"/>
        <v>837</v>
      </c>
      <c r="M41" s="31">
        <f t="shared" si="5"/>
        <v>337.40000000000003</v>
      </c>
    </row>
    <row r="42" spans="1:13" ht="30" customHeight="1" x14ac:dyDescent="0.3">
      <c r="A42" s="31" t="s">
        <v>961</v>
      </c>
      <c r="D42" s="32">
        <v>72</v>
      </c>
      <c r="E42" s="33" t="s">
        <v>985</v>
      </c>
      <c r="F42" s="28" t="s">
        <v>898</v>
      </c>
      <c r="G42" s="31">
        <v>92</v>
      </c>
      <c r="H42" s="31">
        <f t="shared" si="4"/>
        <v>73.599999999999994</v>
      </c>
      <c r="I42" s="32">
        <f>G42</f>
        <v>92</v>
      </c>
      <c r="K42" s="31">
        <f t="shared" si="3"/>
        <v>92</v>
      </c>
      <c r="M42" s="31">
        <f t="shared" si="5"/>
        <v>18.400000000000002</v>
      </c>
    </row>
    <row r="43" spans="1:13" ht="30" customHeight="1" x14ac:dyDescent="0.3">
      <c r="A43" s="31" t="s">
        <v>1121</v>
      </c>
      <c r="B43" s="31"/>
      <c r="C43" s="32" t="s">
        <v>104</v>
      </c>
      <c r="D43" s="32">
        <v>144</v>
      </c>
      <c r="E43" s="31" t="s">
        <v>1118</v>
      </c>
      <c r="F43" s="28" t="s">
        <v>1122</v>
      </c>
      <c r="G43" s="32">
        <v>184</v>
      </c>
      <c r="H43" s="31">
        <f t="shared" si="4"/>
        <v>147.19999999999999</v>
      </c>
      <c r="K43" s="31">
        <f t="shared" si="3"/>
        <v>0</v>
      </c>
      <c r="M43" s="31">
        <f t="shared" si="5"/>
        <v>36.800000000000004</v>
      </c>
    </row>
    <row r="44" spans="1:13" ht="30" customHeight="1" x14ac:dyDescent="0.3">
      <c r="A44" s="32" t="s">
        <v>1117</v>
      </c>
      <c r="B44" s="32">
        <v>7</v>
      </c>
      <c r="C44" s="32" t="s">
        <v>56</v>
      </c>
      <c r="D44" s="32">
        <v>374</v>
      </c>
      <c r="E44" s="32" t="s">
        <v>119</v>
      </c>
      <c r="F44" s="28" t="s">
        <v>1116</v>
      </c>
      <c r="G44" s="32">
        <v>475</v>
      </c>
      <c r="H44" s="31">
        <f t="shared" si="4"/>
        <v>380</v>
      </c>
      <c r="K44" s="31">
        <f t="shared" si="3"/>
        <v>0</v>
      </c>
      <c r="M44" s="31">
        <f t="shared" si="5"/>
        <v>95</v>
      </c>
    </row>
    <row r="45" spans="1:13" ht="30" customHeight="1" x14ac:dyDescent="0.3">
      <c r="A45" s="31" t="s">
        <v>999</v>
      </c>
      <c r="B45" s="32" t="s">
        <v>1000</v>
      </c>
      <c r="C45" s="31" t="s">
        <v>1002</v>
      </c>
      <c r="D45" s="32">
        <v>186</v>
      </c>
      <c r="E45" s="31" t="s">
        <v>770</v>
      </c>
      <c r="F45" s="28" t="s">
        <v>1001</v>
      </c>
      <c r="G45" s="31">
        <v>237</v>
      </c>
      <c r="H45" s="31">
        <f t="shared" si="4"/>
        <v>189.6</v>
      </c>
      <c r="K45" s="31">
        <f t="shared" si="3"/>
        <v>0</v>
      </c>
      <c r="M45" s="31">
        <f t="shared" si="5"/>
        <v>47.400000000000006</v>
      </c>
    </row>
    <row r="46" spans="1:13" ht="30" customHeight="1" x14ac:dyDescent="0.3">
      <c r="A46" s="32" t="s">
        <v>996</v>
      </c>
      <c r="B46" s="32" t="s">
        <v>48</v>
      </c>
      <c r="C46" s="32" t="s">
        <v>998</v>
      </c>
      <c r="D46" s="32">
        <v>234</v>
      </c>
      <c r="E46" s="31" t="s">
        <v>770</v>
      </c>
      <c r="F46" s="28" t="s">
        <v>997</v>
      </c>
      <c r="G46" s="32">
        <v>300</v>
      </c>
      <c r="H46" s="31">
        <f t="shared" si="4"/>
        <v>240</v>
      </c>
      <c r="K46" s="31">
        <f t="shared" si="3"/>
        <v>0</v>
      </c>
      <c r="M46" s="31">
        <f t="shared" si="5"/>
        <v>60</v>
      </c>
    </row>
    <row r="47" spans="1:13" ht="30" customHeight="1" x14ac:dyDescent="0.3">
      <c r="A47" s="32" t="s">
        <v>1140</v>
      </c>
      <c r="B47" s="32">
        <v>40</v>
      </c>
      <c r="C47" s="32" t="s">
        <v>7</v>
      </c>
      <c r="D47" s="32">
        <v>189</v>
      </c>
      <c r="E47" s="32" t="s">
        <v>1135</v>
      </c>
      <c r="F47" s="28" t="s">
        <v>1141</v>
      </c>
      <c r="G47" s="32">
        <v>241</v>
      </c>
      <c r="H47" s="31">
        <f t="shared" si="4"/>
        <v>192.8</v>
      </c>
      <c r="K47" s="31">
        <f t="shared" si="3"/>
        <v>0</v>
      </c>
      <c r="M47" s="31">
        <f t="shared" si="5"/>
        <v>48.2</v>
      </c>
    </row>
    <row r="48" spans="1:13" ht="30" customHeight="1" x14ac:dyDescent="0.3">
      <c r="A48" s="32" t="s">
        <v>1023</v>
      </c>
      <c r="D48" s="32">
        <v>112</v>
      </c>
      <c r="E48" s="32" t="s">
        <v>664</v>
      </c>
      <c r="F48" s="28" t="s">
        <v>1024</v>
      </c>
      <c r="G48" s="32">
        <v>143</v>
      </c>
      <c r="H48" s="31">
        <f t="shared" si="4"/>
        <v>114.4</v>
      </c>
      <c r="K48" s="31">
        <f t="shared" si="3"/>
        <v>0</v>
      </c>
      <c r="M48" s="31">
        <f t="shared" si="5"/>
        <v>28.6</v>
      </c>
    </row>
    <row r="49" spans="1:13" ht="30" customHeight="1" x14ac:dyDescent="0.3">
      <c r="A49" s="32" t="s">
        <v>1021</v>
      </c>
      <c r="D49" s="32">
        <v>124</v>
      </c>
      <c r="E49" s="32" t="s">
        <v>664</v>
      </c>
      <c r="F49" s="28" t="s">
        <v>1022</v>
      </c>
      <c r="G49" s="32">
        <v>158</v>
      </c>
      <c r="H49" s="31">
        <f t="shared" si="4"/>
        <v>126.4</v>
      </c>
      <c r="K49" s="31">
        <f t="shared" si="3"/>
        <v>0</v>
      </c>
      <c r="M49" s="31">
        <f t="shared" si="5"/>
        <v>31.6</v>
      </c>
    </row>
    <row r="50" spans="1:13" ht="30" customHeight="1" x14ac:dyDescent="0.3">
      <c r="A50" s="32" t="s">
        <v>1126</v>
      </c>
      <c r="B50" s="32">
        <v>134</v>
      </c>
      <c r="C50" s="32" t="s">
        <v>224</v>
      </c>
      <c r="D50" s="32">
        <v>336</v>
      </c>
      <c r="E50" s="32" t="s">
        <v>115</v>
      </c>
      <c r="F50" s="28" t="s">
        <v>1127</v>
      </c>
      <c r="G50" s="32">
        <v>427</v>
      </c>
      <c r="H50" s="31">
        <f t="shared" si="4"/>
        <v>341.6</v>
      </c>
      <c r="K50" s="31"/>
      <c r="M50" s="31">
        <f t="shared" si="5"/>
        <v>85.4</v>
      </c>
    </row>
    <row r="51" spans="1:13" ht="30" customHeight="1" x14ac:dyDescent="0.3">
      <c r="A51" s="31" t="s">
        <v>1119</v>
      </c>
      <c r="B51" s="31"/>
      <c r="C51" s="32" t="s">
        <v>104</v>
      </c>
      <c r="D51" s="32">
        <v>198</v>
      </c>
      <c r="E51" s="31" t="s">
        <v>1118</v>
      </c>
      <c r="F51" s="28" t="s">
        <v>1120</v>
      </c>
      <c r="G51" s="32">
        <v>252</v>
      </c>
      <c r="H51" s="31">
        <f t="shared" si="4"/>
        <v>201.6</v>
      </c>
      <c r="I51" s="32">
        <f>G51+G52</f>
        <v>617</v>
      </c>
      <c r="J51" s="32">
        <v>200</v>
      </c>
      <c r="K51" s="31">
        <f>I51-J51</f>
        <v>417</v>
      </c>
      <c r="M51" s="31">
        <f t="shared" si="5"/>
        <v>50.400000000000006</v>
      </c>
    </row>
    <row r="52" spans="1:13" ht="30" customHeight="1" x14ac:dyDescent="0.3">
      <c r="A52" s="32" t="s">
        <v>1102</v>
      </c>
      <c r="B52" s="32">
        <v>4</v>
      </c>
      <c r="D52" s="32">
        <v>287</v>
      </c>
      <c r="E52" s="32" t="s">
        <v>82</v>
      </c>
      <c r="F52" s="28" t="s">
        <v>1103</v>
      </c>
      <c r="G52" s="32">
        <v>365</v>
      </c>
      <c r="H52" s="31">
        <f t="shared" si="4"/>
        <v>292</v>
      </c>
      <c r="K52" s="31"/>
      <c r="M52" s="31">
        <f t="shared" si="5"/>
        <v>73</v>
      </c>
    </row>
    <row r="53" spans="1:13" ht="30" customHeight="1" x14ac:dyDescent="0.3">
      <c r="A53" s="32" t="s">
        <v>1054</v>
      </c>
      <c r="B53" s="32" t="s">
        <v>1056</v>
      </c>
      <c r="C53" s="32" t="s">
        <v>104</v>
      </c>
      <c r="D53" s="32">
        <v>82</v>
      </c>
      <c r="E53" s="32" t="s">
        <v>115</v>
      </c>
      <c r="F53" s="28" t="s">
        <v>1055</v>
      </c>
      <c r="G53" s="32">
        <v>210</v>
      </c>
      <c r="H53" s="31">
        <f t="shared" si="4"/>
        <v>168</v>
      </c>
      <c r="I53" s="32">
        <f>G53+G54+G55+G56</f>
        <v>1408</v>
      </c>
      <c r="J53" s="32">
        <v>350</v>
      </c>
      <c r="K53" s="31">
        <f>I53-J53</f>
        <v>1058</v>
      </c>
      <c r="M53" s="31">
        <f t="shared" si="5"/>
        <v>42</v>
      </c>
    </row>
    <row r="54" spans="1:13" ht="30" customHeight="1" x14ac:dyDescent="0.3">
      <c r="A54" s="31" t="s">
        <v>980</v>
      </c>
      <c r="B54" s="32" t="s">
        <v>360</v>
      </c>
      <c r="C54" s="31"/>
      <c r="D54" s="32">
        <v>149</v>
      </c>
      <c r="E54" s="32" t="s">
        <v>965</v>
      </c>
      <c r="F54" s="28" t="s">
        <v>981</v>
      </c>
      <c r="G54" s="31">
        <v>190</v>
      </c>
      <c r="H54" s="31">
        <f t="shared" si="4"/>
        <v>152</v>
      </c>
      <c r="K54" s="31">
        <f>I54-J54</f>
        <v>0</v>
      </c>
      <c r="M54" s="31">
        <f t="shared" si="5"/>
        <v>38</v>
      </c>
    </row>
    <row r="55" spans="1:13" ht="30" customHeight="1" x14ac:dyDescent="0.3">
      <c r="A55" s="31" t="s">
        <v>983</v>
      </c>
      <c r="B55" s="32" t="s">
        <v>360</v>
      </c>
      <c r="C55" s="31"/>
      <c r="D55" s="32">
        <v>169</v>
      </c>
      <c r="E55" s="32" t="s">
        <v>965</v>
      </c>
      <c r="F55" s="28" t="s">
        <v>984</v>
      </c>
      <c r="G55" s="31">
        <v>215</v>
      </c>
      <c r="H55" s="31">
        <f t="shared" si="4"/>
        <v>172</v>
      </c>
      <c r="K55" s="31">
        <f>I55-J55</f>
        <v>0</v>
      </c>
      <c r="M55" s="31">
        <f t="shared" si="5"/>
        <v>43</v>
      </c>
    </row>
    <row r="56" spans="1:13" ht="30" customHeight="1" x14ac:dyDescent="0.3">
      <c r="A56" s="32" t="s">
        <v>1008</v>
      </c>
      <c r="B56" s="32" t="s">
        <v>516</v>
      </c>
      <c r="D56" s="32">
        <v>624</v>
      </c>
      <c r="E56" s="31" t="s">
        <v>770</v>
      </c>
      <c r="F56" s="28" t="s">
        <v>1009</v>
      </c>
      <c r="G56" s="32">
        <v>793</v>
      </c>
      <c r="H56" s="31">
        <f t="shared" si="4"/>
        <v>634.4</v>
      </c>
      <c r="K56" s="31">
        <f>I56-J56</f>
        <v>0</v>
      </c>
      <c r="M56" s="31">
        <f t="shared" si="5"/>
        <v>158.60000000000002</v>
      </c>
    </row>
    <row r="57" spans="1:13" ht="30" customHeight="1" x14ac:dyDescent="0.3">
      <c r="A57" s="34" t="s">
        <v>1108</v>
      </c>
      <c r="B57" s="32" t="s">
        <v>516</v>
      </c>
      <c r="E57" s="32" t="s">
        <v>156</v>
      </c>
      <c r="F57" s="28" t="s">
        <v>1109</v>
      </c>
      <c r="G57" s="32">
        <v>430</v>
      </c>
      <c r="H57" s="31">
        <f t="shared" si="4"/>
        <v>344</v>
      </c>
      <c r="K57" s="31">
        <f>I57-J57</f>
        <v>0</v>
      </c>
      <c r="M57" s="31">
        <f t="shared" si="5"/>
        <v>86</v>
      </c>
    </row>
    <row r="58" spans="1:13" ht="30" customHeight="1" x14ac:dyDescent="0.3">
      <c r="A58" s="32" t="s">
        <v>839</v>
      </c>
      <c r="B58" s="32" t="s">
        <v>357</v>
      </c>
      <c r="D58" s="32">
        <v>270</v>
      </c>
      <c r="E58" s="32" t="s">
        <v>115</v>
      </c>
      <c r="F58" s="28" t="s">
        <v>1100</v>
      </c>
      <c r="G58" s="32">
        <v>343</v>
      </c>
      <c r="H58" s="31">
        <f t="shared" si="4"/>
        <v>274.39999999999998</v>
      </c>
      <c r="K58" s="31"/>
      <c r="M58" s="31">
        <f t="shared" si="5"/>
        <v>68.600000000000009</v>
      </c>
    </row>
    <row r="59" spans="1:13" ht="30" customHeight="1" x14ac:dyDescent="0.3">
      <c r="A59" s="32" t="s">
        <v>839</v>
      </c>
      <c r="B59" s="32" t="s">
        <v>516</v>
      </c>
      <c r="D59" s="32">
        <v>270</v>
      </c>
      <c r="E59" s="32" t="s">
        <v>82</v>
      </c>
      <c r="F59" s="28" t="s">
        <v>1100</v>
      </c>
      <c r="G59" s="32">
        <v>343</v>
      </c>
      <c r="H59" s="31">
        <f t="shared" si="4"/>
        <v>274.39999999999998</v>
      </c>
      <c r="I59" s="32">
        <f>G59+G60+G61+G62</f>
        <v>1372</v>
      </c>
      <c r="J59" s="32">
        <v>650</v>
      </c>
      <c r="K59" s="31">
        <f t="shared" ref="K59:K72" si="6">I59-J59</f>
        <v>722</v>
      </c>
      <c r="M59" s="31">
        <f t="shared" si="5"/>
        <v>68.600000000000009</v>
      </c>
    </row>
    <row r="60" spans="1:13" ht="30" customHeight="1" x14ac:dyDescent="0.3">
      <c r="A60" s="32" t="s">
        <v>839</v>
      </c>
      <c r="B60" s="32" t="s">
        <v>357</v>
      </c>
      <c r="D60" s="32">
        <v>270</v>
      </c>
      <c r="E60" s="32" t="s">
        <v>156</v>
      </c>
      <c r="F60" s="28" t="s">
        <v>1100</v>
      </c>
      <c r="G60" s="32">
        <v>343</v>
      </c>
      <c r="H60" s="31">
        <f t="shared" si="4"/>
        <v>274.39999999999998</v>
      </c>
      <c r="I60" s="32">
        <f>G60+G61</f>
        <v>686</v>
      </c>
      <c r="K60" s="31">
        <f t="shared" si="6"/>
        <v>686</v>
      </c>
      <c r="M60" s="31">
        <f t="shared" si="5"/>
        <v>68.600000000000009</v>
      </c>
    </row>
    <row r="61" spans="1:13" ht="30" customHeight="1" x14ac:dyDescent="0.3">
      <c r="A61" s="32" t="s">
        <v>839</v>
      </c>
      <c r="B61" s="32" t="s">
        <v>357</v>
      </c>
      <c r="D61" s="32">
        <v>270</v>
      </c>
      <c r="E61" s="32" t="s">
        <v>97</v>
      </c>
      <c r="F61" s="28" t="s">
        <v>1100</v>
      </c>
      <c r="G61" s="32">
        <v>343</v>
      </c>
      <c r="H61" s="31">
        <f t="shared" si="4"/>
        <v>274.39999999999998</v>
      </c>
      <c r="I61" s="32">
        <f>G61+G62</f>
        <v>686</v>
      </c>
      <c r="J61" s="32">
        <v>350</v>
      </c>
      <c r="K61" s="31">
        <f t="shared" si="6"/>
        <v>336</v>
      </c>
      <c r="M61" s="31">
        <f t="shared" si="5"/>
        <v>68.600000000000009</v>
      </c>
    </row>
    <row r="62" spans="1:13" ht="30" customHeight="1" x14ac:dyDescent="0.3">
      <c r="A62" s="32" t="s">
        <v>839</v>
      </c>
      <c r="B62" s="32" t="s">
        <v>357</v>
      </c>
      <c r="D62" s="32">
        <v>270</v>
      </c>
      <c r="E62" s="32" t="s">
        <v>97</v>
      </c>
      <c r="F62" s="28" t="s">
        <v>1100</v>
      </c>
      <c r="G62" s="32">
        <v>343</v>
      </c>
      <c r="H62" s="31">
        <f t="shared" si="4"/>
        <v>274.39999999999998</v>
      </c>
      <c r="K62" s="31">
        <f t="shared" si="6"/>
        <v>0</v>
      </c>
      <c r="M62" s="31">
        <f t="shared" si="5"/>
        <v>68.600000000000009</v>
      </c>
    </row>
    <row r="63" spans="1:13" ht="30" customHeight="1" x14ac:dyDescent="0.3">
      <c r="A63" s="32" t="s">
        <v>839</v>
      </c>
      <c r="B63" s="32" t="s">
        <v>516</v>
      </c>
      <c r="D63" s="32">
        <v>270</v>
      </c>
      <c r="E63" s="32" t="s">
        <v>356</v>
      </c>
      <c r="F63" s="28" t="s">
        <v>1100</v>
      </c>
      <c r="G63" s="32">
        <v>343</v>
      </c>
      <c r="H63" s="31">
        <f t="shared" si="4"/>
        <v>274.39999999999998</v>
      </c>
      <c r="I63" s="32">
        <f>G63</f>
        <v>343</v>
      </c>
      <c r="J63" s="32">
        <v>150</v>
      </c>
      <c r="K63" s="31">
        <f t="shared" si="6"/>
        <v>193</v>
      </c>
      <c r="M63" s="31">
        <f t="shared" si="5"/>
        <v>68.600000000000009</v>
      </c>
    </row>
    <row r="64" spans="1:13" ht="30" customHeight="1" x14ac:dyDescent="0.3">
      <c r="A64" s="31" t="s">
        <v>1010</v>
      </c>
      <c r="B64" s="29" t="s">
        <v>516</v>
      </c>
      <c r="C64" s="32" t="s">
        <v>1094</v>
      </c>
      <c r="D64" s="32">
        <v>569</v>
      </c>
      <c r="E64" s="31" t="s">
        <v>770</v>
      </c>
      <c r="F64" s="28" t="s">
        <v>1011</v>
      </c>
      <c r="G64" s="31">
        <v>723</v>
      </c>
      <c r="H64" s="31">
        <f t="shared" si="4"/>
        <v>578.4</v>
      </c>
      <c r="K64" s="31">
        <f t="shared" si="6"/>
        <v>0</v>
      </c>
      <c r="M64" s="31">
        <f t="shared" si="5"/>
        <v>144.6</v>
      </c>
    </row>
    <row r="65" spans="1:14" ht="30" customHeight="1" x14ac:dyDescent="0.3">
      <c r="A65" s="31" t="s">
        <v>851</v>
      </c>
      <c r="B65" s="29" t="s">
        <v>244</v>
      </c>
      <c r="C65" s="29" t="s">
        <v>274</v>
      </c>
      <c r="D65" s="32">
        <v>299</v>
      </c>
      <c r="E65" s="32" t="s">
        <v>850</v>
      </c>
      <c r="F65" s="28"/>
      <c r="G65" s="31">
        <v>368</v>
      </c>
      <c r="H65" s="31">
        <f t="shared" si="4"/>
        <v>294.39999999999998</v>
      </c>
      <c r="I65" s="32">
        <f>G65</f>
        <v>368</v>
      </c>
      <c r="J65" s="32">
        <v>200</v>
      </c>
      <c r="K65" s="31">
        <f t="shared" si="6"/>
        <v>168</v>
      </c>
      <c r="M65" s="31">
        <f t="shared" si="5"/>
        <v>73.600000000000009</v>
      </c>
    </row>
    <row r="66" spans="1:14" ht="30" customHeight="1" x14ac:dyDescent="0.3">
      <c r="A66" s="32" t="s">
        <v>1012</v>
      </c>
      <c r="B66" s="32" t="s">
        <v>516</v>
      </c>
      <c r="C66" s="32" t="s">
        <v>104</v>
      </c>
      <c r="D66" s="32">
        <v>144</v>
      </c>
      <c r="E66" s="31" t="s">
        <v>770</v>
      </c>
      <c r="F66" s="28" t="s">
        <v>1013</v>
      </c>
      <c r="G66" s="32">
        <v>366</v>
      </c>
      <c r="H66" s="31">
        <f>G66-M66</f>
        <v>292.8</v>
      </c>
      <c r="K66" s="31">
        <f t="shared" si="6"/>
        <v>0</v>
      </c>
      <c r="M66" s="31">
        <f t="shared" si="5"/>
        <v>73.2</v>
      </c>
    </row>
    <row r="67" spans="1:14" ht="30" customHeight="1" x14ac:dyDescent="0.3">
      <c r="A67" s="34" t="s">
        <v>1098</v>
      </c>
      <c r="B67" s="32" t="s">
        <v>351</v>
      </c>
      <c r="C67" s="32" t="s">
        <v>147</v>
      </c>
      <c r="E67" s="32" t="s">
        <v>353</v>
      </c>
      <c r="G67" s="32">
        <v>351</v>
      </c>
      <c r="H67" s="32">
        <f>G67-M67</f>
        <v>351</v>
      </c>
      <c r="I67" s="32">
        <f>G67</f>
        <v>351</v>
      </c>
      <c r="J67" s="32">
        <v>351</v>
      </c>
      <c r="K67" s="31">
        <f t="shared" si="6"/>
        <v>0</v>
      </c>
    </row>
    <row r="68" spans="1:14" ht="30" customHeight="1" x14ac:dyDescent="0.3">
      <c r="A68" s="32" t="s">
        <v>1090</v>
      </c>
      <c r="D68" s="32">
        <v>324</v>
      </c>
      <c r="E68" s="32" t="s">
        <v>1091</v>
      </c>
      <c r="K68" s="31">
        <f t="shared" si="6"/>
        <v>0</v>
      </c>
      <c r="M68" s="31">
        <f t="shared" ref="M68:M86" si="7">G68*20%</f>
        <v>0</v>
      </c>
    </row>
    <row r="69" spans="1:14" ht="30" customHeight="1" x14ac:dyDescent="0.3">
      <c r="A69" s="32" t="s">
        <v>1138</v>
      </c>
      <c r="B69" s="32">
        <v>36</v>
      </c>
      <c r="C69" s="32" t="s">
        <v>443</v>
      </c>
      <c r="D69" s="32">
        <v>143</v>
      </c>
      <c r="E69" s="32" t="s">
        <v>1135</v>
      </c>
      <c r="F69" s="28" t="s">
        <v>1139</v>
      </c>
      <c r="G69" s="32">
        <v>182</v>
      </c>
      <c r="H69" s="31">
        <f t="shared" ref="H69:H90" si="8">G69-M69</f>
        <v>145.6</v>
      </c>
      <c r="K69" s="31">
        <f t="shared" si="6"/>
        <v>0</v>
      </c>
      <c r="M69" s="31">
        <f t="shared" si="7"/>
        <v>36.4</v>
      </c>
    </row>
    <row r="70" spans="1:14" ht="30" customHeight="1" x14ac:dyDescent="0.3">
      <c r="A70" s="31" t="s">
        <v>993</v>
      </c>
      <c r="B70" s="32" t="s">
        <v>1101</v>
      </c>
      <c r="C70" s="31" t="s">
        <v>995</v>
      </c>
      <c r="D70" s="32">
        <v>206</v>
      </c>
      <c r="E70" s="32" t="s">
        <v>402</v>
      </c>
      <c r="F70" s="28" t="s">
        <v>994</v>
      </c>
      <c r="G70" s="31">
        <v>291</v>
      </c>
      <c r="H70" s="31">
        <f t="shared" si="8"/>
        <v>232.8</v>
      </c>
      <c r="I70" s="32">
        <f>G70</f>
        <v>291</v>
      </c>
      <c r="J70" s="32">
        <v>150</v>
      </c>
      <c r="K70" s="31">
        <f t="shared" si="6"/>
        <v>141</v>
      </c>
      <c r="M70" s="31">
        <f t="shared" si="7"/>
        <v>58.2</v>
      </c>
    </row>
    <row r="71" spans="1:14" ht="30" customHeight="1" x14ac:dyDescent="0.3">
      <c r="A71" s="31" t="s">
        <v>977</v>
      </c>
      <c r="B71" s="31">
        <v>164</v>
      </c>
      <c r="C71" s="31" t="s">
        <v>979</v>
      </c>
      <c r="D71" s="32">
        <v>185</v>
      </c>
      <c r="E71" s="32" t="s">
        <v>965</v>
      </c>
      <c r="F71" s="28" t="s">
        <v>978</v>
      </c>
      <c r="G71" s="31">
        <v>235</v>
      </c>
      <c r="H71" s="31">
        <f t="shared" si="8"/>
        <v>188</v>
      </c>
      <c r="K71" s="31">
        <f t="shared" si="6"/>
        <v>0</v>
      </c>
      <c r="M71" s="31">
        <f t="shared" si="7"/>
        <v>47</v>
      </c>
    </row>
    <row r="72" spans="1:14" ht="30" customHeight="1" x14ac:dyDescent="0.3">
      <c r="A72" s="32" t="s">
        <v>771</v>
      </c>
      <c r="B72" s="32">
        <v>146</v>
      </c>
      <c r="C72" s="32" t="s">
        <v>750</v>
      </c>
      <c r="D72" s="31">
        <v>139</v>
      </c>
      <c r="E72" s="32" t="s">
        <v>949</v>
      </c>
      <c r="F72" s="28" t="s">
        <v>749</v>
      </c>
      <c r="G72" s="32">
        <v>177</v>
      </c>
      <c r="H72" s="31">
        <f t="shared" si="8"/>
        <v>141.6</v>
      </c>
      <c r="I72" s="32">
        <f>G72+G73+G74</f>
        <v>647</v>
      </c>
      <c r="J72" s="32">
        <v>350</v>
      </c>
      <c r="K72" s="31">
        <f t="shared" si="6"/>
        <v>297</v>
      </c>
      <c r="M72" s="31">
        <f t="shared" si="7"/>
        <v>35.4</v>
      </c>
      <c r="N72" s="31"/>
    </row>
    <row r="73" spans="1:14" ht="30" customHeight="1" x14ac:dyDescent="0.3">
      <c r="A73" s="32" t="s">
        <v>1110</v>
      </c>
      <c r="B73" s="32">
        <v>146</v>
      </c>
      <c r="C73" s="32" t="s">
        <v>1112</v>
      </c>
      <c r="D73" s="31">
        <v>185</v>
      </c>
      <c r="E73" s="32" t="s">
        <v>949</v>
      </c>
      <c r="F73" s="28" t="s">
        <v>1111</v>
      </c>
      <c r="G73" s="32">
        <v>235</v>
      </c>
      <c r="H73" s="31">
        <f t="shared" si="8"/>
        <v>188</v>
      </c>
      <c r="K73" s="31"/>
      <c r="M73" s="31">
        <f t="shared" si="7"/>
        <v>47</v>
      </c>
      <c r="N73" s="31"/>
    </row>
    <row r="74" spans="1:14" ht="30" customHeight="1" x14ac:dyDescent="0.3">
      <c r="A74" s="32" t="s">
        <v>1110</v>
      </c>
      <c r="B74" s="32">
        <v>140</v>
      </c>
      <c r="C74" s="32" t="s">
        <v>1112</v>
      </c>
      <c r="D74" s="32">
        <v>175</v>
      </c>
      <c r="E74" s="32" t="s">
        <v>1113</v>
      </c>
      <c r="F74" s="28" t="s">
        <v>1111</v>
      </c>
      <c r="G74" s="32">
        <v>235</v>
      </c>
      <c r="H74" s="31">
        <f t="shared" si="8"/>
        <v>188</v>
      </c>
      <c r="K74" s="31">
        <f t="shared" ref="K74:K82" si="9">I74-J74</f>
        <v>0</v>
      </c>
      <c r="M74" s="31">
        <f t="shared" si="7"/>
        <v>47</v>
      </c>
    </row>
    <row r="75" spans="1:14" ht="30" customHeight="1" x14ac:dyDescent="0.3">
      <c r="A75" s="32" t="s">
        <v>950</v>
      </c>
      <c r="B75" s="32">
        <v>146</v>
      </c>
      <c r="C75" s="32" t="s">
        <v>7</v>
      </c>
      <c r="D75" s="32">
        <v>249</v>
      </c>
      <c r="E75" s="32" t="s">
        <v>949</v>
      </c>
      <c r="F75" s="28" t="s">
        <v>951</v>
      </c>
      <c r="G75" s="32">
        <v>304</v>
      </c>
      <c r="H75" s="31">
        <f t="shared" si="8"/>
        <v>243.2</v>
      </c>
      <c r="K75" s="31">
        <f t="shared" si="9"/>
        <v>0</v>
      </c>
      <c r="M75" s="31">
        <f t="shared" si="7"/>
        <v>60.800000000000004</v>
      </c>
    </row>
    <row r="76" spans="1:14" ht="30" customHeight="1" x14ac:dyDescent="0.3">
      <c r="A76" s="31" t="s">
        <v>968</v>
      </c>
      <c r="B76" s="29">
        <v>104</v>
      </c>
      <c r="C76" s="32" t="s">
        <v>969</v>
      </c>
      <c r="D76" s="32">
        <v>119</v>
      </c>
      <c r="E76" s="32" t="s">
        <v>965</v>
      </c>
      <c r="F76" s="28" t="s">
        <v>970</v>
      </c>
      <c r="G76" s="31">
        <v>152</v>
      </c>
      <c r="H76" s="31">
        <f t="shared" si="8"/>
        <v>121.6</v>
      </c>
      <c r="K76" s="31">
        <f t="shared" si="9"/>
        <v>0</v>
      </c>
      <c r="M76" s="31">
        <f t="shared" si="7"/>
        <v>30.400000000000002</v>
      </c>
    </row>
    <row r="77" spans="1:14" ht="29.25" customHeight="1" x14ac:dyDescent="0.3">
      <c r="A77" s="32" t="s">
        <v>1069</v>
      </c>
      <c r="B77" s="32">
        <v>134</v>
      </c>
      <c r="D77" s="31">
        <v>315</v>
      </c>
      <c r="E77" s="32" t="s">
        <v>270</v>
      </c>
      <c r="F77" s="28" t="s">
        <v>1070</v>
      </c>
      <c r="G77" s="32">
        <v>401</v>
      </c>
      <c r="H77" s="31">
        <f t="shared" si="8"/>
        <v>320.8</v>
      </c>
      <c r="K77" s="31">
        <f t="shared" si="9"/>
        <v>0</v>
      </c>
      <c r="M77" s="31">
        <f t="shared" si="7"/>
        <v>80.2</v>
      </c>
      <c r="N77" s="31"/>
    </row>
    <row r="78" spans="1:14" ht="30" customHeight="1" x14ac:dyDescent="0.3">
      <c r="A78" s="32" t="s">
        <v>1048</v>
      </c>
      <c r="B78" s="29">
        <v>5</v>
      </c>
      <c r="C78" s="32" t="s">
        <v>83</v>
      </c>
      <c r="D78" s="32">
        <v>135</v>
      </c>
      <c r="E78" s="31" t="s">
        <v>664</v>
      </c>
      <c r="F78" s="28" t="s">
        <v>1049</v>
      </c>
      <c r="G78" s="31">
        <v>172</v>
      </c>
      <c r="H78" s="31">
        <f t="shared" si="8"/>
        <v>137.6</v>
      </c>
      <c r="K78" s="31">
        <f t="shared" si="9"/>
        <v>0</v>
      </c>
      <c r="M78" s="31">
        <f t="shared" si="7"/>
        <v>34.4</v>
      </c>
    </row>
    <row r="79" spans="1:14" ht="30" customHeight="1" x14ac:dyDescent="0.3">
      <c r="A79" s="31" t="s">
        <v>906</v>
      </c>
      <c r="B79" s="32">
        <v>4</v>
      </c>
      <c r="C79" s="31" t="s">
        <v>635</v>
      </c>
      <c r="D79" s="32">
        <v>165</v>
      </c>
      <c r="E79" s="32" t="s">
        <v>965</v>
      </c>
      <c r="F79" s="28" t="s">
        <v>911</v>
      </c>
      <c r="G79" s="31">
        <v>210</v>
      </c>
      <c r="H79" s="31">
        <f t="shared" si="8"/>
        <v>168</v>
      </c>
      <c r="K79" s="31">
        <f t="shared" si="9"/>
        <v>0</v>
      </c>
      <c r="M79" s="31">
        <f t="shared" si="7"/>
        <v>42</v>
      </c>
    </row>
    <row r="80" spans="1:14" ht="30" customHeight="1" x14ac:dyDescent="0.3">
      <c r="A80" s="31" t="s">
        <v>966</v>
      </c>
      <c r="B80" s="31">
        <v>104</v>
      </c>
      <c r="C80" s="31"/>
      <c r="D80" s="32">
        <v>129</v>
      </c>
      <c r="E80" s="32" t="s">
        <v>965</v>
      </c>
      <c r="F80" s="28" t="s">
        <v>967</v>
      </c>
      <c r="G80" s="31">
        <v>164</v>
      </c>
      <c r="H80" s="31">
        <f t="shared" si="8"/>
        <v>131.19999999999999</v>
      </c>
      <c r="K80" s="31">
        <f t="shared" si="9"/>
        <v>0</v>
      </c>
      <c r="M80" s="32">
        <f t="shared" si="7"/>
        <v>32.800000000000004</v>
      </c>
    </row>
    <row r="81" spans="1:14" ht="30" customHeight="1" x14ac:dyDescent="0.3">
      <c r="A81" s="31" t="s">
        <v>982</v>
      </c>
      <c r="B81" s="31">
        <v>140</v>
      </c>
      <c r="C81" s="31"/>
      <c r="D81" s="32">
        <v>129</v>
      </c>
      <c r="E81" s="31" t="s">
        <v>636</v>
      </c>
      <c r="F81" s="28" t="s">
        <v>967</v>
      </c>
      <c r="G81" s="31">
        <v>164</v>
      </c>
      <c r="H81" s="31">
        <f t="shared" si="8"/>
        <v>131.19999999999999</v>
      </c>
      <c r="I81" s="32">
        <f>G81</f>
        <v>164</v>
      </c>
      <c r="J81" s="32">
        <v>100</v>
      </c>
      <c r="K81" s="31">
        <f t="shared" si="9"/>
        <v>64</v>
      </c>
      <c r="M81" s="32">
        <f t="shared" si="7"/>
        <v>32.800000000000004</v>
      </c>
    </row>
    <row r="82" spans="1:14" ht="30" customHeight="1" x14ac:dyDescent="0.3">
      <c r="A82" s="31" t="s">
        <v>989</v>
      </c>
      <c r="B82" s="32">
        <v>110</v>
      </c>
      <c r="D82" s="32">
        <v>129</v>
      </c>
      <c r="E82" s="33" t="s">
        <v>58</v>
      </c>
      <c r="F82" s="28"/>
      <c r="G82" s="31">
        <v>129</v>
      </c>
      <c r="H82" s="31">
        <f t="shared" si="8"/>
        <v>103.2</v>
      </c>
      <c r="I82" s="32">
        <f>G82</f>
        <v>129</v>
      </c>
      <c r="K82" s="31">
        <f t="shared" si="9"/>
        <v>129</v>
      </c>
      <c r="M82" s="32">
        <f t="shared" si="7"/>
        <v>25.8</v>
      </c>
    </row>
    <row r="83" spans="1:14" ht="30" customHeight="1" x14ac:dyDescent="0.3">
      <c r="A83" s="32" t="s">
        <v>1104</v>
      </c>
      <c r="B83" s="32">
        <v>158</v>
      </c>
      <c r="D83" s="32">
        <v>239</v>
      </c>
      <c r="E83" s="32" t="s">
        <v>82</v>
      </c>
      <c r="F83" s="28" t="s">
        <v>1105</v>
      </c>
      <c r="G83" s="32">
        <v>304</v>
      </c>
      <c r="H83" s="31">
        <f t="shared" si="8"/>
        <v>243.2</v>
      </c>
      <c r="K83" s="31"/>
      <c r="M83" s="31">
        <f t="shared" si="7"/>
        <v>60.800000000000004</v>
      </c>
    </row>
    <row r="84" spans="1:14" ht="30" customHeight="1" x14ac:dyDescent="0.3">
      <c r="A84" s="32" t="s">
        <v>1106</v>
      </c>
      <c r="B84" s="32">
        <v>158</v>
      </c>
      <c r="C84" s="32" t="s">
        <v>59</v>
      </c>
      <c r="D84" s="32">
        <v>245</v>
      </c>
      <c r="E84" s="32" t="s">
        <v>82</v>
      </c>
      <c r="F84" s="28" t="s">
        <v>1107</v>
      </c>
      <c r="G84" s="32">
        <v>312</v>
      </c>
      <c r="H84" s="31">
        <f t="shared" si="8"/>
        <v>249.6</v>
      </c>
      <c r="K84" s="31"/>
      <c r="M84" s="31">
        <f t="shared" si="7"/>
        <v>62.400000000000006</v>
      </c>
    </row>
    <row r="85" spans="1:14" ht="30" customHeight="1" x14ac:dyDescent="0.3">
      <c r="A85" s="32" t="s">
        <v>1099</v>
      </c>
      <c r="B85" s="32">
        <v>134</v>
      </c>
      <c r="C85" s="32" t="s">
        <v>1061</v>
      </c>
      <c r="D85" s="31">
        <v>235</v>
      </c>
      <c r="E85" s="32" t="s">
        <v>270</v>
      </c>
      <c r="F85" s="28" t="s">
        <v>1060</v>
      </c>
      <c r="G85" s="31">
        <v>299</v>
      </c>
      <c r="H85" s="31">
        <f t="shared" si="8"/>
        <v>239.2</v>
      </c>
      <c r="K85" s="31">
        <f t="shared" ref="K85:K90" si="10">I85-J85</f>
        <v>0</v>
      </c>
      <c r="M85" s="32">
        <f t="shared" si="7"/>
        <v>59.800000000000004</v>
      </c>
      <c r="N85" s="31"/>
    </row>
    <row r="86" spans="1:14" ht="30" customHeight="1" x14ac:dyDescent="0.3">
      <c r="A86" s="32" t="s">
        <v>1071</v>
      </c>
      <c r="D86" s="32">
        <v>208</v>
      </c>
      <c r="E86" s="32" t="s">
        <v>1072</v>
      </c>
      <c r="H86" s="31">
        <f t="shared" si="8"/>
        <v>0</v>
      </c>
      <c r="K86" s="31">
        <f t="shared" si="10"/>
        <v>0</v>
      </c>
      <c r="M86" s="32">
        <f t="shared" si="7"/>
        <v>0</v>
      </c>
    </row>
    <row r="87" spans="1:14" ht="30" customHeight="1" x14ac:dyDescent="0.3">
      <c r="A87" s="32" t="s">
        <v>1095</v>
      </c>
      <c r="B87" s="32">
        <v>48</v>
      </c>
      <c r="C87" s="32" t="s">
        <v>1097</v>
      </c>
      <c r="D87" s="31">
        <v>479</v>
      </c>
      <c r="E87" s="32" t="s">
        <v>270</v>
      </c>
      <c r="F87" s="28" t="s">
        <v>1096</v>
      </c>
      <c r="G87" s="32">
        <v>609</v>
      </c>
      <c r="H87" s="32">
        <f t="shared" si="8"/>
        <v>609</v>
      </c>
      <c r="K87" s="31">
        <f t="shared" si="10"/>
        <v>0</v>
      </c>
      <c r="N87" s="31"/>
    </row>
    <row r="88" spans="1:14" ht="30" customHeight="1" x14ac:dyDescent="0.3">
      <c r="A88" s="32" t="s">
        <v>1129</v>
      </c>
      <c r="B88" s="32">
        <v>46</v>
      </c>
      <c r="C88" s="32" t="s">
        <v>120</v>
      </c>
      <c r="D88" s="32">
        <v>329</v>
      </c>
      <c r="E88" s="32" t="s">
        <v>1132</v>
      </c>
      <c r="F88" s="28" t="s">
        <v>1128</v>
      </c>
      <c r="G88" s="32">
        <v>418</v>
      </c>
      <c r="H88" s="31">
        <f t="shared" si="8"/>
        <v>334.4</v>
      </c>
      <c r="I88" s="32">
        <f>G88+G89</f>
        <v>836</v>
      </c>
      <c r="J88" s="32">
        <v>400</v>
      </c>
      <c r="K88" s="31">
        <f t="shared" si="10"/>
        <v>436</v>
      </c>
      <c r="M88" s="31">
        <f>G88*20%</f>
        <v>83.600000000000009</v>
      </c>
    </row>
    <row r="89" spans="1:14" ht="30" customHeight="1" x14ac:dyDescent="0.3">
      <c r="A89" s="32" t="s">
        <v>1131</v>
      </c>
      <c r="B89" s="32">
        <v>46</v>
      </c>
      <c r="C89" s="32" t="s">
        <v>83</v>
      </c>
      <c r="D89" s="32">
        <v>329</v>
      </c>
      <c r="E89" s="32" t="s">
        <v>1132</v>
      </c>
      <c r="F89" s="28" t="s">
        <v>1130</v>
      </c>
      <c r="G89" s="32">
        <v>418</v>
      </c>
      <c r="H89" s="31">
        <f t="shared" si="8"/>
        <v>334.4</v>
      </c>
      <c r="K89" s="31">
        <f t="shared" si="10"/>
        <v>0</v>
      </c>
      <c r="M89" s="31">
        <f>G89*20%</f>
        <v>83.600000000000009</v>
      </c>
    </row>
    <row r="90" spans="1:14" ht="30" customHeight="1" x14ac:dyDescent="0.3">
      <c r="A90" s="40" t="s">
        <v>1042</v>
      </c>
      <c r="B90" s="32">
        <v>5</v>
      </c>
      <c r="C90" s="29" t="s">
        <v>3</v>
      </c>
      <c r="E90" s="31" t="s">
        <v>664</v>
      </c>
      <c r="F90" s="28" t="s">
        <v>1043</v>
      </c>
      <c r="G90" s="31">
        <v>315</v>
      </c>
      <c r="H90" s="31">
        <f t="shared" si="8"/>
        <v>315</v>
      </c>
      <c r="K90" s="31">
        <f t="shared" si="10"/>
        <v>0</v>
      </c>
    </row>
    <row r="91" spans="1:14" ht="30" customHeight="1" x14ac:dyDescent="0.3">
      <c r="A91" s="32" t="s">
        <v>1149</v>
      </c>
      <c r="B91" s="32">
        <v>11</v>
      </c>
      <c r="C91" s="32" t="s">
        <v>59</v>
      </c>
      <c r="D91" s="32">
        <v>159</v>
      </c>
    </row>
    <row r="92" spans="1:14" ht="30" customHeight="1" x14ac:dyDescent="0.3">
      <c r="A92" s="34"/>
      <c r="B92" s="32">
        <v>11</v>
      </c>
      <c r="C92" s="32" t="s">
        <v>7</v>
      </c>
    </row>
    <row r="93" spans="1:14" ht="30" customHeight="1" x14ac:dyDescent="0.3">
      <c r="B93" s="32">
        <v>11</v>
      </c>
      <c r="C93" s="32" t="s">
        <v>20</v>
      </c>
      <c r="D93" s="32">
        <v>159</v>
      </c>
    </row>
    <row r="94" spans="1:14" ht="30" customHeight="1" x14ac:dyDescent="0.3">
      <c r="A94" s="32" t="s">
        <v>1150</v>
      </c>
      <c r="B94" s="32">
        <v>1</v>
      </c>
      <c r="C94" s="32" t="s">
        <v>385</v>
      </c>
      <c r="D94" s="32">
        <v>105</v>
      </c>
    </row>
    <row r="95" spans="1:14" ht="30" customHeight="1" x14ac:dyDescent="0.3">
      <c r="A95" s="32" t="s">
        <v>1150</v>
      </c>
      <c r="B95" s="32">
        <v>1</v>
      </c>
      <c r="C95" s="32" t="s">
        <v>747</v>
      </c>
      <c r="D95" s="32">
        <v>105</v>
      </c>
    </row>
    <row r="96" spans="1:14" ht="30" customHeight="1" x14ac:dyDescent="0.3">
      <c r="A96" s="32" t="s">
        <v>879</v>
      </c>
      <c r="D96" s="32">
        <v>270</v>
      </c>
    </row>
    <row r="97" spans="1:4" ht="30" customHeight="1" x14ac:dyDescent="0.3">
      <c r="A97" s="32" t="s">
        <v>771</v>
      </c>
      <c r="B97" s="32">
        <v>140</v>
      </c>
      <c r="D97" s="32">
        <v>139</v>
      </c>
    </row>
    <row r="98" spans="1:4" ht="30" customHeight="1" x14ac:dyDescent="0.3">
      <c r="A98" s="32" t="s">
        <v>1161</v>
      </c>
      <c r="D98" s="32">
        <v>355</v>
      </c>
    </row>
    <row r="99" spans="1:4" ht="30" customHeight="1" x14ac:dyDescent="0.3">
      <c r="A99" s="32" t="s">
        <v>1162</v>
      </c>
      <c r="D99" s="32">
        <v>209</v>
      </c>
    </row>
    <row r="100" spans="1:4" ht="30" customHeight="1" x14ac:dyDescent="0.3">
      <c r="A100" s="32" t="s">
        <v>1163</v>
      </c>
      <c r="D100" s="32">
        <v>165</v>
      </c>
    </row>
    <row r="101" spans="1:4" ht="30" customHeight="1" x14ac:dyDescent="0.3">
      <c r="A101" s="32" t="s">
        <v>1164</v>
      </c>
      <c r="D101" s="32">
        <v>157</v>
      </c>
    </row>
    <row r="102" spans="1:4" ht="30" customHeight="1" x14ac:dyDescent="0.3">
      <c r="A102" s="32" t="s">
        <v>1165</v>
      </c>
      <c r="B102" s="32">
        <v>74</v>
      </c>
      <c r="D102" s="32">
        <v>179</v>
      </c>
    </row>
    <row r="103" spans="1:4" ht="30" customHeight="1" x14ac:dyDescent="0.3">
      <c r="D103" s="32">
        <f>SUM(D2:D102)</f>
        <v>23625</v>
      </c>
    </row>
  </sheetData>
  <sortState ref="A2:P90">
    <sortCondition ref="A2"/>
  </sortState>
  <hyperlinks>
    <hyperlink ref="F79" r:id="rId1" xr:uid="{00000000-0004-0000-2500-000000000000}"/>
    <hyperlink ref="F28" r:id="rId2" xr:uid="{00000000-0004-0000-2500-000001000000}"/>
    <hyperlink ref="F80" r:id="rId3" xr:uid="{00000000-0004-0000-2500-000002000000}"/>
    <hyperlink ref="F76" r:id="rId4" xr:uid="{00000000-0004-0000-2500-000003000000}"/>
    <hyperlink ref="F72" r:id="rId5" xr:uid="{00000000-0004-0000-2500-000004000000}"/>
    <hyperlink ref="F75" r:id="rId6" xr:uid="{00000000-0004-0000-2500-000005000000}"/>
    <hyperlink ref="F24" r:id="rId7" xr:uid="{00000000-0004-0000-2500-000006000000}"/>
    <hyperlink ref="F30" r:id="rId8" xr:uid="{00000000-0004-0000-2500-000007000000}"/>
    <hyperlink ref="F71" r:id="rId9" xr:uid="{00000000-0004-0000-2500-000008000000}"/>
    <hyperlink ref="F54" r:id="rId10" xr:uid="{00000000-0004-0000-2500-000009000000}"/>
    <hyperlink ref="F81" r:id="rId11" xr:uid="{00000000-0004-0000-2500-00000A000000}"/>
    <hyperlink ref="F55" r:id="rId12" xr:uid="{00000000-0004-0000-2500-00000B000000}"/>
    <hyperlink ref="F42" r:id="rId13" xr:uid="{00000000-0004-0000-2500-00000C000000}"/>
    <hyperlink ref="F35" r:id="rId14" xr:uid="{00000000-0004-0000-2500-00000D000000}"/>
    <hyperlink ref="F25" r:id="rId15" xr:uid="{00000000-0004-0000-2500-00000E000000}"/>
    <hyperlink ref="F10" r:id="rId16" xr:uid="{00000000-0004-0000-2500-00000F000000}"/>
    <hyperlink ref="F46" r:id="rId17" xr:uid="{00000000-0004-0000-2500-000010000000}"/>
    <hyperlink ref="F45" r:id="rId18" xr:uid="{00000000-0004-0000-2500-000011000000}"/>
    <hyperlink ref="F5" r:id="rId19" xr:uid="{00000000-0004-0000-2500-000012000000}"/>
    <hyperlink ref="F6" r:id="rId20" xr:uid="{00000000-0004-0000-2500-000013000000}"/>
    <hyperlink ref="F56" r:id="rId21" xr:uid="{00000000-0004-0000-2500-000014000000}"/>
    <hyperlink ref="F64" r:id="rId22" xr:uid="{00000000-0004-0000-2500-000015000000}"/>
    <hyperlink ref="F66" r:id="rId23" xr:uid="{00000000-0004-0000-2500-000016000000}"/>
    <hyperlink ref="F11" r:id="rId24" xr:uid="{00000000-0004-0000-2500-000017000000}"/>
    <hyperlink ref="F36" r:id="rId25" xr:uid="{00000000-0004-0000-2500-000018000000}"/>
    <hyperlink ref="F13" r:id="rId26" xr:uid="{00000000-0004-0000-2500-000019000000}"/>
    <hyperlink ref="F49" r:id="rId27" xr:uid="{00000000-0004-0000-2500-00001A000000}"/>
    <hyperlink ref="F48" r:id="rId28" xr:uid="{00000000-0004-0000-2500-00001B000000}"/>
    <hyperlink ref="F12" r:id="rId29" xr:uid="{00000000-0004-0000-2500-00001C000000}"/>
    <hyperlink ref="F31" r:id="rId30" xr:uid="{00000000-0004-0000-2500-00001D000000}"/>
    <hyperlink ref="F32" r:id="rId31" xr:uid="{00000000-0004-0000-2500-00001E000000}"/>
    <hyperlink ref="F33" r:id="rId32" xr:uid="{00000000-0004-0000-2500-00001F000000}"/>
    <hyperlink ref="F70" r:id="rId33" xr:uid="{00000000-0004-0000-2500-000020000000}"/>
    <hyperlink ref="F20" r:id="rId34" xr:uid="{00000000-0004-0000-2500-000021000000}"/>
    <hyperlink ref="F39" r:id="rId35" xr:uid="{00000000-0004-0000-2500-000022000000}"/>
    <hyperlink ref="F4" r:id="rId36" xr:uid="{00000000-0004-0000-2500-000023000000}"/>
    <hyperlink ref="F90" r:id="rId37" xr:uid="{00000000-0004-0000-2500-000024000000}"/>
    <hyperlink ref="F2" r:id="rId38" xr:uid="{00000000-0004-0000-2500-000025000000}"/>
    <hyperlink ref="F41" r:id="rId39" xr:uid="{00000000-0004-0000-2500-000026000000}"/>
    <hyperlink ref="F78" r:id="rId40" xr:uid="{00000000-0004-0000-2500-000027000000}"/>
    <hyperlink ref="F29" r:id="rId41" xr:uid="{00000000-0004-0000-2500-000028000000}"/>
    <hyperlink ref="F8" r:id="rId42" xr:uid="{00000000-0004-0000-2500-000029000000}"/>
    <hyperlink ref="F53" r:id="rId43" xr:uid="{00000000-0004-0000-2500-00002A000000}"/>
    <hyperlink ref="F14" r:id="rId44" xr:uid="{00000000-0004-0000-2500-00002B000000}"/>
    <hyperlink ref="F85" r:id="rId45" xr:uid="{00000000-0004-0000-2500-00002C000000}"/>
    <hyperlink ref="F34" r:id="rId46" xr:uid="{00000000-0004-0000-2500-00002D000000}"/>
    <hyperlink ref="F38" r:id="rId47" xr:uid="{00000000-0004-0000-2500-00002E000000}"/>
    <hyperlink ref="F37" r:id="rId48" xr:uid="{00000000-0004-0000-2500-00002F000000}"/>
    <hyperlink ref="F77" r:id="rId49" xr:uid="{00000000-0004-0000-2500-000030000000}"/>
    <hyperlink ref="F21" r:id="rId50" xr:uid="{00000000-0004-0000-2500-000031000000}"/>
    <hyperlink ref="F18" r:id="rId51" xr:uid="{00000000-0004-0000-2500-000032000000}"/>
    <hyperlink ref="F19" r:id="rId52" xr:uid="{00000000-0004-0000-2500-000033000000}"/>
    <hyperlink ref="F3" r:id="rId53" xr:uid="{00000000-0004-0000-2500-000034000000}"/>
    <hyperlink ref="F15" r:id="rId54" xr:uid="{00000000-0004-0000-2500-000035000000}"/>
    <hyperlink ref="F16" r:id="rId55" xr:uid="{00000000-0004-0000-2500-000036000000}"/>
    <hyperlink ref="F22" r:id="rId56" xr:uid="{00000000-0004-0000-2500-000037000000}"/>
    <hyperlink ref="F17" r:id="rId57" xr:uid="{00000000-0004-0000-2500-000038000000}"/>
    <hyperlink ref="F23" r:id="rId58" xr:uid="{00000000-0004-0000-2500-000039000000}"/>
    <hyperlink ref="F87" r:id="rId59" xr:uid="{00000000-0004-0000-2500-00003A000000}"/>
    <hyperlink ref="F59" r:id="rId60" xr:uid="{00000000-0004-0000-2500-00003B000000}"/>
    <hyperlink ref="F52" r:id="rId61" xr:uid="{00000000-0004-0000-2500-00003C000000}"/>
    <hyperlink ref="F83" r:id="rId62" xr:uid="{00000000-0004-0000-2500-00003D000000}"/>
    <hyperlink ref="F84" r:id="rId63" xr:uid="{00000000-0004-0000-2500-00003E000000}"/>
    <hyperlink ref="F60" r:id="rId64" xr:uid="{00000000-0004-0000-2500-00003F000000}"/>
    <hyperlink ref="F57" r:id="rId65" xr:uid="{00000000-0004-0000-2500-000040000000}"/>
    <hyperlink ref="F61" r:id="rId66" xr:uid="{00000000-0004-0000-2500-000041000000}"/>
    <hyperlink ref="F62" r:id="rId67" xr:uid="{00000000-0004-0000-2500-000042000000}"/>
    <hyperlink ref="F73" r:id="rId68" xr:uid="{00000000-0004-0000-2500-000043000000}"/>
    <hyperlink ref="F74" r:id="rId69" xr:uid="{00000000-0004-0000-2500-000044000000}"/>
    <hyperlink ref="F58" r:id="rId70" xr:uid="{00000000-0004-0000-2500-000045000000}"/>
    <hyperlink ref="F63" r:id="rId71" xr:uid="{00000000-0004-0000-2500-000046000000}"/>
    <hyperlink ref="F7" r:id="rId72" xr:uid="{00000000-0004-0000-2500-000047000000}"/>
    <hyperlink ref="F44" r:id="rId73" xr:uid="{00000000-0004-0000-2500-000048000000}"/>
    <hyperlink ref="F51" r:id="rId74" xr:uid="{00000000-0004-0000-2500-000049000000}"/>
    <hyperlink ref="F43" r:id="rId75" xr:uid="{00000000-0004-0000-2500-00004A000000}"/>
    <hyperlink ref="F26" r:id="rId76" xr:uid="{00000000-0004-0000-2500-00004B000000}"/>
    <hyperlink ref="F50" r:id="rId77" xr:uid="{00000000-0004-0000-2500-00004C000000}"/>
    <hyperlink ref="F88" r:id="rId78" xr:uid="{00000000-0004-0000-2500-00004D000000}"/>
    <hyperlink ref="F89" r:id="rId79" xr:uid="{00000000-0004-0000-2500-00004E000000}"/>
    <hyperlink ref="F40" r:id="rId80" xr:uid="{00000000-0004-0000-2500-00004F000000}"/>
    <hyperlink ref="F9" r:id="rId81" xr:uid="{00000000-0004-0000-2500-000050000000}"/>
    <hyperlink ref="F69" r:id="rId82" xr:uid="{00000000-0004-0000-2500-000051000000}"/>
    <hyperlink ref="F47" r:id="rId83" xr:uid="{00000000-0004-0000-2500-000052000000}"/>
    <hyperlink ref="F27" r:id="rId84" xr:uid="{00000000-0004-0000-2500-000053000000}"/>
  </hyperlinks>
  <pageMargins left="0.7" right="0.7" top="0.75" bottom="0.75" header="0.3" footer="0.3"/>
  <pageSetup paperSize="9" orientation="portrait" verticalDpi="0" r:id="rId8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92"/>
  <sheetViews>
    <sheetView topLeftCell="A15" workbookViewId="0">
      <selection activeCell="A24" sqref="A24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3" t="s">
        <v>965</v>
      </c>
      <c r="B2" s="49" t="s">
        <v>973</v>
      </c>
      <c r="C2" s="15" t="s">
        <v>974</v>
      </c>
      <c r="D2" s="3">
        <v>104</v>
      </c>
      <c r="E2" s="21" t="s">
        <v>443</v>
      </c>
      <c r="F2" s="4">
        <v>223</v>
      </c>
      <c r="G2" s="4">
        <f t="shared" ref="G2:G34" si="0">F2-L2</f>
        <v>178.4</v>
      </c>
      <c r="H2" s="3">
        <f>F2+F3+F4+F5+F6+F7+F8+F9+F10+F11</f>
        <v>1894</v>
      </c>
      <c r="I2" s="3">
        <v>1000</v>
      </c>
      <c r="J2" s="4">
        <f t="shared" ref="J2:J34" si="1">H2-I2</f>
        <v>894</v>
      </c>
      <c r="L2" s="4">
        <f t="shared" ref="L2:L11" si="2">F2*20%</f>
        <v>44.6</v>
      </c>
    </row>
    <row r="3" spans="1:14" s="3" customFormat="1" ht="30" customHeight="1" x14ac:dyDescent="0.3">
      <c r="A3" s="3" t="s">
        <v>965</v>
      </c>
      <c r="B3" s="49" t="s">
        <v>963</v>
      </c>
      <c r="C3" s="15" t="s">
        <v>964</v>
      </c>
      <c r="D3" s="4">
        <v>4</v>
      </c>
      <c r="E3" s="4" t="s">
        <v>385</v>
      </c>
      <c r="F3" s="4">
        <v>134</v>
      </c>
      <c r="G3" s="4">
        <f t="shared" si="0"/>
        <v>107.2</v>
      </c>
      <c r="J3" s="4">
        <f t="shared" si="1"/>
        <v>0</v>
      </c>
      <c r="L3" s="4">
        <f t="shared" si="2"/>
        <v>26.8</v>
      </c>
      <c r="M3" s="4"/>
      <c r="N3" s="4"/>
    </row>
    <row r="4" spans="1:14" s="3" customFormat="1" ht="30" customHeight="1" x14ac:dyDescent="0.3">
      <c r="A4" s="3" t="s">
        <v>965</v>
      </c>
      <c r="B4" s="43" t="s">
        <v>975</v>
      </c>
      <c r="C4" s="15" t="s">
        <v>976</v>
      </c>
      <c r="E4" s="3" t="s">
        <v>1093</v>
      </c>
      <c r="F4" s="4">
        <v>218</v>
      </c>
      <c r="G4" s="4">
        <f t="shared" si="0"/>
        <v>174.4</v>
      </c>
      <c r="J4" s="4">
        <f t="shared" si="1"/>
        <v>0</v>
      </c>
      <c r="L4" s="4">
        <f t="shared" si="2"/>
        <v>43.6</v>
      </c>
    </row>
    <row r="5" spans="1:14" s="3" customFormat="1" ht="30" customHeight="1" x14ac:dyDescent="0.3">
      <c r="A5" s="3" t="s">
        <v>965</v>
      </c>
      <c r="B5" s="43" t="s">
        <v>1016</v>
      </c>
      <c r="C5" s="15" t="s">
        <v>988</v>
      </c>
      <c r="D5" s="3" t="s">
        <v>1017</v>
      </c>
      <c r="F5" s="3">
        <v>153</v>
      </c>
      <c r="G5" s="4">
        <f t="shared" si="0"/>
        <v>122.4</v>
      </c>
      <c r="J5" s="4">
        <f t="shared" si="1"/>
        <v>0</v>
      </c>
      <c r="L5" s="4">
        <f t="shared" si="2"/>
        <v>30.6</v>
      </c>
    </row>
    <row r="6" spans="1:14" s="3" customFormat="1" ht="30" customHeight="1" x14ac:dyDescent="0.3">
      <c r="A6" s="3" t="s">
        <v>965</v>
      </c>
      <c r="B6" s="49" t="s">
        <v>980</v>
      </c>
      <c r="C6" s="15" t="s">
        <v>981</v>
      </c>
      <c r="D6" s="3" t="s">
        <v>360</v>
      </c>
      <c r="E6" s="4"/>
      <c r="F6" s="4">
        <v>190</v>
      </c>
      <c r="G6" s="4">
        <f t="shared" si="0"/>
        <v>152</v>
      </c>
      <c r="J6" s="4">
        <f t="shared" si="1"/>
        <v>0</v>
      </c>
      <c r="L6" s="4">
        <f t="shared" si="2"/>
        <v>38</v>
      </c>
    </row>
    <row r="7" spans="1:14" s="3" customFormat="1" ht="30" customHeight="1" x14ac:dyDescent="0.3">
      <c r="A7" s="3" t="s">
        <v>965</v>
      </c>
      <c r="B7" s="49" t="s">
        <v>983</v>
      </c>
      <c r="C7" s="15" t="s">
        <v>984</v>
      </c>
      <c r="D7" s="3" t="s">
        <v>360</v>
      </c>
      <c r="E7" s="4"/>
      <c r="F7" s="4">
        <v>215</v>
      </c>
      <c r="G7" s="4">
        <f t="shared" si="0"/>
        <v>172</v>
      </c>
      <c r="J7" s="4">
        <f t="shared" si="1"/>
        <v>0</v>
      </c>
      <c r="L7" s="4">
        <f t="shared" si="2"/>
        <v>43</v>
      </c>
    </row>
    <row r="8" spans="1:14" s="3" customFormat="1" ht="30" customHeight="1" x14ac:dyDescent="0.3">
      <c r="A8" s="3" t="s">
        <v>965</v>
      </c>
      <c r="B8" s="49" t="s">
        <v>977</v>
      </c>
      <c r="C8" s="15" t="s">
        <v>978</v>
      </c>
      <c r="D8" s="4">
        <v>164</v>
      </c>
      <c r="E8" s="4" t="s">
        <v>979</v>
      </c>
      <c r="F8" s="4">
        <v>235</v>
      </c>
      <c r="G8" s="4">
        <f t="shared" si="0"/>
        <v>188</v>
      </c>
      <c r="J8" s="4">
        <f t="shared" si="1"/>
        <v>0</v>
      </c>
      <c r="L8" s="4">
        <f t="shared" si="2"/>
        <v>47</v>
      </c>
    </row>
    <row r="9" spans="1:14" s="3" customFormat="1" ht="30" customHeight="1" x14ac:dyDescent="0.3">
      <c r="A9" s="3" t="s">
        <v>965</v>
      </c>
      <c r="B9" s="49" t="s">
        <v>968</v>
      </c>
      <c r="C9" s="15" t="s">
        <v>970</v>
      </c>
      <c r="D9" s="21">
        <v>104</v>
      </c>
      <c r="E9" s="3" t="s">
        <v>969</v>
      </c>
      <c r="F9" s="4">
        <v>152</v>
      </c>
      <c r="G9" s="4">
        <f t="shared" si="0"/>
        <v>121.6</v>
      </c>
      <c r="J9" s="4">
        <f t="shared" si="1"/>
        <v>0</v>
      </c>
      <c r="L9" s="4">
        <f t="shared" si="2"/>
        <v>30.400000000000002</v>
      </c>
    </row>
    <row r="10" spans="1:14" s="3" customFormat="1" ht="30" customHeight="1" x14ac:dyDescent="0.3">
      <c r="A10" s="3" t="s">
        <v>965</v>
      </c>
      <c r="B10" s="49" t="s">
        <v>906</v>
      </c>
      <c r="C10" s="15" t="s">
        <v>911</v>
      </c>
      <c r="D10" s="3">
        <v>4</v>
      </c>
      <c r="E10" s="4" t="s">
        <v>635</v>
      </c>
      <c r="F10" s="4">
        <v>210</v>
      </c>
      <c r="G10" s="4">
        <f t="shared" si="0"/>
        <v>168</v>
      </c>
      <c r="J10" s="4">
        <f t="shared" si="1"/>
        <v>0</v>
      </c>
      <c r="L10" s="4">
        <f t="shared" si="2"/>
        <v>42</v>
      </c>
    </row>
    <row r="11" spans="1:14" s="3" customFormat="1" ht="30" customHeight="1" x14ac:dyDescent="0.3">
      <c r="A11" s="3" t="s">
        <v>965</v>
      </c>
      <c r="B11" s="49" t="s">
        <v>966</v>
      </c>
      <c r="C11" s="15" t="s">
        <v>967</v>
      </c>
      <c r="D11" s="4">
        <v>104</v>
      </c>
      <c r="E11" s="4"/>
      <c r="F11" s="4">
        <v>164</v>
      </c>
      <c r="G11" s="4">
        <f t="shared" si="0"/>
        <v>131.19999999999999</v>
      </c>
      <c r="J11" s="4">
        <f t="shared" si="1"/>
        <v>0</v>
      </c>
      <c r="L11" s="3">
        <f t="shared" si="2"/>
        <v>32.800000000000004</v>
      </c>
    </row>
    <row r="12" spans="1:14" s="5" customFormat="1" ht="30" customHeight="1" x14ac:dyDescent="0.3">
      <c r="A12" s="5" t="s">
        <v>353</v>
      </c>
      <c r="B12" s="54" t="s">
        <v>1098</v>
      </c>
      <c r="D12" s="5" t="s">
        <v>351</v>
      </c>
      <c r="E12" s="5" t="s">
        <v>147</v>
      </c>
      <c r="G12" s="5">
        <f t="shared" si="0"/>
        <v>0</v>
      </c>
      <c r="H12" s="5">
        <f>F12</f>
        <v>0</v>
      </c>
      <c r="J12" s="6">
        <f t="shared" si="1"/>
        <v>0</v>
      </c>
    </row>
    <row r="13" spans="1:14" s="3" customFormat="1" ht="30" customHeight="1" x14ac:dyDescent="0.3">
      <c r="A13" s="3" t="s">
        <v>270</v>
      </c>
      <c r="B13" s="43" t="s">
        <v>1057</v>
      </c>
      <c r="C13" s="15" t="s">
        <v>1059</v>
      </c>
      <c r="D13" s="3">
        <v>2</v>
      </c>
      <c r="E13" s="3" t="s">
        <v>1058</v>
      </c>
      <c r="F13" s="4">
        <v>288</v>
      </c>
      <c r="G13" s="4">
        <f t="shared" si="0"/>
        <v>230.4</v>
      </c>
      <c r="H13" s="3">
        <f>F13+F14+F15+F16+F17+F18+F19</f>
        <v>2030</v>
      </c>
      <c r="I13" s="3">
        <v>1000</v>
      </c>
      <c r="J13" s="4">
        <f t="shared" si="1"/>
        <v>1030</v>
      </c>
      <c r="L13" s="4">
        <f t="shared" ref="L13:L18" si="3">F13*20%</f>
        <v>57.6</v>
      </c>
    </row>
    <row r="14" spans="1:14" s="3" customFormat="1" ht="30" customHeight="1" x14ac:dyDescent="0.3">
      <c r="A14" s="3" t="s">
        <v>270</v>
      </c>
      <c r="B14" s="43" t="s">
        <v>1062</v>
      </c>
      <c r="C14" s="15" t="s">
        <v>1064</v>
      </c>
      <c r="D14" s="3" t="s">
        <v>1063</v>
      </c>
      <c r="F14" s="4">
        <v>199</v>
      </c>
      <c r="G14" s="4">
        <f t="shared" si="0"/>
        <v>159.19999999999999</v>
      </c>
      <c r="J14" s="4">
        <f t="shared" si="1"/>
        <v>0</v>
      </c>
      <c r="L14" s="4">
        <f t="shared" si="3"/>
        <v>39.800000000000004</v>
      </c>
    </row>
    <row r="15" spans="1:14" s="3" customFormat="1" ht="30" customHeight="1" x14ac:dyDescent="0.3">
      <c r="A15" s="3" t="s">
        <v>270</v>
      </c>
      <c r="B15" s="43" t="s">
        <v>1067</v>
      </c>
      <c r="C15" s="15" t="s">
        <v>1068</v>
      </c>
      <c r="D15" s="3">
        <v>22</v>
      </c>
      <c r="E15" s="3" t="s">
        <v>3</v>
      </c>
      <c r="F15" s="4">
        <v>126</v>
      </c>
      <c r="G15" s="4">
        <f t="shared" si="0"/>
        <v>100.8</v>
      </c>
      <c r="J15" s="4">
        <f t="shared" si="1"/>
        <v>0</v>
      </c>
      <c r="L15" s="4">
        <f t="shared" si="3"/>
        <v>25.200000000000003</v>
      </c>
    </row>
    <row r="16" spans="1:14" s="3" customFormat="1" ht="30" customHeight="1" x14ac:dyDescent="0.3">
      <c r="A16" s="3" t="s">
        <v>270</v>
      </c>
      <c r="B16" s="43" t="s">
        <v>1065</v>
      </c>
      <c r="C16" s="15" t="s">
        <v>1066</v>
      </c>
      <c r="D16" s="3">
        <v>22</v>
      </c>
      <c r="F16" s="4">
        <v>108</v>
      </c>
      <c r="G16" s="4">
        <f t="shared" si="0"/>
        <v>86.4</v>
      </c>
      <c r="J16" s="4">
        <f t="shared" si="1"/>
        <v>0</v>
      </c>
      <c r="L16" s="4">
        <f t="shared" si="3"/>
        <v>21.6</v>
      </c>
    </row>
    <row r="17" spans="1:12" s="4" customFormat="1" ht="30" customHeight="1" x14ac:dyDescent="0.3">
      <c r="A17" s="3" t="s">
        <v>270</v>
      </c>
      <c r="B17" s="43" t="s">
        <v>1069</v>
      </c>
      <c r="C17" s="15" t="s">
        <v>1070</v>
      </c>
      <c r="D17" s="3">
        <v>134</v>
      </c>
      <c r="E17" s="3"/>
      <c r="F17" s="3">
        <v>401</v>
      </c>
      <c r="G17" s="4">
        <f t="shared" si="0"/>
        <v>320.8</v>
      </c>
      <c r="H17" s="3"/>
      <c r="I17" s="3"/>
      <c r="J17" s="4">
        <f t="shared" si="1"/>
        <v>0</v>
      </c>
      <c r="K17" s="3"/>
      <c r="L17" s="4">
        <f t="shared" si="3"/>
        <v>80.2</v>
      </c>
    </row>
    <row r="18" spans="1:12" s="4" customFormat="1" ht="30" customHeight="1" x14ac:dyDescent="0.3">
      <c r="A18" s="3" t="s">
        <v>270</v>
      </c>
      <c r="B18" s="43" t="s">
        <v>1099</v>
      </c>
      <c r="C18" s="15" t="s">
        <v>1060</v>
      </c>
      <c r="D18" s="3">
        <v>134</v>
      </c>
      <c r="E18" s="3" t="s">
        <v>1061</v>
      </c>
      <c r="F18" s="4">
        <v>299</v>
      </c>
      <c r="G18" s="4">
        <f t="shared" si="0"/>
        <v>239.2</v>
      </c>
      <c r="H18" s="3"/>
      <c r="I18" s="3"/>
      <c r="J18" s="4">
        <f t="shared" si="1"/>
        <v>0</v>
      </c>
      <c r="K18" s="3"/>
      <c r="L18" s="3">
        <f t="shared" si="3"/>
        <v>59.800000000000004</v>
      </c>
    </row>
    <row r="19" spans="1:12" s="4" customFormat="1" ht="30" customHeight="1" x14ac:dyDescent="0.3">
      <c r="A19" s="3" t="s">
        <v>270</v>
      </c>
      <c r="B19" s="43" t="s">
        <v>1095</v>
      </c>
      <c r="C19" s="23" t="s">
        <v>1096</v>
      </c>
      <c r="D19" s="3">
        <v>48</v>
      </c>
      <c r="E19" s="3" t="s">
        <v>1097</v>
      </c>
      <c r="F19" s="3">
        <v>609</v>
      </c>
      <c r="G19" s="3">
        <f t="shared" si="0"/>
        <v>609</v>
      </c>
      <c r="H19" s="3"/>
      <c r="I19" s="3"/>
      <c r="J19" s="4">
        <f t="shared" si="1"/>
        <v>0</v>
      </c>
      <c r="K19" s="3"/>
      <c r="L19" s="3"/>
    </row>
    <row r="20" spans="1:12" s="13" customFormat="1" ht="30" customHeight="1" x14ac:dyDescent="0.3">
      <c r="A20" s="12" t="s">
        <v>949</v>
      </c>
      <c r="B20" s="47" t="s">
        <v>771</v>
      </c>
      <c r="C20" s="16" t="s">
        <v>749</v>
      </c>
      <c r="D20" s="12">
        <v>146</v>
      </c>
      <c r="E20" s="12" t="s">
        <v>750</v>
      </c>
      <c r="F20" s="12">
        <v>177</v>
      </c>
      <c r="G20" s="13">
        <f t="shared" si="0"/>
        <v>141.6</v>
      </c>
      <c r="H20" s="12">
        <f>F20+F21+F22</f>
        <v>716</v>
      </c>
      <c r="I20" s="12">
        <v>350</v>
      </c>
      <c r="J20" s="13">
        <f t="shared" si="1"/>
        <v>366</v>
      </c>
      <c r="K20" s="12"/>
      <c r="L20" s="13">
        <f t="shared" ref="L20:L32" si="4">F20*20%</f>
        <v>35.4</v>
      </c>
    </row>
    <row r="21" spans="1:12" s="11" customFormat="1" ht="30" customHeight="1" x14ac:dyDescent="0.3">
      <c r="A21" s="10" t="s">
        <v>949</v>
      </c>
      <c r="B21" s="41" t="s">
        <v>1110</v>
      </c>
      <c r="C21" s="15" t="s">
        <v>1111</v>
      </c>
      <c r="D21" s="10">
        <v>146</v>
      </c>
      <c r="E21" s="10" t="s">
        <v>1112</v>
      </c>
      <c r="F21" s="10">
        <v>235</v>
      </c>
      <c r="G21" s="11">
        <f t="shared" si="0"/>
        <v>188</v>
      </c>
      <c r="H21" s="10"/>
      <c r="I21" s="10"/>
      <c r="K21" s="10"/>
      <c r="L21" s="11">
        <f t="shared" si="4"/>
        <v>47</v>
      </c>
    </row>
    <row r="22" spans="1:12" s="8" customFormat="1" ht="30" customHeight="1" x14ac:dyDescent="0.3">
      <c r="A22" s="8" t="s">
        <v>949</v>
      </c>
      <c r="B22" s="48" t="s">
        <v>950</v>
      </c>
      <c r="C22" s="14" t="s">
        <v>951</v>
      </c>
      <c r="D22" s="8">
        <v>146</v>
      </c>
      <c r="E22" s="8" t="s">
        <v>7</v>
      </c>
      <c r="F22" s="8">
        <v>304</v>
      </c>
      <c r="G22" s="9">
        <f t="shared" si="0"/>
        <v>243.2</v>
      </c>
      <c r="J22" s="9">
        <f t="shared" si="1"/>
        <v>0</v>
      </c>
      <c r="L22" s="9">
        <f t="shared" si="4"/>
        <v>60.800000000000004</v>
      </c>
    </row>
    <row r="23" spans="1:12" s="3" customFormat="1" ht="30" customHeight="1" x14ac:dyDescent="0.3">
      <c r="A23" s="4" t="s">
        <v>636</v>
      </c>
      <c r="B23" s="49" t="s">
        <v>982</v>
      </c>
      <c r="C23" s="15" t="s">
        <v>967</v>
      </c>
      <c r="D23" s="4">
        <v>140</v>
      </c>
      <c r="E23" s="4"/>
      <c r="F23" s="4">
        <v>164</v>
      </c>
      <c r="G23" s="4">
        <f t="shared" si="0"/>
        <v>131.19999999999999</v>
      </c>
      <c r="H23" s="3">
        <f>F23</f>
        <v>164</v>
      </c>
      <c r="I23" s="3">
        <v>140</v>
      </c>
      <c r="J23" s="4">
        <f t="shared" si="1"/>
        <v>24</v>
      </c>
      <c r="L23" s="3">
        <f t="shared" si="4"/>
        <v>32.800000000000004</v>
      </c>
    </row>
    <row r="24" spans="1:12" s="12" customFormat="1" ht="30" customHeight="1" x14ac:dyDescent="0.3">
      <c r="A24" s="13" t="s">
        <v>664</v>
      </c>
      <c r="B24" s="45" t="s">
        <v>1044</v>
      </c>
      <c r="C24" s="16" t="s">
        <v>1045</v>
      </c>
      <c r="D24" s="12">
        <v>110</v>
      </c>
      <c r="E24" s="22"/>
      <c r="F24" s="13">
        <v>139</v>
      </c>
      <c r="G24" s="13">
        <f t="shared" si="0"/>
        <v>111.2</v>
      </c>
      <c r="H24" s="12">
        <f>F24+F25+F26+F27+F28+F29+F30+F31+F32+F33</f>
        <v>1495</v>
      </c>
      <c r="J24" s="13">
        <f t="shared" si="1"/>
        <v>1495</v>
      </c>
      <c r="L24" s="13">
        <f t="shared" si="4"/>
        <v>27.8</v>
      </c>
    </row>
    <row r="25" spans="1:12" s="10" customFormat="1" ht="30" customHeight="1" x14ac:dyDescent="0.3">
      <c r="A25" s="10" t="s">
        <v>664</v>
      </c>
      <c r="B25" s="41" t="s">
        <v>1092</v>
      </c>
      <c r="C25" s="15" t="s">
        <v>992</v>
      </c>
      <c r="D25" s="10" t="s">
        <v>991</v>
      </c>
      <c r="E25" s="10" t="s">
        <v>274</v>
      </c>
      <c r="F25" s="10">
        <v>312</v>
      </c>
      <c r="G25" s="11">
        <f t="shared" si="0"/>
        <v>249.6</v>
      </c>
      <c r="J25" s="11">
        <f t="shared" si="1"/>
        <v>0</v>
      </c>
      <c r="L25" s="11">
        <f t="shared" si="4"/>
        <v>62.400000000000006</v>
      </c>
    </row>
    <row r="26" spans="1:12" s="10" customFormat="1" ht="30" customHeight="1" x14ac:dyDescent="0.3">
      <c r="A26" s="10" t="s">
        <v>664</v>
      </c>
      <c r="B26" s="41" t="s">
        <v>1014</v>
      </c>
      <c r="C26" s="15" t="s">
        <v>1015</v>
      </c>
      <c r="F26" s="10">
        <v>117</v>
      </c>
      <c r="G26" s="11">
        <f t="shared" si="0"/>
        <v>93.6</v>
      </c>
      <c r="J26" s="11">
        <f t="shared" si="1"/>
        <v>0</v>
      </c>
      <c r="L26" s="11">
        <f t="shared" si="4"/>
        <v>23.400000000000002</v>
      </c>
    </row>
    <row r="27" spans="1:12" s="10" customFormat="1" ht="30" customHeight="1" x14ac:dyDescent="0.3">
      <c r="A27" s="10" t="s">
        <v>664</v>
      </c>
      <c r="B27" s="41" t="s">
        <v>1025</v>
      </c>
      <c r="C27" s="15" t="s">
        <v>1026</v>
      </c>
      <c r="F27" s="10">
        <v>108</v>
      </c>
      <c r="G27" s="11">
        <f t="shared" si="0"/>
        <v>86.4</v>
      </c>
      <c r="J27" s="11">
        <f t="shared" si="1"/>
        <v>0</v>
      </c>
      <c r="L27" s="11">
        <f t="shared" si="4"/>
        <v>21.6</v>
      </c>
    </row>
    <row r="28" spans="1:12" s="10" customFormat="1" ht="30" customHeight="1" x14ac:dyDescent="0.3">
      <c r="A28" s="10" t="s">
        <v>664</v>
      </c>
      <c r="B28" s="41" t="s">
        <v>1018</v>
      </c>
      <c r="C28" s="15" t="s">
        <v>1019</v>
      </c>
      <c r="D28" s="10">
        <v>62</v>
      </c>
      <c r="E28" s="10" t="s">
        <v>1020</v>
      </c>
      <c r="F28" s="10">
        <v>253</v>
      </c>
      <c r="G28" s="11">
        <f t="shared" si="0"/>
        <v>202.4</v>
      </c>
      <c r="J28" s="11">
        <f t="shared" si="1"/>
        <v>0</v>
      </c>
      <c r="L28" s="11">
        <f t="shared" si="4"/>
        <v>50.6</v>
      </c>
    </row>
    <row r="29" spans="1:12" s="10" customFormat="1" ht="30" customHeight="1" x14ac:dyDescent="0.3">
      <c r="A29" s="10" t="s">
        <v>664</v>
      </c>
      <c r="B29" s="41" t="s">
        <v>1027</v>
      </c>
      <c r="C29" s="15" t="s">
        <v>1028</v>
      </c>
      <c r="F29" s="10">
        <v>93</v>
      </c>
      <c r="G29" s="11">
        <f t="shared" si="0"/>
        <v>74.400000000000006</v>
      </c>
      <c r="J29" s="11">
        <f t="shared" si="1"/>
        <v>0</v>
      </c>
      <c r="L29" s="11">
        <f t="shared" si="4"/>
        <v>18.600000000000001</v>
      </c>
    </row>
    <row r="30" spans="1:12" s="10" customFormat="1" ht="30" customHeight="1" x14ac:dyDescent="0.3">
      <c r="A30" s="10" t="s">
        <v>664</v>
      </c>
      <c r="B30" s="41" t="s">
        <v>1023</v>
      </c>
      <c r="C30" s="15" t="s">
        <v>1024</v>
      </c>
      <c r="F30" s="10">
        <v>143</v>
      </c>
      <c r="G30" s="11">
        <f t="shared" si="0"/>
        <v>114.4</v>
      </c>
      <c r="J30" s="11">
        <f t="shared" si="1"/>
        <v>0</v>
      </c>
      <c r="L30" s="11">
        <f t="shared" si="4"/>
        <v>28.6</v>
      </c>
    </row>
    <row r="31" spans="1:12" s="10" customFormat="1" ht="30" customHeight="1" x14ac:dyDescent="0.3">
      <c r="A31" s="10" t="s">
        <v>664</v>
      </c>
      <c r="B31" s="41" t="s">
        <v>1021</v>
      </c>
      <c r="C31" s="15" t="s">
        <v>1022</v>
      </c>
      <c r="F31" s="10">
        <v>158</v>
      </c>
      <c r="G31" s="11">
        <f t="shared" si="0"/>
        <v>126.4</v>
      </c>
      <c r="J31" s="11">
        <f t="shared" si="1"/>
        <v>0</v>
      </c>
      <c r="L31" s="11">
        <f t="shared" si="4"/>
        <v>31.6</v>
      </c>
    </row>
    <row r="32" spans="1:12" s="10" customFormat="1" ht="30" customHeight="1" x14ac:dyDescent="0.3">
      <c r="A32" s="11" t="s">
        <v>664</v>
      </c>
      <c r="B32" s="41" t="s">
        <v>1048</v>
      </c>
      <c r="C32" s="15" t="s">
        <v>1049</v>
      </c>
      <c r="D32" s="21">
        <v>5</v>
      </c>
      <c r="E32" s="10" t="s">
        <v>83</v>
      </c>
      <c r="F32" s="11">
        <v>172</v>
      </c>
      <c r="G32" s="11">
        <f t="shared" si="0"/>
        <v>137.6</v>
      </c>
      <c r="J32" s="11">
        <f t="shared" si="1"/>
        <v>0</v>
      </c>
      <c r="L32" s="11">
        <f t="shared" si="4"/>
        <v>34.4</v>
      </c>
    </row>
    <row r="33" spans="1:12" s="8" customFormat="1" ht="30" customHeight="1" x14ac:dyDescent="0.3">
      <c r="A33" s="9" t="s">
        <v>664</v>
      </c>
      <c r="B33" s="55" t="s">
        <v>1042</v>
      </c>
      <c r="C33" s="14" t="s">
        <v>1043</v>
      </c>
      <c r="D33" s="8">
        <v>5</v>
      </c>
      <c r="E33" s="20" t="s">
        <v>3</v>
      </c>
      <c r="F33" s="9"/>
      <c r="G33" s="9">
        <f t="shared" si="0"/>
        <v>0</v>
      </c>
      <c r="J33" s="9">
        <f t="shared" si="1"/>
        <v>0</v>
      </c>
    </row>
    <row r="34" spans="1:12" s="3" customFormat="1" ht="30" customHeight="1" x14ac:dyDescent="0.3">
      <c r="A34" s="37" t="s">
        <v>985</v>
      </c>
      <c r="B34" s="49" t="s">
        <v>961</v>
      </c>
      <c r="C34" s="15" t="s">
        <v>898</v>
      </c>
      <c r="F34" s="4">
        <v>92</v>
      </c>
      <c r="G34" s="4">
        <f t="shared" si="0"/>
        <v>73.599999999999994</v>
      </c>
      <c r="H34" s="3">
        <f>F34</f>
        <v>92</v>
      </c>
      <c r="J34" s="4">
        <f t="shared" si="1"/>
        <v>92</v>
      </c>
      <c r="L34" s="4">
        <f t="shared" ref="L34:L73" si="5">F34*20%</f>
        <v>18.400000000000002</v>
      </c>
    </row>
    <row r="35" spans="1:12" s="5" customFormat="1" ht="30" customHeight="1" x14ac:dyDescent="0.3">
      <c r="A35" s="5" t="s">
        <v>1091</v>
      </c>
      <c r="B35" s="46" t="s">
        <v>1090</v>
      </c>
      <c r="J35" s="6">
        <f t="shared" ref="J35:J68" si="6">H35-I35</f>
        <v>0</v>
      </c>
      <c r="L35" s="6">
        <f t="shared" si="5"/>
        <v>0</v>
      </c>
    </row>
    <row r="36" spans="1:12" s="3" customFormat="1" ht="30" customHeight="1" x14ac:dyDescent="0.3">
      <c r="A36" s="37" t="s">
        <v>58</v>
      </c>
      <c r="B36" s="49" t="s">
        <v>989</v>
      </c>
      <c r="C36" s="15"/>
      <c r="D36" s="3">
        <v>110</v>
      </c>
      <c r="F36" s="4">
        <v>129</v>
      </c>
      <c r="G36" s="4">
        <f t="shared" ref="G36:G73" si="7">F36-L36</f>
        <v>103.2</v>
      </c>
      <c r="H36" s="3">
        <f>F36</f>
        <v>129</v>
      </c>
      <c r="J36" s="4">
        <f t="shared" si="6"/>
        <v>129</v>
      </c>
      <c r="L36" s="3">
        <f t="shared" si="5"/>
        <v>25.8</v>
      </c>
    </row>
    <row r="37" spans="1:12" s="5" customFormat="1" ht="30" customHeight="1" x14ac:dyDescent="0.3">
      <c r="A37" s="5" t="s">
        <v>1072</v>
      </c>
      <c r="B37" s="46" t="s">
        <v>1071</v>
      </c>
      <c r="G37" s="6">
        <f t="shared" si="7"/>
        <v>0</v>
      </c>
      <c r="J37" s="6">
        <f t="shared" si="6"/>
        <v>0</v>
      </c>
      <c r="L37" s="5">
        <f t="shared" si="5"/>
        <v>0</v>
      </c>
    </row>
    <row r="38" spans="1:12" s="3" customFormat="1" ht="30" customHeight="1" x14ac:dyDescent="0.3">
      <c r="A38" s="3" t="s">
        <v>1031</v>
      </c>
      <c r="B38" s="43" t="s">
        <v>1029</v>
      </c>
      <c r="C38" s="15" t="s">
        <v>1030</v>
      </c>
      <c r="E38" s="3" t="s">
        <v>104</v>
      </c>
      <c r="F38" s="3">
        <v>420</v>
      </c>
      <c r="G38" s="4">
        <f t="shared" si="7"/>
        <v>336</v>
      </c>
      <c r="H38" s="3">
        <f>F38</f>
        <v>420</v>
      </c>
      <c r="I38" s="3">
        <v>300</v>
      </c>
      <c r="J38" s="4">
        <f t="shared" si="6"/>
        <v>120</v>
      </c>
      <c r="L38" s="4">
        <f t="shared" si="5"/>
        <v>84</v>
      </c>
    </row>
    <row r="39" spans="1:12" s="5" customFormat="1" ht="30" customHeight="1" x14ac:dyDescent="0.3">
      <c r="A39" s="5" t="s">
        <v>159</v>
      </c>
      <c r="B39" s="54" t="s">
        <v>1032</v>
      </c>
      <c r="C39" s="7" t="s">
        <v>1033</v>
      </c>
      <c r="G39" s="6">
        <f t="shared" si="7"/>
        <v>0</v>
      </c>
      <c r="H39" s="5">
        <f>F39</f>
        <v>0</v>
      </c>
      <c r="J39" s="6">
        <f t="shared" si="6"/>
        <v>0</v>
      </c>
      <c r="L39" s="6">
        <f t="shared" si="5"/>
        <v>0</v>
      </c>
    </row>
    <row r="40" spans="1:12" s="3" customFormat="1" ht="30" customHeight="1" x14ac:dyDescent="0.3">
      <c r="A40" s="3" t="s">
        <v>1076</v>
      </c>
      <c r="B40" s="43" t="s">
        <v>1160</v>
      </c>
      <c r="C40" s="23" t="s">
        <v>1080</v>
      </c>
      <c r="D40" s="3">
        <v>122</v>
      </c>
      <c r="F40" s="3">
        <v>648</v>
      </c>
      <c r="G40" s="4">
        <f t="shared" si="7"/>
        <v>518.4</v>
      </c>
      <c r="H40" s="3">
        <f>F40+F41+F42+F43+F44+F45+F46+F47+F48</f>
        <v>3809</v>
      </c>
      <c r="I40" s="3">
        <v>1900</v>
      </c>
      <c r="J40" s="4">
        <f t="shared" si="6"/>
        <v>1909</v>
      </c>
      <c r="L40" s="4">
        <f t="shared" si="5"/>
        <v>129.6</v>
      </c>
    </row>
    <row r="41" spans="1:12" s="3" customFormat="1" ht="30" customHeight="1" x14ac:dyDescent="0.3">
      <c r="A41" s="3" t="s">
        <v>1076</v>
      </c>
      <c r="B41" s="43" t="s">
        <v>1081</v>
      </c>
      <c r="C41" s="23" t="s">
        <v>1082</v>
      </c>
      <c r="D41" s="3">
        <v>8</v>
      </c>
      <c r="E41" s="3" t="s">
        <v>1083</v>
      </c>
      <c r="F41" s="3">
        <v>299</v>
      </c>
      <c r="G41" s="3">
        <f t="shared" si="7"/>
        <v>239.2</v>
      </c>
      <c r="J41" s="4">
        <f t="shared" si="6"/>
        <v>0</v>
      </c>
      <c r="L41" s="4">
        <f t="shared" si="5"/>
        <v>59.800000000000004</v>
      </c>
    </row>
    <row r="42" spans="1:12" s="3" customFormat="1" ht="30" customHeight="1" x14ac:dyDescent="0.3">
      <c r="A42" s="3" t="s">
        <v>1076</v>
      </c>
      <c r="B42" s="43" t="s">
        <v>1081</v>
      </c>
      <c r="C42" s="23" t="s">
        <v>1084</v>
      </c>
      <c r="D42" s="3">
        <v>8</v>
      </c>
      <c r="E42" s="3" t="s">
        <v>470</v>
      </c>
      <c r="F42" s="3">
        <v>299</v>
      </c>
      <c r="G42" s="3">
        <f t="shared" si="7"/>
        <v>239.2</v>
      </c>
      <c r="J42" s="4">
        <f t="shared" si="6"/>
        <v>0</v>
      </c>
      <c r="L42" s="4">
        <f t="shared" si="5"/>
        <v>59.800000000000004</v>
      </c>
    </row>
    <row r="43" spans="1:12" s="3" customFormat="1" ht="30" customHeight="1" x14ac:dyDescent="0.3">
      <c r="A43" s="3" t="s">
        <v>1076</v>
      </c>
      <c r="B43" s="43" t="s">
        <v>1081</v>
      </c>
      <c r="C43" s="23" t="s">
        <v>1087</v>
      </c>
      <c r="D43" s="3">
        <v>8</v>
      </c>
      <c r="E43" s="3" t="s">
        <v>511</v>
      </c>
      <c r="F43" s="3">
        <v>299</v>
      </c>
      <c r="G43" s="3">
        <f t="shared" si="7"/>
        <v>239.2</v>
      </c>
      <c r="J43" s="4">
        <f t="shared" si="6"/>
        <v>0</v>
      </c>
      <c r="L43" s="4">
        <f t="shared" si="5"/>
        <v>59.800000000000004</v>
      </c>
    </row>
    <row r="44" spans="1:12" s="3" customFormat="1" ht="30" customHeight="1" x14ac:dyDescent="0.3">
      <c r="A44" s="3" t="s">
        <v>1076</v>
      </c>
      <c r="B44" s="43" t="s">
        <v>1077</v>
      </c>
      <c r="C44" s="23" t="s">
        <v>1078</v>
      </c>
      <c r="D44" s="3">
        <v>8</v>
      </c>
      <c r="E44" s="3" t="s">
        <v>616</v>
      </c>
      <c r="F44" s="3">
        <v>312</v>
      </c>
      <c r="G44" s="4">
        <f t="shared" si="7"/>
        <v>249.6</v>
      </c>
      <c r="J44" s="4">
        <f t="shared" si="6"/>
        <v>0</v>
      </c>
      <c r="L44" s="4">
        <f t="shared" si="5"/>
        <v>62.400000000000006</v>
      </c>
    </row>
    <row r="45" spans="1:12" s="3" customFormat="1" ht="30" customHeight="1" x14ac:dyDescent="0.3">
      <c r="A45" s="3" t="s">
        <v>1076</v>
      </c>
      <c r="B45" s="43" t="s">
        <v>1077</v>
      </c>
      <c r="C45" s="23" t="s">
        <v>1079</v>
      </c>
      <c r="D45" s="3">
        <v>8</v>
      </c>
      <c r="E45" s="3" t="s">
        <v>59</v>
      </c>
      <c r="F45" s="3">
        <v>312</v>
      </c>
      <c r="G45" s="4">
        <f t="shared" si="7"/>
        <v>249.6</v>
      </c>
      <c r="J45" s="4">
        <f t="shared" si="6"/>
        <v>0</v>
      </c>
      <c r="L45" s="4">
        <f t="shared" si="5"/>
        <v>62.400000000000006</v>
      </c>
    </row>
    <row r="46" spans="1:12" s="3" customFormat="1" ht="30" customHeight="1" x14ac:dyDescent="0.3">
      <c r="A46" s="3" t="s">
        <v>1076</v>
      </c>
      <c r="B46" s="43" t="s">
        <v>1073</v>
      </c>
      <c r="C46" s="23" t="s">
        <v>1074</v>
      </c>
      <c r="D46" s="3">
        <v>122</v>
      </c>
      <c r="E46" s="3" t="s">
        <v>1075</v>
      </c>
      <c r="F46" s="3">
        <v>489</v>
      </c>
      <c r="G46" s="4">
        <f t="shared" si="7"/>
        <v>391.2</v>
      </c>
      <c r="J46" s="4">
        <f t="shared" si="6"/>
        <v>0</v>
      </c>
      <c r="L46" s="4">
        <f t="shared" si="5"/>
        <v>97.800000000000011</v>
      </c>
    </row>
    <row r="47" spans="1:12" s="3" customFormat="1" ht="30" customHeight="1" x14ac:dyDescent="0.3">
      <c r="A47" s="3" t="s">
        <v>1076</v>
      </c>
      <c r="B47" s="43" t="s">
        <v>1085</v>
      </c>
      <c r="C47" s="23" t="s">
        <v>1086</v>
      </c>
      <c r="D47" s="3">
        <v>122</v>
      </c>
      <c r="E47" s="3" t="s">
        <v>443</v>
      </c>
      <c r="F47" s="3">
        <v>477</v>
      </c>
      <c r="G47" s="3">
        <f t="shared" si="7"/>
        <v>381.6</v>
      </c>
      <c r="J47" s="4">
        <f t="shared" si="6"/>
        <v>0</v>
      </c>
      <c r="L47" s="4">
        <f t="shared" si="5"/>
        <v>95.4</v>
      </c>
    </row>
    <row r="48" spans="1:12" s="3" customFormat="1" ht="30" customHeight="1" x14ac:dyDescent="0.3">
      <c r="A48" s="3" t="s">
        <v>1076</v>
      </c>
      <c r="B48" s="43" t="s">
        <v>1088</v>
      </c>
      <c r="C48" s="23" t="s">
        <v>1089</v>
      </c>
      <c r="D48" s="3">
        <v>122</v>
      </c>
      <c r="F48" s="3">
        <v>674</v>
      </c>
      <c r="G48" s="3">
        <f t="shared" si="7"/>
        <v>539.20000000000005</v>
      </c>
      <c r="J48" s="4">
        <f t="shared" si="6"/>
        <v>0</v>
      </c>
      <c r="L48" s="4">
        <f t="shared" si="5"/>
        <v>134.80000000000001</v>
      </c>
    </row>
    <row r="49" spans="1:12" s="12" customFormat="1" ht="30" customHeight="1" x14ac:dyDescent="0.3">
      <c r="A49" s="13" t="s">
        <v>143</v>
      </c>
      <c r="B49" s="45" t="s">
        <v>1052</v>
      </c>
      <c r="C49" s="16" t="s">
        <v>1053</v>
      </c>
      <c r="D49" s="13"/>
      <c r="E49" s="13"/>
      <c r="F49" s="13">
        <v>384</v>
      </c>
      <c r="G49" s="13">
        <f t="shared" si="7"/>
        <v>307.2</v>
      </c>
      <c r="H49" s="12">
        <f>F49+F50+F51+F52+F53</f>
        <v>932</v>
      </c>
      <c r="I49" s="12">
        <v>750</v>
      </c>
      <c r="J49" s="13">
        <f t="shared" si="6"/>
        <v>182</v>
      </c>
      <c r="L49" s="13">
        <f t="shared" si="5"/>
        <v>76.800000000000011</v>
      </c>
    </row>
    <row r="50" spans="1:12" s="10" customFormat="1" ht="30" customHeight="1" x14ac:dyDescent="0.3">
      <c r="A50" s="10" t="s">
        <v>143</v>
      </c>
      <c r="B50" s="34" t="s">
        <v>1034</v>
      </c>
      <c r="C50" s="15" t="s">
        <v>1035</v>
      </c>
      <c r="D50" s="10">
        <v>4</v>
      </c>
      <c r="E50" s="10" t="s">
        <v>511</v>
      </c>
      <c r="G50" s="11">
        <f t="shared" si="7"/>
        <v>0</v>
      </c>
      <c r="J50" s="11">
        <f t="shared" si="6"/>
        <v>0</v>
      </c>
      <c r="L50" s="11">
        <f t="shared" si="5"/>
        <v>0</v>
      </c>
    </row>
    <row r="51" spans="1:12" s="10" customFormat="1" ht="30" customHeight="1" x14ac:dyDescent="0.3">
      <c r="A51" s="11" t="s">
        <v>143</v>
      </c>
      <c r="B51" s="40" t="s">
        <v>990</v>
      </c>
      <c r="C51" s="15" t="s">
        <v>974</v>
      </c>
      <c r="D51" s="10">
        <v>110</v>
      </c>
      <c r="E51" s="11" t="s">
        <v>443</v>
      </c>
      <c r="F51" s="11"/>
      <c r="G51" s="11">
        <f t="shared" si="7"/>
        <v>0</v>
      </c>
      <c r="J51" s="11">
        <f t="shared" si="6"/>
        <v>0</v>
      </c>
      <c r="L51" s="11">
        <f t="shared" si="5"/>
        <v>0</v>
      </c>
    </row>
    <row r="52" spans="1:12" s="10" customFormat="1" ht="30" customHeight="1" x14ac:dyDescent="0.3">
      <c r="A52" s="11" t="s">
        <v>143</v>
      </c>
      <c r="B52" s="42" t="s">
        <v>1050</v>
      </c>
      <c r="C52" s="15" t="s">
        <v>1051</v>
      </c>
      <c r="D52" s="11"/>
      <c r="E52" s="11"/>
      <c r="F52" s="11">
        <v>227</v>
      </c>
      <c r="G52" s="11">
        <f t="shared" si="7"/>
        <v>181.6</v>
      </c>
      <c r="J52" s="11">
        <f t="shared" si="6"/>
        <v>0</v>
      </c>
      <c r="L52" s="11">
        <f t="shared" si="5"/>
        <v>45.400000000000006</v>
      </c>
    </row>
    <row r="53" spans="1:12" s="8" customFormat="1" ht="30" customHeight="1" x14ac:dyDescent="0.3">
      <c r="A53" s="8" t="s">
        <v>143</v>
      </c>
      <c r="B53" s="48" t="s">
        <v>1036</v>
      </c>
      <c r="C53" s="14" t="s">
        <v>1037</v>
      </c>
      <c r="D53" s="20"/>
      <c r="E53" s="8" t="s">
        <v>1038</v>
      </c>
      <c r="F53" s="9">
        <v>321</v>
      </c>
      <c r="G53" s="9">
        <f t="shared" si="7"/>
        <v>256.8</v>
      </c>
      <c r="J53" s="9">
        <f t="shared" si="6"/>
        <v>0</v>
      </c>
      <c r="L53" s="9">
        <f t="shared" si="5"/>
        <v>64.2</v>
      </c>
    </row>
    <row r="54" spans="1:12" s="3" customFormat="1" ht="30" customHeight="1" x14ac:dyDescent="0.3">
      <c r="A54" s="37" t="s">
        <v>784</v>
      </c>
      <c r="B54" s="49" t="s">
        <v>986</v>
      </c>
      <c r="C54" s="15" t="s">
        <v>988</v>
      </c>
      <c r="D54" s="3" t="s">
        <v>987</v>
      </c>
      <c r="F54" s="4">
        <v>306</v>
      </c>
      <c r="G54" s="4">
        <f t="shared" si="7"/>
        <v>244.8</v>
      </c>
      <c r="H54" s="3">
        <f>F54</f>
        <v>306</v>
      </c>
      <c r="I54" s="3">
        <v>150</v>
      </c>
      <c r="J54" s="4">
        <f t="shared" si="6"/>
        <v>156</v>
      </c>
      <c r="L54" s="4">
        <f t="shared" si="5"/>
        <v>61.2</v>
      </c>
    </row>
    <row r="55" spans="1:12" s="12" customFormat="1" ht="30" customHeight="1" x14ac:dyDescent="0.3">
      <c r="A55" s="12" t="s">
        <v>402</v>
      </c>
      <c r="B55" s="45" t="s">
        <v>993</v>
      </c>
      <c r="C55" s="16" t="s">
        <v>994</v>
      </c>
      <c r="D55" s="12" t="s">
        <v>1101</v>
      </c>
      <c r="E55" s="13" t="s">
        <v>995</v>
      </c>
      <c r="F55" s="13">
        <v>291</v>
      </c>
      <c r="G55" s="13">
        <f t="shared" si="7"/>
        <v>232.8</v>
      </c>
      <c r="H55" s="12">
        <f>F55</f>
        <v>291</v>
      </c>
      <c r="I55" s="12">
        <v>150</v>
      </c>
      <c r="J55" s="13">
        <f t="shared" si="6"/>
        <v>141</v>
      </c>
      <c r="L55" s="13">
        <f t="shared" si="5"/>
        <v>58.2</v>
      </c>
    </row>
    <row r="56" spans="1:12" s="12" customFormat="1" ht="30" customHeight="1" x14ac:dyDescent="0.3">
      <c r="A56" s="12" t="s">
        <v>115</v>
      </c>
      <c r="B56" s="12" t="s">
        <v>1054</v>
      </c>
      <c r="C56" s="16" t="s">
        <v>1055</v>
      </c>
      <c r="D56" s="12" t="s">
        <v>1056</v>
      </c>
      <c r="E56" s="12" t="s">
        <v>104</v>
      </c>
      <c r="F56" s="12">
        <v>105</v>
      </c>
      <c r="G56" s="13">
        <f t="shared" si="7"/>
        <v>84</v>
      </c>
      <c r="H56" s="12">
        <f>F56+F57+F58+F59</f>
        <v>1077</v>
      </c>
      <c r="I56" s="12">
        <v>550</v>
      </c>
      <c r="J56" s="13">
        <f t="shared" si="6"/>
        <v>527</v>
      </c>
      <c r="L56" s="13">
        <f t="shared" si="5"/>
        <v>21</v>
      </c>
    </row>
    <row r="57" spans="1:12" s="10" customFormat="1" ht="30" customHeight="1" x14ac:dyDescent="0.3">
      <c r="A57" s="10" t="s">
        <v>115</v>
      </c>
      <c r="B57" s="43" t="s">
        <v>1126</v>
      </c>
      <c r="C57" s="64" t="s">
        <v>1127</v>
      </c>
      <c r="D57" s="10">
        <v>134</v>
      </c>
      <c r="E57" s="10" t="s">
        <v>224</v>
      </c>
      <c r="F57" s="10">
        <v>427</v>
      </c>
      <c r="G57" s="11">
        <f t="shared" si="7"/>
        <v>341.6</v>
      </c>
      <c r="J57" s="11"/>
      <c r="L57" s="11">
        <f t="shared" si="5"/>
        <v>85.4</v>
      </c>
    </row>
    <row r="58" spans="1:12" s="10" customFormat="1" ht="30" customHeight="1" x14ac:dyDescent="0.3">
      <c r="A58" s="10" t="s">
        <v>115</v>
      </c>
      <c r="B58" s="43" t="s">
        <v>1143</v>
      </c>
      <c r="C58" s="64" t="s">
        <v>1142</v>
      </c>
      <c r="D58" s="10">
        <v>9</v>
      </c>
      <c r="E58" s="10" t="s">
        <v>7</v>
      </c>
      <c r="F58" s="10">
        <v>202</v>
      </c>
      <c r="G58" s="11">
        <f t="shared" si="7"/>
        <v>161.6</v>
      </c>
      <c r="J58" s="11"/>
      <c r="L58" s="11">
        <f t="shared" si="5"/>
        <v>40.400000000000006</v>
      </c>
    </row>
    <row r="59" spans="1:12" s="8" customFormat="1" ht="30" customHeight="1" x14ac:dyDescent="0.3">
      <c r="A59" s="8" t="s">
        <v>115</v>
      </c>
      <c r="B59" s="48" t="s">
        <v>839</v>
      </c>
      <c r="C59" s="14" t="s">
        <v>1100</v>
      </c>
      <c r="D59" s="8" t="s">
        <v>357</v>
      </c>
      <c r="F59" s="8">
        <v>343</v>
      </c>
      <c r="G59" s="9">
        <f t="shared" si="7"/>
        <v>274.39999999999998</v>
      </c>
      <c r="J59" s="9"/>
      <c r="L59" s="9">
        <f t="shared" si="5"/>
        <v>68.600000000000009</v>
      </c>
    </row>
    <row r="60" spans="1:12" s="3" customFormat="1" ht="30" customHeight="1" x14ac:dyDescent="0.3">
      <c r="A60" s="3" t="s">
        <v>770</v>
      </c>
      <c r="B60" s="43" t="s">
        <v>1039</v>
      </c>
      <c r="C60" s="15" t="s">
        <v>1040</v>
      </c>
      <c r="D60" s="21" t="s">
        <v>1004</v>
      </c>
      <c r="E60" s="3" t="s">
        <v>1041</v>
      </c>
      <c r="F60" s="4">
        <v>1396</v>
      </c>
      <c r="G60" s="4">
        <f t="shared" si="7"/>
        <v>1116.8</v>
      </c>
      <c r="H60" s="3">
        <f>F60+F61+F62+F63+F64+F65+F66+F67</f>
        <v>4470</v>
      </c>
      <c r="I60" s="3">
        <v>2700</v>
      </c>
      <c r="J60" s="4">
        <f t="shared" si="6"/>
        <v>1770</v>
      </c>
      <c r="L60" s="4">
        <f t="shared" si="5"/>
        <v>279.2</v>
      </c>
    </row>
    <row r="61" spans="1:12" s="3" customFormat="1" ht="30" customHeight="1" x14ac:dyDescent="0.3">
      <c r="A61" s="4" t="s">
        <v>770</v>
      </c>
      <c r="B61" s="49" t="s">
        <v>1003</v>
      </c>
      <c r="C61" s="15" t="s">
        <v>1005</v>
      </c>
      <c r="D61" s="4" t="s">
        <v>1004</v>
      </c>
      <c r="E61" s="4" t="s">
        <v>7</v>
      </c>
      <c r="F61" s="4">
        <v>465</v>
      </c>
      <c r="G61" s="4">
        <f t="shared" si="7"/>
        <v>372</v>
      </c>
      <c r="J61" s="4">
        <f t="shared" si="6"/>
        <v>0</v>
      </c>
      <c r="L61" s="4">
        <f t="shared" si="5"/>
        <v>93</v>
      </c>
    </row>
    <row r="62" spans="1:12" s="3" customFormat="1" ht="30" customHeight="1" x14ac:dyDescent="0.3">
      <c r="A62" s="4" t="s">
        <v>770</v>
      </c>
      <c r="B62" s="49" t="s">
        <v>1006</v>
      </c>
      <c r="C62" s="15" t="s">
        <v>1007</v>
      </c>
      <c r="D62" s="4" t="s">
        <v>1004</v>
      </c>
      <c r="E62" s="3" t="s">
        <v>52</v>
      </c>
      <c r="F62" s="4">
        <v>373</v>
      </c>
      <c r="G62" s="4">
        <f t="shared" si="7"/>
        <v>298.39999999999998</v>
      </c>
      <c r="J62" s="4">
        <f t="shared" si="6"/>
        <v>0</v>
      </c>
      <c r="L62" s="4">
        <f t="shared" si="5"/>
        <v>74.600000000000009</v>
      </c>
    </row>
    <row r="63" spans="1:12" s="3" customFormat="1" ht="30" customHeight="1" x14ac:dyDescent="0.3">
      <c r="A63" s="4" t="s">
        <v>770</v>
      </c>
      <c r="B63" s="49" t="s">
        <v>999</v>
      </c>
      <c r="C63" s="15" t="s">
        <v>1001</v>
      </c>
      <c r="D63" s="3" t="s">
        <v>1000</v>
      </c>
      <c r="E63" s="4" t="s">
        <v>1002</v>
      </c>
      <c r="F63" s="4">
        <v>237</v>
      </c>
      <c r="G63" s="4">
        <f t="shared" si="7"/>
        <v>189.6</v>
      </c>
      <c r="J63" s="4">
        <f t="shared" si="6"/>
        <v>0</v>
      </c>
      <c r="L63" s="4">
        <f t="shared" si="5"/>
        <v>47.400000000000006</v>
      </c>
    </row>
    <row r="64" spans="1:12" s="3" customFormat="1" ht="30" customHeight="1" x14ac:dyDescent="0.3">
      <c r="A64" s="4" t="s">
        <v>770</v>
      </c>
      <c r="B64" s="43" t="s">
        <v>996</v>
      </c>
      <c r="C64" s="15" t="s">
        <v>997</v>
      </c>
      <c r="D64" s="3" t="s">
        <v>48</v>
      </c>
      <c r="E64" s="3" t="s">
        <v>998</v>
      </c>
      <c r="F64" s="3">
        <v>300</v>
      </c>
      <c r="G64" s="4">
        <f t="shared" si="7"/>
        <v>240</v>
      </c>
      <c r="J64" s="4">
        <f t="shared" si="6"/>
        <v>0</v>
      </c>
      <c r="L64" s="4">
        <f t="shared" si="5"/>
        <v>60</v>
      </c>
    </row>
    <row r="65" spans="1:12" s="3" customFormat="1" ht="30" customHeight="1" x14ac:dyDescent="0.3">
      <c r="A65" s="4" t="s">
        <v>770</v>
      </c>
      <c r="B65" s="43" t="s">
        <v>1008</v>
      </c>
      <c r="C65" s="23" t="s">
        <v>1009</v>
      </c>
      <c r="D65" s="3" t="s">
        <v>516</v>
      </c>
      <c r="F65" s="3">
        <v>793</v>
      </c>
      <c r="G65" s="4">
        <f t="shared" si="7"/>
        <v>634.4</v>
      </c>
      <c r="J65" s="4">
        <f t="shared" si="6"/>
        <v>0</v>
      </c>
      <c r="L65" s="4">
        <f t="shared" si="5"/>
        <v>158.60000000000002</v>
      </c>
    </row>
    <row r="66" spans="1:12" s="3" customFormat="1" ht="30" customHeight="1" x14ac:dyDescent="0.3">
      <c r="A66" s="4" t="s">
        <v>770</v>
      </c>
      <c r="B66" s="49" t="s">
        <v>1010</v>
      </c>
      <c r="C66" s="15" t="s">
        <v>1011</v>
      </c>
      <c r="D66" s="21" t="s">
        <v>516</v>
      </c>
      <c r="E66" s="3" t="s">
        <v>1094</v>
      </c>
      <c r="F66" s="4">
        <v>723</v>
      </c>
      <c r="G66" s="4">
        <f t="shared" si="7"/>
        <v>578.4</v>
      </c>
      <c r="J66" s="4">
        <f t="shared" si="6"/>
        <v>0</v>
      </c>
      <c r="L66" s="4">
        <f t="shared" si="5"/>
        <v>144.6</v>
      </c>
    </row>
    <row r="67" spans="1:12" s="3" customFormat="1" ht="30" customHeight="1" x14ac:dyDescent="0.3">
      <c r="A67" s="4" t="s">
        <v>770</v>
      </c>
      <c r="B67" s="3" t="s">
        <v>1012</v>
      </c>
      <c r="C67" s="15" t="s">
        <v>1013</v>
      </c>
      <c r="D67" s="3" t="s">
        <v>516</v>
      </c>
      <c r="F67" s="3">
        <v>183</v>
      </c>
      <c r="G67" s="4">
        <f t="shared" si="7"/>
        <v>146.4</v>
      </c>
      <c r="J67" s="4">
        <f t="shared" si="6"/>
        <v>0</v>
      </c>
      <c r="L67" s="4">
        <f t="shared" si="5"/>
        <v>36.6</v>
      </c>
    </row>
    <row r="68" spans="1:12" s="12" customFormat="1" ht="30" customHeight="1" x14ac:dyDescent="0.3">
      <c r="A68" s="12" t="s">
        <v>82</v>
      </c>
      <c r="B68" s="47" t="s">
        <v>839</v>
      </c>
      <c r="C68" s="16" t="s">
        <v>1100</v>
      </c>
      <c r="D68" s="12" t="s">
        <v>516</v>
      </c>
      <c r="F68" s="12">
        <v>343</v>
      </c>
      <c r="G68" s="13">
        <f t="shared" si="7"/>
        <v>274.39999999999998</v>
      </c>
      <c r="H68" s="12">
        <f>F68+F69+F70+F71</f>
        <v>1324</v>
      </c>
      <c r="I68" s="12">
        <v>650</v>
      </c>
      <c r="J68" s="13">
        <f t="shared" si="6"/>
        <v>674</v>
      </c>
      <c r="L68" s="13">
        <f t="shared" si="5"/>
        <v>68.600000000000009</v>
      </c>
    </row>
    <row r="69" spans="1:12" s="10" customFormat="1" ht="30" customHeight="1" x14ac:dyDescent="0.3">
      <c r="A69" s="10" t="s">
        <v>82</v>
      </c>
      <c r="B69" s="41" t="s">
        <v>1104</v>
      </c>
      <c r="C69" s="15" t="s">
        <v>1105</v>
      </c>
      <c r="D69" s="10">
        <v>158</v>
      </c>
      <c r="F69" s="10">
        <v>304</v>
      </c>
      <c r="G69" s="11">
        <f t="shared" si="7"/>
        <v>243.2</v>
      </c>
      <c r="J69" s="11"/>
      <c r="L69" s="11">
        <f t="shared" si="5"/>
        <v>60.800000000000004</v>
      </c>
    </row>
    <row r="70" spans="1:12" s="10" customFormat="1" ht="30" customHeight="1" x14ac:dyDescent="0.3">
      <c r="A70" s="10" t="s">
        <v>82</v>
      </c>
      <c r="B70" s="41" t="s">
        <v>1106</v>
      </c>
      <c r="C70" s="15" t="s">
        <v>1107</v>
      </c>
      <c r="D70" s="10">
        <v>158</v>
      </c>
      <c r="E70" s="10" t="s">
        <v>59</v>
      </c>
      <c r="F70" s="10">
        <v>312</v>
      </c>
      <c r="G70" s="11">
        <f t="shared" si="7"/>
        <v>249.6</v>
      </c>
      <c r="J70" s="11"/>
      <c r="L70" s="11">
        <f t="shared" si="5"/>
        <v>62.400000000000006</v>
      </c>
    </row>
    <row r="71" spans="1:12" s="8" customFormat="1" ht="30" customHeight="1" x14ac:dyDescent="0.3">
      <c r="A71" s="8" t="s">
        <v>82</v>
      </c>
      <c r="B71" s="48" t="s">
        <v>1102</v>
      </c>
      <c r="C71" s="14" t="s">
        <v>1103</v>
      </c>
      <c r="D71" s="8">
        <v>4</v>
      </c>
      <c r="F71" s="8">
        <v>365</v>
      </c>
      <c r="G71" s="9">
        <f t="shared" si="7"/>
        <v>292</v>
      </c>
      <c r="J71" s="9"/>
      <c r="L71" s="9">
        <f t="shared" si="5"/>
        <v>73</v>
      </c>
    </row>
    <row r="72" spans="1:12" s="3" customFormat="1" ht="30" customHeight="1" x14ac:dyDescent="0.3">
      <c r="A72" s="3" t="s">
        <v>850</v>
      </c>
      <c r="B72" s="49" t="s">
        <v>851</v>
      </c>
      <c r="C72" s="15"/>
      <c r="D72" s="21" t="s">
        <v>244</v>
      </c>
      <c r="E72" s="21" t="s">
        <v>274</v>
      </c>
      <c r="F72" s="4">
        <v>368</v>
      </c>
      <c r="G72" s="4">
        <f t="shared" si="7"/>
        <v>294.39999999999998</v>
      </c>
      <c r="H72" s="3">
        <f>F72</f>
        <v>368</v>
      </c>
      <c r="I72" s="3">
        <v>200</v>
      </c>
      <c r="J72" s="4">
        <f t="shared" ref="J72:J79" si="8">H72-I72</f>
        <v>168</v>
      </c>
      <c r="L72" s="4">
        <f t="shared" si="5"/>
        <v>73.600000000000009</v>
      </c>
    </row>
    <row r="73" spans="1:12" s="5" customFormat="1" ht="30" customHeight="1" x14ac:dyDescent="0.3">
      <c r="A73" s="6" t="s">
        <v>835</v>
      </c>
      <c r="B73" s="56" t="s">
        <v>1046</v>
      </c>
      <c r="C73" s="7" t="s">
        <v>1047</v>
      </c>
      <c r="D73" s="24">
        <v>2</v>
      </c>
      <c r="E73" s="24" t="s">
        <v>7</v>
      </c>
      <c r="F73" s="6">
        <v>1687</v>
      </c>
      <c r="G73" s="6">
        <f t="shared" si="7"/>
        <v>1349.6</v>
      </c>
      <c r="H73" s="5">
        <f>F73</f>
        <v>1687</v>
      </c>
      <c r="I73" s="5">
        <v>850</v>
      </c>
      <c r="J73" s="6">
        <f t="shared" si="8"/>
        <v>837</v>
      </c>
      <c r="L73" s="6">
        <f t="shared" si="5"/>
        <v>337.40000000000003</v>
      </c>
    </row>
    <row r="74" spans="1:12" s="5" customFormat="1" ht="30" customHeight="1" x14ac:dyDescent="0.3">
      <c r="A74" s="5" t="s">
        <v>1113</v>
      </c>
      <c r="B74" s="46" t="s">
        <v>1110</v>
      </c>
      <c r="C74" s="7" t="s">
        <v>1111</v>
      </c>
      <c r="D74" s="5">
        <v>134</v>
      </c>
      <c r="E74" s="5" t="s">
        <v>1112</v>
      </c>
      <c r="G74" s="6">
        <f t="shared" ref="G74:G79" si="9">F74-L74</f>
        <v>0</v>
      </c>
      <c r="J74" s="6">
        <f t="shared" si="8"/>
        <v>0</v>
      </c>
      <c r="L74" s="6">
        <f t="shared" ref="L74:L79" si="10">F74*20%</f>
        <v>0</v>
      </c>
    </row>
    <row r="75" spans="1:12" s="3" customFormat="1" ht="30" customHeight="1" x14ac:dyDescent="0.3">
      <c r="A75" s="3" t="s">
        <v>156</v>
      </c>
      <c r="B75" s="43" t="s">
        <v>839</v>
      </c>
      <c r="C75" s="23" t="s">
        <v>1100</v>
      </c>
      <c r="D75" s="3" t="s">
        <v>357</v>
      </c>
      <c r="F75" s="3">
        <v>343</v>
      </c>
      <c r="G75" s="4">
        <f t="shared" si="9"/>
        <v>274.39999999999998</v>
      </c>
      <c r="H75" s="3">
        <f>F75+F76</f>
        <v>343</v>
      </c>
      <c r="I75" s="3">
        <v>400</v>
      </c>
      <c r="J75" s="4">
        <f t="shared" si="8"/>
        <v>-57</v>
      </c>
      <c r="L75" s="4">
        <f t="shared" si="10"/>
        <v>68.600000000000009</v>
      </c>
    </row>
    <row r="76" spans="1:12" s="3" customFormat="1" ht="30" customHeight="1" x14ac:dyDescent="0.3">
      <c r="A76" s="3" t="s">
        <v>156</v>
      </c>
      <c r="B76" s="36" t="s">
        <v>1108</v>
      </c>
      <c r="C76" s="23" t="s">
        <v>1109</v>
      </c>
      <c r="D76" s="3" t="s">
        <v>516</v>
      </c>
      <c r="G76" s="4">
        <f t="shared" si="9"/>
        <v>0</v>
      </c>
      <c r="J76" s="4">
        <f t="shared" si="8"/>
        <v>0</v>
      </c>
      <c r="L76" s="4">
        <f t="shared" si="10"/>
        <v>0</v>
      </c>
    </row>
    <row r="77" spans="1:12" s="12" customFormat="1" ht="29.25" customHeight="1" x14ac:dyDescent="0.3">
      <c r="A77" s="12" t="s">
        <v>97</v>
      </c>
      <c r="B77" s="47" t="s">
        <v>839</v>
      </c>
      <c r="C77" s="16" t="s">
        <v>1100</v>
      </c>
      <c r="D77" s="12" t="s">
        <v>357</v>
      </c>
      <c r="F77" s="12">
        <v>343</v>
      </c>
      <c r="G77" s="13">
        <f t="shared" si="9"/>
        <v>274.39999999999998</v>
      </c>
      <c r="H77" s="12">
        <f>F77+F78</f>
        <v>686</v>
      </c>
      <c r="I77" s="12">
        <v>350</v>
      </c>
      <c r="J77" s="13">
        <f t="shared" si="8"/>
        <v>336</v>
      </c>
      <c r="L77" s="13">
        <f t="shared" si="10"/>
        <v>68.600000000000009</v>
      </c>
    </row>
    <row r="78" spans="1:12" s="8" customFormat="1" ht="30" customHeight="1" x14ac:dyDescent="0.3">
      <c r="A78" s="8" t="s">
        <v>97</v>
      </c>
      <c r="B78" s="48" t="s">
        <v>839</v>
      </c>
      <c r="C78" s="14" t="s">
        <v>1100</v>
      </c>
      <c r="D78" s="8" t="s">
        <v>357</v>
      </c>
      <c r="F78" s="8">
        <v>343</v>
      </c>
      <c r="G78" s="9">
        <f t="shared" si="9"/>
        <v>274.39999999999998</v>
      </c>
      <c r="J78" s="9">
        <f t="shared" si="8"/>
        <v>0</v>
      </c>
      <c r="L78" s="9">
        <f t="shared" si="10"/>
        <v>68.600000000000009</v>
      </c>
    </row>
    <row r="79" spans="1:12" s="5" customFormat="1" ht="30" customHeight="1" x14ac:dyDescent="0.3">
      <c r="A79" s="5" t="s">
        <v>356</v>
      </c>
      <c r="B79" s="46" t="s">
        <v>839</v>
      </c>
      <c r="C79" s="7" t="s">
        <v>1100</v>
      </c>
      <c r="D79" s="5" t="s">
        <v>516</v>
      </c>
      <c r="F79" s="5">
        <v>343</v>
      </c>
      <c r="G79" s="6">
        <f t="shared" si="9"/>
        <v>274.39999999999998</v>
      </c>
      <c r="H79" s="5">
        <f>F79</f>
        <v>343</v>
      </c>
      <c r="I79" s="5">
        <v>150</v>
      </c>
      <c r="J79" s="6">
        <f t="shared" si="8"/>
        <v>193</v>
      </c>
      <c r="L79" s="6">
        <f t="shared" si="10"/>
        <v>68.600000000000009</v>
      </c>
    </row>
    <row r="80" spans="1:12" s="3" customFormat="1" ht="30" customHeight="1" x14ac:dyDescent="0.3">
      <c r="A80" s="3" t="s">
        <v>119</v>
      </c>
      <c r="B80" s="43" t="s">
        <v>1114</v>
      </c>
      <c r="C80" s="23" t="s">
        <v>1115</v>
      </c>
      <c r="D80" s="66" t="s">
        <v>525</v>
      </c>
      <c r="E80" s="3" t="s">
        <v>363</v>
      </c>
      <c r="F80" s="3">
        <v>524</v>
      </c>
      <c r="G80" s="4">
        <f>F80-L80</f>
        <v>419.2</v>
      </c>
      <c r="H80" s="3">
        <f>F80+F81</f>
        <v>999</v>
      </c>
      <c r="I80" s="3">
        <v>500</v>
      </c>
      <c r="J80" s="4">
        <f>H80-I80</f>
        <v>499</v>
      </c>
      <c r="L80" s="4">
        <f>F80*20%</f>
        <v>104.80000000000001</v>
      </c>
    </row>
    <row r="81" spans="1:12" s="3" customFormat="1" ht="30" customHeight="1" x14ac:dyDescent="0.3">
      <c r="A81" s="3" t="s">
        <v>119</v>
      </c>
      <c r="B81" s="43" t="s">
        <v>1117</v>
      </c>
      <c r="C81" s="23" t="s">
        <v>1116</v>
      </c>
      <c r="D81" s="3">
        <v>7</v>
      </c>
      <c r="E81" s="3" t="s">
        <v>56</v>
      </c>
      <c r="F81" s="3">
        <v>475</v>
      </c>
      <c r="G81" s="4">
        <f>F81-L81</f>
        <v>380</v>
      </c>
      <c r="J81" s="4">
        <f>H81-I81</f>
        <v>0</v>
      </c>
      <c r="L81" s="4">
        <f>F81*20%</f>
        <v>95</v>
      </c>
    </row>
    <row r="82" spans="1:12" s="12" customFormat="1" ht="30" customHeight="1" x14ac:dyDescent="0.3">
      <c r="A82" s="13" t="s">
        <v>1118</v>
      </c>
      <c r="B82" s="45" t="s">
        <v>1119</v>
      </c>
      <c r="C82" s="16" t="s">
        <v>1120</v>
      </c>
      <c r="D82" s="13"/>
      <c r="E82" s="12" t="s">
        <v>104</v>
      </c>
      <c r="F82" s="12">
        <v>252</v>
      </c>
      <c r="G82" s="13">
        <f>F82-L82</f>
        <v>201.6</v>
      </c>
      <c r="H82" s="12">
        <f>F82+F83</f>
        <v>436</v>
      </c>
      <c r="I82" s="12">
        <v>200</v>
      </c>
      <c r="J82" s="13">
        <f>H82-I82</f>
        <v>236</v>
      </c>
      <c r="L82" s="13">
        <f>F82*20%</f>
        <v>50.400000000000006</v>
      </c>
    </row>
    <row r="83" spans="1:12" s="8" customFormat="1" ht="56.25" customHeight="1" x14ac:dyDescent="0.3">
      <c r="A83" s="9" t="s">
        <v>1118</v>
      </c>
      <c r="B83" s="44" t="s">
        <v>1121</v>
      </c>
      <c r="C83" s="14" t="s">
        <v>1122</v>
      </c>
      <c r="D83" s="9"/>
      <c r="E83" s="8" t="s">
        <v>104</v>
      </c>
      <c r="F83" s="8">
        <v>184</v>
      </c>
      <c r="G83" s="9">
        <f t="shared" ref="G83:G90" si="11">F83-L83</f>
        <v>147.19999999999999</v>
      </c>
      <c r="J83" s="9">
        <f t="shared" ref="J83:J90" si="12">H83-I83</f>
        <v>0</v>
      </c>
      <c r="L83" s="9">
        <f t="shared" ref="L83:L90" si="13">F83*20%</f>
        <v>36.800000000000004</v>
      </c>
    </row>
    <row r="84" spans="1:12" s="3" customFormat="1" ht="30" customHeight="1" x14ac:dyDescent="0.3">
      <c r="A84" s="3" t="s">
        <v>1125</v>
      </c>
      <c r="B84" s="43" t="s">
        <v>1123</v>
      </c>
      <c r="C84" s="23" t="s">
        <v>1124</v>
      </c>
      <c r="D84" s="3">
        <v>50</v>
      </c>
      <c r="F84" s="3">
        <v>448</v>
      </c>
      <c r="G84" s="4">
        <f t="shared" si="11"/>
        <v>358.4</v>
      </c>
      <c r="H84" s="3">
        <f>F84</f>
        <v>448</v>
      </c>
      <c r="J84" s="4">
        <f t="shared" si="12"/>
        <v>448</v>
      </c>
      <c r="L84" s="4">
        <f t="shared" si="13"/>
        <v>89.600000000000009</v>
      </c>
    </row>
    <row r="85" spans="1:12" s="12" customFormat="1" ht="30" customHeight="1" x14ac:dyDescent="0.3">
      <c r="A85" s="12" t="s">
        <v>1132</v>
      </c>
      <c r="B85" s="47" t="s">
        <v>1129</v>
      </c>
      <c r="C85" s="16" t="s">
        <v>1128</v>
      </c>
      <c r="D85" s="12">
        <v>46</v>
      </c>
      <c r="E85" s="12" t="s">
        <v>120</v>
      </c>
      <c r="F85" s="12">
        <v>418</v>
      </c>
      <c r="G85" s="13">
        <f t="shared" si="11"/>
        <v>334.4</v>
      </c>
      <c r="H85" s="12">
        <f>F85+F86</f>
        <v>836</v>
      </c>
      <c r="I85" s="12">
        <v>400</v>
      </c>
      <c r="J85" s="13">
        <f t="shared" si="12"/>
        <v>436</v>
      </c>
      <c r="L85" s="13">
        <f t="shared" si="13"/>
        <v>83.600000000000009</v>
      </c>
    </row>
    <row r="86" spans="1:12" s="8" customFormat="1" ht="30" customHeight="1" x14ac:dyDescent="0.3">
      <c r="A86" s="8" t="s">
        <v>1132</v>
      </c>
      <c r="B86" s="48" t="s">
        <v>1131</v>
      </c>
      <c r="C86" s="14" t="s">
        <v>1130</v>
      </c>
      <c r="D86" s="8">
        <v>46</v>
      </c>
      <c r="E86" s="8" t="s">
        <v>83</v>
      </c>
      <c r="F86" s="8">
        <v>418</v>
      </c>
      <c r="G86" s="9">
        <f t="shared" si="11"/>
        <v>334.4</v>
      </c>
      <c r="J86" s="9">
        <f t="shared" si="12"/>
        <v>0</v>
      </c>
      <c r="L86" s="9">
        <f t="shared" si="13"/>
        <v>83.600000000000009</v>
      </c>
    </row>
    <row r="87" spans="1:12" s="12" customFormat="1" ht="30" customHeight="1" x14ac:dyDescent="0.3">
      <c r="A87" s="12" t="s">
        <v>1135</v>
      </c>
      <c r="B87" s="47" t="s">
        <v>1133</v>
      </c>
      <c r="C87" s="16" t="s">
        <v>1134</v>
      </c>
      <c r="D87" s="12">
        <v>41</v>
      </c>
      <c r="F87" s="12">
        <v>567</v>
      </c>
      <c r="G87" s="13">
        <f t="shared" si="11"/>
        <v>453.6</v>
      </c>
      <c r="H87" s="12">
        <f>F87+F88+F89+F90</f>
        <v>1492</v>
      </c>
      <c r="I87" s="12">
        <v>1028</v>
      </c>
      <c r="J87" s="13">
        <f t="shared" si="12"/>
        <v>464</v>
      </c>
      <c r="L87" s="13">
        <f t="shared" si="13"/>
        <v>113.4</v>
      </c>
    </row>
    <row r="88" spans="1:12" s="10" customFormat="1" ht="30" customHeight="1" x14ac:dyDescent="0.3">
      <c r="A88" s="10" t="s">
        <v>1135</v>
      </c>
      <c r="B88" s="41" t="s">
        <v>1136</v>
      </c>
      <c r="C88" s="15" t="s">
        <v>1137</v>
      </c>
      <c r="D88" s="10">
        <v>40</v>
      </c>
      <c r="E88" s="10" t="s">
        <v>120</v>
      </c>
      <c r="F88" s="10">
        <v>502</v>
      </c>
      <c r="G88" s="11">
        <f t="shared" si="11"/>
        <v>401.6</v>
      </c>
      <c r="J88" s="11">
        <f t="shared" si="12"/>
        <v>0</v>
      </c>
      <c r="L88" s="11">
        <f t="shared" si="13"/>
        <v>100.4</v>
      </c>
    </row>
    <row r="89" spans="1:12" s="10" customFormat="1" ht="30" customHeight="1" x14ac:dyDescent="0.3">
      <c r="A89" s="10" t="s">
        <v>1135</v>
      </c>
      <c r="B89" s="41" t="s">
        <v>1138</v>
      </c>
      <c r="C89" s="15" t="s">
        <v>1139</v>
      </c>
      <c r="D89" s="10">
        <v>36</v>
      </c>
      <c r="E89" s="10" t="s">
        <v>443</v>
      </c>
      <c r="F89" s="10">
        <v>182</v>
      </c>
      <c r="G89" s="11">
        <f t="shared" si="11"/>
        <v>145.6</v>
      </c>
      <c r="J89" s="11">
        <f t="shared" si="12"/>
        <v>0</v>
      </c>
      <c r="L89" s="11">
        <f t="shared" si="13"/>
        <v>36.4</v>
      </c>
    </row>
    <row r="90" spans="1:12" s="8" customFormat="1" ht="30" customHeight="1" x14ac:dyDescent="0.3">
      <c r="A90" s="8" t="s">
        <v>1135</v>
      </c>
      <c r="B90" s="48" t="s">
        <v>1140</v>
      </c>
      <c r="C90" s="14" t="s">
        <v>1141</v>
      </c>
      <c r="D90" s="8">
        <v>40</v>
      </c>
      <c r="E90" s="8" t="s">
        <v>7</v>
      </c>
      <c r="F90" s="8">
        <v>241</v>
      </c>
      <c r="G90" s="9">
        <f t="shared" si="11"/>
        <v>192.8</v>
      </c>
      <c r="J90" s="9">
        <f t="shared" si="12"/>
        <v>0</v>
      </c>
      <c r="L90" s="9">
        <f t="shared" si="13"/>
        <v>48.2</v>
      </c>
    </row>
    <row r="92" spans="1:12" ht="30" customHeight="1" x14ac:dyDescent="0.3">
      <c r="F92" s="1">
        <f>SUM(F2:F91)</f>
        <v>26787</v>
      </c>
      <c r="H92" s="1">
        <f>SUM(H2:H91)</f>
        <v>26787</v>
      </c>
      <c r="J92" s="1">
        <f>SUM(J2:J91)</f>
        <v>13069</v>
      </c>
    </row>
  </sheetData>
  <sortState ref="A73:M79">
    <sortCondition ref="A73"/>
  </sortState>
  <hyperlinks>
    <hyperlink ref="C10" r:id="rId1" xr:uid="{00000000-0004-0000-2600-000000000000}"/>
    <hyperlink ref="C3" r:id="rId2" xr:uid="{00000000-0004-0000-2600-000001000000}"/>
    <hyperlink ref="C11" r:id="rId3" xr:uid="{00000000-0004-0000-2600-000002000000}"/>
    <hyperlink ref="C9" r:id="rId4" xr:uid="{00000000-0004-0000-2600-000003000000}"/>
    <hyperlink ref="C20" r:id="rId5" xr:uid="{00000000-0004-0000-2600-000004000000}"/>
    <hyperlink ref="C22" r:id="rId6" xr:uid="{00000000-0004-0000-2600-000005000000}"/>
    <hyperlink ref="C2" r:id="rId7" xr:uid="{00000000-0004-0000-2600-000006000000}"/>
    <hyperlink ref="C4" r:id="rId8" xr:uid="{00000000-0004-0000-2600-000007000000}"/>
    <hyperlink ref="C8" r:id="rId9" xr:uid="{00000000-0004-0000-2600-000008000000}"/>
    <hyperlink ref="C6" r:id="rId10" xr:uid="{00000000-0004-0000-2600-000009000000}"/>
    <hyperlink ref="C23" r:id="rId11" xr:uid="{00000000-0004-0000-2600-00000A000000}"/>
    <hyperlink ref="C7" r:id="rId12" xr:uid="{00000000-0004-0000-2600-00000B000000}"/>
    <hyperlink ref="C34" r:id="rId13" xr:uid="{00000000-0004-0000-2600-00000C000000}"/>
    <hyperlink ref="C54" r:id="rId14" xr:uid="{00000000-0004-0000-2600-00000D000000}"/>
    <hyperlink ref="C51" r:id="rId15" xr:uid="{00000000-0004-0000-2600-00000E000000}"/>
    <hyperlink ref="C25" r:id="rId16" xr:uid="{00000000-0004-0000-2600-00000F000000}"/>
    <hyperlink ref="C64" r:id="rId17" xr:uid="{00000000-0004-0000-2600-000010000000}"/>
    <hyperlink ref="C63" r:id="rId18" xr:uid="{00000000-0004-0000-2600-000011000000}"/>
    <hyperlink ref="C61" r:id="rId19" xr:uid="{00000000-0004-0000-2600-000012000000}"/>
    <hyperlink ref="C62" r:id="rId20" xr:uid="{00000000-0004-0000-2600-000013000000}"/>
    <hyperlink ref="C65" r:id="rId21" xr:uid="{00000000-0004-0000-2600-000014000000}"/>
    <hyperlink ref="C66" r:id="rId22" xr:uid="{00000000-0004-0000-2600-000015000000}"/>
    <hyperlink ref="C67" r:id="rId23" xr:uid="{00000000-0004-0000-2600-000016000000}"/>
    <hyperlink ref="C26" r:id="rId24" xr:uid="{00000000-0004-0000-2600-000017000000}"/>
    <hyperlink ref="C5" r:id="rId25" xr:uid="{00000000-0004-0000-2600-000018000000}"/>
    <hyperlink ref="C28" r:id="rId26" xr:uid="{00000000-0004-0000-2600-000019000000}"/>
    <hyperlink ref="C31" r:id="rId27" xr:uid="{00000000-0004-0000-2600-00001A000000}"/>
    <hyperlink ref="C30" r:id="rId28" xr:uid="{00000000-0004-0000-2600-00001B000000}"/>
    <hyperlink ref="C27" r:id="rId29" xr:uid="{00000000-0004-0000-2600-00001C000000}"/>
    <hyperlink ref="C29" r:id="rId30" xr:uid="{00000000-0004-0000-2600-00001D000000}"/>
    <hyperlink ref="C38" r:id="rId31" xr:uid="{00000000-0004-0000-2600-00001E000000}"/>
    <hyperlink ref="C39" r:id="rId32" xr:uid="{00000000-0004-0000-2600-00001F000000}"/>
    <hyperlink ref="C55" r:id="rId33" xr:uid="{00000000-0004-0000-2600-000020000000}"/>
    <hyperlink ref="C50" r:id="rId34" xr:uid="{00000000-0004-0000-2600-000021000000}"/>
    <hyperlink ref="C53" r:id="rId35" xr:uid="{00000000-0004-0000-2600-000022000000}"/>
    <hyperlink ref="C60" r:id="rId36" xr:uid="{00000000-0004-0000-2600-000023000000}"/>
    <hyperlink ref="C33" r:id="rId37" xr:uid="{00000000-0004-0000-2600-000024000000}"/>
    <hyperlink ref="C24" r:id="rId38" xr:uid="{00000000-0004-0000-2600-000025000000}"/>
    <hyperlink ref="C73" r:id="rId39" xr:uid="{00000000-0004-0000-2600-000026000000}"/>
    <hyperlink ref="C32" r:id="rId40" xr:uid="{00000000-0004-0000-2600-000027000000}"/>
    <hyperlink ref="C52" r:id="rId41" xr:uid="{00000000-0004-0000-2600-000028000000}"/>
    <hyperlink ref="C49" r:id="rId42" xr:uid="{00000000-0004-0000-2600-000029000000}"/>
    <hyperlink ref="C56" r:id="rId43" xr:uid="{00000000-0004-0000-2600-00002A000000}"/>
    <hyperlink ref="C13" r:id="rId44" xr:uid="{00000000-0004-0000-2600-00002B000000}"/>
    <hyperlink ref="C18" r:id="rId45" xr:uid="{00000000-0004-0000-2600-00002C000000}"/>
    <hyperlink ref="C14" r:id="rId46" xr:uid="{00000000-0004-0000-2600-00002D000000}"/>
    <hyperlink ref="C16" r:id="rId47" xr:uid="{00000000-0004-0000-2600-00002E000000}"/>
    <hyperlink ref="C15" r:id="rId48" xr:uid="{00000000-0004-0000-2600-00002F000000}"/>
    <hyperlink ref="C17" r:id="rId49" xr:uid="{00000000-0004-0000-2600-000030000000}"/>
    <hyperlink ref="C46" r:id="rId50" xr:uid="{00000000-0004-0000-2600-000031000000}"/>
    <hyperlink ref="C44" r:id="rId51" xr:uid="{00000000-0004-0000-2600-000032000000}"/>
    <hyperlink ref="C45" r:id="rId52" xr:uid="{00000000-0004-0000-2600-000033000000}"/>
    <hyperlink ref="C40" r:id="rId53" xr:uid="{00000000-0004-0000-2600-000034000000}"/>
    <hyperlink ref="C41" r:id="rId54" xr:uid="{00000000-0004-0000-2600-000035000000}"/>
    <hyperlink ref="C42" r:id="rId55" xr:uid="{00000000-0004-0000-2600-000036000000}"/>
    <hyperlink ref="C47" r:id="rId56" xr:uid="{00000000-0004-0000-2600-000037000000}"/>
    <hyperlink ref="C43" r:id="rId57" xr:uid="{00000000-0004-0000-2600-000038000000}"/>
    <hyperlink ref="C48" r:id="rId58" xr:uid="{00000000-0004-0000-2600-000039000000}"/>
    <hyperlink ref="C19" r:id="rId59" xr:uid="{00000000-0004-0000-2600-00003A000000}"/>
    <hyperlink ref="C68" r:id="rId60" xr:uid="{00000000-0004-0000-2600-00003B000000}"/>
    <hyperlink ref="C71" r:id="rId61" xr:uid="{00000000-0004-0000-2600-00003C000000}"/>
    <hyperlink ref="C69" r:id="rId62" xr:uid="{00000000-0004-0000-2600-00003D000000}"/>
    <hyperlink ref="C70" r:id="rId63" xr:uid="{00000000-0004-0000-2600-00003E000000}"/>
    <hyperlink ref="C75" r:id="rId64" xr:uid="{00000000-0004-0000-2600-00003F000000}"/>
    <hyperlink ref="C76" r:id="rId65" xr:uid="{00000000-0004-0000-2600-000040000000}"/>
    <hyperlink ref="C77" r:id="rId66" xr:uid="{00000000-0004-0000-2600-000041000000}"/>
    <hyperlink ref="C78" r:id="rId67" xr:uid="{00000000-0004-0000-2600-000042000000}"/>
    <hyperlink ref="C21" r:id="rId68" xr:uid="{00000000-0004-0000-2600-000043000000}"/>
    <hyperlink ref="C74" r:id="rId69" xr:uid="{00000000-0004-0000-2600-000044000000}"/>
    <hyperlink ref="C59" r:id="rId70" xr:uid="{00000000-0004-0000-2600-000045000000}"/>
    <hyperlink ref="C79" r:id="rId71" xr:uid="{00000000-0004-0000-2600-000046000000}"/>
    <hyperlink ref="C80" r:id="rId72" xr:uid="{00000000-0004-0000-2600-000047000000}"/>
    <hyperlink ref="C81" r:id="rId73" xr:uid="{00000000-0004-0000-2600-000048000000}"/>
    <hyperlink ref="C82" r:id="rId74" xr:uid="{00000000-0004-0000-2600-000049000000}"/>
    <hyperlink ref="C83" r:id="rId75" xr:uid="{00000000-0004-0000-2600-00004A000000}"/>
    <hyperlink ref="C84" r:id="rId76" xr:uid="{00000000-0004-0000-2600-00004B000000}"/>
    <hyperlink ref="C57" r:id="rId77" xr:uid="{00000000-0004-0000-2600-00004C000000}"/>
    <hyperlink ref="C85" r:id="rId78" xr:uid="{00000000-0004-0000-2600-00004D000000}"/>
    <hyperlink ref="C86" r:id="rId79" xr:uid="{00000000-0004-0000-2600-00004E000000}"/>
    <hyperlink ref="C87" r:id="rId80" xr:uid="{00000000-0004-0000-2600-00004F000000}"/>
    <hyperlink ref="C88" r:id="rId81" xr:uid="{00000000-0004-0000-2600-000050000000}"/>
    <hyperlink ref="C89" r:id="rId82" xr:uid="{00000000-0004-0000-2600-000051000000}"/>
    <hyperlink ref="C90" r:id="rId83" xr:uid="{00000000-0004-0000-2600-000052000000}"/>
    <hyperlink ref="C58" r:id="rId84" xr:uid="{00000000-0004-0000-2600-000053000000}"/>
  </hyperlinks>
  <pageMargins left="0.7" right="0.7" top="0.75" bottom="0.75" header="0.3" footer="0.3"/>
  <pageSetup paperSize="9" orientation="portrait" verticalDpi="0" r:id="rId8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topLeftCell="A13" workbookViewId="0">
      <selection activeCell="A3" sqref="A3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3" t="s">
        <v>353</v>
      </c>
      <c r="B2" s="45" t="s">
        <v>3839</v>
      </c>
      <c r="C2" s="16" t="s">
        <v>3840</v>
      </c>
      <c r="D2" s="13"/>
      <c r="E2" s="13" t="s">
        <v>83</v>
      </c>
      <c r="F2" s="13">
        <v>172</v>
      </c>
      <c r="G2" s="13">
        <v>135</v>
      </c>
      <c r="H2" s="12">
        <f>F2+F3+F4</f>
        <v>172</v>
      </c>
      <c r="I2" s="12">
        <v>172</v>
      </c>
      <c r="J2" s="13">
        <f t="shared" ref="J2:J34" si="0">H2-I2</f>
        <v>0</v>
      </c>
      <c r="L2" s="13">
        <f t="shared" ref="L2:L34" si="1">F2*20%</f>
        <v>34.4</v>
      </c>
    </row>
    <row r="3" spans="1:14" s="10" customFormat="1" ht="30" customHeight="1" x14ac:dyDescent="0.3">
      <c r="A3" s="11" t="s">
        <v>353</v>
      </c>
      <c r="B3" s="40" t="s">
        <v>3839</v>
      </c>
      <c r="C3" s="15" t="s">
        <v>3841</v>
      </c>
      <c r="E3" s="10" t="s">
        <v>7</v>
      </c>
      <c r="G3" s="11"/>
      <c r="J3" s="11">
        <f t="shared" si="0"/>
        <v>0</v>
      </c>
      <c r="L3" s="11">
        <f t="shared" si="1"/>
        <v>0</v>
      </c>
      <c r="N3" s="11"/>
    </row>
    <row r="4" spans="1:14" s="10" customFormat="1" ht="30" customHeight="1" x14ac:dyDescent="0.3">
      <c r="A4" s="11" t="s">
        <v>353</v>
      </c>
      <c r="B4" s="34" t="s">
        <v>3842</v>
      </c>
      <c r="C4" s="15" t="s">
        <v>3843</v>
      </c>
      <c r="E4" s="10" t="s">
        <v>913</v>
      </c>
      <c r="G4" s="11"/>
      <c r="J4" s="11">
        <f t="shared" si="0"/>
        <v>0</v>
      </c>
      <c r="L4" s="11">
        <f t="shared" si="1"/>
        <v>0</v>
      </c>
      <c r="N4" s="11"/>
    </row>
    <row r="5" spans="1:14" s="12" customFormat="1" ht="30" customHeight="1" x14ac:dyDescent="0.3">
      <c r="A5" s="13" t="s">
        <v>1464</v>
      </c>
      <c r="B5" s="63" t="s">
        <v>3839</v>
      </c>
      <c r="C5" s="16"/>
      <c r="E5" s="12" t="s">
        <v>7</v>
      </c>
      <c r="G5" s="13"/>
      <c r="J5" s="13">
        <f t="shared" si="0"/>
        <v>0</v>
      </c>
      <c r="L5" s="13">
        <f t="shared" si="1"/>
        <v>0</v>
      </c>
    </row>
    <row r="6" spans="1:14" s="8" customFormat="1" ht="30" customHeight="1" x14ac:dyDescent="0.3">
      <c r="A6" s="9" t="s">
        <v>1464</v>
      </c>
      <c r="B6" s="44" t="s">
        <v>3839</v>
      </c>
      <c r="C6" s="14"/>
      <c r="E6" s="8" t="s">
        <v>3851</v>
      </c>
      <c r="G6" s="9">
        <v>135</v>
      </c>
      <c r="J6" s="9">
        <f t="shared" si="0"/>
        <v>0</v>
      </c>
      <c r="L6" s="9">
        <f t="shared" si="1"/>
        <v>0</v>
      </c>
    </row>
    <row r="7" spans="1:14" s="3" customFormat="1" ht="30" customHeight="1" x14ac:dyDescent="0.3">
      <c r="A7" s="3" t="s">
        <v>270</v>
      </c>
      <c r="B7" s="49" t="s">
        <v>3799</v>
      </c>
      <c r="C7" s="15" t="s">
        <v>3800</v>
      </c>
      <c r="D7" s="4">
        <v>98</v>
      </c>
      <c r="E7" s="4"/>
      <c r="F7" s="4">
        <v>296</v>
      </c>
      <c r="G7" s="4">
        <v>214</v>
      </c>
      <c r="H7" s="3">
        <f>F7+F8+F9+F10</f>
        <v>2531</v>
      </c>
      <c r="I7" s="3">
        <v>1250</v>
      </c>
      <c r="J7" s="4">
        <f t="shared" si="0"/>
        <v>1281</v>
      </c>
      <c r="L7" s="4">
        <f t="shared" si="1"/>
        <v>59.2</v>
      </c>
    </row>
    <row r="8" spans="1:14" s="3" customFormat="1" ht="30" customHeight="1" x14ac:dyDescent="0.3">
      <c r="A8" s="3" t="s">
        <v>270</v>
      </c>
      <c r="B8" s="49" t="s">
        <v>3801</v>
      </c>
      <c r="C8" s="15" t="s">
        <v>3802</v>
      </c>
      <c r="D8" s="4">
        <v>98</v>
      </c>
      <c r="E8" s="4" t="s">
        <v>443</v>
      </c>
      <c r="F8" s="4">
        <v>384</v>
      </c>
      <c r="G8" s="4">
        <v>302</v>
      </c>
      <c r="J8" s="4">
        <f t="shared" si="0"/>
        <v>0</v>
      </c>
      <c r="L8" s="4">
        <f t="shared" si="1"/>
        <v>76.800000000000011</v>
      </c>
    </row>
    <row r="9" spans="1:14" s="3" customFormat="1" ht="30" customHeight="1" x14ac:dyDescent="0.3">
      <c r="A9" s="3" t="s">
        <v>270</v>
      </c>
      <c r="B9" s="49" t="s">
        <v>3803</v>
      </c>
      <c r="C9" s="15" t="s">
        <v>3804</v>
      </c>
      <c r="D9" s="21">
        <v>98</v>
      </c>
      <c r="F9" s="4">
        <v>315</v>
      </c>
      <c r="G9" s="4">
        <v>256</v>
      </c>
      <c r="J9" s="4">
        <f t="shared" si="0"/>
        <v>0</v>
      </c>
      <c r="L9" s="4">
        <f t="shared" si="1"/>
        <v>63</v>
      </c>
    </row>
    <row r="10" spans="1:14" s="3" customFormat="1" ht="30" customHeight="1" x14ac:dyDescent="0.3">
      <c r="A10" s="3" t="s">
        <v>270</v>
      </c>
      <c r="B10" s="49" t="s">
        <v>3805</v>
      </c>
      <c r="C10" s="15" t="s">
        <v>3806</v>
      </c>
      <c r="D10" s="21"/>
      <c r="F10" s="4">
        <v>1536</v>
      </c>
      <c r="G10" s="4">
        <v>1209</v>
      </c>
      <c r="J10" s="4">
        <f t="shared" si="0"/>
        <v>0</v>
      </c>
      <c r="L10" s="4">
        <f t="shared" si="1"/>
        <v>307.20000000000005</v>
      </c>
    </row>
    <row r="11" spans="1:14" s="5" customFormat="1" ht="30" customHeight="1" x14ac:dyDescent="0.3">
      <c r="A11" s="5" t="s">
        <v>1689</v>
      </c>
      <c r="B11" s="46" t="s">
        <v>3793</v>
      </c>
      <c r="C11" s="7" t="s">
        <v>3794</v>
      </c>
      <c r="D11" s="24">
        <v>7</v>
      </c>
      <c r="F11" s="6">
        <v>380</v>
      </c>
      <c r="G11" s="6">
        <v>315</v>
      </c>
      <c r="H11" s="5">
        <f>F11</f>
        <v>380</v>
      </c>
      <c r="I11" s="5">
        <v>200</v>
      </c>
      <c r="J11" s="6">
        <f t="shared" si="0"/>
        <v>180</v>
      </c>
      <c r="L11" s="6">
        <f t="shared" si="1"/>
        <v>76</v>
      </c>
    </row>
    <row r="12" spans="1:14" s="3" customFormat="1" ht="30" customHeight="1" x14ac:dyDescent="0.3">
      <c r="A12" s="3" t="s">
        <v>212</v>
      </c>
      <c r="B12" s="49" t="s">
        <v>3807</v>
      </c>
      <c r="C12" s="15" t="s">
        <v>3808</v>
      </c>
      <c r="D12" s="21">
        <v>98</v>
      </c>
      <c r="E12" s="21" t="s">
        <v>750</v>
      </c>
      <c r="F12" s="4">
        <v>392</v>
      </c>
      <c r="G12" s="4">
        <v>385</v>
      </c>
      <c r="H12" s="3">
        <f>F12+F13+F14+F15</f>
        <v>1057</v>
      </c>
      <c r="I12" s="3">
        <v>700</v>
      </c>
      <c r="J12" s="4">
        <f t="shared" si="0"/>
        <v>357</v>
      </c>
      <c r="L12" s="4">
        <f t="shared" si="1"/>
        <v>78.400000000000006</v>
      </c>
    </row>
    <row r="13" spans="1:14" s="3" customFormat="1" ht="30" customHeight="1" x14ac:dyDescent="0.3">
      <c r="A13" s="3" t="s">
        <v>212</v>
      </c>
      <c r="B13" s="49" t="s">
        <v>3809</v>
      </c>
      <c r="C13" s="15" t="s">
        <v>3810</v>
      </c>
      <c r="D13" s="3">
        <v>98</v>
      </c>
      <c r="E13" s="21" t="s">
        <v>470</v>
      </c>
      <c r="F13" s="4">
        <v>369</v>
      </c>
      <c r="G13" s="4">
        <v>290</v>
      </c>
      <c r="J13" s="4">
        <f t="shared" si="0"/>
        <v>0</v>
      </c>
      <c r="L13" s="4">
        <f t="shared" si="1"/>
        <v>73.8</v>
      </c>
    </row>
    <row r="14" spans="1:14" s="3" customFormat="1" ht="30" customHeight="1" x14ac:dyDescent="0.3">
      <c r="A14" s="3" t="s">
        <v>212</v>
      </c>
      <c r="B14" s="60" t="s">
        <v>3801</v>
      </c>
      <c r="C14" s="15" t="s">
        <v>3802</v>
      </c>
      <c r="D14" s="4">
        <v>98</v>
      </c>
      <c r="E14" s="4" t="s">
        <v>443</v>
      </c>
      <c r="F14" s="4"/>
      <c r="G14" s="4"/>
      <c r="J14" s="4">
        <f t="shared" si="0"/>
        <v>0</v>
      </c>
      <c r="L14" s="4">
        <f t="shared" si="1"/>
        <v>0</v>
      </c>
    </row>
    <row r="15" spans="1:14" s="3" customFormat="1" ht="30" customHeight="1" x14ac:dyDescent="0.3">
      <c r="A15" s="3" t="s">
        <v>212</v>
      </c>
      <c r="B15" s="49" t="s">
        <v>3799</v>
      </c>
      <c r="C15" s="15" t="s">
        <v>3800</v>
      </c>
      <c r="D15" s="4">
        <v>98</v>
      </c>
      <c r="E15" s="4"/>
      <c r="F15" s="4">
        <v>296</v>
      </c>
      <c r="G15" s="4">
        <v>214</v>
      </c>
      <c r="J15" s="4">
        <f t="shared" si="0"/>
        <v>0</v>
      </c>
      <c r="L15" s="4">
        <f t="shared" si="1"/>
        <v>59.2</v>
      </c>
    </row>
    <row r="16" spans="1:14" s="13" customFormat="1" ht="30" customHeight="1" x14ac:dyDescent="0.3">
      <c r="A16" s="12" t="s">
        <v>199</v>
      </c>
      <c r="B16" s="47" t="s">
        <v>3795</v>
      </c>
      <c r="C16" s="16" t="s">
        <v>3796</v>
      </c>
      <c r="D16" s="22">
        <v>62</v>
      </c>
      <c r="E16" s="12"/>
      <c r="F16" s="13">
        <v>301</v>
      </c>
      <c r="G16" s="13">
        <v>237</v>
      </c>
      <c r="H16" s="12">
        <f>F16+F17</f>
        <v>301</v>
      </c>
      <c r="I16" s="12">
        <v>301</v>
      </c>
      <c r="J16" s="13">
        <f t="shared" si="0"/>
        <v>0</v>
      </c>
      <c r="K16" s="12"/>
      <c r="L16" s="13">
        <f t="shared" si="1"/>
        <v>60.2</v>
      </c>
    </row>
    <row r="17" spans="1:13" s="9" customFormat="1" ht="30" customHeight="1" x14ac:dyDescent="0.3">
      <c r="A17" s="8" t="s">
        <v>199</v>
      </c>
      <c r="B17" s="55" t="s">
        <v>3797</v>
      </c>
      <c r="C17" s="14" t="s">
        <v>3798</v>
      </c>
      <c r="D17" s="8">
        <v>62</v>
      </c>
      <c r="H17" s="8"/>
      <c r="I17" s="8"/>
      <c r="J17" s="9">
        <f t="shared" si="0"/>
        <v>0</v>
      </c>
      <c r="K17" s="8"/>
      <c r="L17" s="9">
        <f t="shared" si="1"/>
        <v>0</v>
      </c>
      <c r="M17" s="8"/>
    </row>
    <row r="18" spans="1:13" s="13" customFormat="1" ht="30" customHeight="1" x14ac:dyDescent="0.3">
      <c r="A18" s="13" t="s">
        <v>143</v>
      </c>
      <c r="B18" s="45" t="s">
        <v>3815</v>
      </c>
      <c r="C18" s="16" t="s">
        <v>3816</v>
      </c>
      <c r="D18" s="13">
        <v>5</v>
      </c>
      <c r="E18" s="13" t="s">
        <v>3</v>
      </c>
      <c r="F18" s="13">
        <v>507</v>
      </c>
      <c r="G18" s="13">
        <v>399</v>
      </c>
      <c r="H18" s="12">
        <f>F18+F19+F20+F21+F22</f>
        <v>2133</v>
      </c>
      <c r="I18" s="12">
        <v>1100</v>
      </c>
      <c r="J18" s="13">
        <f t="shared" si="0"/>
        <v>1033</v>
      </c>
      <c r="K18" s="12"/>
      <c r="L18" s="13">
        <f t="shared" si="1"/>
        <v>101.4</v>
      </c>
      <c r="M18" s="12"/>
    </row>
    <row r="19" spans="1:13" s="11" customFormat="1" ht="30" customHeight="1" x14ac:dyDescent="0.3">
      <c r="A19" s="26" t="s">
        <v>143</v>
      </c>
      <c r="B19" s="42" t="s">
        <v>3817</v>
      </c>
      <c r="C19" s="15" t="s">
        <v>3818</v>
      </c>
      <c r="D19" s="10">
        <v>110</v>
      </c>
      <c r="E19" s="10" t="s">
        <v>56</v>
      </c>
      <c r="F19" s="11">
        <v>495</v>
      </c>
      <c r="G19" s="11">
        <v>389</v>
      </c>
      <c r="H19" s="10"/>
      <c r="I19" s="10"/>
      <c r="J19" s="11">
        <f t="shared" si="0"/>
        <v>0</v>
      </c>
      <c r="K19" s="10"/>
      <c r="L19" s="11">
        <f t="shared" si="1"/>
        <v>99</v>
      </c>
    </row>
    <row r="20" spans="1:13" s="10" customFormat="1" ht="30" customHeight="1" x14ac:dyDescent="0.3">
      <c r="A20" s="26" t="s">
        <v>143</v>
      </c>
      <c r="B20" s="42" t="s">
        <v>3819</v>
      </c>
      <c r="C20" s="15" t="s">
        <v>3820</v>
      </c>
      <c r="D20" s="10">
        <v>5</v>
      </c>
      <c r="E20" s="10" t="s">
        <v>673</v>
      </c>
      <c r="F20" s="11">
        <v>507</v>
      </c>
      <c r="G20" s="11">
        <v>399</v>
      </c>
      <c r="J20" s="11">
        <f t="shared" si="0"/>
        <v>0</v>
      </c>
      <c r="L20" s="11">
        <f t="shared" si="1"/>
        <v>101.4</v>
      </c>
      <c r="M20" s="11"/>
    </row>
    <row r="21" spans="1:13" s="10" customFormat="1" ht="30" customHeight="1" x14ac:dyDescent="0.3">
      <c r="A21" s="11" t="s">
        <v>143</v>
      </c>
      <c r="B21" s="42" t="s">
        <v>3830</v>
      </c>
      <c r="C21" s="15" t="s">
        <v>3831</v>
      </c>
      <c r="D21" s="10">
        <v>5</v>
      </c>
      <c r="E21" s="11" t="s">
        <v>470</v>
      </c>
      <c r="F21" s="11">
        <v>312</v>
      </c>
      <c r="G21" s="11">
        <v>259</v>
      </c>
      <c r="J21" s="11">
        <f t="shared" si="0"/>
        <v>0</v>
      </c>
      <c r="L21" s="11">
        <f t="shared" si="1"/>
        <v>62.400000000000006</v>
      </c>
    </row>
    <row r="22" spans="1:13" s="8" customFormat="1" ht="30" customHeight="1" x14ac:dyDescent="0.3">
      <c r="A22" s="9" t="s">
        <v>143</v>
      </c>
      <c r="B22" s="44" t="s">
        <v>3830</v>
      </c>
      <c r="C22" s="14" t="s">
        <v>3832</v>
      </c>
      <c r="D22" s="8">
        <v>5</v>
      </c>
      <c r="E22" s="9" t="s">
        <v>399</v>
      </c>
      <c r="F22" s="9">
        <v>312</v>
      </c>
      <c r="G22" s="9">
        <v>259</v>
      </c>
      <c r="J22" s="9">
        <f t="shared" si="0"/>
        <v>0</v>
      </c>
      <c r="L22" s="9">
        <f t="shared" si="1"/>
        <v>62.400000000000006</v>
      </c>
    </row>
    <row r="23" spans="1:13" s="3" customFormat="1" ht="30" customHeight="1" x14ac:dyDescent="0.3">
      <c r="A23" s="4" t="s">
        <v>138</v>
      </c>
      <c r="B23" s="49" t="s">
        <v>3837</v>
      </c>
      <c r="C23" s="15"/>
      <c r="D23" s="4">
        <v>52</v>
      </c>
      <c r="E23" s="4" t="s">
        <v>3838</v>
      </c>
      <c r="F23" s="4">
        <v>1886</v>
      </c>
      <c r="G23" s="4">
        <v>1485</v>
      </c>
      <c r="H23" s="3">
        <f>F23</f>
        <v>1886</v>
      </c>
      <c r="I23" s="3">
        <v>950</v>
      </c>
      <c r="J23" s="4">
        <f t="shared" si="0"/>
        <v>936</v>
      </c>
      <c r="L23" s="4">
        <f t="shared" si="1"/>
        <v>377.20000000000005</v>
      </c>
    </row>
    <row r="24" spans="1:13" s="12" customFormat="1" ht="30" customHeight="1" x14ac:dyDescent="0.3">
      <c r="A24" s="13" t="s">
        <v>402</v>
      </c>
      <c r="B24" s="45" t="s">
        <v>3828</v>
      </c>
      <c r="C24" s="16" t="s">
        <v>3829</v>
      </c>
      <c r="E24" s="13" t="s">
        <v>3850</v>
      </c>
      <c r="F24" s="13">
        <v>700</v>
      </c>
      <c r="G24" s="13">
        <v>500</v>
      </c>
      <c r="H24" s="12">
        <f>F24+F25+F26+F27</f>
        <v>2011</v>
      </c>
      <c r="I24" s="12">
        <v>1000</v>
      </c>
      <c r="J24" s="13">
        <f t="shared" si="0"/>
        <v>1011</v>
      </c>
      <c r="L24" s="13">
        <f t="shared" si="1"/>
        <v>140</v>
      </c>
    </row>
    <row r="25" spans="1:13" s="10" customFormat="1" ht="30" customHeight="1" x14ac:dyDescent="0.3">
      <c r="A25" s="11" t="s">
        <v>402</v>
      </c>
      <c r="B25" s="42" t="s">
        <v>3833</v>
      </c>
      <c r="C25" s="15" t="s">
        <v>3834</v>
      </c>
      <c r="D25" s="11">
        <v>54</v>
      </c>
      <c r="E25" s="11"/>
      <c r="F25" s="11">
        <v>823</v>
      </c>
      <c r="G25" s="11">
        <v>648</v>
      </c>
      <c r="J25" s="11">
        <f t="shared" si="0"/>
        <v>0</v>
      </c>
      <c r="L25" s="11">
        <f t="shared" si="1"/>
        <v>164.60000000000002</v>
      </c>
    </row>
    <row r="26" spans="1:13" s="10" customFormat="1" ht="30" customHeight="1" x14ac:dyDescent="0.3">
      <c r="A26" s="11" t="s">
        <v>402</v>
      </c>
      <c r="B26" s="42" t="s">
        <v>3846</v>
      </c>
      <c r="C26" s="15" t="s">
        <v>3847</v>
      </c>
      <c r="D26" s="10" t="s">
        <v>357</v>
      </c>
      <c r="E26" s="11"/>
      <c r="F26" s="11">
        <v>244</v>
      </c>
      <c r="G26" s="11">
        <v>192</v>
      </c>
      <c r="J26" s="11">
        <f t="shared" si="0"/>
        <v>0</v>
      </c>
      <c r="L26" s="11">
        <f t="shared" si="1"/>
        <v>48.800000000000004</v>
      </c>
    </row>
    <row r="27" spans="1:13" s="8" customFormat="1" ht="30" customHeight="1" x14ac:dyDescent="0.3">
      <c r="A27" s="9" t="s">
        <v>402</v>
      </c>
      <c r="B27" s="44" t="s">
        <v>3848</v>
      </c>
      <c r="C27" s="14" t="s">
        <v>3849</v>
      </c>
      <c r="D27" s="8" t="s">
        <v>357</v>
      </c>
      <c r="E27" s="9"/>
      <c r="F27" s="9">
        <v>244</v>
      </c>
      <c r="G27" s="9">
        <v>192</v>
      </c>
      <c r="J27" s="9">
        <f t="shared" si="0"/>
        <v>0</v>
      </c>
      <c r="L27" s="9">
        <f t="shared" si="1"/>
        <v>48.800000000000004</v>
      </c>
    </row>
    <row r="28" spans="1:13" s="3" customFormat="1" ht="30" customHeight="1" x14ac:dyDescent="0.3">
      <c r="A28" s="4" t="s">
        <v>371</v>
      </c>
      <c r="B28" s="36" t="s">
        <v>3844</v>
      </c>
      <c r="C28" s="15" t="s">
        <v>3845</v>
      </c>
      <c r="D28" s="21"/>
      <c r="E28" s="21"/>
      <c r="F28" s="4"/>
      <c r="G28" s="4"/>
      <c r="H28" s="3">
        <f>F28</f>
        <v>0</v>
      </c>
      <c r="J28" s="4">
        <f t="shared" si="0"/>
        <v>0</v>
      </c>
      <c r="L28" s="4">
        <f t="shared" si="1"/>
        <v>0</v>
      </c>
    </row>
    <row r="29" spans="1:13" s="12" customFormat="1" ht="30" customHeight="1" x14ac:dyDescent="0.3">
      <c r="A29" s="27" t="s">
        <v>1135</v>
      </c>
      <c r="B29" s="45" t="s">
        <v>3811</v>
      </c>
      <c r="C29" s="16" t="s">
        <v>3812</v>
      </c>
      <c r="D29" s="12">
        <v>158</v>
      </c>
      <c r="E29" s="13" t="s">
        <v>2110</v>
      </c>
      <c r="F29" s="13">
        <v>401</v>
      </c>
      <c r="G29" s="13">
        <v>284</v>
      </c>
      <c r="H29" s="12">
        <f>F29+F30</f>
        <v>802</v>
      </c>
      <c r="I29" s="12">
        <v>802</v>
      </c>
      <c r="J29" s="13">
        <f t="shared" si="0"/>
        <v>0</v>
      </c>
      <c r="L29" s="13">
        <f t="shared" si="1"/>
        <v>80.2</v>
      </c>
    </row>
    <row r="30" spans="1:13" s="8" customFormat="1" ht="30" customHeight="1" x14ac:dyDescent="0.3">
      <c r="A30" s="25" t="s">
        <v>1135</v>
      </c>
      <c r="B30" s="44" t="s">
        <v>3813</v>
      </c>
      <c r="C30" s="14" t="s">
        <v>3814</v>
      </c>
      <c r="D30" s="9">
        <v>152</v>
      </c>
      <c r="E30" s="9" t="s">
        <v>83</v>
      </c>
      <c r="F30" s="9">
        <v>401</v>
      </c>
      <c r="G30" s="9">
        <v>284</v>
      </c>
      <c r="J30" s="9">
        <f t="shared" si="0"/>
        <v>0</v>
      </c>
      <c r="L30" s="9">
        <f t="shared" si="1"/>
        <v>80.2</v>
      </c>
    </row>
    <row r="31" spans="1:13" s="3" customFormat="1" ht="30" customHeight="1" x14ac:dyDescent="0.3">
      <c r="A31" s="37" t="s">
        <v>3822</v>
      </c>
      <c r="B31" s="49" t="s">
        <v>3821</v>
      </c>
      <c r="C31" s="15" t="s">
        <v>3825</v>
      </c>
      <c r="D31" s="3">
        <v>86</v>
      </c>
      <c r="E31" s="3" t="s">
        <v>747</v>
      </c>
      <c r="F31" s="4"/>
      <c r="G31" s="4">
        <v>338</v>
      </c>
      <c r="J31" s="4">
        <f t="shared" si="0"/>
        <v>0</v>
      </c>
      <c r="L31" s="4">
        <f t="shared" si="1"/>
        <v>0</v>
      </c>
      <c r="M31" s="4"/>
    </row>
    <row r="32" spans="1:13" s="3" customFormat="1" ht="30" customHeight="1" x14ac:dyDescent="0.3">
      <c r="A32" s="37" t="s">
        <v>3822</v>
      </c>
      <c r="B32" s="49" t="s">
        <v>3823</v>
      </c>
      <c r="C32" s="15" t="s">
        <v>3824</v>
      </c>
      <c r="D32" s="3">
        <v>86</v>
      </c>
      <c r="E32" s="4"/>
      <c r="F32" s="4"/>
      <c r="G32" s="4">
        <v>329</v>
      </c>
      <c r="J32" s="4">
        <f t="shared" si="0"/>
        <v>0</v>
      </c>
      <c r="L32" s="4">
        <f t="shared" si="1"/>
        <v>0</v>
      </c>
      <c r="M32" s="4"/>
    </row>
    <row r="33" spans="1:13" s="3" customFormat="1" ht="30" customHeight="1" x14ac:dyDescent="0.3">
      <c r="A33" s="37" t="s">
        <v>3822</v>
      </c>
      <c r="B33" s="43" t="s">
        <v>3826</v>
      </c>
      <c r="C33" s="15" t="s">
        <v>3827</v>
      </c>
      <c r="D33" s="3">
        <v>86</v>
      </c>
      <c r="G33" s="4">
        <v>280</v>
      </c>
      <c r="J33" s="4">
        <f t="shared" si="0"/>
        <v>0</v>
      </c>
      <c r="L33" s="4">
        <f t="shared" si="1"/>
        <v>0</v>
      </c>
    </row>
    <row r="34" spans="1:13" s="5" customFormat="1" ht="30" customHeight="1" x14ac:dyDescent="0.3">
      <c r="A34" s="5" t="s">
        <v>2503</v>
      </c>
      <c r="B34" s="54" t="s">
        <v>3795</v>
      </c>
      <c r="C34" s="7" t="s">
        <v>3796</v>
      </c>
      <c r="D34" s="24">
        <v>62</v>
      </c>
      <c r="F34" s="6"/>
      <c r="G34" s="6"/>
      <c r="H34" s="5">
        <f>F34</f>
        <v>0</v>
      </c>
      <c r="J34" s="6">
        <f t="shared" si="0"/>
        <v>0</v>
      </c>
      <c r="L34" s="6">
        <f t="shared" si="1"/>
        <v>0</v>
      </c>
      <c r="M34" s="6"/>
    </row>
    <row r="35" spans="1:13" s="3" customFormat="1" ht="30" customHeight="1" x14ac:dyDescent="0.3">
      <c r="A35" s="4" t="s">
        <v>58</v>
      </c>
      <c r="B35" s="49" t="s">
        <v>3852</v>
      </c>
      <c r="C35" s="15" t="s">
        <v>3853</v>
      </c>
      <c r="D35" s="4"/>
      <c r="E35" s="4" t="s">
        <v>104</v>
      </c>
      <c r="F35" s="4">
        <v>230</v>
      </c>
      <c r="G35" s="4">
        <v>230</v>
      </c>
      <c r="H35" s="3">
        <v>230</v>
      </c>
      <c r="J35" s="4">
        <f t="shared" ref="J35:J50" si="2">H35-I35</f>
        <v>230</v>
      </c>
      <c r="L35" s="4">
        <f t="shared" ref="L35:L50" si="3">F35*20%</f>
        <v>46</v>
      </c>
    </row>
    <row r="36" spans="1:13" s="5" customFormat="1" ht="30" customHeight="1" x14ac:dyDescent="0.3">
      <c r="A36" s="6" t="s">
        <v>1448</v>
      </c>
      <c r="B36" s="56" t="s">
        <v>3854</v>
      </c>
      <c r="C36" s="24"/>
      <c r="D36" s="24">
        <v>48</v>
      </c>
      <c r="E36" s="5" t="s">
        <v>3855</v>
      </c>
      <c r="F36" s="6">
        <v>533</v>
      </c>
      <c r="G36" s="6">
        <v>419</v>
      </c>
      <c r="H36" s="5">
        <f>F36</f>
        <v>533</v>
      </c>
      <c r="I36" s="5">
        <v>250</v>
      </c>
      <c r="J36" s="6">
        <f t="shared" si="2"/>
        <v>283</v>
      </c>
      <c r="L36" s="6">
        <f t="shared" si="3"/>
        <v>106.60000000000001</v>
      </c>
    </row>
    <row r="37" spans="1:13" s="3" customFormat="1" ht="30" customHeight="1" x14ac:dyDescent="0.3">
      <c r="A37" s="4" t="s">
        <v>124</v>
      </c>
      <c r="B37" s="60" t="s">
        <v>3856</v>
      </c>
      <c r="C37" s="15" t="s">
        <v>3857</v>
      </c>
      <c r="D37" s="21"/>
      <c r="F37" s="4"/>
      <c r="G37" s="4"/>
      <c r="H37" s="3">
        <f>F37</f>
        <v>0</v>
      </c>
      <c r="J37" s="4">
        <f t="shared" si="2"/>
        <v>0</v>
      </c>
      <c r="L37" s="4">
        <f t="shared" si="3"/>
        <v>0</v>
      </c>
    </row>
    <row r="38" spans="1:13" s="5" customFormat="1" ht="30" customHeight="1" x14ac:dyDescent="0.3">
      <c r="A38" s="6" t="s">
        <v>361</v>
      </c>
      <c r="B38" s="56" t="s">
        <v>3858</v>
      </c>
      <c r="C38" s="24"/>
      <c r="D38" s="24" t="s">
        <v>663</v>
      </c>
      <c r="E38" s="5" t="s">
        <v>104</v>
      </c>
      <c r="F38" s="6">
        <v>366</v>
      </c>
      <c r="G38" s="6">
        <v>288</v>
      </c>
      <c r="H38" s="5">
        <f>F38</f>
        <v>366</v>
      </c>
      <c r="I38" s="5">
        <v>366</v>
      </c>
      <c r="J38" s="6">
        <f t="shared" si="2"/>
        <v>0</v>
      </c>
      <c r="L38" s="6">
        <f t="shared" si="3"/>
        <v>73.2</v>
      </c>
    </row>
    <row r="39" spans="1:13" s="3" customFormat="1" ht="30" customHeight="1" x14ac:dyDescent="0.3">
      <c r="A39" s="3" t="s">
        <v>664</v>
      </c>
      <c r="B39" s="43" t="s">
        <v>3861</v>
      </c>
      <c r="C39" s="15" t="s">
        <v>3862</v>
      </c>
      <c r="D39" s="3" t="s">
        <v>516</v>
      </c>
      <c r="F39" s="3">
        <v>442</v>
      </c>
      <c r="G39" s="4">
        <v>348</v>
      </c>
      <c r="H39" s="3">
        <f>F39+F40</f>
        <v>686</v>
      </c>
      <c r="J39" s="4">
        <f>H39-I39</f>
        <v>686</v>
      </c>
      <c r="L39" s="4">
        <f>F39*20%</f>
        <v>88.4</v>
      </c>
    </row>
    <row r="40" spans="1:13" s="3" customFormat="1" ht="30" customHeight="1" x14ac:dyDescent="0.3">
      <c r="A40" s="3" t="s">
        <v>664</v>
      </c>
      <c r="B40" s="43" t="s">
        <v>3846</v>
      </c>
      <c r="C40" s="15" t="s">
        <v>3847</v>
      </c>
      <c r="D40" s="3" t="s">
        <v>111</v>
      </c>
      <c r="F40" s="3">
        <v>244</v>
      </c>
      <c r="G40" s="4">
        <v>192</v>
      </c>
      <c r="J40" s="4">
        <f>H40-I40</f>
        <v>0</v>
      </c>
      <c r="L40" s="4">
        <f>F40*20%</f>
        <v>48.800000000000004</v>
      </c>
    </row>
    <row r="41" spans="1:13" s="12" customFormat="1" ht="30" customHeight="1" x14ac:dyDescent="0.3">
      <c r="A41" s="12" t="s">
        <v>467</v>
      </c>
      <c r="B41" s="47" t="s">
        <v>3859</v>
      </c>
      <c r="C41" s="16" t="s">
        <v>3860</v>
      </c>
      <c r="D41" s="12">
        <v>58</v>
      </c>
      <c r="F41" s="12">
        <v>578</v>
      </c>
      <c r="G41" s="13">
        <v>455</v>
      </c>
      <c r="H41" s="12">
        <f>F41+F42+F43</f>
        <v>822</v>
      </c>
      <c r="I41" s="12">
        <v>600</v>
      </c>
      <c r="J41" s="13">
        <f>H41-I41</f>
        <v>222</v>
      </c>
      <c r="L41" s="13">
        <f>F41*20%</f>
        <v>115.60000000000001</v>
      </c>
    </row>
    <row r="42" spans="1:13" s="10" customFormat="1" ht="30" customHeight="1" x14ac:dyDescent="0.3">
      <c r="A42" s="10" t="s">
        <v>467</v>
      </c>
      <c r="B42" s="41" t="s">
        <v>3846</v>
      </c>
      <c r="C42" s="15" t="s">
        <v>3847</v>
      </c>
      <c r="D42" s="10" t="s">
        <v>71</v>
      </c>
      <c r="F42" s="10">
        <v>244</v>
      </c>
      <c r="G42" s="11">
        <v>192</v>
      </c>
      <c r="J42" s="11">
        <f>H42-I42</f>
        <v>0</v>
      </c>
      <c r="L42" s="11">
        <f>F42*20%</f>
        <v>48.800000000000004</v>
      </c>
    </row>
    <row r="43" spans="1:13" s="8" customFormat="1" ht="30" customHeight="1" x14ac:dyDescent="0.3">
      <c r="A43" s="8" t="s">
        <v>467</v>
      </c>
      <c r="B43" s="52" t="s">
        <v>3835</v>
      </c>
      <c r="C43" s="14" t="s">
        <v>3836</v>
      </c>
      <c r="D43" s="8">
        <v>58</v>
      </c>
      <c r="E43" s="8" t="s">
        <v>120</v>
      </c>
      <c r="G43" s="9"/>
      <c r="J43" s="9">
        <f t="shared" ref="J43" si="4">H43-I43</f>
        <v>0</v>
      </c>
      <c r="L43" s="9">
        <f t="shared" ref="L43" si="5">F43*20%</f>
        <v>0</v>
      </c>
    </row>
    <row r="44" spans="1:13" ht="30" customHeight="1" x14ac:dyDescent="0.3">
      <c r="B44" s="1" t="s">
        <v>3259</v>
      </c>
      <c r="C44" s="29"/>
      <c r="G44" s="2">
        <v>219</v>
      </c>
      <c r="J44" s="2">
        <f t="shared" si="2"/>
        <v>0</v>
      </c>
      <c r="L44" s="2">
        <f t="shared" si="3"/>
        <v>0</v>
      </c>
    </row>
    <row r="45" spans="1:13" ht="30" customHeight="1" x14ac:dyDescent="0.3">
      <c r="B45" s="1" t="s">
        <v>3863</v>
      </c>
      <c r="C45" s="29"/>
      <c r="G45" s="2">
        <v>185</v>
      </c>
      <c r="J45" s="2">
        <f t="shared" si="2"/>
        <v>0</v>
      </c>
      <c r="L45" s="2">
        <f t="shared" si="3"/>
        <v>0</v>
      </c>
    </row>
    <row r="46" spans="1:13" ht="30" customHeight="1" x14ac:dyDescent="0.3">
      <c r="C46" s="29"/>
      <c r="G46" s="2">
        <f t="shared" ref="G46:G50" si="6">F46-L46</f>
        <v>0</v>
      </c>
      <c r="J46" s="2">
        <f t="shared" si="2"/>
        <v>0</v>
      </c>
      <c r="L46" s="2">
        <f t="shared" si="3"/>
        <v>0</v>
      </c>
    </row>
    <row r="47" spans="1:13" ht="30" customHeight="1" x14ac:dyDescent="0.3">
      <c r="C47" s="29"/>
      <c r="F47" s="1">
        <f>SUM(F2:F46)</f>
        <v>13910</v>
      </c>
      <c r="G47" s="2">
        <f t="shared" si="6"/>
        <v>11128</v>
      </c>
      <c r="H47" s="1">
        <f>SUM(H2:H46)</f>
        <v>13910</v>
      </c>
      <c r="J47" s="2">
        <f>SUM(J2:J46)</f>
        <v>6219</v>
      </c>
      <c r="L47" s="2">
        <f t="shared" si="3"/>
        <v>2782</v>
      </c>
    </row>
    <row r="48" spans="1:13" ht="30" customHeight="1" x14ac:dyDescent="0.3">
      <c r="C48" s="29"/>
      <c r="G48" s="2">
        <f t="shared" si="6"/>
        <v>0</v>
      </c>
      <c r="J48" s="2">
        <f t="shared" si="2"/>
        <v>0</v>
      </c>
      <c r="L48" s="2">
        <f t="shared" si="3"/>
        <v>0</v>
      </c>
    </row>
    <row r="49" spans="3:12" ht="30" customHeight="1" x14ac:dyDescent="0.3">
      <c r="C49" s="29"/>
      <c r="G49" s="2">
        <f t="shared" si="6"/>
        <v>0</v>
      </c>
      <c r="J49" s="2">
        <f t="shared" si="2"/>
        <v>0</v>
      </c>
      <c r="L49" s="2">
        <f t="shared" si="3"/>
        <v>0</v>
      </c>
    </row>
    <row r="50" spans="3:12" ht="30" customHeight="1" x14ac:dyDescent="0.3">
      <c r="C50" s="29"/>
      <c r="G50" s="2">
        <f t="shared" si="6"/>
        <v>0</v>
      </c>
      <c r="J50" s="2">
        <f t="shared" si="2"/>
        <v>0</v>
      </c>
      <c r="L50" s="2">
        <f t="shared" si="3"/>
        <v>0</v>
      </c>
    </row>
    <row r="51" spans="3:12" ht="30" customHeight="1" x14ac:dyDescent="0.3">
      <c r="C51" s="28"/>
      <c r="F51" s="2"/>
      <c r="G51" s="2">
        <f>F51-L51</f>
        <v>0</v>
      </c>
      <c r="J51" s="2">
        <f>H51-I51</f>
        <v>0</v>
      </c>
      <c r="L51" s="2">
        <f>F51*20%</f>
        <v>0</v>
      </c>
    </row>
    <row r="52" spans="3:12" ht="30" customHeight="1" x14ac:dyDescent="0.3">
      <c r="C52" s="28"/>
      <c r="G52" s="2">
        <f>F52-L52</f>
        <v>0</v>
      </c>
      <c r="J52" s="2">
        <f>H52-I52</f>
        <v>0</v>
      </c>
      <c r="L52" s="2">
        <f>F52*20%</f>
        <v>0</v>
      </c>
    </row>
    <row r="54" spans="3:12" ht="30" customHeight="1" x14ac:dyDescent="0.3">
      <c r="G54" s="1">
        <v>12604</v>
      </c>
    </row>
  </sheetData>
  <sortState ref="A41:N44">
    <sortCondition ref="A41"/>
  </sortState>
  <hyperlinks>
    <hyperlink ref="C11" r:id="rId1" xr:uid="{00000000-0004-0000-0300-000000000000}"/>
    <hyperlink ref="C16" r:id="rId2" xr:uid="{00000000-0004-0000-0300-000001000000}"/>
    <hyperlink ref="C34" r:id="rId3" xr:uid="{00000000-0004-0000-0300-000002000000}"/>
    <hyperlink ref="C17" r:id="rId4" xr:uid="{00000000-0004-0000-0300-000003000000}"/>
    <hyperlink ref="C7" r:id="rId5" xr:uid="{00000000-0004-0000-0300-000004000000}"/>
    <hyperlink ref="C8" r:id="rId6" xr:uid="{00000000-0004-0000-0300-000005000000}"/>
    <hyperlink ref="C9" r:id="rId7" xr:uid="{00000000-0004-0000-0300-000006000000}"/>
    <hyperlink ref="C10" r:id="rId8" xr:uid="{00000000-0004-0000-0300-000007000000}"/>
    <hyperlink ref="C12" r:id="rId9" xr:uid="{00000000-0004-0000-0300-000008000000}"/>
    <hyperlink ref="C13" r:id="rId10" xr:uid="{00000000-0004-0000-0300-000009000000}"/>
    <hyperlink ref="C14" r:id="rId11" xr:uid="{00000000-0004-0000-0300-00000A000000}"/>
    <hyperlink ref="C15" r:id="rId12" xr:uid="{00000000-0004-0000-0300-00000B000000}"/>
    <hyperlink ref="C29" r:id="rId13" xr:uid="{00000000-0004-0000-0300-00000C000000}"/>
    <hyperlink ref="C30" r:id="rId14" xr:uid="{00000000-0004-0000-0300-00000D000000}"/>
    <hyperlink ref="C18" r:id="rId15" xr:uid="{00000000-0004-0000-0300-00000E000000}"/>
    <hyperlink ref="C19" r:id="rId16" xr:uid="{00000000-0004-0000-0300-00000F000000}"/>
    <hyperlink ref="C20" r:id="rId17" xr:uid="{00000000-0004-0000-0300-000010000000}"/>
    <hyperlink ref="C32" r:id="rId18" xr:uid="{00000000-0004-0000-0300-000011000000}"/>
    <hyperlink ref="C31" r:id="rId19" xr:uid="{00000000-0004-0000-0300-000012000000}"/>
    <hyperlink ref="C33" r:id="rId20" xr:uid="{00000000-0004-0000-0300-000013000000}"/>
    <hyperlink ref="C24" r:id="rId21" xr:uid="{00000000-0004-0000-0300-000014000000}"/>
    <hyperlink ref="C21" r:id="rId22" xr:uid="{00000000-0004-0000-0300-000015000000}"/>
    <hyperlink ref="C22" r:id="rId23" xr:uid="{00000000-0004-0000-0300-000016000000}"/>
    <hyperlink ref="C25" r:id="rId24" xr:uid="{00000000-0004-0000-0300-000017000000}"/>
    <hyperlink ref="C2" r:id="rId25" xr:uid="{00000000-0004-0000-0300-000018000000}"/>
    <hyperlink ref="C3" r:id="rId26" xr:uid="{00000000-0004-0000-0300-000019000000}"/>
    <hyperlink ref="C4" r:id="rId27" xr:uid="{00000000-0004-0000-0300-00001A000000}"/>
    <hyperlink ref="C28" r:id="rId28" xr:uid="{00000000-0004-0000-0300-00001B000000}"/>
    <hyperlink ref="C26" r:id="rId29" xr:uid="{00000000-0004-0000-0300-00001C000000}"/>
    <hyperlink ref="C27" r:id="rId30" xr:uid="{00000000-0004-0000-0300-00001D000000}"/>
    <hyperlink ref="C35" r:id="rId31" xr:uid="{00000000-0004-0000-0300-00001E000000}"/>
    <hyperlink ref="C37" r:id="rId32" xr:uid="{00000000-0004-0000-0300-00001F000000}"/>
    <hyperlink ref="C41" r:id="rId33" xr:uid="{00000000-0004-0000-0300-000020000000}"/>
    <hyperlink ref="C39" r:id="rId34" xr:uid="{00000000-0004-0000-0300-000021000000}"/>
    <hyperlink ref="C40" r:id="rId35" xr:uid="{00000000-0004-0000-0300-000022000000}"/>
    <hyperlink ref="C42" r:id="rId36" xr:uid="{00000000-0004-0000-0300-000023000000}"/>
    <hyperlink ref="C43" r:id="rId37" xr:uid="{00000000-0004-0000-0300-000024000000}"/>
  </hyperlinks>
  <pageMargins left="0.7" right="0.7" top="0.75" bottom="0.75" header="0.3" footer="0.3"/>
  <pageSetup paperSize="9" orientation="portrait" verticalDpi="0" r:id="rId3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08"/>
  <sheetViews>
    <sheetView workbookViewId="0">
      <pane ySplit="1" topLeftCell="A89" activePane="bottomLeft" state="frozen"/>
      <selection pane="bottomLeft" activeCell="A97" sqref="A97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D107</f>
        <v>22527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2" t="s">
        <v>944</v>
      </c>
      <c r="D2" s="32">
        <v>261</v>
      </c>
      <c r="E2" s="32" t="s">
        <v>948</v>
      </c>
      <c r="F2" s="28" t="s">
        <v>945</v>
      </c>
      <c r="H2" s="31">
        <v>261</v>
      </c>
      <c r="K2" s="31">
        <f>I2-J2</f>
        <v>0</v>
      </c>
      <c r="M2" s="31">
        <f t="shared" ref="M2:M18" si="0">G2*20%</f>
        <v>0</v>
      </c>
      <c r="N2" s="31"/>
      <c r="O2" s="31"/>
    </row>
    <row r="3" spans="1:15" ht="30" customHeight="1" x14ac:dyDescent="0.3">
      <c r="A3" s="31" t="s">
        <v>817</v>
      </c>
      <c r="B3" s="32">
        <v>46</v>
      </c>
      <c r="C3" s="31" t="s">
        <v>89</v>
      </c>
      <c r="D3" s="32">
        <v>519</v>
      </c>
      <c r="E3" s="32" t="s">
        <v>64</v>
      </c>
      <c r="F3" s="28"/>
      <c r="G3" s="31">
        <v>660</v>
      </c>
      <c r="H3" s="31">
        <f t="shared" ref="H3:H18" si="1">G3-M3</f>
        <v>528</v>
      </c>
      <c r="K3" s="31">
        <f>I3-J3</f>
        <v>0</v>
      </c>
      <c r="M3" s="31">
        <f t="shared" si="0"/>
        <v>132</v>
      </c>
      <c r="N3" s="31"/>
    </row>
    <row r="4" spans="1:15" ht="30" customHeight="1" x14ac:dyDescent="0.3">
      <c r="A4" s="31" t="s">
        <v>852</v>
      </c>
      <c r="B4" s="29">
        <v>58</v>
      </c>
      <c r="C4" s="32" t="s">
        <v>3</v>
      </c>
      <c r="D4" s="32">
        <v>579</v>
      </c>
      <c r="E4" s="31" t="s">
        <v>277</v>
      </c>
      <c r="F4" s="28" t="s">
        <v>853</v>
      </c>
      <c r="G4" s="31">
        <v>736</v>
      </c>
      <c r="H4" s="31">
        <f t="shared" si="1"/>
        <v>588.79999999999995</v>
      </c>
      <c r="I4" s="32">
        <f>G4</f>
        <v>736</v>
      </c>
      <c r="J4" s="32">
        <v>350</v>
      </c>
      <c r="K4" s="31">
        <f>I4-J4</f>
        <v>386</v>
      </c>
      <c r="M4" s="31">
        <f t="shared" si="0"/>
        <v>147.20000000000002</v>
      </c>
    </row>
    <row r="5" spans="1:15" ht="30" customHeight="1" x14ac:dyDescent="0.3">
      <c r="A5" s="31" t="s">
        <v>799</v>
      </c>
      <c r="B5" s="32">
        <v>48</v>
      </c>
      <c r="C5" s="31"/>
      <c r="D5" s="32">
        <v>679</v>
      </c>
      <c r="E5" s="32" t="s">
        <v>361</v>
      </c>
      <c r="F5" s="28"/>
      <c r="G5" s="31">
        <v>863</v>
      </c>
      <c r="H5" s="31">
        <f t="shared" si="1"/>
        <v>690.4</v>
      </c>
      <c r="I5" s="32">
        <f>G5+G6</f>
        <v>1182</v>
      </c>
      <c r="J5" s="32">
        <v>600</v>
      </c>
      <c r="K5" s="31">
        <f>I5-J5</f>
        <v>582</v>
      </c>
      <c r="M5" s="31">
        <f t="shared" si="0"/>
        <v>172.60000000000002</v>
      </c>
    </row>
    <row r="6" spans="1:15" ht="30" customHeight="1" x14ac:dyDescent="0.3">
      <c r="A6" s="32" t="s">
        <v>840</v>
      </c>
      <c r="B6" s="32" t="s">
        <v>841</v>
      </c>
      <c r="D6" s="32">
        <v>251</v>
      </c>
      <c r="E6" s="32" t="s">
        <v>64</v>
      </c>
      <c r="F6" s="28"/>
      <c r="G6" s="32">
        <v>319</v>
      </c>
      <c r="H6" s="31">
        <f t="shared" si="1"/>
        <v>255.2</v>
      </c>
      <c r="K6" s="31">
        <f>I6-J6</f>
        <v>0</v>
      </c>
      <c r="M6" s="31">
        <f t="shared" si="0"/>
        <v>63.800000000000004</v>
      </c>
    </row>
    <row r="7" spans="1:15" ht="30" customHeight="1" x14ac:dyDescent="0.3">
      <c r="A7" s="31" t="s">
        <v>871</v>
      </c>
      <c r="C7" s="31"/>
      <c r="D7" s="32">
        <v>127</v>
      </c>
      <c r="E7" s="31" t="s">
        <v>143</v>
      </c>
      <c r="F7" s="28" t="s">
        <v>872</v>
      </c>
      <c r="G7" s="31">
        <v>162</v>
      </c>
      <c r="H7" s="31">
        <f t="shared" si="1"/>
        <v>129.6</v>
      </c>
      <c r="K7" s="31"/>
      <c r="M7" s="31">
        <f t="shared" si="0"/>
        <v>32.4</v>
      </c>
    </row>
    <row r="8" spans="1:15" ht="30" customHeight="1" x14ac:dyDescent="0.3">
      <c r="A8" s="31" t="s">
        <v>871</v>
      </c>
      <c r="C8" s="31"/>
      <c r="D8" s="32">
        <v>127</v>
      </c>
      <c r="E8" s="32" t="s">
        <v>595</v>
      </c>
      <c r="F8" s="28" t="s">
        <v>872</v>
      </c>
      <c r="G8" s="31">
        <v>162</v>
      </c>
      <c r="H8" s="31">
        <f t="shared" si="1"/>
        <v>129.6</v>
      </c>
      <c r="I8" s="32">
        <f>G8</f>
        <v>162</v>
      </c>
      <c r="J8" s="32">
        <v>150</v>
      </c>
      <c r="K8" s="31">
        <f>I8-J8</f>
        <v>12</v>
      </c>
      <c r="M8" s="31">
        <f t="shared" si="0"/>
        <v>32.4</v>
      </c>
    </row>
    <row r="9" spans="1:15" ht="30" customHeight="1" x14ac:dyDescent="0.3">
      <c r="A9" s="32" t="s">
        <v>959</v>
      </c>
      <c r="D9" s="32">
        <v>127</v>
      </c>
      <c r="E9" s="32" t="s">
        <v>247</v>
      </c>
      <c r="F9" s="28" t="s">
        <v>872</v>
      </c>
      <c r="G9" s="32">
        <v>162</v>
      </c>
      <c r="H9" s="31">
        <f t="shared" si="1"/>
        <v>129.6</v>
      </c>
      <c r="K9" s="31">
        <f>I9-J9</f>
        <v>0</v>
      </c>
      <c r="M9" s="31">
        <f t="shared" si="0"/>
        <v>32.4</v>
      </c>
    </row>
    <row r="10" spans="1:15" ht="30" customHeight="1" x14ac:dyDescent="0.3">
      <c r="A10" s="31" t="s">
        <v>888</v>
      </c>
      <c r="B10" s="29">
        <v>152</v>
      </c>
      <c r="C10" s="29" t="s">
        <v>890</v>
      </c>
      <c r="D10" s="32">
        <v>345</v>
      </c>
      <c r="E10" s="31" t="s">
        <v>647</v>
      </c>
      <c r="F10" s="28" t="s">
        <v>889</v>
      </c>
      <c r="G10" s="31">
        <v>439</v>
      </c>
      <c r="H10" s="31">
        <f t="shared" si="1"/>
        <v>351.2</v>
      </c>
      <c r="K10" s="31">
        <f>I10-J10</f>
        <v>0</v>
      </c>
      <c r="M10" s="31">
        <f t="shared" si="0"/>
        <v>87.800000000000011</v>
      </c>
    </row>
    <row r="11" spans="1:15" ht="30" customHeight="1" x14ac:dyDescent="0.3">
      <c r="A11" s="34" t="s">
        <v>891</v>
      </c>
      <c r="B11" s="29">
        <v>152</v>
      </c>
      <c r="C11" s="32" t="s">
        <v>363</v>
      </c>
      <c r="E11" s="31" t="s">
        <v>647</v>
      </c>
      <c r="F11" s="28" t="s">
        <v>892</v>
      </c>
      <c r="G11" s="31">
        <v>859</v>
      </c>
      <c r="H11" s="31">
        <f t="shared" si="1"/>
        <v>687.2</v>
      </c>
      <c r="K11" s="31">
        <f>I11-J11</f>
        <v>0</v>
      </c>
      <c r="M11" s="31">
        <f t="shared" si="0"/>
        <v>171.8</v>
      </c>
    </row>
    <row r="12" spans="1:15" ht="30" customHeight="1" x14ac:dyDescent="0.3">
      <c r="A12" s="32" t="s">
        <v>878</v>
      </c>
      <c r="B12" s="32">
        <v>128</v>
      </c>
      <c r="C12" s="32" t="s">
        <v>747</v>
      </c>
      <c r="D12" s="32">
        <v>499</v>
      </c>
      <c r="E12" s="32" t="s">
        <v>874</v>
      </c>
      <c r="F12" s="29"/>
      <c r="G12" s="32">
        <v>634</v>
      </c>
      <c r="H12" s="31">
        <f t="shared" si="1"/>
        <v>507.2</v>
      </c>
      <c r="K12" s="31">
        <f>I12-J12</f>
        <v>0</v>
      </c>
      <c r="M12" s="31">
        <f t="shared" si="0"/>
        <v>126.80000000000001</v>
      </c>
    </row>
    <row r="13" spans="1:15" ht="30" customHeight="1" x14ac:dyDescent="0.3">
      <c r="A13" s="31" t="s">
        <v>721</v>
      </c>
      <c r="B13" s="32">
        <v>4</v>
      </c>
      <c r="C13" s="31" t="s">
        <v>931</v>
      </c>
      <c r="D13" s="32">
        <v>165</v>
      </c>
      <c r="E13" s="31" t="s">
        <v>143</v>
      </c>
      <c r="F13" s="28" t="s">
        <v>930</v>
      </c>
      <c r="G13" s="31">
        <v>210</v>
      </c>
      <c r="H13" s="31">
        <f t="shared" si="1"/>
        <v>168</v>
      </c>
      <c r="K13" s="31"/>
      <c r="M13" s="31">
        <f t="shared" si="0"/>
        <v>42</v>
      </c>
    </row>
    <row r="14" spans="1:15" s="31" customFormat="1" ht="30" customHeight="1" x14ac:dyDescent="0.3">
      <c r="A14" s="31" t="s">
        <v>932</v>
      </c>
      <c r="B14" s="32">
        <v>4</v>
      </c>
      <c r="C14" s="31" t="s">
        <v>7</v>
      </c>
      <c r="D14" s="32">
        <v>165</v>
      </c>
      <c r="E14" s="31" t="s">
        <v>143</v>
      </c>
      <c r="F14" s="28" t="s">
        <v>933</v>
      </c>
      <c r="G14" s="31">
        <v>210</v>
      </c>
      <c r="H14" s="31">
        <f t="shared" si="1"/>
        <v>168</v>
      </c>
      <c r="I14" s="32"/>
      <c r="J14" s="32"/>
      <c r="L14" s="32"/>
      <c r="M14" s="31">
        <f t="shared" si="0"/>
        <v>42</v>
      </c>
      <c r="N14" s="32"/>
    </row>
    <row r="15" spans="1:15" s="31" customFormat="1" ht="30" customHeight="1" x14ac:dyDescent="0.3">
      <c r="A15" s="31" t="s">
        <v>932</v>
      </c>
      <c r="B15" s="32">
        <v>4</v>
      </c>
      <c r="C15" s="31" t="s">
        <v>399</v>
      </c>
      <c r="D15" s="32">
        <v>165</v>
      </c>
      <c r="E15" s="31" t="s">
        <v>143</v>
      </c>
      <c r="F15" s="28" t="s">
        <v>934</v>
      </c>
      <c r="G15" s="31">
        <v>210</v>
      </c>
      <c r="H15" s="31">
        <f t="shared" si="1"/>
        <v>168</v>
      </c>
      <c r="I15" s="32"/>
      <c r="J15" s="32"/>
      <c r="L15" s="32"/>
      <c r="M15" s="31">
        <f t="shared" si="0"/>
        <v>42</v>
      </c>
      <c r="N15" s="32"/>
    </row>
    <row r="16" spans="1:15" s="31" customFormat="1" ht="30" customHeight="1" x14ac:dyDescent="0.3">
      <c r="A16" s="31" t="s">
        <v>821</v>
      </c>
      <c r="B16" s="32">
        <v>54</v>
      </c>
      <c r="C16" s="32" t="s">
        <v>3</v>
      </c>
      <c r="D16" s="32">
        <v>349</v>
      </c>
      <c r="E16" s="33" t="s">
        <v>823</v>
      </c>
      <c r="F16" s="28" t="s">
        <v>822</v>
      </c>
      <c r="G16" s="31">
        <v>444</v>
      </c>
      <c r="H16" s="31">
        <f t="shared" si="1"/>
        <v>355.2</v>
      </c>
      <c r="I16" s="32">
        <f>G16</f>
        <v>444</v>
      </c>
      <c r="J16" s="32">
        <v>200</v>
      </c>
      <c r="K16" s="31">
        <f>I16-J16</f>
        <v>244</v>
      </c>
      <c r="L16" s="32"/>
      <c r="M16" s="31">
        <f t="shared" si="0"/>
        <v>88.800000000000011</v>
      </c>
      <c r="N16" s="32"/>
    </row>
    <row r="17" spans="1:14" s="31" customFormat="1" ht="30" customHeight="1" x14ac:dyDescent="0.3">
      <c r="A17" s="32" t="s">
        <v>867</v>
      </c>
      <c r="B17" s="32"/>
      <c r="C17" s="32"/>
      <c r="D17" s="32">
        <v>155</v>
      </c>
      <c r="E17" s="32" t="s">
        <v>124</v>
      </c>
      <c r="F17" s="28" t="s">
        <v>868</v>
      </c>
      <c r="G17" s="32">
        <v>197</v>
      </c>
      <c r="H17" s="31">
        <f t="shared" si="1"/>
        <v>157.6</v>
      </c>
      <c r="I17" s="32">
        <f>G17</f>
        <v>197</v>
      </c>
      <c r="J17" s="32">
        <v>100</v>
      </c>
      <c r="K17" s="31">
        <f>I17-J17</f>
        <v>97</v>
      </c>
      <c r="L17" s="32"/>
      <c r="M17" s="31">
        <f t="shared" si="0"/>
        <v>39.400000000000006</v>
      </c>
      <c r="N17" s="32"/>
    </row>
    <row r="18" spans="1:14" s="31" customFormat="1" ht="30" customHeight="1" x14ac:dyDescent="0.3">
      <c r="A18" s="32" t="s">
        <v>914</v>
      </c>
      <c r="B18" s="32" t="s">
        <v>915</v>
      </c>
      <c r="C18" s="32" t="s">
        <v>94</v>
      </c>
      <c r="D18" s="32">
        <v>208</v>
      </c>
      <c r="E18" s="32" t="s">
        <v>283</v>
      </c>
      <c r="F18" s="28" t="s">
        <v>916</v>
      </c>
      <c r="G18" s="31">
        <v>265</v>
      </c>
      <c r="H18" s="31">
        <f t="shared" si="1"/>
        <v>212</v>
      </c>
      <c r="I18" s="32"/>
      <c r="J18" s="32"/>
      <c r="K18" s="31">
        <f>I18-J18</f>
        <v>0</v>
      </c>
      <c r="L18" s="32"/>
      <c r="M18" s="31">
        <f t="shared" si="0"/>
        <v>53</v>
      </c>
      <c r="N18" s="32"/>
    </row>
    <row r="19" spans="1:14" s="31" customFormat="1" ht="30" customHeight="1" x14ac:dyDescent="0.3">
      <c r="A19" s="32" t="s">
        <v>914</v>
      </c>
      <c r="B19" s="32">
        <v>140</v>
      </c>
      <c r="C19" s="32"/>
      <c r="D19" s="32">
        <v>208</v>
      </c>
      <c r="E19" s="32" t="s">
        <v>948</v>
      </c>
      <c r="F19" s="28"/>
      <c r="I19" s="32"/>
      <c r="J19" s="32"/>
      <c r="L19" s="32"/>
      <c r="N19" s="32"/>
    </row>
    <row r="20" spans="1:14" s="31" customFormat="1" ht="30" customHeight="1" x14ac:dyDescent="0.3">
      <c r="A20" s="32" t="s">
        <v>920</v>
      </c>
      <c r="B20" s="32">
        <v>104</v>
      </c>
      <c r="C20" s="32" t="s">
        <v>94</v>
      </c>
      <c r="D20" s="32">
        <v>185</v>
      </c>
      <c r="E20" s="32" t="s">
        <v>283</v>
      </c>
      <c r="F20" s="28" t="s">
        <v>921</v>
      </c>
      <c r="G20" s="32">
        <v>235</v>
      </c>
      <c r="H20" s="31">
        <f t="shared" ref="H20:H32" si="2">G20-M20</f>
        <v>188</v>
      </c>
      <c r="I20" s="32"/>
      <c r="J20" s="32"/>
      <c r="K20" s="31">
        <f>I20-J20</f>
        <v>0</v>
      </c>
      <c r="L20" s="32"/>
      <c r="M20" s="31">
        <f t="shared" ref="M20:M51" si="3">G20*20%</f>
        <v>47</v>
      </c>
      <c r="N20" s="32"/>
    </row>
    <row r="21" spans="1:14" s="31" customFormat="1" ht="30" customHeight="1" x14ac:dyDescent="0.3">
      <c r="A21" s="32" t="s">
        <v>917</v>
      </c>
      <c r="B21" s="32">
        <v>104</v>
      </c>
      <c r="C21" s="32" t="s">
        <v>919</v>
      </c>
      <c r="D21" s="32">
        <v>186</v>
      </c>
      <c r="E21" s="32" t="s">
        <v>283</v>
      </c>
      <c r="F21" s="28" t="s">
        <v>918</v>
      </c>
      <c r="G21" s="32">
        <v>237</v>
      </c>
      <c r="H21" s="31">
        <f t="shared" si="2"/>
        <v>189.6</v>
      </c>
      <c r="I21" s="32"/>
      <c r="J21" s="32"/>
      <c r="K21" s="31">
        <f>I21-J21</f>
        <v>0</v>
      </c>
      <c r="L21" s="32"/>
      <c r="M21" s="31">
        <f t="shared" si="3"/>
        <v>47.400000000000006</v>
      </c>
      <c r="N21" s="32"/>
    </row>
    <row r="22" spans="1:14" ht="30" customHeight="1" x14ac:dyDescent="0.3">
      <c r="A22" s="31" t="s">
        <v>929</v>
      </c>
      <c r="B22" s="32">
        <v>134</v>
      </c>
      <c r="C22" s="29"/>
      <c r="D22" s="32">
        <v>375</v>
      </c>
      <c r="E22" s="31" t="s">
        <v>115</v>
      </c>
      <c r="F22" s="28"/>
      <c r="G22" s="31">
        <v>477</v>
      </c>
      <c r="H22" s="31">
        <f t="shared" si="2"/>
        <v>381.6</v>
      </c>
      <c r="K22" s="31"/>
      <c r="M22" s="31">
        <f t="shared" si="3"/>
        <v>95.4</v>
      </c>
    </row>
    <row r="23" spans="1:14" ht="30" customHeight="1" x14ac:dyDescent="0.3">
      <c r="A23" s="32" t="s">
        <v>856</v>
      </c>
      <c r="B23" s="32">
        <v>48</v>
      </c>
      <c r="C23" s="32" t="s">
        <v>363</v>
      </c>
      <c r="D23" s="32">
        <v>1046</v>
      </c>
      <c r="E23" s="32" t="s">
        <v>857</v>
      </c>
      <c r="F23" s="28"/>
      <c r="G23" s="32">
        <v>1329</v>
      </c>
      <c r="H23" s="31">
        <f t="shared" si="2"/>
        <v>1063.2</v>
      </c>
      <c r="I23" s="32">
        <f>G23</f>
        <v>1329</v>
      </c>
      <c r="J23" s="32">
        <v>650</v>
      </c>
      <c r="K23" s="31">
        <f>I23-J23</f>
        <v>679</v>
      </c>
      <c r="M23" s="31">
        <f t="shared" si="3"/>
        <v>265.8</v>
      </c>
    </row>
    <row r="24" spans="1:14" ht="30" customHeight="1" x14ac:dyDescent="0.3">
      <c r="A24" s="31" t="s">
        <v>803</v>
      </c>
      <c r="B24" s="31">
        <v>48</v>
      </c>
      <c r="C24" s="31" t="s">
        <v>224</v>
      </c>
      <c r="D24" s="32">
        <v>756</v>
      </c>
      <c r="E24" s="32" t="s">
        <v>805</v>
      </c>
      <c r="F24" s="28" t="s">
        <v>804</v>
      </c>
      <c r="G24" s="31">
        <v>961</v>
      </c>
      <c r="H24" s="31">
        <f t="shared" si="2"/>
        <v>768.8</v>
      </c>
      <c r="I24" s="32">
        <f>G24</f>
        <v>961</v>
      </c>
      <c r="J24" s="32">
        <v>450</v>
      </c>
      <c r="K24" s="31">
        <f>I24-J24</f>
        <v>511</v>
      </c>
      <c r="M24" s="31">
        <f t="shared" si="3"/>
        <v>192.20000000000002</v>
      </c>
    </row>
    <row r="25" spans="1:14" ht="30" customHeight="1" x14ac:dyDescent="0.3">
      <c r="A25" s="40" t="s">
        <v>885</v>
      </c>
      <c r="B25" s="32">
        <v>152</v>
      </c>
      <c r="C25" s="29" t="s">
        <v>887</v>
      </c>
      <c r="E25" s="31" t="s">
        <v>647</v>
      </c>
      <c r="F25" s="28" t="s">
        <v>886</v>
      </c>
      <c r="G25" s="31">
        <v>533</v>
      </c>
      <c r="H25" s="31">
        <f t="shared" si="2"/>
        <v>426.4</v>
      </c>
      <c r="I25" s="32">
        <f>G25+G26+G27+G28</f>
        <v>1153</v>
      </c>
      <c r="J25" s="32">
        <v>1050</v>
      </c>
      <c r="K25" s="31">
        <f>I25-J25</f>
        <v>103</v>
      </c>
      <c r="M25" s="31">
        <f t="shared" si="3"/>
        <v>106.60000000000001</v>
      </c>
    </row>
    <row r="26" spans="1:14" ht="30" customHeight="1" x14ac:dyDescent="0.3">
      <c r="A26" s="32" t="s">
        <v>845</v>
      </c>
      <c r="B26" s="32">
        <v>5</v>
      </c>
      <c r="C26" s="32" t="s">
        <v>83</v>
      </c>
      <c r="D26" s="32">
        <v>149</v>
      </c>
      <c r="E26" s="32" t="s">
        <v>844</v>
      </c>
      <c r="F26" s="28"/>
      <c r="G26" s="32">
        <v>190</v>
      </c>
      <c r="H26" s="31">
        <f t="shared" si="2"/>
        <v>152</v>
      </c>
      <c r="K26" s="31">
        <f>I26-J26</f>
        <v>0</v>
      </c>
      <c r="M26" s="31">
        <f t="shared" si="3"/>
        <v>38</v>
      </c>
    </row>
    <row r="27" spans="1:14" ht="30" customHeight="1" x14ac:dyDescent="0.3">
      <c r="A27" s="31" t="s">
        <v>896</v>
      </c>
      <c r="C27" s="31"/>
      <c r="D27" s="32">
        <v>169</v>
      </c>
      <c r="E27" s="31" t="s">
        <v>143</v>
      </c>
      <c r="F27" s="28" t="s">
        <v>897</v>
      </c>
      <c r="G27" s="31">
        <v>215</v>
      </c>
      <c r="H27" s="31">
        <f t="shared" si="2"/>
        <v>172</v>
      </c>
      <c r="K27" s="31"/>
      <c r="M27" s="31">
        <f t="shared" si="3"/>
        <v>43</v>
      </c>
    </row>
    <row r="28" spans="1:14" ht="30" customHeight="1" x14ac:dyDescent="0.3">
      <c r="A28" s="32" t="s">
        <v>960</v>
      </c>
      <c r="D28" s="32">
        <v>169</v>
      </c>
      <c r="E28" s="32" t="s">
        <v>247</v>
      </c>
      <c r="F28" s="28" t="s">
        <v>897</v>
      </c>
      <c r="G28" s="32">
        <v>215</v>
      </c>
      <c r="H28" s="31">
        <f t="shared" si="2"/>
        <v>172</v>
      </c>
      <c r="K28" s="31">
        <f>I28-J28</f>
        <v>0</v>
      </c>
      <c r="M28" s="31">
        <f t="shared" si="3"/>
        <v>43</v>
      </c>
    </row>
    <row r="29" spans="1:14" ht="30" customHeight="1" x14ac:dyDescent="0.3">
      <c r="A29" s="31" t="s">
        <v>176</v>
      </c>
      <c r="C29" s="31"/>
      <c r="D29" s="32">
        <v>102</v>
      </c>
      <c r="E29" s="31" t="s">
        <v>143</v>
      </c>
      <c r="F29" s="28" t="s">
        <v>895</v>
      </c>
      <c r="G29" s="31">
        <v>130</v>
      </c>
      <c r="H29" s="31">
        <f t="shared" si="2"/>
        <v>104</v>
      </c>
      <c r="K29" s="31"/>
      <c r="M29" s="31">
        <f t="shared" si="3"/>
        <v>26</v>
      </c>
    </row>
    <row r="30" spans="1:14" ht="30" customHeight="1" x14ac:dyDescent="0.3">
      <c r="A30" s="31" t="s">
        <v>899</v>
      </c>
      <c r="C30" s="31"/>
      <c r="D30" s="32">
        <v>108</v>
      </c>
      <c r="E30" s="31" t="s">
        <v>143</v>
      </c>
      <c r="F30" s="28" t="s">
        <v>900</v>
      </c>
      <c r="G30" s="31">
        <v>138</v>
      </c>
      <c r="H30" s="31">
        <f t="shared" si="2"/>
        <v>110.4</v>
      </c>
      <c r="K30" s="31"/>
      <c r="M30" s="31">
        <f t="shared" si="3"/>
        <v>27.6</v>
      </c>
    </row>
    <row r="31" spans="1:14" ht="30" customHeight="1" x14ac:dyDescent="0.3">
      <c r="A31" s="32" t="s">
        <v>899</v>
      </c>
      <c r="D31" s="32">
        <v>108</v>
      </c>
      <c r="E31" s="32" t="s">
        <v>247</v>
      </c>
      <c r="F31" s="28" t="s">
        <v>900</v>
      </c>
      <c r="G31" s="32">
        <v>138</v>
      </c>
      <c r="H31" s="31">
        <f t="shared" si="2"/>
        <v>110.4</v>
      </c>
      <c r="I31" s="32">
        <f>G31+G32+G33+G34+G35+G36+G37+G38+G39+G40</f>
        <v>1981</v>
      </c>
      <c r="J31" s="32">
        <v>800</v>
      </c>
      <c r="K31" s="31">
        <f>I31-J31</f>
        <v>1181</v>
      </c>
      <c r="M31" s="31">
        <f t="shared" si="3"/>
        <v>27.6</v>
      </c>
    </row>
    <row r="32" spans="1:14" ht="30" customHeight="1" x14ac:dyDescent="0.3">
      <c r="A32" s="40" t="s">
        <v>869</v>
      </c>
      <c r="C32" s="31"/>
      <c r="E32" s="31" t="s">
        <v>143</v>
      </c>
      <c r="F32" s="28" t="s">
        <v>870</v>
      </c>
      <c r="G32" s="31">
        <v>162</v>
      </c>
      <c r="H32" s="31">
        <f t="shared" si="2"/>
        <v>129.6</v>
      </c>
      <c r="K32" s="31"/>
      <c r="M32" s="31">
        <f t="shared" si="3"/>
        <v>32.4</v>
      </c>
    </row>
    <row r="33" spans="1:14" ht="30" customHeight="1" x14ac:dyDescent="0.3">
      <c r="A33" s="32" t="s">
        <v>947</v>
      </c>
      <c r="D33" s="32">
        <v>188</v>
      </c>
      <c r="E33" s="32" t="s">
        <v>948</v>
      </c>
      <c r="F33" s="28" t="s">
        <v>946</v>
      </c>
      <c r="H33" s="31">
        <v>188</v>
      </c>
      <c r="K33" s="31">
        <f t="shared" ref="K33:K38" si="4">I33-J33</f>
        <v>0</v>
      </c>
      <c r="M33" s="31">
        <f t="shared" si="3"/>
        <v>0</v>
      </c>
    </row>
    <row r="34" spans="1:14" ht="30" customHeight="1" x14ac:dyDescent="0.3">
      <c r="A34" s="34" t="s">
        <v>796</v>
      </c>
      <c r="B34" s="29"/>
      <c r="E34" s="32" t="s">
        <v>798</v>
      </c>
      <c r="F34" s="28" t="s">
        <v>797</v>
      </c>
      <c r="G34" s="31">
        <v>223</v>
      </c>
      <c r="H34" s="31">
        <f t="shared" ref="H34:H50" si="5">G34-M34</f>
        <v>178.4</v>
      </c>
      <c r="I34" s="32">
        <f>G34</f>
        <v>223</v>
      </c>
      <c r="J34" s="32">
        <v>223</v>
      </c>
      <c r="K34" s="31">
        <f t="shared" si="4"/>
        <v>0</v>
      </c>
      <c r="M34" s="31">
        <f t="shared" si="3"/>
        <v>44.6</v>
      </c>
    </row>
    <row r="35" spans="1:14" ht="30" customHeight="1" x14ac:dyDescent="0.3">
      <c r="A35" s="32" t="s">
        <v>924</v>
      </c>
      <c r="B35" s="32">
        <v>16</v>
      </c>
      <c r="C35" s="32" t="s">
        <v>926</v>
      </c>
      <c r="D35" s="32">
        <v>109</v>
      </c>
      <c r="E35" s="32" t="s">
        <v>283</v>
      </c>
      <c r="F35" s="28" t="s">
        <v>925</v>
      </c>
      <c r="G35" s="32">
        <v>139</v>
      </c>
      <c r="H35" s="31">
        <f t="shared" si="5"/>
        <v>111.2</v>
      </c>
      <c r="K35" s="31">
        <f t="shared" si="4"/>
        <v>0</v>
      </c>
      <c r="M35" s="31">
        <f t="shared" si="3"/>
        <v>27.8</v>
      </c>
    </row>
    <row r="36" spans="1:14" ht="30" customHeight="1" x14ac:dyDescent="0.3">
      <c r="A36" s="31" t="s">
        <v>800</v>
      </c>
      <c r="B36" s="31" t="s">
        <v>801</v>
      </c>
      <c r="C36" s="31" t="s">
        <v>802</v>
      </c>
      <c r="D36" s="32">
        <v>171</v>
      </c>
      <c r="E36" s="32" t="s">
        <v>361</v>
      </c>
      <c r="F36" s="28"/>
      <c r="G36" s="31">
        <v>219</v>
      </c>
      <c r="H36" s="31">
        <f t="shared" si="5"/>
        <v>175.2</v>
      </c>
      <c r="K36" s="31">
        <f t="shared" si="4"/>
        <v>0</v>
      </c>
      <c r="M36" s="31">
        <f t="shared" si="3"/>
        <v>43.800000000000004</v>
      </c>
    </row>
    <row r="37" spans="1:14" ht="30" customHeight="1" x14ac:dyDescent="0.3">
      <c r="A37" s="32" t="s">
        <v>863</v>
      </c>
      <c r="B37" s="32">
        <v>40</v>
      </c>
      <c r="C37" s="32" t="s">
        <v>3</v>
      </c>
      <c r="D37" s="32">
        <v>347</v>
      </c>
      <c r="E37" s="32" t="s">
        <v>636</v>
      </c>
      <c r="F37" s="28" t="s">
        <v>864</v>
      </c>
      <c r="G37" s="32">
        <v>441</v>
      </c>
      <c r="H37" s="31">
        <f t="shared" si="5"/>
        <v>352.8</v>
      </c>
      <c r="I37" s="32">
        <f>G37</f>
        <v>441</v>
      </c>
      <c r="J37" s="32">
        <v>200</v>
      </c>
      <c r="K37" s="31">
        <f t="shared" si="4"/>
        <v>241</v>
      </c>
      <c r="M37" s="31">
        <f t="shared" si="3"/>
        <v>88.2</v>
      </c>
    </row>
    <row r="38" spans="1:14" ht="30" customHeight="1" x14ac:dyDescent="0.3">
      <c r="A38" s="32" t="s">
        <v>953</v>
      </c>
      <c r="B38" s="32">
        <v>3</v>
      </c>
      <c r="C38" s="32" t="s">
        <v>20</v>
      </c>
      <c r="D38" s="32">
        <v>276</v>
      </c>
      <c r="E38" s="32" t="s">
        <v>247</v>
      </c>
      <c r="F38" s="28" t="s">
        <v>954</v>
      </c>
      <c r="G38" s="32">
        <v>351</v>
      </c>
      <c r="H38" s="31">
        <f t="shared" si="5"/>
        <v>280.8</v>
      </c>
      <c r="K38" s="31">
        <f t="shared" si="4"/>
        <v>0</v>
      </c>
      <c r="M38" s="31">
        <f t="shared" si="3"/>
        <v>70.2</v>
      </c>
    </row>
    <row r="39" spans="1:14" ht="30" customHeight="1" x14ac:dyDescent="0.3">
      <c r="A39" s="31" t="s">
        <v>858</v>
      </c>
      <c r="C39" s="31" t="s">
        <v>859</v>
      </c>
      <c r="D39" s="31">
        <v>121</v>
      </c>
      <c r="E39" s="32" t="s">
        <v>844</v>
      </c>
      <c r="F39" s="29"/>
      <c r="G39" s="31">
        <v>154</v>
      </c>
      <c r="H39" s="31">
        <f t="shared" si="5"/>
        <v>123.2</v>
      </c>
      <c r="K39" s="31"/>
      <c r="M39" s="31">
        <f t="shared" si="3"/>
        <v>30.8</v>
      </c>
    </row>
    <row r="40" spans="1:14" ht="30" customHeight="1" x14ac:dyDescent="0.3">
      <c r="A40" s="31" t="s">
        <v>858</v>
      </c>
      <c r="C40" s="31" t="s">
        <v>859</v>
      </c>
      <c r="D40" s="31">
        <v>121</v>
      </c>
      <c r="E40" s="32" t="s">
        <v>844</v>
      </c>
      <c r="F40" s="29"/>
      <c r="G40" s="31">
        <v>154</v>
      </c>
      <c r="H40" s="31">
        <f t="shared" si="5"/>
        <v>123.2</v>
      </c>
      <c r="K40" s="31"/>
      <c r="M40" s="31">
        <f t="shared" si="3"/>
        <v>30.8</v>
      </c>
    </row>
    <row r="41" spans="1:14" ht="30" customHeight="1" x14ac:dyDescent="0.3">
      <c r="A41" s="31" t="s">
        <v>858</v>
      </c>
      <c r="C41" s="31" t="s">
        <v>860</v>
      </c>
      <c r="D41" s="31">
        <v>121</v>
      </c>
      <c r="E41" s="32" t="s">
        <v>844</v>
      </c>
      <c r="F41" s="29"/>
      <c r="G41" s="31">
        <v>154</v>
      </c>
      <c r="H41" s="31">
        <f t="shared" si="5"/>
        <v>123.2</v>
      </c>
      <c r="K41" s="31"/>
      <c r="M41" s="31">
        <f t="shared" si="3"/>
        <v>30.8</v>
      </c>
    </row>
    <row r="42" spans="1:14" ht="30" customHeight="1" x14ac:dyDescent="0.3">
      <c r="A42" s="31" t="s">
        <v>861</v>
      </c>
      <c r="C42" s="31" t="s">
        <v>862</v>
      </c>
      <c r="D42" s="31">
        <v>252</v>
      </c>
      <c r="E42" s="32" t="s">
        <v>844</v>
      </c>
      <c r="F42" s="29"/>
      <c r="G42" s="31">
        <v>321</v>
      </c>
      <c r="H42" s="31">
        <f t="shared" si="5"/>
        <v>256.8</v>
      </c>
      <c r="K42" s="31"/>
      <c r="M42" s="31">
        <f t="shared" si="3"/>
        <v>64.2</v>
      </c>
    </row>
    <row r="43" spans="1:14" ht="30" customHeight="1" x14ac:dyDescent="0.3">
      <c r="A43" s="32" t="s">
        <v>962</v>
      </c>
      <c r="C43" s="32" t="s">
        <v>120</v>
      </c>
      <c r="D43" s="32">
        <v>149</v>
      </c>
      <c r="E43" s="32" t="s">
        <v>784</v>
      </c>
      <c r="F43" s="28" t="s">
        <v>866</v>
      </c>
      <c r="G43" s="32">
        <v>190</v>
      </c>
      <c r="H43" s="31">
        <f t="shared" si="5"/>
        <v>152</v>
      </c>
      <c r="I43" s="32">
        <f>G43+G44</f>
        <v>380</v>
      </c>
      <c r="J43" s="32">
        <v>107</v>
      </c>
      <c r="K43" s="31">
        <f t="shared" ref="K43:K48" si="6">I43-J43</f>
        <v>273</v>
      </c>
      <c r="M43" s="31">
        <f t="shared" si="3"/>
        <v>38</v>
      </c>
      <c r="N43" s="31"/>
    </row>
    <row r="44" spans="1:14" ht="30" customHeight="1" x14ac:dyDescent="0.3">
      <c r="A44" s="32" t="s">
        <v>962</v>
      </c>
      <c r="C44" s="32" t="s">
        <v>120</v>
      </c>
      <c r="D44" s="32">
        <v>149</v>
      </c>
      <c r="E44" s="32" t="s">
        <v>784</v>
      </c>
      <c r="F44" s="28" t="s">
        <v>866</v>
      </c>
      <c r="G44" s="32">
        <v>190</v>
      </c>
      <c r="H44" s="31">
        <f t="shared" si="5"/>
        <v>152</v>
      </c>
      <c r="K44" s="31">
        <f t="shared" si="6"/>
        <v>0</v>
      </c>
      <c r="M44" s="31">
        <f t="shared" si="3"/>
        <v>38</v>
      </c>
    </row>
    <row r="45" spans="1:14" ht="30" customHeight="1" x14ac:dyDescent="0.3">
      <c r="A45" s="31" t="s">
        <v>813</v>
      </c>
      <c r="B45" s="32" t="s">
        <v>815</v>
      </c>
      <c r="C45" s="29" t="s">
        <v>20</v>
      </c>
      <c r="D45" s="32">
        <v>494</v>
      </c>
      <c r="E45" s="32" t="s">
        <v>353</v>
      </c>
      <c r="F45" s="28" t="s">
        <v>814</v>
      </c>
      <c r="G45" s="31">
        <v>580</v>
      </c>
      <c r="H45" s="31">
        <f t="shared" si="5"/>
        <v>464</v>
      </c>
      <c r="I45" s="32">
        <f>G45+G46</f>
        <v>1160</v>
      </c>
      <c r="J45" s="32">
        <v>1000</v>
      </c>
      <c r="K45" s="31">
        <f t="shared" si="6"/>
        <v>160</v>
      </c>
      <c r="M45" s="31">
        <f t="shared" si="3"/>
        <v>116</v>
      </c>
    </row>
    <row r="46" spans="1:14" ht="30" customHeight="1" x14ac:dyDescent="0.3">
      <c r="A46" s="31" t="s">
        <v>813</v>
      </c>
      <c r="B46" s="32" t="s">
        <v>815</v>
      </c>
      <c r="C46" s="29" t="s">
        <v>20</v>
      </c>
      <c r="D46" s="32">
        <v>494</v>
      </c>
      <c r="E46" s="32" t="s">
        <v>353</v>
      </c>
      <c r="F46" s="28" t="s">
        <v>814</v>
      </c>
      <c r="G46" s="31">
        <v>580</v>
      </c>
      <c r="H46" s="31">
        <f t="shared" si="5"/>
        <v>464</v>
      </c>
      <c r="K46" s="31">
        <f t="shared" si="6"/>
        <v>0</v>
      </c>
      <c r="M46" s="31">
        <f t="shared" si="3"/>
        <v>116</v>
      </c>
      <c r="N46" s="31"/>
    </row>
    <row r="47" spans="1:14" ht="30" customHeight="1" x14ac:dyDescent="0.3">
      <c r="A47" s="31" t="s">
        <v>811</v>
      </c>
      <c r="B47" s="29"/>
      <c r="C47" s="29"/>
      <c r="D47" s="32">
        <v>295</v>
      </c>
      <c r="E47" s="32" t="s">
        <v>270</v>
      </c>
      <c r="F47" s="28" t="s">
        <v>812</v>
      </c>
      <c r="G47" s="31">
        <v>375</v>
      </c>
      <c r="H47" s="31">
        <f t="shared" si="5"/>
        <v>300</v>
      </c>
      <c r="I47" s="32">
        <f>G47</f>
        <v>375</v>
      </c>
      <c r="J47" s="32">
        <v>200</v>
      </c>
      <c r="K47" s="31">
        <f t="shared" si="6"/>
        <v>175</v>
      </c>
      <c r="M47" s="31">
        <f t="shared" si="3"/>
        <v>75</v>
      </c>
    </row>
    <row r="48" spans="1:14" ht="30" customHeight="1" x14ac:dyDescent="0.3">
      <c r="A48" s="32" t="s">
        <v>843</v>
      </c>
      <c r="C48" s="32" t="s">
        <v>120</v>
      </c>
      <c r="D48" s="32">
        <v>66</v>
      </c>
      <c r="E48" s="32" t="s">
        <v>844</v>
      </c>
      <c r="F48" s="28"/>
      <c r="G48" s="32">
        <v>84</v>
      </c>
      <c r="H48" s="31">
        <f t="shared" si="5"/>
        <v>67.2</v>
      </c>
      <c r="I48" s="32">
        <f>G48+G49+G50+G51+G52+G53+G54+G55+G56+G57+G58</f>
        <v>1185</v>
      </c>
      <c r="J48" s="32">
        <v>1000</v>
      </c>
      <c r="K48" s="31">
        <f t="shared" si="6"/>
        <v>185</v>
      </c>
      <c r="M48" s="31">
        <f t="shared" si="3"/>
        <v>16.8</v>
      </c>
    </row>
    <row r="49" spans="1:13" ht="30" customHeight="1" x14ac:dyDescent="0.3">
      <c r="A49" s="31" t="s">
        <v>703</v>
      </c>
      <c r="C49" s="31"/>
      <c r="D49" s="32">
        <v>72</v>
      </c>
      <c r="E49" s="31" t="s">
        <v>143</v>
      </c>
      <c r="F49" s="28" t="s">
        <v>898</v>
      </c>
      <c r="G49" s="31">
        <v>92</v>
      </c>
      <c r="H49" s="31">
        <f t="shared" si="5"/>
        <v>73.599999999999994</v>
      </c>
      <c r="K49" s="31"/>
      <c r="M49" s="31">
        <f t="shared" si="3"/>
        <v>18.400000000000002</v>
      </c>
    </row>
    <row r="50" spans="1:13" ht="30" customHeight="1" x14ac:dyDescent="0.3">
      <c r="A50" s="32" t="s">
        <v>961</v>
      </c>
      <c r="D50" s="32">
        <v>72</v>
      </c>
      <c r="E50" s="32" t="s">
        <v>247</v>
      </c>
      <c r="F50" s="28" t="s">
        <v>898</v>
      </c>
      <c r="G50" s="32">
        <v>92</v>
      </c>
      <c r="H50" s="31">
        <f t="shared" si="5"/>
        <v>73.599999999999994</v>
      </c>
      <c r="K50" s="31">
        <f>I50-J50</f>
        <v>0</v>
      </c>
      <c r="M50" s="31">
        <f t="shared" si="3"/>
        <v>18.400000000000002</v>
      </c>
    </row>
    <row r="51" spans="1:13" ht="30" customHeight="1" x14ac:dyDescent="0.3">
      <c r="A51" s="32" t="s">
        <v>942</v>
      </c>
      <c r="D51" s="32">
        <v>129</v>
      </c>
      <c r="E51" s="32" t="s">
        <v>948</v>
      </c>
      <c r="F51" s="28" t="s">
        <v>943</v>
      </c>
      <c r="H51" s="31">
        <v>129</v>
      </c>
      <c r="K51" s="31">
        <f>I51-J51</f>
        <v>0</v>
      </c>
      <c r="M51" s="31">
        <f t="shared" si="3"/>
        <v>0</v>
      </c>
    </row>
    <row r="52" spans="1:13" ht="30" customHeight="1" x14ac:dyDescent="0.3">
      <c r="A52" s="32" t="s">
        <v>941</v>
      </c>
      <c r="D52" s="32">
        <v>215</v>
      </c>
      <c r="E52" s="32" t="s">
        <v>948</v>
      </c>
      <c r="F52" s="28" t="s">
        <v>940</v>
      </c>
      <c r="H52" s="31">
        <v>215</v>
      </c>
      <c r="I52" s="32">
        <f>H52+H53+H54+H55</f>
        <v>571</v>
      </c>
      <c r="K52" s="31">
        <f>I52-J52</f>
        <v>571</v>
      </c>
      <c r="M52" s="31">
        <f t="shared" ref="M52:M83" si="7">G52*20%</f>
        <v>0</v>
      </c>
    </row>
    <row r="53" spans="1:13" ht="30" customHeight="1" x14ac:dyDescent="0.3">
      <c r="A53" s="31" t="s">
        <v>927</v>
      </c>
      <c r="C53" s="31" t="s">
        <v>147</v>
      </c>
      <c r="D53" s="32">
        <v>57</v>
      </c>
      <c r="E53" s="31" t="s">
        <v>143</v>
      </c>
      <c r="F53" s="28" t="s">
        <v>928</v>
      </c>
      <c r="G53" s="31">
        <v>75</v>
      </c>
      <c r="H53" s="31">
        <f t="shared" ref="H53:H84" si="8">G53-M53</f>
        <v>60</v>
      </c>
      <c r="K53" s="31"/>
      <c r="M53" s="31">
        <f t="shared" si="7"/>
        <v>15</v>
      </c>
    </row>
    <row r="54" spans="1:13" ht="30" customHeight="1" x14ac:dyDescent="0.3">
      <c r="A54" s="32" t="s">
        <v>927</v>
      </c>
      <c r="C54" s="32" t="s">
        <v>147</v>
      </c>
      <c r="D54" s="32">
        <v>57</v>
      </c>
      <c r="E54" s="32" t="s">
        <v>247</v>
      </c>
      <c r="F54" s="28" t="s">
        <v>928</v>
      </c>
      <c r="G54" s="32">
        <v>75</v>
      </c>
      <c r="H54" s="31">
        <f t="shared" si="8"/>
        <v>60</v>
      </c>
      <c r="K54" s="31">
        <f>I54-J54</f>
        <v>0</v>
      </c>
      <c r="M54" s="31">
        <f t="shared" si="7"/>
        <v>15</v>
      </c>
    </row>
    <row r="55" spans="1:13" ht="30" customHeight="1" x14ac:dyDescent="0.3">
      <c r="A55" s="31" t="s">
        <v>893</v>
      </c>
      <c r="C55" s="31"/>
      <c r="D55" s="32">
        <v>232</v>
      </c>
      <c r="E55" s="31" t="s">
        <v>143</v>
      </c>
      <c r="F55" s="28" t="s">
        <v>894</v>
      </c>
      <c r="G55" s="31">
        <v>295</v>
      </c>
      <c r="H55" s="31">
        <f t="shared" si="8"/>
        <v>236</v>
      </c>
      <c r="K55" s="31"/>
      <c r="M55" s="31">
        <f t="shared" si="7"/>
        <v>59</v>
      </c>
    </row>
    <row r="56" spans="1:13" ht="30" customHeight="1" x14ac:dyDescent="0.3">
      <c r="A56" s="32" t="s">
        <v>955</v>
      </c>
      <c r="D56" s="32">
        <v>112</v>
      </c>
      <c r="E56" s="32" t="s">
        <v>247</v>
      </c>
      <c r="F56" s="28" t="s">
        <v>956</v>
      </c>
      <c r="G56" s="32">
        <v>143</v>
      </c>
      <c r="H56" s="31">
        <f t="shared" si="8"/>
        <v>114.4</v>
      </c>
      <c r="K56" s="31">
        <f>I56-J56</f>
        <v>0</v>
      </c>
      <c r="M56" s="31">
        <f t="shared" si="7"/>
        <v>28.6</v>
      </c>
    </row>
    <row r="57" spans="1:13" ht="30" customHeight="1" x14ac:dyDescent="0.3">
      <c r="A57" s="32" t="s">
        <v>847</v>
      </c>
      <c r="B57" s="29">
        <v>5</v>
      </c>
      <c r="C57" s="29" t="s">
        <v>83</v>
      </c>
      <c r="D57" s="31">
        <v>122</v>
      </c>
      <c r="E57" s="32" t="s">
        <v>844</v>
      </c>
      <c r="F57" s="29"/>
      <c r="G57" s="31">
        <v>155</v>
      </c>
      <c r="H57" s="31">
        <f t="shared" si="8"/>
        <v>124</v>
      </c>
      <c r="K57" s="31">
        <f>I57-J57</f>
        <v>0</v>
      </c>
      <c r="M57" s="31">
        <f t="shared" si="7"/>
        <v>31</v>
      </c>
    </row>
    <row r="58" spans="1:13" ht="30" customHeight="1" x14ac:dyDescent="0.3">
      <c r="A58" s="32" t="s">
        <v>846</v>
      </c>
      <c r="B58" s="32">
        <v>5</v>
      </c>
      <c r="D58" s="32">
        <v>137</v>
      </c>
      <c r="E58" s="32" t="s">
        <v>844</v>
      </c>
      <c r="F58" s="28"/>
      <c r="G58" s="32">
        <v>174</v>
      </c>
      <c r="H58" s="31">
        <f t="shared" si="8"/>
        <v>139.19999999999999</v>
      </c>
      <c r="K58" s="31">
        <f>I58-J58</f>
        <v>0</v>
      </c>
      <c r="M58" s="31">
        <f t="shared" si="7"/>
        <v>34.800000000000004</v>
      </c>
    </row>
    <row r="59" spans="1:13" ht="30" customHeight="1" x14ac:dyDescent="0.3">
      <c r="A59" s="31" t="s">
        <v>937</v>
      </c>
      <c r="B59" s="32" t="s">
        <v>938</v>
      </c>
      <c r="C59" s="31"/>
      <c r="D59" s="32">
        <v>102</v>
      </c>
      <c r="E59" s="31" t="s">
        <v>143</v>
      </c>
      <c r="F59" s="28" t="s">
        <v>939</v>
      </c>
      <c r="G59" s="31">
        <v>130</v>
      </c>
      <c r="H59" s="31">
        <f t="shared" si="8"/>
        <v>104</v>
      </c>
      <c r="K59" s="31"/>
      <c r="M59" s="31">
        <f t="shared" si="7"/>
        <v>26</v>
      </c>
    </row>
    <row r="60" spans="1:13" ht="30" customHeight="1" x14ac:dyDescent="0.3">
      <c r="A60" s="31" t="s">
        <v>935</v>
      </c>
      <c r="B60" s="32">
        <v>4</v>
      </c>
      <c r="C60" s="31"/>
      <c r="D60" s="32">
        <v>86</v>
      </c>
      <c r="E60" s="31" t="s">
        <v>143</v>
      </c>
      <c r="F60" s="28" t="s">
        <v>936</v>
      </c>
      <c r="G60" s="31">
        <v>110</v>
      </c>
      <c r="H60" s="31">
        <f t="shared" si="8"/>
        <v>88</v>
      </c>
      <c r="K60" s="31"/>
      <c r="M60" s="31">
        <f t="shared" si="7"/>
        <v>22</v>
      </c>
    </row>
    <row r="61" spans="1:13" ht="30" customHeight="1" x14ac:dyDescent="0.3">
      <c r="A61" s="31" t="s">
        <v>839</v>
      </c>
      <c r="B61" s="31" t="s">
        <v>357</v>
      </c>
      <c r="C61" s="31"/>
      <c r="D61" s="32">
        <v>338</v>
      </c>
      <c r="E61" s="31" t="s">
        <v>835</v>
      </c>
      <c r="F61" s="28"/>
      <c r="G61" s="31">
        <v>409</v>
      </c>
      <c r="H61" s="31">
        <f t="shared" si="8"/>
        <v>327.2</v>
      </c>
      <c r="K61" s="31">
        <f t="shared" ref="K61:K101" si="9">I61-J61</f>
        <v>0</v>
      </c>
      <c r="M61" s="31">
        <f t="shared" si="7"/>
        <v>81.800000000000011</v>
      </c>
    </row>
    <row r="62" spans="1:13" ht="30" customHeight="1" x14ac:dyDescent="0.3">
      <c r="A62" s="32" t="s">
        <v>879</v>
      </c>
      <c r="B62" s="32" t="s">
        <v>357</v>
      </c>
      <c r="D62" s="32">
        <v>338</v>
      </c>
      <c r="E62" s="32" t="s">
        <v>874</v>
      </c>
      <c r="F62" s="29"/>
      <c r="G62" s="32">
        <v>430</v>
      </c>
      <c r="H62" s="31">
        <f t="shared" si="8"/>
        <v>344</v>
      </c>
      <c r="K62" s="31">
        <f t="shared" si="9"/>
        <v>0</v>
      </c>
      <c r="M62" s="31">
        <f t="shared" si="7"/>
        <v>86</v>
      </c>
    </row>
    <row r="63" spans="1:13" ht="30" customHeight="1" x14ac:dyDescent="0.3">
      <c r="A63" s="31" t="s">
        <v>733</v>
      </c>
      <c r="B63" s="31" t="s">
        <v>244</v>
      </c>
      <c r="C63" s="31"/>
      <c r="D63" s="32">
        <v>322</v>
      </c>
      <c r="E63" s="32" t="s">
        <v>64</v>
      </c>
      <c r="F63" s="28"/>
      <c r="G63" s="31">
        <v>390</v>
      </c>
      <c r="H63" s="31">
        <f t="shared" si="8"/>
        <v>312</v>
      </c>
      <c r="K63" s="31">
        <f t="shared" si="9"/>
        <v>0</v>
      </c>
      <c r="M63" s="31">
        <f t="shared" si="7"/>
        <v>78</v>
      </c>
    </row>
    <row r="64" spans="1:13" ht="30" customHeight="1" x14ac:dyDescent="0.3">
      <c r="A64" s="32" t="s">
        <v>880</v>
      </c>
      <c r="B64" s="32" t="s">
        <v>351</v>
      </c>
      <c r="D64" s="32">
        <v>569</v>
      </c>
      <c r="E64" s="32" t="s">
        <v>874</v>
      </c>
      <c r="F64" s="29"/>
      <c r="G64" s="32">
        <v>723</v>
      </c>
      <c r="H64" s="31">
        <f t="shared" si="8"/>
        <v>578.4</v>
      </c>
      <c r="K64" s="31">
        <f t="shared" si="9"/>
        <v>0</v>
      </c>
      <c r="M64" s="31">
        <f t="shared" si="7"/>
        <v>144.6</v>
      </c>
    </row>
    <row r="65" spans="1:13" ht="30" customHeight="1" x14ac:dyDescent="0.3">
      <c r="A65" s="32" t="s">
        <v>883</v>
      </c>
      <c r="B65" s="29" t="s">
        <v>516</v>
      </c>
      <c r="C65" s="32" t="s">
        <v>70</v>
      </c>
      <c r="D65" s="32">
        <v>115</v>
      </c>
      <c r="E65" s="32" t="s">
        <v>808</v>
      </c>
      <c r="F65" s="28"/>
      <c r="G65" s="31">
        <v>147</v>
      </c>
      <c r="H65" s="31">
        <f t="shared" si="8"/>
        <v>117.6</v>
      </c>
      <c r="K65" s="31">
        <f t="shared" si="9"/>
        <v>0</v>
      </c>
      <c r="M65" s="31">
        <f t="shared" si="7"/>
        <v>29.400000000000002</v>
      </c>
    </row>
    <row r="66" spans="1:13" ht="30" customHeight="1" x14ac:dyDescent="0.3">
      <c r="A66" s="32" t="s">
        <v>881</v>
      </c>
      <c r="B66" s="32">
        <v>3</v>
      </c>
      <c r="C66" s="32" t="s">
        <v>83</v>
      </c>
      <c r="D66" s="32">
        <v>219</v>
      </c>
      <c r="E66" s="32" t="s">
        <v>808</v>
      </c>
      <c r="F66" s="29"/>
      <c r="G66" s="32">
        <v>279</v>
      </c>
      <c r="H66" s="31">
        <f t="shared" si="8"/>
        <v>223.2</v>
      </c>
      <c r="K66" s="31">
        <f t="shared" si="9"/>
        <v>0</v>
      </c>
      <c r="M66" s="31">
        <f t="shared" si="7"/>
        <v>55.800000000000004</v>
      </c>
    </row>
    <row r="67" spans="1:13" ht="30" customHeight="1" x14ac:dyDescent="0.3">
      <c r="A67" s="32" t="s">
        <v>882</v>
      </c>
      <c r="B67" s="32">
        <v>3</v>
      </c>
      <c r="C67" s="32" t="s">
        <v>83</v>
      </c>
      <c r="D67" s="32">
        <v>219</v>
      </c>
      <c r="E67" s="32" t="s">
        <v>808</v>
      </c>
      <c r="F67" s="29"/>
      <c r="G67" s="32">
        <v>279</v>
      </c>
      <c r="H67" s="31">
        <f t="shared" si="8"/>
        <v>223.2</v>
      </c>
      <c r="K67" s="31">
        <f t="shared" si="9"/>
        <v>0</v>
      </c>
      <c r="M67" s="31">
        <f t="shared" si="7"/>
        <v>55.800000000000004</v>
      </c>
    </row>
    <row r="68" spans="1:13" ht="30" customHeight="1" x14ac:dyDescent="0.3">
      <c r="A68" s="31" t="s">
        <v>833</v>
      </c>
      <c r="B68" s="32" t="s">
        <v>111</v>
      </c>
      <c r="C68" s="31" t="s">
        <v>120</v>
      </c>
      <c r="D68" s="32">
        <v>205</v>
      </c>
      <c r="E68" s="31" t="s">
        <v>143</v>
      </c>
      <c r="F68" s="28" t="s">
        <v>838</v>
      </c>
      <c r="G68" s="31">
        <v>261</v>
      </c>
      <c r="H68" s="31">
        <f t="shared" si="8"/>
        <v>208.8</v>
      </c>
      <c r="I68" s="32">
        <f>G68+G69+G70+G71+G72+G73+G74+G75+G76+G77+G78+G79+G80+G81</f>
        <v>3754</v>
      </c>
      <c r="J68" s="32">
        <v>1274</v>
      </c>
      <c r="K68" s="31">
        <f t="shared" si="9"/>
        <v>2480</v>
      </c>
      <c r="M68" s="31">
        <f t="shared" si="7"/>
        <v>52.2</v>
      </c>
    </row>
    <row r="69" spans="1:13" ht="30" customHeight="1" x14ac:dyDescent="0.3">
      <c r="A69" s="31" t="s">
        <v>833</v>
      </c>
      <c r="B69" s="32" t="s">
        <v>111</v>
      </c>
      <c r="C69" s="31" t="s">
        <v>3</v>
      </c>
      <c r="D69" s="32">
        <v>205</v>
      </c>
      <c r="E69" s="31" t="s">
        <v>835</v>
      </c>
      <c r="F69" s="28" t="s">
        <v>834</v>
      </c>
      <c r="G69" s="31">
        <v>261</v>
      </c>
      <c r="H69" s="31">
        <f t="shared" si="8"/>
        <v>208.8</v>
      </c>
      <c r="I69" s="32">
        <f>G69+G70+G71</f>
        <v>849</v>
      </c>
      <c r="J69" s="32">
        <v>500</v>
      </c>
      <c r="K69" s="31">
        <f t="shared" si="9"/>
        <v>349</v>
      </c>
      <c r="M69" s="31">
        <f t="shared" si="7"/>
        <v>52.2</v>
      </c>
    </row>
    <row r="70" spans="1:13" ht="30" customHeight="1" x14ac:dyDescent="0.3">
      <c r="A70" s="31" t="s">
        <v>824</v>
      </c>
      <c r="B70" s="32" t="s">
        <v>244</v>
      </c>
      <c r="C70" s="32" t="s">
        <v>120</v>
      </c>
      <c r="D70" s="32">
        <v>267</v>
      </c>
      <c r="E70" s="31" t="s">
        <v>570</v>
      </c>
      <c r="F70" s="28" t="s">
        <v>825</v>
      </c>
      <c r="G70" s="31">
        <v>340</v>
      </c>
      <c r="H70" s="31">
        <f t="shared" si="8"/>
        <v>272</v>
      </c>
      <c r="K70" s="31">
        <f t="shared" si="9"/>
        <v>0</v>
      </c>
      <c r="M70" s="31">
        <f t="shared" si="7"/>
        <v>68</v>
      </c>
    </row>
    <row r="71" spans="1:13" ht="30" customHeight="1" x14ac:dyDescent="0.3">
      <c r="A71" s="32" t="s">
        <v>829</v>
      </c>
      <c r="B71" s="32" t="s">
        <v>244</v>
      </c>
      <c r="D71" s="32">
        <v>195</v>
      </c>
      <c r="E71" s="31" t="s">
        <v>570</v>
      </c>
      <c r="F71" s="28" t="s">
        <v>830</v>
      </c>
      <c r="G71" s="32">
        <v>248</v>
      </c>
      <c r="H71" s="31">
        <f t="shared" si="8"/>
        <v>198.4</v>
      </c>
      <c r="K71" s="31">
        <f t="shared" si="9"/>
        <v>0</v>
      </c>
      <c r="M71" s="31">
        <f t="shared" si="7"/>
        <v>49.6</v>
      </c>
    </row>
    <row r="72" spans="1:13" ht="30" customHeight="1" x14ac:dyDescent="0.3">
      <c r="A72" s="31" t="s">
        <v>836</v>
      </c>
      <c r="B72" s="32" t="s">
        <v>111</v>
      </c>
      <c r="C72" s="31" t="s">
        <v>120</v>
      </c>
      <c r="D72" s="32">
        <v>231</v>
      </c>
      <c r="E72" s="31" t="s">
        <v>835</v>
      </c>
      <c r="F72" s="28" t="s">
        <v>837</v>
      </c>
      <c r="G72" s="31">
        <v>294</v>
      </c>
      <c r="H72" s="31">
        <f t="shared" si="8"/>
        <v>235.2</v>
      </c>
      <c r="K72" s="31">
        <f t="shared" si="9"/>
        <v>0</v>
      </c>
      <c r="M72" s="31">
        <f t="shared" si="7"/>
        <v>58.800000000000004</v>
      </c>
    </row>
    <row r="73" spans="1:13" ht="30" customHeight="1" x14ac:dyDescent="0.3">
      <c r="A73" s="32" t="s">
        <v>831</v>
      </c>
      <c r="B73" s="32" t="s">
        <v>351</v>
      </c>
      <c r="D73" s="32">
        <v>185</v>
      </c>
      <c r="E73" s="31" t="s">
        <v>570</v>
      </c>
      <c r="F73" s="28" t="s">
        <v>832</v>
      </c>
      <c r="G73" s="32">
        <v>235</v>
      </c>
      <c r="H73" s="31">
        <f t="shared" si="8"/>
        <v>188</v>
      </c>
      <c r="K73" s="31">
        <f t="shared" si="9"/>
        <v>0</v>
      </c>
      <c r="M73" s="31">
        <f t="shared" si="7"/>
        <v>47</v>
      </c>
    </row>
    <row r="74" spans="1:13" ht="30" customHeight="1" x14ac:dyDescent="0.3">
      <c r="A74" s="31" t="s">
        <v>855</v>
      </c>
      <c r="B74" s="29">
        <v>46</v>
      </c>
      <c r="C74" s="32" t="s">
        <v>83</v>
      </c>
      <c r="D74" s="32">
        <v>268</v>
      </c>
      <c r="E74" s="31" t="s">
        <v>64</v>
      </c>
      <c r="F74" s="29"/>
      <c r="G74" s="31">
        <v>341</v>
      </c>
      <c r="H74" s="31">
        <f t="shared" si="8"/>
        <v>272.8</v>
      </c>
      <c r="K74" s="31">
        <f t="shared" si="9"/>
        <v>0</v>
      </c>
      <c r="M74" s="31">
        <f t="shared" si="7"/>
        <v>68.2</v>
      </c>
    </row>
    <row r="75" spans="1:13" ht="30" customHeight="1" x14ac:dyDescent="0.3">
      <c r="A75" s="31" t="s">
        <v>848</v>
      </c>
      <c r="B75" s="32">
        <v>164</v>
      </c>
      <c r="C75" s="31" t="s">
        <v>363</v>
      </c>
      <c r="D75" s="31">
        <v>185</v>
      </c>
      <c r="E75" s="32" t="s">
        <v>844</v>
      </c>
      <c r="F75" s="29"/>
      <c r="G75" s="31">
        <v>235</v>
      </c>
      <c r="H75" s="31">
        <f t="shared" si="8"/>
        <v>188</v>
      </c>
      <c r="K75" s="31">
        <f t="shared" si="9"/>
        <v>0</v>
      </c>
      <c r="M75" s="31">
        <f t="shared" si="7"/>
        <v>47</v>
      </c>
    </row>
    <row r="76" spans="1:13" ht="30" customHeight="1" x14ac:dyDescent="0.3">
      <c r="A76" s="31" t="s">
        <v>848</v>
      </c>
      <c r="B76" s="31">
        <v>158</v>
      </c>
      <c r="C76" s="31" t="s">
        <v>747</v>
      </c>
      <c r="D76" s="32">
        <v>185</v>
      </c>
      <c r="E76" s="32" t="s">
        <v>844</v>
      </c>
      <c r="F76" s="29"/>
      <c r="G76" s="31">
        <v>235</v>
      </c>
      <c r="H76" s="31">
        <f t="shared" si="8"/>
        <v>188</v>
      </c>
      <c r="K76" s="31">
        <f t="shared" si="9"/>
        <v>0</v>
      </c>
      <c r="M76" s="31">
        <f t="shared" si="7"/>
        <v>47</v>
      </c>
    </row>
    <row r="77" spans="1:13" ht="30" customHeight="1" x14ac:dyDescent="0.3">
      <c r="A77" s="32" t="s">
        <v>922</v>
      </c>
      <c r="B77" s="32">
        <v>164</v>
      </c>
      <c r="D77" s="32">
        <v>298</v>
      </c>
      <c r="E77" s="32" t="s">
        <v>283</v>
      </c>
      <c r="F77" s="28" t="s">
        <v>923</v>
      </c>
      <c r="G77" s="32">
        <v>379</v>
      </c>
      <c r="H77" s="31">
        <f t="shared" si="8"/>
        <v>303.2</v>
      </c>
      <c r="K77" s="31">
        <f t="shared" si="9"/>
        <v>0</v>
      </c>
      <c r="M77" s="31">
        <f t="shared" si="7"/>
        <v>75.8</v>
      </c>
    </row>
    <row r="78" spans="1:13" ht="30" customHeight="1" x14ac:dyDescent="0.3">
      <c r="A78" s="31" t="s">
        <v>809</v>
      </c>
      <c r="B78" s="29">
        <v>11</v>
      </c>
      <c r="C78" s="32" t="s">
        <v>120</v>
      </c>
      <c r="D78" s="32">
        <v>359</v>
      </c>
      <c r="E78" s="32" t="s">
        <v>808</v>
      </c>
      <c r="F78" s="28" t="s">
        <v>810</v>
      </c>
      <c r="G78" s="31">
        <v>456</v>
      </c>
      <c r="H78" s="31">
        <f t="shared" si="8"/>
        <v>364.8</v>
      </c>
      <c r="K78" s="31">
        <f t="shared" si="9"/>
        <v>0</v>
      </c>
      <c r="M78" s="31">
        <f t="shared" si="7"/>
        <v>91.2</v>
      </c>
    </row>
    <row r="79" spans="1:13" ht="30" customHeight="1" x14ac:dyDescent="0.3">
      <c r="A79" s="32" t="s">
        <v>909</v>
      </c>
      <c r="B79" s="32">
        <v>4</v>
      </c>
      <c r="C79" s="32" t="s">
        <v>470</v>
      </c>
      <c r="D79" s="32">
        <v>115</v>
      </c>
      <c r="E79" s="32" t="s">
        <v>283</v>
      </c>
      <c r="F79" s="28" t="s">
        <v>910</v>
      </c>
      <c r="G79" s="31">
        <v>147</v>
      </c>
      <c r="H79" s="31">
        <f t="shared" si="8"/>
        <v>117.6</v>
      </c>
      <c r="K79" s="31">
        <f t="shared" si="9"/>
        <v>0</v>
      </c>
      <c r="M79" s="31">
        <f t="shared" si="7"/>
        <v>29.400000000000002</v>
      </c>
    </row>
    <row r="80" spans="1:13" ht="30" customHeight="1" x14ac:dyDescent="0.3">
      <c r="A80" s="31" t="s">
        <v>901</v>
      </c>
      <c r="B80" s="31">
        <v>5</v>
      </c>
      <c r="C80" s="31" t="s">
        <v>59</v>
      </c>
      <c r="D80" s="32">
        <v>126</v>
      </c>
      <c r="E80" s="31" t="s">
        <v>283</v>
      </c>
      <c r="F80" s="28" t="s">
        <v>902</v>
      </c>
      <c r="G80" s="31">
        <v>161</v>
      </c>
      <c r="H80" s="31">
        <f t="shared" si="8"/>
        <v>128.80000000000001</v>
      </c>
      <c r="I80" s="32">
        <f>G80+G81+G82+G83+G84+G85+G86+G87+G88+G89+G90</f>
        <v>2176</v>
      </c>
      <c r="J80" s="32">
        <v>1500</v>
      </c>
      <c r="K80" s="31">
        <f t="shared" si="9"/>
        <v>676</v>
      </c>
      <c r="M80" s="31">
        <f t="shared" si="7"/>
        <v>32.200000000000003</v>
      </c>
    </row>
    <row r="81" spans="1:13" ht="30" customHeight="1" x14ac:dyDescent="0.3">
      <c r="A81" s="32" t="s">
        <v>901</v>
      </c>
      <c r="B81" s="32">
        <v>5</v>
      </c>
      <c r="C81" s="32" t="s">
        <v>913</v>
      </c>
      <c r="D81" s="32">
        <v>126</v>
      </c>
      <c r="E81" s="32" t="s">
        <v>283</v>
      </c>
      <c r="F81" s="28" t="s">
        <v>912</v>
      </c>
      <c r="G81" s="31">
        <v>161</v>
      </c>
      <c r="H81" s="31">
        <f t="shared" si="8"/>
        <v>128.80000000000001</v>
      </c>
      <c r="K81" s="31">
        <f t="shared" si="9"/>
        <v>0</v>
      </c>
      <c r="M81" s="31">
        <f t="shared" si="7"/>
        <v>32.200000000000003</v>
      </c>
    </row>
    <row r="82" spans="1:13" ht="30" customHeight="1" x14ac:dyDescent="0.3">
      <c r="A82" s="32" t="s">
        <v>952</v>
      </c>
      <c r="B82" s="32">
        <v>7</v>
      </c>
      <c r="C82" s="32" t="s">
        <v>59</v>
      </c>
      <c r="D82" s="32">
        <v>126</v>
      </c>
      <c r="E82" s="32" t="s">
        <v>247</v>
      </c>
      <c r="F82" s="28" t="s">
        <v>902</v>
      </c>
      <c r="G82" s="32">
        <v>161</v>
      </c>
      <c r="H82" s="31">
        <f t="shared" si="8"/>
        <v>128.80000000000001</v>
      </c>
      <c r="K82" s="31">
        <f t="shared" si="9"/>
        <v>0</v>
      </c>
      <c r="M82" s="31">
        <f t="shared" si="7"/>
        <v>32.200000000000003</v>
      </c>
    </row>
    <row r="83" spans="1:13" ht="30" customHeight="1" x14ac:dyDescent="0.3">
      <c r="A83" s="32" t="s">
        <v>906</v>
      </c>
      <c r="B83" s="32">
        <v>5</v>
      </c>
      <c r="C83" s="32" t="s">
        <v>908</v>
      </c>
      <c r="D83" s="32">
        <v>165</v>
      </c>
      <c r="E83" s="32" t="s">
        <v>283</v>
      </c>
      <c r="F83" s="28" t="s">
        <v>907</v>
      </c>
      <c r="G83" s="31">
        <v>210</v>
      </c>
      <c r="H83" s="31">
        <f t="shared" si="8"/>
        <v>168</v>
      </c>
      <c r="K83" s="31">
        <f t="shared" si="9"/>
        <v>0</v>
      </c>
      <c r="M83" s="31">
        <f t="shared" si="7"/>
        <v>42</v>
      </c>
    </row>
    <row r="84" spans="1:13" ht="30" customHeight="1" x14ac:dyDescent="0.3">
      <c r="A84" s="32" t="s">
        <v>906</v>
      </c>
      <c r="B84" s="32">
        <v>5</v>
      </c>
      <c r="C84" s="32" t="s">
        <v>635</v>
      </c>
      <c r="D84" s="32">
        <v>165</v>
      </c>
      <c r="E84" s="32" t="s">
        <v>283</v>
      </c>
      <c r="F84" s="28" t="s">
        <v>911</v>
      </c>
      <c r="G84" s="31">
        <v>210</v>
      </c>
      <c r="H84" s="31">
        <f t="shared" si="8"/>
        <v>168</v>
      </c>
      <c r="K84" s="31">
        <f t="shared" si="9"/>
        <v>0</v>
      </c>
      <c r="M84" s="31">
        <f t="shared" ref="M84:M101" si="10">G84*20%</f>
        <v>42</v>
      </c>
    </row>
    <row r="85" spans="1:13" ht="30" customHeight="1" x14ac:dyDescent="0.3">
      <c r="A85" s="32" t="s">
        <v>957</v>
      </c>
      <c r="B85" s="32">
        <v>4</v>
      </c>
      <c r="C85" s="32" t="s">
        <v>470</v>
      </c>
      <c r="D85" s="32">
        <v>115</v>
      </c>
      <c r="E85" s="32" t="s">
        <v>247</v>
      </c>
      <c r="F85" s="28" t="s">
        <v>910</v>
      </c>
      <c r="G85" s="32">
        <v>147</v>
      </c>
      <c r="H85" s="31">
        <f t="shared" ref="H85:H101" si="11">G85-M85</f>
        <v>117.6</v>
      </c>
      <c r="K85" s="31">
        <f t="shared" si="9"/>
        <v>0</v>
      </c>
      <c r="M85" s="31">
        <f t="shared" si="10"/>
        <v>29.400000000000002</v>
      </c>
    </row>
    <row r="86" spans="1:13" ht="30" customHeight="1" x14ac:dyDescent="0.3">
      <c r="A86" s="32" t="s">
        <v>958</v>
      </c>
      <c r="B86" s="32">
        <v>7</v>
      </c>
      <c r="C86" s="32" t="s">
        <v>913</v>
      </c>
      <c r="D86" s="32">
        <v>126</v>
      </c>
      <c r="E86" s="32" t="s">
        <v>247</v>
      </c>
      <c r="F86" s="28" t="s">
        <v>912</v>
      </c>
      <c r="G86" s="32">
        <v>161</v>
      </c>
      <c r="H86" s="31">
        <f t="shared" si="11"/>
        <v>128.80000000000001</v>
      </c>
      <c r="K86" s="31">
        <f t="shared" si="9"/>
        <v>0</v>
      </c>
      <c r="M86" s="31">
        <f t="shared" si="10"/>
        <v>32.200000000000003</v>
      </c>
    </row>
    <row r="87" spans="1:13" ht="30" customHeight="1" x14ac:dyDescent="0.3">
      <c r="A87" s="32" t="s">
        <v>877</v>
      </c>
      <c r="B87" s="32">
        <v>9</v>
      </c>
      <c r="C87" s="32" t="s">
        <v>635</v>
      </c>
      <c r="D87" s="32">
        <v>149</v>
      </c>
      <c r="E87" s="32" t="s">
        <v>874</v>
      </c>
      <c r="F87" s="29"/>
      <c r="G87" s="32">
        <v>190</v>
      </c>
      <c r="H87" s="31">
        <f t="shared" si="11"/>
        <v>152</v>
      </c>
      <c r="K87" s="31">
        <f t="shared" si="9"/>
        <v>0</v>
      </c>
      <c r="M87" s="31">
        <f t="shared" si="10"/>
        <v>38</v>
      </c>
    </row>
    <row r="88" spans="1:13" ht="30" customHeight="1" x14ac:dyDescent="0.3">
      <c r="A88" s="32" t="s">
        <v>873</v>
      </c>
      <c r="B88" s="32">
        <v>128</v>
      </c>
      <c r="C88" s="32" t="s">
        <v>616</v>
      </c>
      <c r="D88" s="32">
        <v>235</v>
      </c>
      <c r="E88" s="32" t="s">
        <v>874</v>
      </c>
      <c r="F88" s="29"/>
      <c r="G88" s="32">
        <v>299</v>
      </c>
      <c r="H88" s="31">
        <f t="shared" si="11"/>
        <v>239.2</v>
      </c>
      <c r="I88" s="32">
        <f>G88+G89+G90+G91+G92+G93</f>
        <v>1479</v>
      </c>
      <c r="J88" s="32">
        <v>1300</v>
      </c>
      <c r="K88" s="31">
        <f t="shared" si="9"/>
        <v>179</v>
      </c>
      <c r="M88" s="31">
        <f t="shared" si="10"/>
        <v>59.800000000000004</v>
      </c>
    </row>
    <row r="89" spans="1:13" ht="30" customHeight="1" x14ac:dyDescent="0.3">
      <c r="A89" s="32" t="s">
        <v>875</v>
      </c>
      <c r="B89" s="32">
        <v>128</v>
      </c>
      <c r="C89" s="32" t="s">
        <v>876</v>
      </c>
      <c r="D89" s="32">
        <v>259</v>
      </c>
      <c r="E89" s="32" t="s">
        <v>874</v>
      </c>
      <c r="F89" s="29"/>
      <c r="G89" s="32">
        <v>329</v>
      </c>
      <c r="H89" s="31">
        <f t="shared" si="11"/>
        <v>263.2</v>
      </c>
      <c r="K89" s="31">
        <f t="shared" si="9"/>
        <v>0</v>
      </c>
      <c r="M89" s="31">
        <f t="shared" si="10"/>
        <v>65.8</v>
      </c>
    </row>
    <row r="90" spans="1:13" ht="30" customHeight="1" x14ac:dyDescent="0.3">
      <c r="A90" s="31" t="s">
        <v>849</v>
      </c>
      <c r="B90" s="32">
        <v>5</v>
      </c>
      <c r="C90" s="31" t="s">
        <v>7</v>
      </c>
      <c r="D90" s="31">
        <v>115</v>
      </c>
      <c r="E90" s="32" t="s">
        <v>844</v>
      </c>
      <c r="F90" s="29"/>
      <c r="G90" s="31">
        <v>147</v>
      </c>
      <c r="H90" s="31">
        <f t="shared" si="11"/>
        <v>117.6</v>
      </c>
      <c r="K90" s="31">
        <f t="shared" si="9"/>
        <v>0</v>
      </c>
      <c r="M90" s="31">
        <f t="shared" si="10"/>
        <v>29.400000000000002</v>
      </c>
    </row>
    <row r="91" spans="1:13" ht="30" customHeight="1" x14ac:dyDescent="0.3">
      <c r="A91" s="32" t="s">
        <v>903</v>
      </c>
      <c r="B91" s="32">
        <v>110</v>
      </c>
      <c r="C91" s="32" t="s">
        <v>905</v>
      </c>
      <c r="D91" s="32">
        <v>135</v>
      </c>
      <c r="E91" s="32" t="s">
        <v>283</v>
      </c>
      <c r="F91" s="28" t="s">
        <v>904</v>
      </c>
      <c r="G91" s="32">
        <v>172</v>
      </c>
      <c r="H91" s="31">
        <f t="shared" si="11"/>
        <v>137.6</v>
      </c>
      <c r="K91" s="31">
        <f t="shared" si="9"/>
        <v>0</v>
      </c>
      <c r="M91" s="31">
        <f t="shared" si="10"/>
        <v>34.4</v>
      </c>
    </row>
    <row r="92" spans="1:13" ht="30" customHeight="1" x14ac:dyDescent="0.3">
      <c r="A92" s="40" t="s">
        <v>806</v>
      </c>
      <c r="B92" s="29">
        <v>140</v>
      </c>
      <c r="C92" s="32" t="s">
        <v>7</v>
      </c>
      <c r="E92" s="32" t="s">
        <v>808</v>
      </c>
      <c r="F92" s="28" t="s">
        <v>807</v>
      </c>
      <c r="G92" s="31">
        <v>215</v>
      </c>
      <c r="H92" s="31">
        <f t="shared" si="11"/>
        <v>172</v>
      </c>
      <c r="I92" s="32">
        <f>G92+G93+G94+G95+G96</f>
        <v>1545</v>
      </c>
      <c r="J92" s="32">
        <v>700</v>
      </c>
      <c r="K92" s="31">
        <f t="shared" si="9"/>
        <v>845</v>
      </c>
      <c r="M92" s="31">
        <f t="shared" si="10"/>
        <v>43</v>
      </c>
    </row>
    <row r="93" spans="1:13" ht="30" customHeight="1" x14ac:dyDescent="0.3">
      <c r="A93" s="31" t="s">
        <v>884</v>
      </c>
      <c r="B93" s="32">
        <v>48</v>
      </c>
      <c r="C93" s="29" t="s">
        <v>120</v>
      </c>
      <c r="D93" s="32">
        <v>249</v>
      </c>
      <c r="E93" s="31" t="s">
        <v>115</v>
      </c>
      <c r="F93" s="28"/>
      <c r="G93" s="31">
        <v>317</v>
      </c>
      <c r="H93" s="31">
        <f t="shared" si="11"/>
        <v>253.6</v>
      </c>
      <c r="I93" s="32">
        <f>G93+G94+G95</f>
        <v>975</v>
      </c>
      <c r="J93" s="32">
        <v>273</v>
      </c>
      <c r="K93" s="31">
        <f t="shared" si="9"/>
        <v>702</v>
      </c>
      <c r="M93" s="31">
        <f t="shared" si="10"/>
        <v>63.400000000000006</v>
      </c>
    </row>
    <row r="94" spans="1:13" ht="30" customHeight="1" x14ac:dyDescent="0.3">
      <c r="A94" s="31" t="s">
        <v>884</v>
      </c>
      <c r="B94" s="32">
        <v>48</v>
      </c>
      <c r="C94" s="29" t="s">
        <v>120</v>
      </c>
      <c r="D94" s="32">
        <v>249</v>
      </c>
      <c r="E94" s="31" t="s">
        <v>115</v>
      </c>
      <c r="F94" s="28"/>
      <c r="G94" s="31">
        <v>317</v>
      </c>
      <c r="H94" s="31">
        <f t="shared" si="11"/>
        <v>253.6</v>
      </c>
      <c r="K94" s="31">
        <f t="shared" si="9"/>
        <v>0</v>
      </c>
      <c r="M94" s="31">
        <f t="shared" si="10"/>
        <v>63.400000000000006</v>
      </c>
    </row>
    <row r="95" spans="1:13" ht="30" customHeight="1" x14ac:dyDescent="0.3">
      <c r="A95" s="31" t="s">
        <v>818</v>
      </c>
      <c r="B95" s="31">
        <v>46</v>
      </c>
      <c r="C95" s="31" t="s">
        <v>56</v>
      </c>
      <c r="D95" s="32">
        <v>268</v>
      </c>
      <c r="E95" s="32" t="s">
        <v>64</v>
      </c>
      <c r="F95" s="28"/>
      <c r="G95" s="31">
        <v>341</v>
      </c>
      <c r="H95" s="31">
        <f t="shared" si="11"/>
        <v>272.8</v>
      </c>
      <c r="K95" s="31">
        <f t="shared" si="9"/>
        <v>0</v>
      </c>
      <c r="M95" s="31">
        <f t="shared" si="10"/>
        <v>68.2</v>
      </c>
    </row>
    <row r="96" spans="1:13" ht="30" customHeight="1" x14ac:dyDescent="0.3">
      <c r="A96" s="31" t="s">
        <v>816</v>
      </c>
      <c r="B96" s="31">
        <v>46</v>
      </c>
      <c r="C96" s="31"/>
      <c r="D96" s="32">
        <v>279</v>
      </c>
      <c r="E96" s="32" t="s">
        <v>64</v>
      </c>
      <c r="F96" s="28"/>
      <c r="G96" s="31">
        <v>355</v>
      </c>
      <c r="H96" s="31">
        <f t="shared" si="11"/>
        <v>284</v>
      </c>
      <c r="I96" s="32">
        <f>G96+G97+G98+G99+G100+G101+G102+G103</f>
        <v>2327</v>
      </c>
      <c r="J96" s="32">
        <v>2908</v>
      </c>
      <c r="K96" s="31">
        <f t="shared" si="9"/>
        <v>-581</v>
      </c>
      <c r="M96" s="31">
        <f t="shared" si="10"/>
        <v>71</v>
      </c>
    </row>
    <row r="97" spans="1:13" ht="30" customHeight="1" x14ac:dyDescent="0.3">
      <c r="A97" s="40" t="s">
        <v>826</v>
      </c>
      <c r="B97" s="32" t="s">
        <v>357</v>
      </c>
      <c r="C97" s="31" t="s">
        <v>828</v>
      </c>
      <c r="E97" s="31" t="s">
        <v>570</v>
      </c>
      <c r="F97" s="28" t="s">
        <v>827</v>
      </c>
      <c r="G97" s="31">
        <v>329</v>
      </c>
      <c r="H97" s="31">
        <f t="shared" si="11"/>
        <v>263.2</v>
      </c>
      <c r="K97" s="31">
        <f t="shared" si="9"/>
        <v>0</v>
      </c>
      <c r="M97" s="31">
        <f t="shared" si="10"/>
        <v>65.8</v>
      </c>
    </row>
    <row r="98" spans="1:13" ht="30" customHeight="1" x14ac:dyDescent="0.3">
      <c r="A98" s="32" t="s">
        <v>246</v>
      </c>
      <c r="B98" s="32" t="s">
        <v>516</v>
      </c>
      <c r="C98" s="32" t="s">
        <v>828</v>
      </c>
      <c r="D98" s="32">
        <v>259</v>
      </c>
      <c r="E98" s="32" t="s">
        <v>647</v>
      </c>
      <c r="F98" s="28" t="s">
        <v>827</v>
      </c>
      <c r="G98" s="32">
        <v>329</v>
      </c>
      <c r="H98" s="31">
        <f t="shared" si="11"/>
        <v>263.2</v>
      </c>
      <c r="K98" s="31">
        <f t="shared" si="9"/>
        <v>0</v>
      </c>
      <c r="M98" s="31">
        <f t="shared" si="10"/>
        <v>65.8</v>
      </c>
    </row>
    <row r="99" spans="1:13" ht="30" customHeight="1" x14ac:dyDescent="0.3">
      <c r="A99" s="31" t="s">
        <v>819</v>
      </c>
      <c r="B99" s="31">
        <v>54</v>
      </c>
      <c r="C99" s="31" t="s">
        <v>7</v>
      </c>
      <c r="D99" s="32">
        <v>366</v>
      </c>
      <c r="E99" s="31" t="s">
        <v>570</v>
      </c>
      <c r="F99" s="28" t="s">
        <v>820</v>
      </c>
      <c r="G99" s="31">
        <v>465</v>
      </c>
      <c r="H99" s="31">
        <f t="shared" si="11"/>
        <v>372</v>
      </c>
      <c r="I99" s="32">
        <f>G99+G100+G101+G102+G103</f>
        <v>1314</v>
      </c>
      <c r="K99" s="31">
        <f t="shared" si="9"/>
        <v>1314</v>
      </c>
      <c r="M99" s="31">
        <f t="shared" si="10"/>
        <v>93</v>
      </c>
    </row>
    <row r="100" spans="1:13" ht="30" customHeight="1" x14ac:dyDescent="0.3">
      <c r="A100" s="31" t="s">
        <v>854</v>
      </c>
      <c r="B100" s="29">
        <v>48</v>
      </c>
      <c r="C100" s="32" t="s">
        <v>120</v>
      </c>
      <c r="D100" s="32">
        <v>310</v>
      </c>
      <c r="E100" s="31" t="s">
        <v>64</v>
      </c>
      <c r="F100" s="29"/>
      <c r="G100" s="31">
        <v>394</v>
      </c>
      <c r="H100" s="31">
        <f t="shared" si="11"/>
        <v>315.2</v>
      </c>
      <c r="K100" s="31">
        <f t="shared" si="9"/>
        <v>0</v>
      </c>
      <c r="M100" s="31">
        <f t="shared" si="10"/>
        <v>78.800000000000011</v>
      </c>
    </row>
    <row r="101" spans="1:13" ht="30" customHeight="1" x14ac:dyDescent="0.3">
      <c r="A101" s="31" t="s">
        <v>842</v>
      </c>
      <c r="B101" s="31">
        <v>6</v>
      </c>
      <c r="C101" s="31" t="s">
        <v>446</v>
      </c>
      <c r="D101" s="32">
        <v>358</v>
      </c>
      <c r="E101" s="31" t="s">
        <v>64</v>
      </c>
      <c r="F101" s="28"/>
      <c r="G101" s="31">
        <v>455</v>
      </c>
      <c r="H101" s="31">
        <f t="shared" si="11"/>
        <v>364</v>
      </c>
      <c r="K101" s="31">
        <f t="shared" si="9"/>
        <v>0</v>
      </c>
      <c r="M101" s="31">
        <f t="shared" si="10"/>
        <v>91</v>
      </c>
    </row>
    <row r="102" spans="1:13" ht="30" customHeight="1" x14ac:dyDescent="0.3">
      <c r="A102" s="32" t="s">
        <v>971</v>
      </c>
      <c r="D102" s="32">
        <v>232</v>
      </c>
    </row>
    <row r="103" spans="1:13" ht="30" customHeight="1" x14ac:dyDescent="0.3">
      <c r="A103" s="32" t="s">
        <v>972</v>
      </c>
      <c r="D103" s="32">
        <v>269</v>
      </c>
    </row>
    <row r="107" spans="1:13" ht="30" customHeight="1" x14ac:dyDescent="0.3">
      <c r="D107" s="32">
        <f>SUM(D2:D106)</f>
        <v>22527</v>
      </c>
    </row>
    <row r="108" spans="1:13" ht="30" customHeight="1" x14ac:dyDescent="0.3">
      <c r="D108" s="32">
        <v>22736</v>
      </c>
    </row>
  </sheetData>
  <sortState ref="A2:N101">
    <sortCondition ref="A2"/>
  </sortState>
  <hyperlinks>
    <hyperlink ref="F34" r:id="rId1" xr:uid="{00000000-0004-0000-2700-000000000000}"/>
    <hyperlink ref="F24" r:id="rId2" xr:uid="{00000000-0004-0000-2700-000001000000}"/>
    <hyperlink ref="F92" r:id="rId3" xr:uid="{00000000-0004-0000-2700-000002000000}"/>
    <hyperlink ref="F78" r:id="rId4" xr:uid="{00000000-0004-0000-2700-000003000000}"/>
    <hyperlink ref="F47" r:id="rId5" xr:uid="{00000000-0004-0000-2700-000004000000}"/>
    <hyperlink ref="F45" r:id="rId6" xr:uid="{00000000-0004-0000-2700-000005000000}"/>
    <hyperlink ref="F99" r:id="rId7" xr:uid="{00000000-0004-0000-2700-000006000000}"/>
    <hyperlink ref="F16" r:id="rId8" xr:uid="{00000000-0004-0000-2700-000007000000}"/>
    <hyperlink ref="F70" r:id="rId9" xr:uid="{00000000-0004-0000-2700-000008000000}"/>
    <hyperlink ref="F97" r:id="rId10" xr:uid="{00000000-0004-0000-2700-000009000000}"/>
    <hyperlink ref="F71" r:id="rId11" xr:uid="{00000000-0004-0000-2700-00000A000000}"/>
    <hyperlink ref="F73" r:id="rId12" xr:uid="{00000000-0004-0000-2700-00000B000000}"/>
    <hyperlink ref="F69" r:id="rId13" xr:uid="{00000000-0004-0000-2700-00000C000000}"/>
    <hyperlink ref="F72" r:id="rId14" xr:uid="{00000000-0004-0000-2700-00000D000000}"/>
    <hyperlink ref="F68" r:id="rId15" xr:uid="{00000000-0004-0000-2700-00000E000000}"/>
    <hyperlink ref="F4" r:id="rId16" xr:uid="{00000000-0004-0000-2700-00000F000000}"/>
    <hyperlink ref="F46" r:id="rId17" xr:uid="{00000000-0004-0000-2700-000010000000}"/>
    <hyperlink ref="F37" r:id="rId18" xr:uid="{00000000-0004-0000-2700-000011000000}"/>
    <hyperlink ref="F43" r:id="rId19" xr:uid="{00000000-0004-0000-2700-000012000000}"/>
    <hyperlink ref="F44" r:id="rId20" xr:uid="{00000000-0004-0000-2700-000013000000}"/>
    <hyperlink ref="F17" r:id="rId21" xr:uid="{00000000-0004-0000-2700-000014000000}"/>
    <hyperlink ref="F32" r:id="rId22" xr:uid="{00000000-0004-0000-2700-000015000000}"/>
    <hyperlink ref="F7" r:id="rId23" xr:uid="{00000000-0004-0000-2700-000016000000}"/>
    <hyperlink ref="F8" r:id="rId24" xr:uid="{00000000-0004-0000-2700-000017000000}"/>
    <hyperlink ref="F25" r:id="rId25" xr:uid="{00000000-0004-0000-2700-000018000000}"/>
    <hyperlink ref="F10" r:id="rId26" xr:uid="{00000000-0004-0000-2700-000019000000}"/>
    <hyperlink ref="F11" r:id="rId27" xr:uid="{00000000-0004-0000-2700-00001A000000}"/>
    <hyperlink ref="F55" r:id="rId28" xr:uid="{00000000-0004-0000-2700-00001B000000}"/>
    <hyperlink ref="F29" r:id="rId29" xr:uid="{00000000-0004-0000-2700-00001C000000}"/>
    <hyperlink ref="F27" r:id="rId30" xr:uid="{00000000-0004-0000-2700-00001D000000}"/>
    <hyperlink ref="F49" r:id="rId31" xr:uid="{00000000-0004-0000-2700-00001E000000}"/>
    <hyperlink ref="F30" r:id="rId32" xr:uid="{00000000-0004-0000-2700-00001F000000}"/>
    <hyperlink ref="F98" r:id="rId33" xr:uid="{00000000-0004-0000-2700-000020000000}"/>
    <hyperlink ref="F80" r:id="rId34" xr:uid="{00000000-0004-0000-2700-000021000000}"/>
    <hyperlink ref="F91" r:id="rId35" xr:uid="{00000000-0004-0000-2700-000022000000}"/>
    <hyperlink ref="F83" r:id="rId36" xr:uid="{00000000-0004-0000-2700-000023000000}"/>
    <hyperlink ref="F79" r:id="rId37" xr:uid="{00000000-0004-0000-2700-000024000000}"/>
    <hyperlink ref="F84" r:id="rId38" xr:uid="{00000000-0004-0000-2700-000025000000}"/>
    <hyperlink ref="F81" r:id="rId39" xr:uid="{00000000-0004-0000-2700-000026000000}"/>
    <hyperlink ref="F18" r:id="rId40" xr:uid="{00000000-0004-0000-2700-000027000000}"/>
    <hyperlink ref="F21" r:id="rId41" xr:uid="{00000000-0004-0000-2700-000028000000}"/>
    <hyperlink ref="F20" r:id="rId42" xr:uid="{00000000-0004-0000-2700-000029000000}"/>
    <hyperlink ref="F77" r:id="rId43" xr:uid="{00000000-0004-0000-2700-00002A000000}"/>
    <hyperlink ref="F35" r:id="rId44" xr:uid="{00000000-0004-0000-2700-00002B000000}"/>
    <hyperlink ref="F53" r:id="rId45" xr:uid="{00000000-0004-0000-2700-00002C000000}"/>
    <hyperlink ref="F13" r:id="rId46" xr:uid="{00000000-0004-0000-2700-00002D000000}"/>
    <hyperlink ref="F14" r:id="rId47" xr:uid="{00000000-0004-0000-2700-00002E000000}"/>
    <hyperlink ref="F15" r:id="rId48" xr:uid="{00000000-0004-0000-2700-00002F000000}"/>
    <hyperlink ref="F60" r:id="rId49" xr:uid="{00000000-0004-0000-2700-000030000000}"/>
    <hyperlink ref="F59" r:id="rId50" xr:uid="{00000000-0004-0000-2700-000031000000}"/>
    <hyperlink ref="F52" r:id="rId51" xr:uid="{00000000-0004-0000-2700-000032000000}"/>
    <hyperlink ref="F51" r:id="rId52" xr:uid="{00000000-0004-0000-2700-000033000000}"/>
    <hyperlink ref="F2" r:id="rId53" xr:uid="{00000000-0004-0000-2700-000034000000}"/>
    <hyperlink ref="F33" r:id="rId54" xr:uid="{00000000-0004-0000-2700-000035000000}"/>
    <hyperlink ref="F31" r:id="rId55" xr:uid="{00000000-0004-0000-2700-000036000000}"/>
    <hyperlink ref="F82" r:id="rId56" xr:uid="{00000000-0004-0000-2700-000037000000}"/>
    <hyperlink ref="F54" r:id="rId57" xr:uid="{00000000-0004-0000-2700-000038000000}"/>
    <hyperlink ref="F38" r:id="rId58" xr:uid="{00000000-0004-0000-2700-000039000000}"/>
    <hyperlink ref="F56" r:id="rId59" xr:uid="{00000000-0004-0000-2700-00003A000000}"/>
    <hyperlink ref="F85" r:id="rId60" xr:uid="{00000000-0004-0000-2700-00003B000000}"/>
    <hyperlink ref="F86" r:id="rId61" xr:uid="{00000000-0004-0000-2700-00003C000000}"/>
    <hyperlink ref="F9" r:id="rId62" xr:uid="{00000000-0004-0000-2700-00003D000000}"/>
    <hyperlink ref="F28" r:id="rId63" xr:uid="{00000000-0004-0000-2700-00003E000000}"/>
    <hyperlink ref="F50" r:id="rId64" xr:uid="{00000000-0004-0000-2700-00003F000000}"/>
  </hyperlinks>
  <pageMargins left="0.7" right="0.7" top="0.75" bottom="0.75" header="0.3" footer="0.3"/>
  <pageSetup paperSize="9" orientation="portrait" verticalDpi="0" r:id="rId6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02"/>
  <sheetViews>
    <sheetView topLeftCell="A47" workbookViewId="0">
      <selection activeCell="A56" sqref="A56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4" t="s">
        <v>570</v>
      </c>
      <c r="B2" s="49" t="s">
        <v>819</v>
      </c>
      <c r="C2" s="15" t="s">
        <v>820</v>
      </c>
      <c r="D2" s="4">
        <v>54</v>
      </c>
      <c r="E2" s="4" t="s">
        <v>7</v>
      </c>
      <c r="F2" s="4">
        <v>465</v>
      </c>
      <c r="G2" s="4">
        <f t="shared" ref="G2:G56" si="0">F2-L2</f>
        <v>372</v>
      </c>
      <c r="H2" s="3">
        <f>F2+F3+F4+F5+F6</f>
        <v>1288</v>
      </c>
      <c r="J2" s="4">
        <f t="shared" ref="J2:J56" si="1">H2-I2</f>
        <v>1288</v>
      </c>
      <c r="L2" s="4">
        <f t="shared" ref="L2:L56" si="2">F2*20%</f>
        <v>93</v>
      </c>
      <c r="M2" s="4"/>
      <c r="N2" s="4"/>
    </row>
    <row r="3" spans="1:14" s="3" customFormat="1" ht="30" customHeight="1" x14ac:dyDescent="0.3">
      <c r="A3" s="4" t="s">
        <v>570</v>
      </c>
      <c r="B3" s="49" t="s">
        <v>824</v>
      </c>
      <c r="C3" s="15" t="s">
        <v>825</v>
      </c>
      <c r="D3" s="3" t="s">
        <v>244</v>
      </c>
      <c r="E3" s="3" t="s">
        <v>120</v>
      </c>
      <c r="F3" s="4">
        <v>340</v>
      </c>
      <c r="G3" s="4">
        <f t="shared" si="0"/>
        <v>272</v>
      </c>
      <c r="J3" s="4">
        <f t="shared" si="1"/>
        <v>0</v>
      </c>
      <c r="L3" s="4">
        <f t="shared" si="2"/>
        <v>68</v>
      </c>
    </row>
    <row r="4" spans="1:14" s="3" customFormat="1" ht="30" customHeight="1" x14ac:dyDescent="0.3">
      <c r="A4" s="4" t="s">
        <v>570</v>
      </c>
      <c r="B4" s="60" t="s">
        <v>826</v>
      </c>
      <c r="C4" s="15" t="s">
        <v>827</v>
      </c>
      <c r="D4" s="3" t="s">
        <v>357</v>
      </c>
      <c r="E4" s="4" t="s">
        <v>828</v>
      </c>
      <c r="F4" s="4"/>
      <c r="G4" s="4">
        <f t="shared" si="0"/>
        <v>0</v>
      </c>
      <c r="J4" s="4">
        <f t="shared" si="1"/>
        <v>0</v>
      </c>
      <c r="L4" s="4">
        <f t="shared" si="2"/>
        <v>0</v>
      </c>
      <c r="M4" s="4"/>
    </row>
    <row r="5" spans="1:14" s="3" customFormat="1" ht="30" customHeight="1" x14ac:dyDescent="0.3">
      <c r="A5" s="4" t="s">
        <v>570</v>
      </c>
      <c r="B5" s="43" t="s">
        <v>829</v>
      </c>
      <c r="C5" s="15" t="s">
        <v>830</v>
      </c>
      <c r="D5" s="3" t="s">
        <v>244</v>
      </c>
      <c r="F5" s="3">
        <v>248</v>
      </c>
      <c r="G5" s="4">
        <f t="shared" si="0"/>
        <v>198.4</v>
      </c>
      <c r="J5" s="4">
        <f t="shared" si="1"/>
        <v>0</v>
      </c>
      <c r="L5" s="4">
        <f t="shared" si="2"/>
        <v>49.6</v>
      </c>
      <c r="M5" s="4"/>
    </row>
    <row r="6" spans="1:14" s="3" customFormat="1" ht="30" customHeight="1" x14ac:dyDescent="0.3">
      <c r="A6" s="4" t="s">
        <v>570</v>
      </c>
      <c r="B6" s="43" t="s">
        <v>831</v>
      </c>
      <c r="C6" s="15" t="s">
        <v>832</v>
      </c>
      <c r="D6" s="3" t="s">
        <v>351</v>
      </c>
      <c r="F6" s="3">
        <v>235</v>
      </c>
      <c r="G6" s="4">
        <f t="shared" si="0"/>
        <v>188</v>
      </c>
      <c r="J6" s="4">
        <f t="shared" si="1"/>
        <v>0</v>
      </c>
      <c r="L6" s="4">
        <f t="shared" si="2"/>
        <v>47</v>
      </c>
    </row>
    <row r="7" spans="1:14" s="12" customFormat="1" ht="30" customHeight="1" x14ac:dyDescent="0.3">
      <c r="A7" s="12" t="s">
        <v>353</v>
      </c>
      <c r="B7" s="45" t="s">
        <v>813</v>
      </c>
      <c r="C7" s="16" t="s">
        <v>814</v>
      </c>
      <c r="D7" s="12" t="s">
        <v>815</v>
      </c>
      <c r="E7" s="22" t="s">
        <v>20</v>
      </c>
      <c r="F7" s="13">
        <v>580</v>
      </c>
      <c r="G7" s="13">
        <f t="shared" si="0"/>
        <v>464</v>
      </c>
      <c r="H7" s="12">
        <f>F7+F8</f>
        <v>1160</v>
      </c>
      <c r="I7" s="12">
        <v>1000</v>
      </c>
      <c r="J7" s="13">
        <f t="shared" si="1"/>
        <v>160</v>
      </c>
      <c r="L7" s="13">
        <f t="shared" si="2"/>
        <v>116</v>
      </c>
    </row>
    <row r="8" spans="1:14" s="8" customFormat="1" ht="30" customHeight="1" x14ac:dyDescent="0.3">
      <c r="A8" s="8" t="s">
        <v>353</v>
      </c>
      <c r="B8" s="44" t="s">
        <v>813</v>
      </c>
      <c r="C8" s="14" t="s">
        <v>814</v>
      </c>
      <c r="D8" s="8" t="s">
        <v>815</v>
      </c>
      <c r="E8" s="20" t="s">
        <v>20</v>
      </c>
      <c r="F8" s="9">
        <v>580</v>
      </c>
      <c r="G8" s="9">
        <f t="shared" si="0"/>
        <v>464</v>
      </c>
      <c r="J8" s="9">
        <f t="shared" si="1"/>
        <v>0</v>
      </c>
      <c r="L8" s="9">
        <f t="shared" si="2"/>
        <v>116</v>
      </c>
    </row>
    <row r="9" spans="1:14" s="3" customFormat="1" ht="30" customHeight="1" x14ac:dyDescent="0.3">
      <c r="A9" s="4" t="s">
        <v>277</v>
      </c>
      <c r="B9" s="49" t="s">
        <v>852</v>
      </c>
      <c r="C9" s="15" t="s">
        <v>853</v>
      </c>
      <c r="D9" s="21">
        <v>58</v>
      </c>
      <c r="E9" s="3" t="s">
        <v>3</v>
      </c>
      <c r="F9" s="4">
        <v>736</v>
      </c>
      <c r="G9" s="4">
        <f t="shared" si="0"/>
        <v>588.79999999999995</v>
      </c>
      <c r="H9" s="3">
        <f>F9</f>
        <v>736</v>
      </c>
      <c r="I9" s="3">
        <v>350</v>
      </c>
      <c r="J9" s="4">
        <f t="shared" si="1"/>
        <v>386</v>
      </c>
      <c r="L9" s="4">
        <f t="shared" si="2"/>
        <v>147.20000000000002</v>
      </c>
    </row>
    <row r="10" spans="1:14" s="5" customFormat="1" ht="30" customHeight="1" x14ac:dyDescent="0.3">
      <c r="A10" s="5" t="s">
        <v>270</v>
      </c>
      <c r="B10" s="56" t="s">
        <v>811</v>
      </c>
      <c r="C10" s="7" t="s">
        <v>812</v>
      </c>
      <c r="D10" s="24"/>
      <c r="E10" s="24"/>
      <c r="F10" s="6">
        <v>375</v>
      </c>
      <c r="G10" s="6">
        <f t="shared" si="0"/>
        <v>300</v>
      </c>
      <c r="H10" s="5">
        <f>F10</f>
        <v>375</v>
      </c>
      <c r="I10" s="5">
        <v>200</v>
      </c>
      <c r="J10" s="6">
        <f t="shared" si="1"/>
        <v>175</v>
      </c>
      <c r="L10" s="6">
        <f t="shared" si="2"/>
        <v>75</v>
      </c>
    </row>
    <row r="11" spans="1:14" s="12" customFormat="1" ht="30" customHeight="1" x14ac:dyDescent="0.3">
      <c r="A11" s="12" t="s">
        <v>844</v>
      </c>
      <c r="B11" s="47" t="s">
        <v>843</v>
      </c>
      <c r="C11" s="16"/>
      <c r="E11" s="12" t="s">
        <v>120</v>
      </c>
      <c r="F11" s="12">
        <v>84</v>
      </c>
      <c r="G11" s="13">
        <f t="shared" si="0"/>
        <v>67.2</v>
      </c>
      <c r="H11" s="12">
        <f>F11+F12+F13+F14+F15+F16+F17+F18+F19+F20+F21</f>
        <v>2003</v>
      </c>
      <c r="I11" s="12">
        <v>1000</v>
      </c>
      <c r="J11" s="13">
        <f t="shared" si="1"/>
        <v>1003</v>
      </c>
      <c r="L11" s="13">
        <f t="shared" si="2"/>
        <v>16.8</v>
      </c>
    </row>
    <row r="12" spans="1:14" s="10" customFormat="1" ht="30" customHeight="1" x14ac:dyDescent="0.3">
      <c r="A12" s="10" t="s">
        <v>844</v>
      </c>
      <c r="B12" s="41" t="s">
        <v>845</v>
      </c>
      <c r="C12" s="15"/>
      <c r="D12" s="10">
        <v>5</v>
      </c>
      <c r="E12" s="10" t="s">
        <v>83</v>
      </c>
      <c r="F12" s="10">
        <v>190</v>
      </c>
      <c r="G12" s="11">
        <f t="shared" si="0"/>
        <v>152</v>
      </c>
      <c r="J12" s="11">
        <f t="shared" si="1"/>
        <v>0</v>
      </c>
      <c r="L12" s="11">
        <f t="shared" si="2"/>
        <v>38</v>
      </c>
    </row>
    <row r="13" spans="1:14" s="10" customFormat="1" ht="30" customHeight="1" x14ac:dyDescent="0.3">
      <c r="A13" s="10" t="s">
        <v>844</v>
      </c>
      <c r="B13" s="41" t="s">
        <v>846</v>
      </c>
      <c r="C13" s="15"/>
      <c r="D13" s="10">
        <v>5</v>
      </c>
      <c r="F13" s="10">
        <v>174</v>
      </c>
      <c r="G13" s="11">
        <f t="shared" si="0"/>
        <v>139.19999999999999</v>
      </c>
      <c r="J13" s="11">
        <f t="shared" si="1"/>
        <v>0</v>
      </c>
      <c r="L13" s="11">
        <f t="shared" si="2"/>
        <v>34.800000000000004</v>
      </c>
    </row>
    <row r="14" spans="1:14" s="11" customFormat="1" ht="30" customHeight="1" x14ac:dyDescent="0.3">
      <c r="A14" s="10" t="s">
        <v>844</v>
      </c>
      <c r="B14" s="41" t="s">
        <v>847</v>
      </c>
      <c r="C14" s="21"/>
      <c r="D14" s="21">
        <v>5</v>
      </c>
      <c r="E14" s="21" t="s">
        <v>83</v>
      </c>
      <c r="F14" s="11">
        <v>155</v>
      </c>
      <c r="G14" s="11">
        <f t="shared" si="0"/>
        <v>124</v>
      </c>
      <c r="H14" s="10"/>
      <c r="I14" s="10"/>
      <c r="J14" s="11">
        <f t="shared" si="1"/>
        <v>0</v>
      </c>
      <c r="K14" s="10"/>
      <c r="L14" s="11">
        <f t="shared" si="2"/>
        <v>31</v>
      </c>
      <c r="M14" s="10"/>
    </row>
    <row r="15" spans="1:14" s="11" customFormat="1" ht="30" customHeight="1" x14ac:dyDescent="0.3">
      <c r="A15" s="10" t="s">
        <v>844</v>
      </c>
      <c r="B15" s="42" t="s">
        <v>848</v>
      </c>
      <c r="C15" s="21"/>
      <c r="D15" s="10">
        <v>164</v>
      </c>
      <c r="E15" s="11" t="s">
        <v>363</v>
      </c>
      <c r="F15" s="11">
        <v>235</v>
      </c>
      <c r="G15" s="11">
        <f t="shared" si="0"/>
        <v>188</v>
      </c>
      <c r="H15" s="10"/>
      <c r="I15" s="10"/>
      <c r="J15" s="11">
        <f t="shared" si="1"/>
        <v>0</v>
      </c>
      <c r="K15" s="10"/>
      <c r="L15" s="11">
        <f t="shared" si="2"/>
        <v>47</v>
      </c>
      <c r="M15" s="10"/>
    </row>
    <row r="16" spans="1:14" s="11" customFormat="1" ht="30" customHeight="1" x14ac:dyDescent="0.3">
      <c r="A16" s="10" t="s">
        <v>844</v>
      </c>
      <c r="B16" s="42" t="s">
        <v>849</v>
      </c>
      <c r="C16" s="21"/>
      <c r="D16" s="10">
        <v>5</v>
      </c>
      <c r="E16" s="11" t="s">
        <v>7</v>
      </c>
      <c r="F16" s="11">
        <v>147</v>
      </c>
      <c r="G16" s="11">
        <f t="shared" si="0"/>
        <v>117.6</v>
      </c>
      <c r="H16" s="10"/>
      <c r="I16" s="10"/>
      <c r="J16" s="11">
        <f t="shared" si="1"/>
        <v>0</v>
      </c>
      <c r="K16" s="10"/>
      <c r="L16" s="11">
        <f t="shared" si="2"/>
        <v>29.400000000000002</v>
      </c>
      <c r="M16" s="10"/>
    </row>
    <row r="17" spans="1:13" s="11" customFormat="1" ht="30" customHeight="1" x14ac:dyDescent="0.3">
      <c r="A17" s="10" t="s">
        <v>844</v>
      </c>
      <c r="B17" s="42" t="s">
        <v>858</v>
      </c>
      <c r="C17" s="21"/>
      <c r="D17" s="10"/>
      <c r="E17" s="11" t="s">
        <v>859</v>
      </c>
      <c r="F17" s="11">
        <v>154</v>
      </c>
      <c r="G17" s="11">
        <f t="shared" si="0"/>
        <v>123.2</v>
      </c>
      <c r="H17" s="10"/>
      <c r="I17" s="10"/>
      <c r="K17" s="10"/>
      <c r="L17" s="11">
        <f t="shared" si="2"/>
        <v>30.8</v>
      </c>
      <c r="M17" s="10"/>
    </row>
    <row r="18" spans="1:13" s="11" customFormat="1" ht="30" customHeight="1" x14ac:dyDescent="0.3">
      <c r="A18" s="10" t="s">
        <v>844</v>
      </c>
      <c r="B18" s="42" t="s">
        <v>858</v>
      </c>
      <c r="C18" s="21"/>
      <c r="D18" s="10"/>
      <c r="E18" s="11" t="s">
        <v>859</v>
      </c>
      <c r="F18" s="11">
        <v>154</v>
      </c>
      <c r="G18" s="11">
        <f>F18-L18</f>
        <v>123.2</v>
      </c>
      <c r="H18" s="10"/>
      <c r="I18" s="10"/>
      <c r="K18" s="10"/>
      <c r="L18" s="11">
        <f>F18*20%</f>
        <v>30.8</v>
      </c>
      <c r="M18" s="10"/>
    </row>
    <row r="19" spans="1:13" s="11" customFormat="1" ht="30" customHeight="1" x14ac:dyDescent="0.3">
      <c r="A19" s="10" t="s">
        <v>844</v>
      </c>
      <c r="B19" s="42" t="s">
        <v>858</v>
      </c>
      <c r="C19" s="21"/>
      <c r="D19" s="10"/>
      <c r="E19" s="11" t="s">
        <v>860</v>
      </c>
      <c r="F19" s="11">
        <v>154</v>
      </c>
      <c r="G19" s="11">
        <f t="shared" si="0"/>
        <v>123.2</v>
      </c>
      <c r="H19" s="10"/>
      <c r="I19" s="10"/>
      <c r="K19" s="10"/>
      <c r="L19" s="11">
        <f t="shared" si="2"/>
        <v>30.8</v>
      </c>
      <c r="M19" s="10"/>
    </row>
    <row r="20" spans="1:13" s="11" customFormat="1" ht="30" customHeight="1" x14ac:dyDescent="0.3">
      <c r="A20" s="10" t="s">
        <v>844</v>
      </c>
      <c r="B20" s="42" t="s">
        <v>861</v>
      </c>
      <c r="C20" s="21"/>
      <c r="D20" s="10"/>
      <c r="E20" s="11" t="s">
        <v>862</v>
      </c>
      <c r="F20" s="11">
        <v>321</v>
      </c>
      <c r="G20" s="11">
        <f t="shared" si="0"/>
        <v>256.8</v>
      </c>
      <c r="H20" s="10"/>
      <c r="I20" s="10"/>
      <c r="K20" s="10"/>
      <c r="L20" s="11">
        <f t="shared" si="2"/>
        <v>64.2</v>
      </c>
      <c r="M20" s="10"/>
    </row>
    <row r="21" spans="1:13" s="8" customFormat="1" ht="30" customHeight="1" x14ac:dyDescent="0.3">
      <c r="A21" s="8" t="s">
        <v>844</v>
      </c>
      <c r="B21" s="44" t="s">
        <v>848</v>
      </c>
      <c r="C21" s="20"/>
      <c r="D21" s="9">
        <v>158</v>
      </c>
      <c r="E21" s="9" t="s">
        <v>747</v>
      </c>
      <c r="F21" s="9">
        <v>235</v>
      </c>
      <c r="G21" s="9">
        <f t="shared" si="0"/>
        <v>188</v>
      </c>
      <c r="J21" s="9">
        <f t="shared" si="1"/>
        <v>0</v>
      </c>
      <c r="L21" s="9">
        <f t="shared" si="2"/>
        <v>47</v>
      </c>
    </row>
    <row r="22" spans="1:13" s="3" customFormat="1" ht="30" customHeight="1" x14ac:dyDescent="0.3">
      <c r="A22" s="3" t="s">
        <v>798</v>
      </c>
      <c r="B22" s="36" t="s">
        <v>796</v>
      </c>
      <c r="C22" s="15" t="s">
        <v>797</v>
      </c>
      <c r="D22" s="21"/>
      <c r="F22" s="4"/>
      <c r="G22" s="4">
        <f t="shared" si="0"/>
        <v>0</v>
      </c>
      <c r="H22" s="3">
        <f>F22</f>
        <v>0</v>
      </c>
      <c r="J22" s="4">
        <f t="shared" si="1"/>
        <v>0</v>
      </c>
      <c r="L22" s="4">
        <f t="shared" si="2"/>
        <v>0</v>
      </c>
    </row>
    <row r="23" spans="1:13" s="12" customFormat="1" ht="30" customHeight="1" x14ac:dyDescent="0.3">
      <c r="A23" s="13" t="s">
        <v>143</v>
      </c>
      <c r="B23" s="45" t="s">
        <v>833</v>
      </c>
      <c r="C23" s="16" t="s">
        <v>838</v>
      </c>
      <c r="D23" s="12" t="s">
        <v>111</v>
      </c>
      <c r="E23" s="13" t="s">
        <v>120</v>
      </c>
      <c r="F23" s="13">
        <v>261</v>
      </c>
      <c r="G23" s="13">
        <f t="shared" si="0"/>
        <v>208.8</v>
      </c>
      <c r="H23" s="12">
        <f>F23+F24+F25+F26+F27+F28+F29+F30+F31+F32+F33+F34+F35+F36</f>
        <v>2238</v>
      </c>
      <c r="I23" s="12">
        <v>1380</v>
      </c>
      <c r="J23" s="13">
        <f t="shared" si="1"/>
        <v>858</v>
      </c>
      <c r="L23" s="13">
        <f t="shared" si="2"/>
        <v>52.2</v>
      </c>
    </row>
    <row r="24" spans="1:13" s="10" customFormat="1" ht="30" customHeight="1" x14ac:dyDescent="0.3">
      <c r="A24" s="11" t="s">
        <v>143</v>
      </c>
      <c r="B24" s="42" t="s">
        <v>893</v>
      </c>
      <c r="C24" s="15" t="s">
        <v>894</v>
      </c>
      <c r="E24" s="11"/>
      <c r="F24" s="11">
        <v>295</v>
      </c>
      <c r="G24" s="11">
        <f t="shared" si="0"/>
        <v>236</v>
      </c>
      <c r="J24" s="11"/>
      <c r="L24" s="11">
        <f t="shared" si="2"/>
        <v>59</v>
      </c>
    </row>
    <row r="25" spans="1:13" s="10" customFormat="1" ht="30" customHeight="1" x14ac:dyDescent="0.3">
      <c r="A25" s="11" t="s">
        <v>143</v>
      </c>
      <c r="B25" s="42" t="s">
        <v>176</v>
      </c>
      <c r="C25" s="15" t="s">
        <v>895</v>
      </c>
      <c r="E25" s="11"/>
      <c r="F25" s="11">
        <v>130</v>
      </c>
      <c r="G25" s="11">
        <f t="shared" si="0"/>
        <v>104</v>
      </c>
      <c r="J25" s="11"/>
      <c r="L25" s="11">
        <f t="shared" si="2"/>
        <v>26</v>
      </c>
    </row>
    <row r="26" spans="1:13" s="10" customFormat="1" ht="30" customHeight="1" x14ac:dyDescent="0.3">
      <c r="A26" s="11" t="s">
        <v>143</v>
      </c>
      <c r="B26" s="42" t="s">
        <v>871</v>
      </c>
      <c r="C26" s="15" t="s">
        <v>872</v>
      </c>
      <c r="E26" s="11"/>
      <c r="F26" s="11">
        <v>162</v>
      </c>
      <c r="G26" s="11">
        <f t="shared" si="0"/>
        <v>129.6</v>
      </c>
      <c r="J26" s="11"/>
      <c r="L26" s="11">
        <f t="shared" si="2"/>
        <v>32.4</v>
      </c>
    </row>
    <row r="27" spans="1:13" s="10" customFormat="1" ht="30" customHeight="1" x14ac:dyDescent="0.3">
      <c r="A27" s="11" t="s">
        <v>143</v>
      </c>
      <c r="B27" s="42" t="s">
        <v>896</v>
      </c>
      <c r="C27" s="15" t="s">
        <v>897</v>
      </c>
      <c r="E27" s="11"/>
      <c r="F27" s="11">
        <v>215</v>
      </c>
      <c r="G27" s="11">
        <f t="shared" si="0"/>
        <v>172</v>
      </c>
      <c r="J27" s="11"/>
      <c r="L27" s="11">
        <f t="shared" si="2"/>
        <v>43</v>
      </c>
    </row>
    <row r="28" spans="1:13" s="10" customFormat="1" ht="30" customHeight="1" x14ac:dyDescent="0.3">
      <c r="A28" s="11" t="s">
        <v>143</v>
      </c>
      <c r="B28" s="42" t="s">
        <v>703</v>
      </c>
      <c r="C28" s="15" t="s">
        <v>898</v>
      </c>
      <c r="E28" s="11"/>
      <c r="F28" s="11">
        <v>92</v>
      </c>
      <c r="G28" s="11">
        <f t="shared" si="0"/>
        <v>73.599999999999994</v>
      </c>
      <c r="J28" s="11"/>
      <c r="L28" s="11">
        <f t="shared" si="2"/>
        <v>18.400000000000002</v>
      </c>
    </row>
    <row r="29" spans="1:13" s="10" customFormat="1" ht="30" customHeight="1" x14ac:dyDescent="0.3">
      <c r="A29" s="11" t="s">
        <v>143</v>
      </c>
      <c r="B29" s="42" t="s">
        <v>899</v>
      </c>
      <c r="C29" s="15" t="s">
        <v>900</v>
      </c>
      <c r="E29" s="11"/>
      <c r="F29" s="11">
        <v>138</v>
      </c>
      <c r="G29" s="11">
        <f t="shared" si="0"/>
        <v>110.4</v>
      </c>
      <c r="J29" s="11"/>
      <c r="L29" s="11">
        <f t="shared" si="2"/>
        <v>27.6</v>
      </c>
    </row>
    <row r="30" spans="1:13" s="10" customFormat="1" ht="30" customHeight="1" x14ac:dyDescent="0.3">
      <c r="A30" s="11" t="s">
        <v>143</v>
      </c>
      <c r="B30" s="42" t="s">
        <v>927</v>
      </c>
      <c r="C30" s="15" t="s">
        <v>928</v>
      </c>
      <c r="E30" s="11" t="s">
        <v>147</v>
      </c>
      <c r="F30" s="11">
        <v>75</v>
      </c>
      <c r="G30" s="11">
        <f t="shared" si="0"/>
        <v>60</v>
      </c>
      <c r="J30" s="11"/>
      <c r="L30" s="11">
        <f t="shared" si="2"/>
        <v>15</v>
      </c>
    </row>
    <row r="31" spans="1:13" s="10" customFormat="1" ht="30" customHeight="1" x14ac:dyDescent="0.3">
      <c r="A31" s="11" t="s">
        <v>143</v>
      </c>
      <c r="B31" s="42" t="s">
        <v>721</v>
      </c>
      <c r="C31" s="15" t="s">
        <v>930</v>
      </c>
      <c r="D31" s="10">
        <v>4</v>
      </c>
      <c r="E31" s="11" t="s">
        <v>931</v>
      </c>
      <c r="F31" s="11">
        <v>210</v>
      </c>
      <c r="G31" s="11">
        <f t="shared" si="0"/>
        <v>168</v>
      </c>
      <c r="J31" s="11"/>
      <c r="L31" s="11">
        <f t="shared" si="2"/>
        <v>42</v>
      </c>
    </row>
    <row r="32" spans="1:13" s="10" customFormat="1" ht="30" customHeight="1" x14ac:dyDescent="0.3">
      <c r="A32" s="11" t="s">
        <v>143</v>
      </c>
      <c r="B32" s="42" t="s">
        <v>932</v>
      </c>
      <c r="C32" s="15" t="s">
        <v>933</v>
      </c>
      <c r="D32" s="10">
        <v>4</v>
      </c>
      <c r="E32" s="11" t="s">
        <v>7</v>
      </c>
      <c r="F32" s="11">
        <v>210</v>
      </c>
      <c r="G32" s="11">
        <f t="shared" si="0"/>
        <v>168</v>
      </c>
      <c r="J32" s="11"/>
      <c r="L32" s="11">
        <f t="shared" si="2"/>
        <v>42</v>
      </c>
    </row>
    <row r="33" spans="1:13" s="10" customFormat="1" ht="30" customHeight="1" x14ac:dyDescent="0.3">
      <c r="A33" s="11" t="s">
        <v>143</v>
      </c>
      <c r="B33" s="42" t="s">
        <v>932</v>
      </c>
      <c r="C33" s="15" t="s">
        <v>934</v>
      </c>
      <c r="D33" s="10">
        <v>4</v>
      </c>
      <c r="E33" s="11" t="s">
        <v>399</v>
      </c>
      <c r="F33" s="11">
        <v>210</v>
      </c>
      <c r="G33" s="11">
        <f t="shared" si="0"/>
        <v>168</v>
      </c>
      <c r="J33" s="11"/>
      <c r="L33" s="11">
        <f t="shared" si="2"/>
        <v>42</v>
      </c>
    </row>
    <row r="34" spans="1:13" s="10" customFormat="1" ht="30" customHeight="1" x14ac:dyDescent="0.3">
      <c r="A34" s="11" t="s">
        <v>143</v>
      </c>
      <c r="B34" s="42" t="s">
        <v>935</v>
      </c>
      <c r="C34" s="15" t="s">
        <v>936</v>
      </c>
      <c r="D34" s="10">
        <v>4</v>
      </c>
      <c r="E34" s="11"/>
      <c r="F34" s="11">
        <v>110</v>
      </c>
      <c r="G34" s="11">
        <f t="shared" si="0"/>
        <v>88</v>
      </c>
      <c r="J34" s="11"/>
      <c r="L34" s="11">
        <f t="shared" si="2"/>
        <v>22</v>
      </c>
    </row>
    <row r="35" spans="1:13" s="10" customFormat="1" ht="30" customHeight="1" x14ac:dyDescent="0.3">
      <c r="A35" s="11" t="s">
        <v>143</v>
      </c>
      <c r="B35" s="42" t="s">
        <v>937</v>
      </c>
      <c r="C35" s="15" t="s">
        <v>939</v>
      </c>
      <c r="D35" s="10" t="s">
        <v>938</v>
      </c>
      <c r="E35" s="11"/>
      <c r="F35" s="11">
        <v>130</v>
      </c>
      <c r="G35" s="11">
        <f t="shared" si="0"/>
        <v>104</v>
      </c>
      <c r="J35" s="11"/>
      <c r="L35" s="11">
        <f t="shared" si="2"/>
        <v>26</v>
      </c>
    </row>
    <row r="36" spans="1:13" s="8" customFormat="1" ht="30" customHeight="1" x14ac:dyDescent="0.3">
      <c r="A36" s="9" t="s">
        <v>143</v>
      </c>
      <c r="B36" s="55" t="s">
        <v>869</v>
      </c>
      <c r="C36" s="14" t="s">
        <v>870</v>
      </c>
      <c r="E36" s="9"/>
      <c r="F36" s="9"/>
      <c r="G36" s="9">
        <f t="shared" si="0"/>
        <v>0</v>
      </c>
      <c r="J36" s="9"/>
      <c r="L36" s="9">
        <f t="shared" si="2"/>
        <v>0</v>
      </c>
    </row>
    <row r="37" spans="1:13" s="8" customFormat="1" ht="30" customHeight="1" x14ac:dyDescent="0.3">
      <c r="A37" s="8" t="s">
        <v>805</v>
      </c>
      <c r="B37" s="44" t="s">
        <v>803</v>
      </c>
      <c r="C37" s="14" t="s">
        <v>804</v>
      </c>
      <c r="D37" s="9">
        <v>48</v>
      </c>
      <c r="E37" s="9" t="s">
        <v>224</v>
      </c>
      <c r="F37" s="9">
        <v>961</v>
      </c>
      <c r="G37" s="9">
        <f t="shared" si="0"/>
        <v>768.8</v>
      </c>
      <c r="H37" s="8">
        <f>F37</f>
        <v>961</v>
      </c>
      <c r="I37" s="8">
        <v>450</v>
      </c>
      <c r="J37" s="9">
        <f t="shared" si="1"/>
        <v>511</v>
      </c>
      <c r="L37" s="9">
        <f t="shared" si="2"/>
        <v>192.20000000000002</v>
      </c>
    </row>
    <row r="38" spans="1:13" s="3" customFormat="1" ht="30" customHeight="1" x14ac:dyDescent="0.3">
      <c r="A38" s="3" t="s">
        <v>808</v>
      </c>
      <c r="B38" s="60" t="s">
        <v>806</v>
      </c>
      <c r="C38" s="15" t="s">
        <v>807</v>
      </c>
      <c r="D38" s="21">
        <v>140</v>
      </c>
      <c r="E38" s="3" t="s">
        <v>7</v>
      </c>
      <c r="F38" s="4"/>
      <c r="G38" s="4">
        <f t="shared" si="0"/>
        <v>0</v>
      </c>
      <c r="H38" s="3">
        <f>F38+F39+F40+F41+F42</f>
        <v>1161</v>
      </c>
      <c r="I38" s="3">
        <v>700</v>
      </c>
      <c r="J38" s="4">
        <f t="shared" si="1"/>
        <v>461</v>
      </c>
      <c r="L38" s="4">
        <f t="shared" si="2"/>
        <v>0</v>
      </c>
    </row>
    <row r="39" spans="1:13" s="3" customFormat="1" ht="30" customHeight="1" x14ac:dyDescent="0.3">
      <c r="A39" s="3" t="s">
        <v>808</v>
      </c>
      <c r="B39" s="49" t="s">
        <v>809</v>
      </c>
      <c r="C39" s="15" t="s">
        <v>810</v>
      </c>
      <c r="D39" s="21">
        <v>11</v>
      </c>
      <c r="E39" s="3" t="s">
        <v>120</v>
      </c>
      <c r="F39" s="4">
        <v>456</v>
      </c>
      <c r="G39" s="4">
        <f t="shared" si="0"/>
        <v>364.8</v>
      </c>
      <c r="J39" s="4">
        <f t="shared" si="1"/>
        <v>0</v>
      </c>
      <c r="L39" s="4">
        <f t="shared" si="2"/>
        <v>91.2</v>
      </c>
    </row>
    <row r="40" spans="1:13" s="3" customFormat="1" ht="30" customHeight="1" x14ac:dyDescent="0.3">
      <c r="A40" s="3" t="s">
        <v>808</v>
      </c>
      <c r="B40" s="43" t="s">
        <v>881</v>
      </c>
      <c r="C40" s="21"/>
      <c r="D40" s="3">
        <v>3</v>
      </c>
      <c r="E40" s="3" t="s">
        <v>83</v>
      </c>
      <c r="F40" s="3">
        <v>279</v>
      </c>
      <c r="G40" s="4">
        <f t="shared" si="0"/>
        <v>223.2</v>
      </c>
      <c r="J40" s="4">
        <f t="shared" si="1"/>
        <v>0</v>
      </c>
      <c r="L40" s="4">
        <f t="shared" si="2"/>
        <v>55.800000000000004</v>
      </c>
    </row>
    <row r="41" spans="1:13" s="3" customFormat="1" ht="30" customHeight="1" x14ac:dyDescent="0.3">
      <c r="A41" s="3" t="s">
        <v>808</v>
      </c>
      <c r="B41" s="43" t="s">
        <v>882</v>
      </c>
      <c r="C41" s="21"/>
      <c r="D41" s="3">
        <v>3</v>
      </c>
      <c r="E41" s="3" t="s">
        <v>83</v>
      </c>
      <c r="F41" s="3">
        <v>279</v>
      </c>
      <c r="G41" s="4">
        <f t="shared" si="0"/>
        <v>223.2</v>
      </c>
      <c r="J41" s="4">
        <f t="shared" si="1"/>
        <v>0</v>
      </c>
      <c r="L41" s="4">
        <f t="shared" si="2"/>
        <v>55.800000000000004</v>
      </c>
    </row>
    <row r="42" spans="1:13" s="3" customFormat="1" ht="30" customHeight="1" x14ac:dyDescent="0.3">
      <c r="A42" s="3" t="s">
        <v>808</v>
      </c>
      <c r="B42" s="43" t="s">
        <v>883</v>
      </c>
      <c r="C42" s="15"/>
      <c r="D42" s="21" t="s">
        <v>516</v>
      </c>
      <c r="E42" s="3" t="s">
        <v>70</v>
      </c>
      <c r="F42" s="4">
        <v>147</v>
      </c>
      <c r="G42" s="4">
        <f t="shared" si="0"/>
        <v>117.6</v>
      </c>
      <c r="J42" s="4">
        <f t="shared" si="1"/>
        <v>0</v>
      </c>
      <c r="L42" s="4">
        <f t="shared" si="2"/>
        <v>29.400000000000002</v>
      </c>
    </row>
    <row r="43" spans="1:13" s="12" customFormat="1" ht="30" customHeight="1" x14ac:dyDescent="0.3">
      <c r="A43" s="12" t="s">
        <v>361</v>
      </c>
      <c r="B43" s="45" t="s">
        <v>799</v>
      </c>
      <c r="C43" s="16"/>
      <c r="D43" s="12">
        <v>48</v>
      </c>
      <c r="E43" s="13"/>
      <c r="F43" s="13">
        <v>863</v>
      </c>
      <c r="G43" s="13">
        <f t="shared" si="0"/>
        <v>690.4</v>
      </c>
      <c r="H43" s="12">
        <f>F43+F44</f>
        <v>1082</v>
      </c>
      <c r="I43" s="12">
        <v>1082</v>
      </c>
      <c r="J43" s="13">
        <f t="shared" si="1"/>
        <v>0</v>
      </c>
      <c r="L43" s="13">
        <f t="shared" si="2"/>
        <v>172.60000000000002</v>
      </c>
    </row>
    <row r="44" spans="1:13" s="8" customFormat="1" ht="30" customHeight="1" x14ac:dyDescent="0.3">
      <c r="A44" s="8" t="s">
        <v>361</v>
      </c>
      <c r="B44" s="44" t="s">
        <v>800</v>
      </c>
      <c r="C44" s="14"/>
      <c r="D44" s="9" t="s">
        <v>801</v>
      </c>
      <c r="E44" s="9" t="s">
        <v>802</v>
      </c>
      <c r="F44" s="9">
        <v>219</v>
      </c>
      <c r="G44" s="9">
        <f t="shared" si="0"/>
        <v>175.2</v>
      </c>
      <c r="J44" s="9">
        <f t="shared" si="1"/>
        <v>0</v>
      </c>
      <c r="L44" s="9">
        <f t="shared" si="2"/>
        <v>43.800000000000004</v>
      </c>
    </row>
    <row r="45" spans="1:13" s="58" customFormat="1" ht="30" customHeight="1" x14ac:dyDescent="0.3">
      <c r="A45" s="12" t="s">
        <v>64</v>
      </c>
      <c r="B45" s="45" t="s">
        <v>816</v>
      </c>
      <c r="C45" s="16"/>
      <c r="D45" s="13">
        <v>46</v>
      </c>
      <c r="E45" s="13"/>
      <c r="F45" s="13">
        <v>355</v>
      </c>
      <c r="G45" s="13">
        <f t="shared" si="0"/>
        <v>284</v>
      </c>
      <c r="H45" s="12">
        <f>F45+F46+F47+F48+F49+F50+F51+F52</f>
        <v>3255</v>
      </c>
      <c r="I45" s="12">
        <v>3255</v>
      </c>
      <c r="J45" s="13">
        <f t="shared" si="1"/>
        <v>0</v>
      </c>
      <c r="K45" s="12"/>
      <c r="L45" s="13">
        <f t="shared" si="2"/>
        <v>71</v>
      </c>
      <c r="M45" s="59"/>
    </row>
    <row r="46" spans="1:13" s="50" customFormat="1" ht="30" customHeight="1" x14ac:dyDescent="0.3">
      <c r="A46" s="10" t="s">
        <v>64</v>
      </c>
      <c r="B46" s="42" t="s">
        <v>817</v>
      </c>
      <c r="C46" s="15"/>
      <c r="D46" s="10">
        <v>46</v>
      </c>
      <c r="E46" s="11" t="s">
        <v>89</v>
      </c>
      <c r="F46" s="11">
        <v>660</v>
      </c>
      <c r="G46" s="11">
        <f t="shared" si="0"/>
        <v>528</v>
      </c>
      <c r="H46" s="10"/>
      <c r="I46" s="10"/>
      <c r="J46" s="11">
        <f t="shared" si="1"/>
        <v>0</v>
      </c>
      <c r="K46" s="10"/>
      <c r="L46" s="11">
        <f t="shared" si="2"/>
        <v>132</v>
      </c>
    </row>
    <row r="47" spans="1:13" s="50" customFormat="1" ht="30" customHeight="1" x14ac:dyDescent="0.3">
      <c r="A47" s="10" t="s">
        <v>64</v>
      </c>
      <c r="B47" s="42" t="s">
        <v>818</v>
      </c>
      <c r="C47" s="15"/>
      <c r="D47" s="11">
        <v>46</v>
      </c>
      <c r="E47" s="11" t="s">
        <v>56</v>
      </c>
      <c r="F47" s="11">
        <v>341</v>
      </c>
      <c r="G47" s="11">
        <f t="shared" si="0"/>
        <v>272.8</v>
      </c>
      <c r="H47" s="10"/>
      <c r="I47" s="10"/>
      <c r="J47" s="11">
        <f t="shared" si="1"/>
        <v>0</v>
      </c>
      <c r="K47" s="10"/>
      <c r="L47" s="11">
        <f t="shared" si="2"/>
        <v>68.2</v>
      </c>
    </row>
    <row r="48" spans="1:13" s="50" customFormat="1" ht="30" customHeight="1" x14ac:dyDescent="0.3">
      <c r="A48" s="10" t="s">
        <v>64</v>
      </c>
      <c r="B48" s="41" t="s">
        <v>840</v>
      </c>
      <c r="C48" s="15"/>
      <c r="D48" s="10" t="s">
        <v>841</v>
      </c>
      <c r="E48" s="10"/>
      <c r="F48" s="10">
        <v>319</v>
      </c>
      <c r="G48" s="11">
        <f t="shared" si="0"/>
        <v>255.2</v>
      </c>
      <c r="H48" s="10"/>
      <c r="I48" s="10"/>
      <c r="J48" s="11">
        <f t="shared" si="1"/>
        <v>0</v>
      </c>
      <c r="K48" s="10"/>
      <c r="L48" s="11">
        <f t="shared" si="2"/>
        <v>63.800000000000004</v>
      </c>
    </row>
    <row r="49" spans="1:12" s="50" customFormat="1" ht="30" customHeight="1" x14ac:dyDescent="0.3">
      <c r="A49" s="10" t="s">
        <v>64</v>
      </c>
      <c r="B49" s="42" t="s">
        <v>733</v>
      </c>
      <c r="C49" s="15"/>
      <c r="D49" s="11" t="s">
        <v>244</v>
      </c>
      <c r="E49" s="11"/>
      <c r="F49" s="11">
        <v>390</v>
      </c>
      <c r="G49" s="11">
        <f t="shared" si="0"/>
        <v>312</v>
      </c>
      <c r="H49" s="10"/>
      <c r="I49" s="10"/>
      <c r="J49" s="11">
        <f t="shared" si="1"/>
        <v>0</v>
      </c>
      <c r="K49" s="10"/>
      <c r="L49" s="11">
        <f t="shared" si="2"/>
        <v>78</v>
      </c>
    </row>
    <row r="50" spans="1:12" s="50" customFormat="1" ht="30" customHeight="1" x14ac:dyDescent="0.3">
      <c r="A50" s="11" t="s">
        <v>64</v>
      </c>
      <c r="B50" s="42" t="s">
        <v>842</v>
      </c>
      <c r="C50" s="15"/>
      <c r="D50" s="11">
        <v>6</v>
      </c>
      <c r="E50" s="11" t="s">
        <v>446</v>
      </c>
      <c r="F50" s="11">
        <v>455</v>
      </c>
      <c r="G50" s="11">
        <f t="shared" si="0"/>
        <v>364</v>
      </c>
      <c r="H50" s="10"/>
      <c r="I50" s="10"/>
      <c r="J50" s="11">
        <f t="shared" si="1"/>
        <v>0</v>
      </c>
      <c r="K50" s="10"/>
      <c r="L50" s="11">
        <f t="shared" si="2"/>
        <v>91</v>
      </c>
    </row>
    <row r="51" spans="1:12" s="10" customFormat="1" ht="30" customHeight="1" x14ac:dyDescent="0.3">
      <c r="A51" s="11" t="s">
        <v>64</v>
      </c>
      <c r="B51" s="42" t="s">
        <v>854</v>
      </c>
      <c r="C51" s="21"/>
      <c r="D51" s="21">
        <v>48</v>
      </c>
      <c r="E51" s="10" t="s">
        <v>120</v>
      </c>
      <c r="F51" s="11">
        <v>394</v>
      </c>
      <c r="G51" s="11">
        <f t="shared" si="0"/>
        <v>315.2</v>
      </c>
      <c r="J51" s="11">
        <f t="shared" si="1"/>
        <v>0</v>
      </c>
      <c r="L51" s="11">
        <f t="shared" si="2"/>
        <v>78.800000000000011</v>
      </c>
    </row>
    <row r="52" spans="1:12" s="8" customFormat="1" ht="30" customHeight="1" x14ac:dyDescent="0.3">
      <c r="A52" s="9" t="s">
        <v>64</v>
      </c>
      <c r="B52" s="44" t="s">
        <v>855</v>
      </c>
      <c r="C52" s="20"/>
      <c r="D52" s="20">
        <v>46</v>
      </c>
      <c r="E52" s="8" t="s">
        <v>83</v>
      </c>
      <c r="F52" s="9">
        <v>341</v>
      </c>
      <c r="G52" s="9">
        <f t="shared" si="0"/>
        <v>272.8</v>
      </c>
      <c r="J52" s="9">
        <f t="shared" si="1"/>
        <v>0</v>
      </c>
      <c r="L52" s="9">
        <f t="shared" si="2"/>
        <v>68.2</v>
      </c>
    </row>
    <row r="53" spans="1:12" s="3" customFormat="1" ht="30" customHeight="1" x14ac:dyDescent="0.3">
      <c r="A53" s="4" t="s">
        <v>835</v>
      </c>
      <c r="B53" s="49" t="s">
        <v>833</v>
      </c>
      <c r="C53" s="15" t="s">
        <v>834</v>
      </c>
      <c r="D53" s="3" t="s">
        <v>111</v>
      </c>
      <c r="E53" s="4" t="s">
        <v>3</v>
      </c>
      <c r="F53" s="4">
        <v>261</v>
      </c>
      <c r="G53" s="4">
        <f t="shared" si="0"/>
        <v>208.8</v>
      </c>
      <c r="H53" s="3">
        <f>F53+F54+F55</f>
        <v>964</v>
      </c>
      <c r="I53" s="3">
        <v>500</v>
      </c>
      <c r="J53" s="4">
        <f t="shared" si="1"/>
        <v>464</v>
      </c>
      <c r="L53" s="4">
        <f t="shared" si="2"/>
        <v>52.2</v>
      </c>
    </row>
    <row r="54" spans="1:12" s="3" customFormat="1" ht="30" customHeight="1" x14ac:dyDescent="0.3">
      <c r="A54" s="4" t="s">
        <v>835</v>
      </c>
      <c r="B54" s="49" t="s">
        <v>836</v>
      </c>
      <c r="C54" s="15" t="s">
        <v>837</v>
      </c>
      <c r="D54" s="3" t="s">
        <v>111</v>
      </c>
      <c r="E54" s="4" t="s">
        <v>120</v>
      </c>
      <c r="F54" s="4">
        <v>294</v>
      </c>
      <c r="G54" s="4">
        <f t="shared" si="0"/>
        <v>235.2</v>
      </c>
      <c r="J54" s="4">
        <f t="shared" si="1"/>
        <v>0</v>
      </c>
      <c r="L54" s="4">
        <f t="shared" si="2"/>
        <v>58.800000000000004</v>
      </c>
    </row>
    <row r="55" spans="1:12" s="3" customFormat="1" ht="30" customHeight="1" x14ac:dyDescent="0.3">
      <c r="A55" s="4" t="s">
        <v>835</v>
      </c>
      <c r="B55" s="49" t="s">
        <v>839</v>
      </c>
      <c r="C55" s="15"/>
      <c r="D55" s="4" t="s">
        <v>357</v>
      </c>
      <c r="E55" s="4"/>
      <c r="F55" s="4">
        <v>409</v>
      </c>
      <c r="G55" s="4">
        <f t="shared" si="0"/>
        <v>327.2</v>
      </c>
      <c r="J55" s="4">
        <f t="shared" si="1"/>
        <v>0</v>
      </c>
      <c r="L55" s="4">
        <f t="shared" si="2"/>
        <v>81.800000000000011</v>
      </c>
    </row>
    <row r="56" spans="1:12" s="5" customFormat="1" ht="30" customHeight="1" x14ac:dyDescent="0.3">
      <c r="A56" s="65" t="s">
        <v>823</v>
      </c>
      <c r="B56" s="56" t="s">
        <v>821</v>
      </c>
      <c r="C56" s="7" t="s">
        <v>822</v>
      </c>
      <c r="D56" s="5">
        <v>54</v>
      </c>
      <c r="E56" s="5" t="s">
        <v>3</v>
      </c>
      <c r="F56" s="6">
        <v>444</v>
      </c>
      <c r="G56" s="6">
        <f t="shared" si="0"/>
        <v>355.2</v>
      </c>
      <c r="H56" s="5">
        <f>F56</f>
        <v>444</v>
      </c>
      <c r="I56" s="5">
        <v>200</v>
      </c>
      <c r="J56" s="6">
        <f t="shared" si="1"/>
        <v>244</v>
      </c>
      <c r="L56" s="6">
        <f t="shared" si="2"/>
        <v>88.800000000000011</v>
      </c>
    </row>
    <row r="57" spans="1:12" s="3" customFormat="1" ht="30" customHeight="1" x14ac:dyDescent="0.3">
      <c r="A57" s="3" t="s">
        <v>636</v>
      </c>
      <c r="B57" s="43" t="s">
        <v>863</v>
      </c>
      <c r="C57" s="15" t="s">
        <v>864</v>
      </c>
      <c r="D57" s="3">
        <v>40</v>
      </c>
      <c r="E57" s="3" t="s">
        <v>3</v>
      </c>
      <c r="F57" s="3">
        <v>441</v>
      </c>
      <c r="G57" s="4">
        <f t="shared" ref="G57:G68" si="3">F57-L57</f>
        <v>352.8</v>
      </c>
      <c r="H57" s="3">
        <f>F57</f>
        <v>441</v>
      </c>
      <c r="I57" s="3">
        <v>200</v>
      </c>
      <c r="J57" s="4">
        <f t="shared" ref="J57:J68" si="4">H57-I57</f>
        <v>241</v>
      </c>
      <c r="L57" s="4">
        <f t="shared" ref="L57:L68" si="5">F57*20%</f>
        <v>88.2</v>
      </c>
    </row>
    <row r="58" spans="1:12" s="12" customFormat="1" ht="30" customHeight="1" x14ac:dyDescent="0.3">
      <c r="A58" s="12" t="s">
        <v>874</v>
      </c>
      <c r="B58" s="47" t="s">
        <v>873</v>
      </c>
      <c r="C58" s="22"/>
      <c r="D58" s="12">
        <v>128</v>
      </c>
      <c r="E58" s="12" t="s">
        <v>616</v>
      </c>
      <c r="F58" s="12">
        <v>299</v>
      </c>
      <c r="G58" s="13">
        <f t="shared" si="3"/>
        <v>239.2</v>
      </c>
      <c r="H58" s="12">
        <f>F58+F59+F60+F61+F62+F63</f>
        <v>2605</v>
      </c>
      <c r="I58" s="12">
        <v>2605</v>
      </c>
      <c r="J58" s="13">
        <f t="shared" si="4"/>
        <v>0</v>
      </c>
      <c r="L58" s="13">
        <f t="shared" si="5"/>
        <v>59.800000000000004</v>
      </c>
    </row>
    <row r="59" spans="1:12" s="10" customFormat="1" ht="30" customHeight="1" x14ac:dyDescent="0.3">
      <c r="A59" s="10" t="s">
        <v>874</v>
      </c>
      <c r="B59" s="41" t="s">
        <v>875</v>
      </c>
      <c r="C59" s="21"/>
      <c r="D59" s="10">
        <v>128</v>
      </c>
      <c r="E59" s="10" t="s">
        <v>876</v>
      </c>
      <c r="F59" s="10">
        <v>329</v>
      </c>
      <c r="G59" s="11">
        <f t="shared" si="3"/>
        <v>263.2</v>
      </c>
      <c r="J59" s="11">
        <f t="shared" si="4"/>
        <v>0</v>
      </c>
      <c r="L59" s="11">
        <f t="shared" si="5"/>
        <v>65.8</v>
      </c>
    </row>
    <row r="60" spans="1:12" s="10" customFormat="1" ht="30" customHeight="1" x14ac:dyDescent="0.3">
      <c r="A60" s="10" t="s">
        <v>874</v>
      </c>
      <c r="B60" s="41" t="s">
        <v>877</v>
      </c>
      <c r="C60" s="21"/>
      <c r="D60" s="10">
        <v>9</v>
      </c>
      <c r="E60" s="10" t="s">
        <v>635</v>
      </c>
      <c r="F60" s="10">
        <v>190</v>
      </c>
      <c r="G60" s="11">
        <f t="shared" si="3"/>
        <v>152</v>
      </c>
      <c r="J60" s="11">
        <f t="shared" si="4"/>
        <v>0</v>
      </c>
      <c r="L60" s="11">
        <f t="shared" si="5"/>
        <v>38</v>
      </c>
    </row>
    <row r="61" spans="1:12" s="10" customFormat="1" ht="30" customHeight="1" x14ac:dyDescent="0.3">
      <c r="A61" s="10" t="s">
        <v>874</v>
      </c>
      <c r="B61" s="41" t="s">
        <v>878</v>
      </c>
      <c r="C61" s="21"/>
      <c r="D61" s="10">
        <v>128</v>
      </c>
      <c r="E61" s="10" t="s">
        <v>747</v>
      </c>
      <c r="F61" s="10">
        <v>634</v>
      </c>
      <c r="G61" s="11">
        <f t="shared" si="3"/>
        <v>507.2</v>
      </c>
      <c r="J61" s="11">
        <f t="shared" si="4"/>
        <v>0</v>
      </c>
      <c r="L61" s="11">
        <f t="shared" si="5"/>
        <v>126.80000000000001</v>
      </c>
    </row>
    <row r="62" spans="1:12" s="10" customFormat="1" ht="30" customHeight="1" x14ac:dyDescent="0.3">
      <c r="A62" s="10" t="s">
        <v>874</v>
      </c>
      <c r="B62" s="41" t="s">
        <v>879</v>
      </c>
      <c r="C62" s="21"/>
      <c r="D62" s="10" t="s">
        <v>357</v>
      </c>
      <c r="F62" s="10">
        <v>430</v>
      </c>
      <c r="G62" s="11">
        <f t="shared" si="3"/>
        <v>344</v>
      </c>
      <c r="J62" s="11">
        <f t="shared" si="4"/>
        <v>0</v>
      </c>
      <c r="L62" s="11">
        <f t="shared" si="5"/>
        <v>86</v>
      </c>
    </row>
    <row r="63" spans="1:12" s="8" customFormat="1" ht="30" customHeight="1" x14ac:dyDescent="0.3">
      <c r="A63" s="8" t="s">
        <v>874</v>
      </c>
      <c r="B63" s="48" t="s">
        <v>880</v>
      </c>
      <c r="C63" s="20"/>
      <c r="D63" s="8" t="s">
        <v>351</v>
      </c>
      <c r="F63" s="8">
        <v>723</v>
      </c>
      <c r="G63" s="9">
        <f t="shared" si="3"/>
        <v>578.4</v>
      </c>
      <c r="J63" s="9">
        <f t="shared" si="4"/>
        <v>0</v>
      </c>
      <c r="L63" s="9">
        <f t="shared" si="5"/>
        <v>144.6</v>
      </c>
    </row>
    <row r="64" spans="1:12" s="3" customFormat="1" ht="30" customHeight="1" x14ac:dyDescent="0.3">
      <c r="A64" s="3" t="s">
        <v>857</v>
      </c>
      <c r="B64" s="43" t="s">
        <v>856</v>
      </c>
      <c r="C64" s="15"/>
      <c r="D64" s="3">
        <v>48</v>
      </c>
      <c r="E64" s="3" t="s">
        <v>363</v>
      </c>
      <c r="F64" s="3">
        <v>1329</v>
      </c>
      <c r="G64" s="4">
        <f t="shared" si="3"/>
        <v>1063.2</v>
      </c>
      <c r="H64" s="3">
        <f>F64</f>
        <v>1329</v>
      </c>
      <c r="I64" s="3">
        <v>650</v>
      </c>
      <c r="J64" s="4">
        <f t="shared" si="4"/>
        <v>679</v>
      </c>
      <c r="L64" s="4">
        <f t="shared" si="5"/>
        <v>265.8</v>
      </c>
    </row>
    <row r="65" spans="1:12" s="5" customFormat="1" ht="30" customHeight="1" x14ac:dyDescent="0.3">
      <c r="A65" s="5" t="s">
        <v>595</v>
      </c>
      <c r="B65" s="56" t="s">
        <v>871</v>
      </c>
      <c r="C65" s="7" t="s">
        <v>872</v>
      </c>
      <c r="E65" s="6"/>
      <c r="F65" s="6">
        <v>162</v>
      </c>
      <c r="G65" s="6">
        <f t="shared" si="3"/>
        <v>129.6</v>
      </c>
      <c r="H65" s="5">
        <f>F65</f>
        <v>162</v>
      </c>
      <c r="I65" s="5">
        <v>150</v>
      </c>
      <c r="J65" s="6">
        <f t="shared" si="4"/>
        <v>12</v>
      </c>
      <c r="L65" s="6">
        <f t="shared" si="5"/>
        <v>32.4</v>
      </c>
    </row>
    <row r="66" spans="1:12" s="3" customFormat="1" ht="30" customHeight="1" x14ac:dyDescent="0.3">
      <c r="A66" s="3" t="s">
        <v>784</v>
      </c>
      <c r="B66" s="43" t="s">
        <v>865</v>
      </c>
      <c r="C66" s="15" t="s">
        <v>866</v>
      </c>
      <c r="E66" s="3" t="s">
        <v>120</v>
      </c>
      <c r="F66" s="3">
        <v>190</v>
      </c>
      <c r="G66" s="4">
        <f t="shared" si="3"/>
        <v>152</v>
      </c>
      <c r="H66" s="3">
        <f>F66+F67</f>
        <v>380</v>
      </c>
      <c r="I66" s="3">
        <v>107</v>
      </c>
      <c r="J66" s="4">
        <f t="shared" si="4"/>
        <v>273</v>
      </c>
      <c r="L66" s="4">
        <f t="shared" si="5"/>
        <v>38</v>
      </c>
    </row>
    <row r="67" spans="1:12" s="3" customFormat="1" ht="30" customHeight="1" x14ac:dyDescent="0.3">
      <c r="A67" s="3" t="s">
        <v>784</v>
      </c>
      <c r="B67" s="43" t="s">
        <v>865</v>
      </c>
      <c r="C67" s="15" t="s">
        <v>866</v>
      </c>
      <c r="E67" s="3" t="s">
        <v>120</v>
      </c>
      <c r="F67" s="3">
        <v>190</v>
      </c>
      <c r="G67" s="4">
        <f t="shared" si="3"/>
        <v>152</v>
      </c>
      <c r="J67" s="4">
        <f t="shared" si="4"/>
        <v>0</v>
      </c>
      <c r="L67" s="4">
        <f t="shared" si="5"/>
        <v>38</v>
      </c>
    </row>
    <row r="68" spans="1:12" s="12" customFormat="1" ht="30" customHeight="1" x14ac:dyDescent="0.3">
      <c r="A68" s="12" t="s">
        <v>124</v>
      </c>
      <c r="B68" s="47" t="s">
        <v>867</v>
      </c>
      <c r="C68" s="16" t="s">
        <v>868</v>
      </c>
      <c r="F68" s="12">
        <v>197</v>
      </c>
      <c r="G68" s="13">
        <f t="shared" si="3"/>
        <v>157.6</v>
      </c>
      <c r="H68" s="12">
        <f>F68</f>
        <v>197</v>
      </c>
      <c r="I68" s="12">
        <v>100</v>
      </c>
      <c r="J68" s="13">
        <f t="shared" si="4"/>
        <v>97</v>
      </c>
      <c r="L68" s="13">
        <f t="shared" si="5"/>
        <v>39.400000000000006</v>
      </c>
    </row>
    <row r="69" spans="1:12" s="12" customFormat="1" ht="30" customHeight="1" x14ac:dyDescent="0.3">
      <c r="A69" s="13" t="s">
        <v>115</v>
      </c>
      <c r="B69" s="45" t="s">
        <v>884</v>
      </c>
      <c r="C69" s="16"/>
      <c r="D69" s="12">
        <v>48</v>
      </c>
      <c r="E69" s="22" t="s">
        <v>120</v>
      </c>
      <c r="F69" s="13">
        <v>317</v>
      </c>
      <c r="G69" s="13">
        <f>F69-L69</f>
        <v>253.6</v>
      </c>
      <c r="H69" s="12">
        <f>F69+F70+F71</f>
        <v>1111</v>
      </c>
      <c r="I69" s="12">
        <v>475</v>
      </c>
      <c r="J69" s="13">
        <f>H69-I69</f>
        <v>636</v>
      </c>
      <c r="L69" s="13">
        <f>F69*20%</f>
        <v>63.400000000000006</v>
      </c>
    </row>
    <row r="70" spans="1:12" s="10" customFormat="1" ht="30" customHeight="1" x14ac:dyDescent="0.3">
      <c r="A70" s="11" t="s">
        <v>115</v>
      </c>
      <c r="B70" s="42" t="s">
        <v>929</v>
      </c>
      <c r="C70" s="15"/>
      <c r="D70" s="10">
        <v>134</v>
      </c>
      <c r="E70" s="21"/>
      <c r="F70" s="11">
        <v>477</v>
      </c>
      <c r="G70" s="11">
        <f>F70-L70</f>
        <v>381.6</v>
      </c>
      <c r="J70" s="11"/>
      <c r="L70" s="11">
        <f>F70*20%</f>
        <v>95.4</v>
      </c>
    </row>
    <row r="71" spans="1:12" s="8" customFormat="1" ht="30" customHeight="1" x14ac:dyDescent="0.3">
      <c r="A71" s="9" t="s">
        <v>115</v>
      </c>
      <c r="B71" s="44" t="s">
        <v>884</v>
      </c>
      <c r="C71" s="14"/>
      <c r="D71" s="8">
        <v>48</v>
      </c>
      <c r="E71" s="20" t="s">
        <v>120</v>
      </c>
      <c r="F71" s="9">
        <v>317</v>
      </c>
      <c r="G71" s="9">
        <f>F71-L71</f>
        <v>253.6</v>
      </c>
      <c r="J71" s="9">
        <f>H71-I71</f>
        <v>0</v>
      </c>
      <c r="L71" s="9">
        <f>F71*20%</f>
        <v>63.400000000000006</v>
      </c>
    </row>
    <row r="72" spans="1:12" s="3" customFormat="1" ht="30" customHeight="1" x14ac:dyDescent="0.3">
      <c r="A72" s="4" t="s">
        <v>647</v>
      </c>
      <c r="B72" s="60" t="s">
        <v>885</v>
      </c>
      <c r="C72" s="15" t="s">
        <v>886</v>
      </c>
      <c r="D72" s="3">
        <v>152</v>
      </c>
      <c r="E72" s="21" t="s">
        <v>887</v>
      </c>
      <c r="F72" s="4"/>
      <c r="G72" s="4">
        <f>F72-L72</f>
        <v>0</v>
      </c>
      <c r="H72" s="3">
        <f>F72+F73+F74+F75</f>
        <v>768</v>
      </c>
      <c r="I72" s="3">
        <v>768</v>
      </c>
      <c r="J72" s="4">
        <f>H72-I72</f>
        <v>0</v>
      </c>
      <c r="L72" s="4">
        <f>F72*20%</f>
        <v>0</v>
      </c>
    </row>
    <row r="73" spans="1:12" s="3" customFormat="1" ht="30" customHeight="1" x14ac:dyDescent="0.3">
      <c r="A73" s="4" t="s">
        <v>647</v>
      </c>
      <c r="B73" s="49" t="s">
        <v>888</v>
      </c>
      <c r="C73" s="15" t="s">
        <v>889</v>
      </c>
      <c r="D73" s="21">
        <v>152</v>
      </c>
      <c r="E73" s="21" t="s">
        <v>890</v>
      </c>
      <c r="F73" s="4">
        <v>439</v>
      </c>
      <c r="G73" s="4">
        <f>F73-L73</f>
        <v>351.2</v>
      </c>
      <c r="J73" s="4">
        <f>H73-I73</f>
        <v>0</v>
      </c>
      <c r="L73" s="4">
        <f>F73*20%</f>
        <v>87.800000000000011</v>
      </c>
    </row>
    <row r="74" spans="1:12" s="3" customFormat="1" ht="30" customHeight="1" x14ac:dyDescent="0.3">
      <c r="A74" s="4" t="s">
        <v>647</v>
      </c>
      <c r="B74" s="36" t="s">
        <v>891</v>
      </c>
      <c r="C74" s="15" t="s">
        <v>892</v>
      </c>
      <c r="D74" s="21">
        <v>152</v>
      </c>
      <c r="E74" s="3" t="s">
        <v>363</v>
      </c>
      <c r="F74" s="4"/>
      <c r="G74" s="4">
        <f t="shared" ref="G74:G80" si="6">F74-L74</f>
        <v>0</v>
      </c>
      <c r="J74" s="4">
        <f t="shared" ref="J74:J80" si="7">H74-I74</f>
        <v>0</v>
      </c>
      <c r="L74" s="4">
        <f t="shared" ref="L74:L80" si="8">F74*20%</f>
        <v>0</v>
      </c>
    </row>
    <row r="75" spans="1:12" s="3" customFormat="1" ht="30" customHeight="1" x14ac:dyDescent="0.3">
      <c r="A75" s="3" t="s">
        <v>647</v>
      </c>
      <c r="B75" s="43" t="s">
        <v>246</v>
      </c>
      <c r="C75" s="15" t="s">
        <v>827</v>
      </c>
      <c r="D75" s="3" t="s">
        <v>516</v>
      </c>
      <c r="E75" s="3" t="s">
        <v>828</v>
      </c>
      <c r="F75" s="3">
        <v>329</v>
      </c>
      <c r="G75" s="4">
        <f t="shared" si="6"/>
        <v>263.2</v>
      </c>
      <c r="J75" s="4">
        <f t="shared" si="7"/>
        <v>0</v>
      </c>
      <c r="L75" s="4">
        <f t="shared" si="8"/>
        <v>65.8</v>
      </c>
    </row>
    <row r="76" spans="1:12" s="12" customFormat="1" ht="30" customHeight="1" x14ac:dyDescent="0.3">
      <c r="A76" s="13" t="s">
        <v>283</v>
      </c>
      <c r="B76" s="45" t="s">
        <v>901</v>
      </c>
      <c r="C76" s="16" t="s">
        <v>902</v>
      </c>
      <c r="D76" s="13">
        <v>5</v>
      </c>
      <c r="E76" s="13" t="s">
        <v>59</v>
      </c>
      <c r="F76" s="13">
        <v>161</v>
      </c>
      <c r="G76" s="13">
        <f t="shared" si="6"/>
        <v>128.80000000000001</v>
      </c>
      <c r="H76" s="12">
        <f>F76+F77+F78+F79+F80+F81+F82+F83+F84+F85+F86</f>
        <v>2316</v>
      </c>
      <c r="I76" s="12">
        <v>1500</v>
      </c>
      <c r="J76" s="13">
        <f t="shared" si="7"/>
        <v>816</v>
      </c>
      <c r="L76" s="13">
        <f t="shared" si="8"/>
        <v>32.200000000000003</v>
      </c>
    </row>
    <row r="77" spans="1:12" s="10" customFormat="1" ht="30" customHeight="1" x14ac:dyDescent="0.3">
      <c r="A77" s="10" t="s">
        <v>283</v>
      </c>
      <c r="B77" s="41" t="s">
        <v>903</v>
      </c>
      <c r="C77" s="15" t="s">
        <v>904</v>
      </c>
      <c r="D77" s="10">
        <v>110</v>
      </c>
      <c r="E77" s="10" t="s">
        <v>905</v>
      </c>
      <c r="F77" s="10">
        <v>172</v>
      </c>
      <c r="G77" s="11">
        <f t="shared" si="6"/>
        <v>137.6</v>
      </c>
      <c r="J77" s="11">
        <f t="shared" si="7"/>
        <v>0</v>
      </c>
      <c r="L77" s="11">
        <f t="shared" si="8"/>
        <v>34.4</v>
      </c>
    </row>
    <row r="78" spans="1:12" s="10" customFormat="1" ht="30" customHeight="1" x14ac:dyDescent="0.3">
      <c r="A78" s="10" t="s">
        <v>283</v>
      </c>
      <c r="B78" s="41" t="s">
        <v>906</v>
      </c>
      <c r="C78" s="15" t="s">
        <v>907</v>
      </c>
      <c r="D78" s="10">
        <v>5</v>
      </c>
      <c r="E78" s="10" t="s">
        <v>908</v>
      </c>
      <c r="F78" s="11">
        <v>210</v>
      </c>
      <c r="G78" s="11">
        <f t="shared" si="6"/>
        <v>168</v>
      </c>
      <c r="J78" s="11">
        <f t="shared" si="7"/>
        <v>0</v>
      </c>
      <c r="L78" s="11">
        <f t="shared" si="8"/>
        <v>42</v>
      </c>
    </row>
    <row r="79" spans="1:12" s="10" customFormat="1" ht="30" customHeight="1" x14ac:dyDescent="0.3">
      <c r="A79" s="10" t="s">
        <v>283</v>
      </c>
      <c r="B79" s="41" t="s">
        <v>909</v>
      </c>
      <c r="C79" s="15" t="s">
        <v>910</v>
      </c>
      <c r="D79" s="10">
        <v>4</v>
      </c>
      <c r="E79" s="10" t="s">
        <v>470</v>
      </c>
      <c r="F79" s="11">
        <v>147</v>
      </c>
      <c r="G79" s="11">
        <f t="shared" si="6"/>
        <v>117.6</v>
      </c>
      <c r="J79" s="11">
        <f t="shared" si="7"/>
        <v>0</v>
      </c>
      <c r="L79" s="11">
        <f t="shared" si="8"/>
        <v>29.400000000000002</v>
      </c>
    </row>
    <row r="80" spans="1:12" s="10" customFormat="1" ht="30" customHeight="1" x14ac:dyDescent="0.3">
      <c r="A80" s="10" t="s">
        <v>283</v>
      </c>
      <c r="B80" s="41" t="s">
        <v>906</v>
      </c>
      <c r="C80" s="15" t="s">
        <v>911</v>
      </c>
      <c r="D80" s="10">
        <v>5</v>
      </c>
      <c r="E80" s="10" t="s">
        <v>635</v>
      </c>
      <c r="F80" s="11">
        <v>210</v>
      </c>
      <c r="G80" s="11">
        <f t="shared" si="6"/>
        <v>168</v>
      </c>
      <c r="J80" s="11">
        <f t="shared" si="7"/>
        <v>0</v>
      </c>
      <c r="L80" s="11">
        <f t="shared" si="8"/>
        <v>42</v>
      </c>
    </row>
    <row r="81" spans="1:12" s="10" customFormat="1" ht="30" customHeight="1" x14ac:dyDescent="0.3">
      <c r="A81" s="10" t="s">
        <v>283</v>
      </c>
      <c r="B81" s="41" t="s">
        <v>901</v>
      </c>
      <c r="C81" s="15" t="s">
        <v>912</v>
      </c>
      <c r="D81" s="10">
        <v>5</v>
      </c>
      <c r="E81" s="10" t="s">
        <v>913</v>
      </c>
      <c r="F81" s="11">
        <v>161</v>
      </c>
      <c r="G81" s="11">
        <f t="shared" ref="G81:G86" si="9">F81-L81</f>
        <v>128.80000000000001</v>
      </c>
      <c r="J81" s="11">
        <f t="shared" ref="J81:J90" si="10">H81-I81</f>
        <v>0</v>
      </c>
      <c r="L81" s="11">
        <f t="shared" ref="L81:L90" si="11">F81*20%</f>
        <v>32.200000000000003</v>
      </c>
    </row>
    <row r="82" spans="1:12" s="10" customFormat="1" ht="30" customHeight="1" x14ac:dyDescent="0.3">
      <c r="A82" s="10" t="s">
        <v>283</v>
      </c>
      <c r="B82" s="41" t="s">
        <v>914</v>
      </c>
      <c r="C82" s="15" t="s">
        <v>916</v>
      </c>
      <c r="D82" s="10" t="s">
        <v>915</v>
      </c>
      <c r="E82" s="10" t="s">
        <v>94</v>
      </c>
      <c r="F82" s="11">
        <v>265</v>
      </c>
      <c r="G82" s="11">
        <f t="shared" si="9"/>
        <v>212</v>
      </c>
      <c r="J82" s="11">
        <f t="shared" si="10"/>
        <v>0</v>
      </c>
      <c r="L82" s="11">
        <f t="shared" si="11"/>
        <v>53</v>
      </c>
    </row>
    <row r="83" spans="1:12" s="10" customFormat="1" ht="30" customHeight="1" x14ac:dyDescent="0.3">
      <c r="A83" s="10" t="s">
        <v>283</v>
      </c>
      <c r="B83" s="41" t="s">
        <v>917</v>
      </c>
      <c r="C83" s="15" t="s">
        <v>918</v>
      </c>
      <c r="D83" s="10">
        <v>104</v>
      </c>
      <c r="E83" s="10" t="s">
        <v>919</v>
      </c>
      <c r="F83" s="10">
        <v>237</v>
      </c>
      <c r="G83" s="11">
        <f t="shared" si="9"/>
        <v>189.6</v>
      </c>
      <c r="J83" s="11">
        <f t="shared" si="10"/>
        <v>0</v>
      </c>
      <c r="L83" s="11">
        <f t="shared" si="11"/>
        <v>47.400000000000006</v>
      </c>
    </row>
    <row r="84" spans="1:12" s="10" customFormat="1" ht="30" customHeight="1" x14ac:dyDescent="0.3">
      <c r="A84" s="10" t="s">
        <v>283</v>
      </c>
      <c r="B84" s="41" t="s">
        <v>920</v>
      </c>
      <c r="C84" s="15" t="s">
        <v>921</v>
      </c>
      <c r="D84" s="10">
        <v>104</v>
      </c>
      <c r="E84" s="10" t="s">
        <v>94</v>
      </c>
      <c r="F84" s="10">
        <v>235</v>
      </c>
      <c r="G84" s="11">
        <f t="shared" si="9"/>
        <v>188</v>
      </c>
      <c r="J84" s="11">
        <f t="shared" si="10"/>
        <v>0</v>
      </c>
      <c r="L84" s="11">
        <f t="shared" si="11"/>
        <v>47</v>
      </c>
    </row>
    <row r="85" spans="1:12" s="10" customFormat="1" ht="30" customHeight="1" x14ac:dyDescent="0.3">
      <c r="A85" s="10" t="s">
        <v>283</v>
      </c>
      <c r="B85" s="41" t="s">
        <v>922</v>
      </c>
      <c r="C85" s="15" t="s">
        <v>923</v>
      </c>
      <c r="D85" s="10">
        <v>164</v>
      </c>
      <c r="F85" s="10">
        <v>379</v>
      </c>
      <c r="G85" s="11">
        <f t="shared" si="9"/>
        <v>303.2</v>
      </c>
      <c r="J85" s="11">
        <f t="shared" si="10"/>
        <v>0</v>
      </c>
      <c r="L85" s="11">
        <f t="shared" si="11"/>
        <v>75.8</v>
      </c>
    </row>
    <row r="86" spans="1:12" s="8" customFormat="1" ht="30" customHeight="1" x14ac:dyDescent="0.3">
      <c r="A86" s="8" t="s">
        <v>283</v>
      </c>
      <c r="B86" s="48" t="s">
        <v>924</v>
      </c>
      <c r="C86" s="14" t="s">
        <v>925</v>
      </c>
      <c r="D86" s="8">
        <v>16</v>
      </c>
      <c r="E86" s="8" t="s">
        <v>926</v>
      </c>
      <c r="F86" s="8">
        <v>139</v>
      </c>
      <c r="G86" s="9">
        <f t="shared" si="9"/>
        <v>111.2</v>
      </c>
      <c r="J86" s="9">
        <f t="shared" si="10"/>
        <v>0</v>
      </c>
      <c r="L86" s="9">
        <f t="shared" si="11"/>
        <v>27.8</v>
      </c>
    </row>
    <row r="87" spans="1:12" s="12" customFormat="1" ht="30" customHeight="1" x14ac:dyDescent="0.3">
      <c r="A87" s="12" t="s">
        <v>948</v>
      </c>
      <c r="B87" s="12" t="s">
        <v>941</v>
      </c>
      <c r="C87" s="16" t="s">
        <v>940</v>
      </c>
      <c r="G87" s="13">
        <v>215</v>
      </c>
      <c r="J87" s="13">
        <f t="shared" si="10"/>
        <v>0</v>
      </c>
      <c r="L87" s="13">
        <f t="shared" si="11"/>
        <v>0</v>
      </c>
    </row>
    <row r="88" spans="1:12" s="10" customFormat="1" ht="30" customHeight="1" x14ac:dyDescent="0.3">
      <c r="A88" s="10" t="s">
        <v>948</v>
      </c>
      <c r="B88" s="10" t="s">
        <v>942</v>
      </c>
      <c r="C88" s="15" t="s">
        <v>943</v>
      </c>
      <c r="G88" s="11">
        <v>129</v>
      </c>
      <c r="J88" s="11">
        <f t="shared" si="10"/>
        <v>0</v>
      </c>
      <c r="L88" s="11">
        <f t="shared" si="11"/>
        <v>0</v>
      </c>
    </row>
    <row r="89" spans="1:12" s="10" customFormat="1" ht="30" customHeight="1" x14ac:dyDescent="0.3">
      <c r="A89" s="10" t="s">
        <v>948</v>
      </c>
      <c r="B89" s="10" t="s">
        <v>944</v>
      </c>
      <c r="C89" s="15" t="s">
        <v>945</v>
      </c>
      <c r="G89" s="11">
        <v>261</v>
      </c>
      <c r="J89" s="11">
        <f t="shared" si="10"/>
        <v>0</v>
      </c>
      <c r="L89" s="11">
        <f t="shared" si="11"/>
        <v>0</v>
      </c>
    </row>
    <row r="90" spans="1:12" s="8" customFormat="1" ht="30" customHeight="1" x14ac:dyDescent="0.3">
      <c r="A90" s="8" t="s">
        <v>948</v>
      </c>
      <c r="B90" s="8" t="s">
        <v>947</v>
      </c>
      <c r="C90" s="14" t="s">
        <v>946</v>
      </c>
      <c r="G90" s="9">
        <v>188</v>
      </c>
      <c r="J90" s="9">
        <f t="shared" si="10"/>
        <v>0</v>
      </c>
      <c r="L90" s="9">
        <f t="shared" si="11"/>
        <v>0</v>
      </c>
    </row>
    <row r="91" spans="1:12" s="12" customFormat="1" ht="30" customHeight="1" x14ac:dyDescent="0.3">
      <c r="A91" s="12" t="s">
        <v>247</v>
      </c>
      <c r="B91" s="47" t="s">
        <v>899</v>
      </c>
      <c r="C91" s="16" t="s">
        <v>900</v>
      </c>
      <c r="F91" s="12">
        <v>138</v>
      </c>
      <c r="G91" s="13">
        <f t="shared" ref="G91:G100" si="12">F91-L91</f>
        <v>110.4</v>
      </c>
      <c r="H91" s="12">
        <f>F91+F92+F93+F94+F95+F96+F97+F98+F99+F100</f>
        <v>1645</v>
      </c>
      <c r="I91" s="12">
        <v>800</v>
      </c>
      <c r="J91" s="13">
        <f t="shared" ref="J91:J100" si="13">H91-I91</f>
        <v>845</v>
      </c>
      <c r="L91" s="13">
        <f t="shared" ref="L91:L100" si="14">F91*20%</f>
        <v>27.6</v>
      </c>
    </row>
    <row r="92" spans="1:12" s="10" customFormat="1" ht="30" customHeight="1" x14ac:dyDescent="0.3">
      <c r="A92" s="10" t="s">
        <v>247</v>
      </c>
      <c r="B92" s="41" t="s">
        <v>952</v>
      </c>
      <c r="C92" s="15" t="s">
        <v>902</v>
      </c>
      <c r="D92" s="10">
        <v>7</v>
      </c>
      <c r="E92" s="10" t="s">
        <v>59</v>
      </c>
      <c r="F92" s="10">
        <v>161</v>
      </c>
      <c r="G92" s="11">
        <f t="shared" si="12"/>
        <v>128.80000000000001</v>
      </c>
      <c r="J92" s="11">
        <f t="shared" si="13"/>
        <v>0</v>
      </c>
      <c r="L92" s="11">
        <f t="shared" si="14"/>
        <v>32.200000000000003</v>
      </c>
    </row>
    <row r="93" spans="1:12" s="10" customFormat="1" ht="30" customHeight="1" x14ac:dyDescent="0.3">
      <c r="A93" s="10" t="s">
        <v>247</v>
      </c>
      <c r="B93" s="41" t="s">
        <v>927</v>
      </c>
      <c r="C93" s="15" t="s">
        <v>928</v>
      </c>
      <c r="E93" s="10" t="s">
        <v>147</v>
      </c>
      <c r="F93" s="10">
        <v>75</v>
      </c>
      <c r="G93" s="11">
        <f t="shared" si="12"/>
        <v>60</v>
      </c>
      <c r="J93" s="11">
        <f t="shared" si="13"/>
        <v>0</v>
      </c>
      <c r="L93" s="11">
        <f t="shared" si="14"/>
        <v>15</v>
      </c>
    </row>
    <row r="94" spans="1:12" s="10" customFormat="1" ht="30" customHeight="1" x14ac:dyDescent="0.3">
      <c r="A94" s="10" t="s">
        <v>247</v>
      </c>
      <c r="B94" s="41" t="s">
        <v>953</v>
      </c>
      <c r="C94" s="15" t="s">
        <v>954</v>
      </c>
      <c r="D94" s="10">
        <v>3</v>
      </c>
      <c r="E94" s="10" t="s">
        <v>20</v>
      </c>
      <c r="F94" s="10">
        <v>351</v>
      </c>
      <c r="G94" s="11">
        <f t="shared" si="12"/>
        <v>280.8</v>
      </c>
      <c r="J94" s="11">
        <f t="shared" si="13"/>
        <v>0</v>
      </c>
      <c r="L94" s="11">
        <f t="shared" si="14"/>
        <v>70.2</v>
      </c>
    </row>
    <row r="95" spans="1:12" s="10" customFormat="1" ht="30" customHeight="1" x14ac:dyDescent="0.3">
      <c r="A95" s="10" t="s">
        <v>247</v>
      </c>
      <c r="B95" s="41" t="s">
        <v>955</v>
      </c>
      <c r="C95" s="15" t="s">
        <v>956</v>
      </c>
      <c r="F95" s="10">
        <v>143</v>
      </c>
      <c r="G95" s="11">
        <f t="shared" si="12"/>
        <v>114.4</v>
      </c>
      <c r="J95" s="11">
        <f t="shared" si="13"/>
        <v>0</v>
      </c>
      <c r="L95" s="11">
        <f t="shared" si="14"/>
        <v>28.6</v>
      </c>
    </row>
    <row r="96" spans="1:12" s="10" customFormat="1" ht="30" customHeight="1" x14ac:dyDescent="0.3">
      <c r="A96" s="10" t="s">
        <v>247</v>
      </c>
      <c r="B96" s="41" t="s">
        <v>957</v>
      </c>
      <c r="C96" s="15" t="s">
        <v>910</v>
      </c>
      <c r="D96" s="10">
        <v>4</v>
      </c>
      <c r="E96" s="10" t="s">
        <v>470</v>
      </c>
      <c r="F96" s="10">
        <v>147</v>
      </c>
      <c r="G96" s="11">
        <f t="shared" si="12"/>
        <v>117.6</v>
      </c>
      <c r="J96" s="11">
        <f t="shared" si="13"/>
        <v>0</v>
      </c>
      <c r="L96" s="11">
        <f t="shared" si="14"/>
        <v>29.400000000000002</v>
      </c>
    </row>
    <row r="97" spans="1:12" s="10" customFormat="1" ht="30" customHeight="1" x14ac:dyDescent="0.3">
      <c r="A97" s="10" t="s">
        <v>247</v>
      </c>
      <c r="B97" s="41" t="s">
        <v>958</v>
      </c>
      <c r="C97" s="15" t="s">
        <v>912</v>
      </c>
      <c r="D97" s="10">
        <v>7</v>
      </c>
      <c r="E97" s="10" t="s">
        <v>913</v>
      </c>
      <c r="F97" s="10">
        <v>161</v>
      </c>
      <c r="G97" s="11">
        <f t="shared" si="12"/>
        <v>128.80000000000001</v>
      </c>
      <c r="J97" s="11">
        <f t="shared" si="13"/>
        <v>0</v>
      </c>
      <c r="L97" s="11">
        <f t="shared" si="14"/>
        <v>32.200000000000003</v>
      </c>
    </row>
    <row r="98" spans="1:12" s="10" customFormat="1" ht="30" customHeight="1" x14ac:dyDescent="0.3">
      <c r="A98" s="10" t="s">
        <v>247</v>
      </c>
      <c r="B98" s="41" t="s">
        <v>959</v>
      </c>
      <c r="C98" s="15" t="s">
        <v>872</v>
      </c>
      <c r="F98" s="10">
        <v>162</v>
      </c>
      <c r="G98" s="11">
        <f t="shared" si="12"/>
        <v>129.6</v>
      </c>
      <c r="J98" s="11">
        <f t="shared" si="13"/>
        <v>0</v>
      </c>
      <c r="L98" s="11">
        <f t="shared" si="14"/>
        <v>32.4</v>
      </c>
    </row>
    <row r="99" spans="1:12" s="10" customFormat="1" ht="30" customHeight="1" x14ac:dyDescent="0.3">
      <c r="A99" s="10" t="s">
        <v>247</v>
      </c>
      <c r="B99" s="41" t="s">
        <v>960</v>
      </c>
      <c r="C99" s="15" t="s">
        <v>897</v>
      </c>
      <c r="F99" s="10">
        <v>215</v>
      </c>
      <c r="G99" s="11">
        <f t="shared" si="12"/>
        <v>172</v>
      </c>
      <c r="J99" s="11">
        <f t="shared" si="13"/>
        <v>0</v>
      </c>
      <c r="L99" s="11">
        <f t="shared" si="14"/>
        <v>43</v>
      </c>
    </row>
    <row r="100" spans="1:12" s="8" customFormat="1" ht="30" customHeight="1" x14ac:dyDescent="0.3">
      <c r="A100" s="8" t="s">
        <v>247</v>
      </c>
      <c r="B100" s="48" t="s">
        <v>961</v>
      </c>
      <c r="C100" s="14" t="s">
        <v>898</v>
      </c>
      <c r="F100" s="8">
        <v>92</v>
      </c>
      <c r="G100" s="9">
        <f t="shared" si="12"/>
        <v>73.599999999999994</v>
      </c>
      <c r="J100" s="9">
        <f t="shared" si="13"/>
        <v>0</v>
      </c>
      <c r="L100" s="9">
        <f t="shared" si="14"/>
        <v>18.400000000000002</v>
      </c>
    </row>
    <row r="102" spans="1:12" ht="30" customHeight="1" x14ac:dyDescent="0.3">
      <c r="F102" s="1">
        <f>SUM(F2:F101)</f>
        <v>26621</v>
      </c>
      <c r="H102" s="1">
        <f>SUM(H2:H101)</f>
        <v>26621</v>
      </c>
      <c r="J102" s="1">
        <f>SUM(J2:J101)</f>
        <v>9149</v>
      </c>
    </row>
  </sheetData>
  <sortState ref="A47:L58">
    <sortCondition ref="A47"/>
  </sortState>
  <hyperlinks>
    <hyperlink ref="C22" r:id="rId1" xr:uid="{00000000-0004-0000-2800-000000000000}"/>
    <hyperlink ref="C37" r:id="rId2" xr:uid="{00000000-0004-0000-2800-000001000000}"/>
    <hyperlink ref="C38" r:id="rId3" xr:uid="{00000000-0004-0000-2800-000002000000}"/>
    <hyperlink ref="C39" r:id="rId4" xr:uid="{00000000-0004-0000-2800-000003000000}"/>
    <hyperlink ref="C10" r:id="rId5" xr:uid="{00000000-0004-0000-2800-000004000000}"/>
    <hyperlink ref="C7" r:id="rId6" xr:uid="{00000000-0004-0000-2800-000005000000}"/>
    <hyperlink ref="C2" r:id="rId7" xr:uid="{00000000-0004-0000-2800-000006000000}"/>
    <hyperlink ref="C56" r:id="rId8" xr:uid="{00000000-0004-0000-2800-000007000000}"/>
    <hyperlink ref="C3" r:id="rId9" xr:uid="{00000000-0004-0000-2800-000008000000}"/>
    <hyperlink ref="C4" r:id="rId10" xr:uid="{00000000-0004-0000-2800-000009000000}"/>
    <hyperlink ref="C5" r:id="rId11" xr:uid="{00000000-0004-0000-2800-00000A000000}"/>
    <hyperlink ref="C6" r:id="rId12" xr:uid="{00000000-0004-0000-2800-00000B000000}"/>
    <hyperlink ref="C53" r:id="rId13" xr:uid="{00000000-0004-0000-2800-00000C000000}"/>
    <hyperlink ref="C54" r:id="rId14" xr:uid="{00000000-0004-0000-2800-00000D000000}"/>
    <hyperlink ref="C23" r:id="rId15" xr:uid="{00000000-0004-0000-2800-00000E000000}"/>
    <hyperlink ref="C9" r:id="rId16" xr:uid="{00000000-0004-0000-2800-00000F000000}"/>
    <hyperlink ref="C8" r:id="rId17" xr:uid="{00000000-0004-0000-2800-000010000000}"/>
    <hyperlink ref="C57" r:id="rId18" xr:uid="{00000000-0004-0000-2800-000011000000}"/>
    <hyperlink ref="C66" r:id="rId19" xr:uid="{00000000-0004-0000-2800-000012000000}"/>
    <hyperlink ref="C67" r:id="rId20" xr:uid="{00000000-0004-0000-2800-000013000000}"/>
    <hyperlink ref="C68" r:id="rId21" xr:uid="{00000000-0004-0000-2800-000014000000}"/>
    <hyperlink ref="C36" r:id="rId22" xr:uid="{00000000-0004-0000-2800-000015000000}"/>
    <hyperlink ref="C26" r:id="rId23" xr:uid="{00000000-0004-0000-2800-000016000000}"/>
    <hyperlink ref="C65" r:id="rId24" xr:uid="{00000000-0004-0000-2800-000017000000}"/>
    <hyperlink ref="C72" r:id="rId25" xr:uid="{00000000-0004-0000-2800-000018000000}"/>
    <hyperlink ref="C73" r:id="rId26" xr:uid="{00000000-0004-0000-2800-000019000000}"/>
    <hyperlink ref="C74" r:id="rId27" xr:uid="{00000000-0004-0000-2800-00001A000000}"/>
    <hyperlink ref="C24" r:id="rId28" xr:uid="{00000000-0004-0000-2800-00001B000000}"/>
    <hyperlink ref="C25" r:id="rId29" xr:uid="{00000000-0004-0000-2800-00001C000000}"/>
    <hyperlink ref="C27" r:id="rId30" xr:uid="{00000000-0004-0000-2800-00001D000000}"/>
    <hyperlink ref="C28" r:id="rId31" xr:uid="{00000000-0004-0000-2800-00001E000000}"/>
    <hyperlink ref="C29" r:id="rId32" xr:uid="{00000000-0004-0000-2800-00001F000000}"/>
    <hyperlink ref="C75" r:id="rId33" xr:uid="{00000000-0004-0000-2800-000020000000}"/>
    <hyperlink ref="C76" r:id="rId34" xr:uid="{00000000-0004-0000-2800-000021000000}"/>
    <hyperlink ref="C77" r:id="rId35" xr:uid="{00000000-0004-0000-2800-000022000000}"/>
    <hyperlink ref="C78" r:id="rId36" xr:uid="{00000000-0004-0000-2800-000023000000}"/>
    <hyperlink ref="C79" r:id="rId37" xr:uid="{00000000-0004-0000-2800-000024000000}"/>
    <hyperlink ref="C80" r:id="rId38" xr:uid="{00000000-0004-0000-2800-000025000000}"/>
    <hyperlink ref="C81" r:id="rId39" xr:uid="{00000000-0004-0000-2800-000026000000}"/>
    <hyperlink ref="C82" r:id="rId40" xr:uid="{00000000-0004-0000-2800-000027000000}"/>
    <hyperlink ref="C83" r:id="rId41" xr:uid="{00000000-0004-0000-2800-000028000000}"/>
    <hyperlink ref="C84" r:id="rId42" xr:uid="{00000000-0004-0000-2800-000029000000}"/>
    <hyperlink ref="C85" r:id="rId43" xr:uid="{00000000-0004-0000-2800-00002A000000}"/>
    <hyperlink ref="C86" r:id="rId44" xr:uid="{00000000-0004-0000-2800-00002B000000}"/>
    <hyperlink ref="C30" r:id="rId45" xr:uid="{00000000-0004-0000-2800-00002C000000}"/>
    <hyperlink ref="C31" r:id="rId46" xr:uid="{00000000-0004-0000-2800-00002D000000}"/>
    <hyperlink ref="C32" r:id="rId47" xr:uid="{00000000-0004-0000-2800-00002E000000}"/>
    <hyperlink ref="C33" r:id="rId48" xr:uid="{00000000-0004-0000-2800-00002F000000}"/>
    <hyperlink ref="C34" r:id="rId49" xr:uid="{00000000-0004-0000-2800-000030000000}"/>
    <hyperlink ref="C35" r:id="rId50" xr:uid="{00000000-0004-0000-2800-000031000000}"/>
    <hyperlink ref="C87" r:id="rId51" xr:uid="{00000000-0004-0000-2800-000032000000}"/>
    <hyperlink ref="C88" r:id="rId52" xr:uid="{00000000-0004-0000-2800-000033000000}"/>
    <hyperlink ref="C89" r:id="rId53" xr:uid="{00000000-0004-0000-2800-000034000000}"/>
    <hyperlink ref="C90" r:id="rId54" xr:uid="{00000000-0004-0000-2800-000035000000}"/>
    <hyperlink ref="C91" r:id="rId55" xr:uid="{00000000-0004-0000-2800-000036000000}"/>
    <hyperlink ref="C92" r:id="rId56" xr:uid="{00000000-0004-0000-2800-000037000000}"/>
    <hyperlink ref="C93" r:id="rId57" xr:uid="{00000000-0004-0000-2800-000038000000}"/>
    <hyperlink ref="C94" r:id="rId58" xr:uid="{00000000-0004-0000-2800-000039000000}"/>
    <hyperlink ref="C95" r:id="rId59" xr:uid="{00000000-0004-0000-2800-00003A000000}"/>
    <hyperlink ref="C96" r:id="rId60" xr:uid="{00000000-0004-0000-2800-00003B000000}"/>
    <hyperlink ref="C97" r:id="rId61" xr:uid="{00000000-0004-0000-2800-00003C000000}"/>
    <hyperlink ref="C98" r:id="rId62" xr:uid="{00000000-0004-0000-2800-00003D000000}"/>
    <hyperlink ref="C99" r:id="rId63" xr:uid="{00000000-0004-0000-2800-00003E000000}"/>
    <hyperlink ref="C100" r:id="rId64" xr:uid="{00000000-0004-0000-2800-00003F000000}"/>
  </hyperlinks>
  <pageMargins left="0.7" right="0.7" top="0.75" bottom="0.75" header="0.3" footer="0.3"/>
  <pageSetup paperSize="9" orientation="portrait" verticalDpi="0" r:id="rId6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87"/>
  <sheetViews>
    <sheetView workbookViewId="0">
      <pane ySplit="1" topLeftCell="A65" activePane="bottomLeft" state="frozen"/>
      <selection pane="bottomLeft" activeCell="A76" sqref="A76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D86</f>
        <v>25461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2" t="s">
        <v>732</v>
      </c>
      <c r="B2" s="32">
        <v>152</v>
      </c>
      <c r="C2" s="32" t="s">
        <v>89</v>
      </c>
      <c r="D2" s="32">
        <v>665</v>
      </c>
      <c r="E2" s="32" t="s">
        <v>647</v>
      </c>
      <c r="F2" s="28" t="s">
        <v>710</v>
      </c>
      <c r="G2" s="32">
        <v>845</v>
      </c>
      <c r="H2" s="31">
        <f t="shared" ref="H2:H33" si="0">G2-M2</f>
        <v>676</v>
      </c>
      <c r="I2" s="32">
        <f>G2+G3+G4+G5+G6+G7+G8</f>
        <v>4844</v>
      </c>
      <c r="J2" s="32">
        <v>1750</v>
      </c>
      <c r="K2" s="31">
        <f t="shared" ref="K2:K26" si="1">I2-J2</f>
        <v>3094</v>
      </c>
      <c r="M2" s="31">
        <f t="shared" ref="M2:M61" si="2">G2*20%</f>
        <v>169</v>
      </c>
      <c r="N2" s="31"/>
      <c r="O2" s="31"/>
    </row>
    <row r="3" spans="1:15" ht="30" customHeight="1" x14ac:dyDescent="0.3">
      <c r="A3" s="32" t="s">
        <v>684</v>
      </c>
      <c r="B3" s="32">
        <v>58</v>
      </c>
      <c r="D3" s="32">
        <v>378</v>
      </c>
      <c r="E3" s="32" t="s">
        <v>685</v>
      </c>
      <c r="F3" s="28"/>
      <c r="G3" s="32">
        <v>481</v>
      </c>
      <c r="H3" s="31">
        <f t="shared" si="0"/>
        <v>384.8</v>
      </c>
      <c r="I3" s="32">
        <f>G3</f>
        <v>481</v>
      </c>
      <c r="J3" s="32">
        <v>250</v>
      </c>
      <c r="K3" s="31">
        <f t="shared" si="1"/>
        <v>231</v>
      </c>
      <c r="M3" s="31">
        <f t="shared" si="2"/>
        <v>96.2</v>
      </c>
    </row>
    <row r="4" spans="1:15" ht="30" customHeight="1" x14ac:dyDescent="0.3">
      <c r="A4" s="32" t="s">
        <v>679</v>
      </c>
      <c r="B4" s="32" t="s">
        <v>680</v>
      </c>
      <c r="C4" s="32" t="s">
        <v>120</v>
      </c>
      <c r="D4" s="32">
        <v>899</v>
      </c>
      <c r="E4" s="32" t="s">
        <v>159</v>
      </c>
      <c r="F4" s="28" t="s">
        <v>681</v>
      </c>
      <c r="G4" s="32">
        <v>1142</v>
      </c>
      <c r="H4" s="31">
        <f t="shared" si="0"/>
        <v>913.6</v>
      </c>
      <c r="I4" s="32">
        <f>G4+G5+G6</f>
        <v>2664</v>
      </c>
      <c r="K4" s="31">
        <f t="shared" si="1"/>
        <v>2664</v>
      </c>
      <c r="M4" s="31">
        <f t="shared" si="2"/>
        <v>228.4</v>
      </c>
    </row>
    <row r="5" spans="1:15" ht="30" customHeight="1" x14ac:dyDescent="0.3">
      <c r="A5" s="32" t="s">
        <v>679</v>
      </c>
      <c r="B5" s="32" t="s">
        <v>683</v>
      </c>
      <c r="C5" s="32" t="s">
        <v>120</v>
      </c>
      <c r="D5" s="32">
        <v>899</v>
      </c>
      <c r="E5" s="31" t="s">
        <v>682</v>
      </c>
      <c r="F5" s="28" t="s">
        <v>681</v>
      </c>
      <c r="G5" s="32">
        <v>1142</v>
      </c>
      <c r="H5" s="31">
        <f t="shared" si="0"/>
        <v>913.6</v>
      </c>
      <c r="I5" s="32">
        <f>G5</f>
        <v>1142</v>
      </c>
      <c r="J5" s="32">
        <v>600</v>
      </c>
      <c r="K5" s="31">
        <f t="shared" si="1"/>
        <v>542</v>
      </c>
      <c r="M5" s="31">
        <f t="shared" si="2"/>
        <v>228.4</v>
      </c>
    </row>
    <row r="6" spans="1:15" ht="30" customHeight="1" x14ac:dyDescent="0.3">
      <c r="A6" s="31" t="s">
        <v>649</v>
      </c>
      <c r="B6" s="31">
        <v>48</v>
      </c>
      <c r="C6" s="31" t="s">
        <v>650</v>
      </c>
      <c r="D6" s="32">
        <v>299</v>
      </c>
      <c r="E6" s="32" t="s">
        <v>647</v>
      </c>
      <c r="F6" s="28" t="s">
        <v>648</v>
      </c>
      <c r="G6" s="31">
        <v>380</v>
      </c>
      <c r="H6" s="31">
        <f t="shared" si="0"/>
        <v>304</v>
      </c>
      <c r="K6" s="31">
        <f t="shared" si="1"/>
        <v>0</v>
      </c>
      <c r="M6" s="31">
        <f t="shared" si="2"/>
        <v>76</v>
      </c>
    </row>
    <row r="7" spans="1:15" ht="30" customHeight="1" x14ac:dyDescent="0.3">
      <c r="A7" s="32" t="s">
        <v>779</v>
      </c>
      <c r="B7" s="32">
        <v>54</v>
      </c>
      <c r="C7" s="32" t="s">
        <v>782</v>
      </c>
      <c r="D7" s="32">
        <v>415</v>
      </c>
      <c r="E7" s="32" t="s">
        <v>781</v>
      </c>
      <c r="F7" s="28" t="s">
        <v>780</v>
      </c>
      <c r="G7" s="32">
        <v>528</v>
      </c>
      <c r="H7" s="31">
        <f t="shared" si="0"/>
        <v>422.4</v>
      </c>
      <c r="I7" s="32">
        <f>G7</f>
        <v>528</v>
      </c>
      <c r="J7" s="32">
        <v>250</v>
      </c>
      <c r="K7" s="31">
        <f t="shared" si="1"/>
        <v>278</v>
      </c>
      <c r="M7" s="31">
        <f t="shared" si="2"/>
        <v>105.60000000000001</v>
      </c>
    </row>
    <row r="8" spans="1:15" ht="30" customHeight="1" x14ac:dyDescent="0.3">
      <c r="A8" s="32" t="s">
        <v>787</v>
      </c>
      <c r="B8" s="32">
        <v>128</v>
      </c>
      <c r="D8" s="32">
        <v>256</v>
      </c>
      <c r="E8" s="32" t="s">
        <v>82</v>
      </c>
      <c r="F8" s="28" t="s">
        <v>788</v>
      </c>
      <c r="G8" s="32">
        <v>326</v>
      </c>
      <c r="H8" s="31">
        <f t="shared" si="0"/>
        <v>260.8</v>
      </c>
      <c r="K8" s="31">
        <f t="shared" si="1"/>
        <v>0</v>
      </c>
      <c r="M8" s="31">
        <f t="shared" si="2"/>
        <v>65.2</v>
      </c>
    </row>
    <row r="9" spans="1:15" ht="30" customHeight="1" x14ac:dyDescent="0.3">
      <c r="A9" s="34" t="s">
        <v>721</v>
      </c>
      <c r="B9" s="32">
        <v>4</v>
      </c>
      <c r="C9" s="32" t="s">
        <v>723</v>
      </c>
      <c r="E9" s="32" t="s">
        <v>143</v>
      </c>
      <c r="F9" s="28" t="s">
        <v>722</v>
      </c>
      <c r="G9" s="32">
        <v>210</v>
      </c>
      <c r="H9" s="31">
        <f t="shared" si="0"/>
        <v>168</v>
      </c>
      <c r="I9" s="32">
        <f>G9+G10+G11+G12+G13</f>
        <v>1201</v>
      </c>
      <c r="J9" s="32">
        <v>1000</v>
      </c>
      <c r="K9" s="31">
        <f t="shared" si="1"/>
        <v>201</v>
      </c>
      <c r="M9" s="31">
        <f t="shared" si="2"/>
        <v>42</v>
      </c>
    </row>
    <row r="10" spans="1:15" ht="30" customHeight="1" x14ac:dyDescent="0.3">
      <c r="A10" s="32" t="s">
        <v>718</v>
      </c>
      <c r="B10" s="32">
        <v>4</v>
      </c>
      <c r="C10" s="32" t="s">
        <v>720</v>
      </c>
      <c r="D10" s="32">
        <v>235</v>
      </c>
      <c r="E10" s="32" t="s">
        <v>143</v>
      </c>
      <c r="F10" s="28" t="s">
        <v>719</v>
      </c>
      <c r="G10" s="32">
        <v>299</v>
      </c>
      <c r="H10" s="31">
        <f t="shared" si="0"/>
        <v>239.2</v>
      </c>
      <c r="K10" s="31">
        <f t="shared" si="1"/>
        <v>0</v>
      </c>
      <c r="M10" s="31">
        <f t="shared" si="2"/>
        <v>59.800000000000004</v>
      </c>
    </row>
    <row r="11" spans="1:15" ht="30" customHeight="1" x14ac:dyDescent="0.3">
      <c r="A11" s="32" t="s">
        <v>727</v>
      </c>
      <c r="B11" s="29">
        <v>58</v>
      </c>
      <c r="C11" s="32" t="s">
        <v>120</v>
      </c>
      <c r="D11" s="32">
        <v>379</v>
      </c>
      <c r="E11" s="32" t="s">
        <v>728</v>
      </c>
      <c r="F11" s="28"/>
      <c r="G11" s="31">
        <v>482</v>
      </c>
      <c r="H11" s="31">
        <f t="shared" si="0"/>
        <v>385.6</v>
      </c>
      <c r="I11" s="32">
        <f>G11+G12+G13+G14+G15</f>
        <v>2692</v>
      </c>
      <c r="J11" s="32">
        <v>1000</v>
      </c>
      <c r="K11" s="31">
        <f t="shared" si="1"/>
        <v>1692</v>
      </c>
      <c r="M11" s="31">
        <f t="shared" si="2"/>
        <v>96.4</v>
      </c>
    </row>
    <row r="12" spans="1:15" ht="30" customHeight="1" x14ac:dyDescent="0.3">
      <c r="A12" s="32" t="s">
        <v>706</v>
      </c>
      <c r="D12" s="32">
        <v>82</v>
      </c>
      <c r="E12" s="32" t="s">
        <v>705</v>
      </c>
      <c r="F12" s="28" t="s">
        <v>707</v>
      </c>
      <c r="G12" s="32">
        <v>105</v>
      </c>
      <c r="H12" s="31">
        <f t="shared" si="0"/>
        <v>84</v>
      </c>
      <c r="I12" s="32">
        <f>G12+G13</f>
        <v>210</v>
      </c>
      <c r="J12" s="32">
        <v>200</v>
      </c>
      <c r="K12" s="31">
        <f t="shared" si="1"/>
        <v>10</v>
      </c>
      <c r="M12" s="31">
        <f t="shared" si="2"/>
        <v>21</v>
      </c>
    </row>
    <row r="13" spans="1:15" ht="30" customHeight="1" x14ac:dyDescent="0.3">
      <c r="A13" s="32" t="s">
        <v>706</v>
      </c>
      <c r="D13" s="32">
        <v>82</v>
      </c>
      <c r="E13" s="32" t="s">
        <v>159</v>
      </c>
      <c r="F13" s="28" t="s">
        <v>707</v>
      </c>
      <c r="G13" s="32">
        <v>105</v>
      </c>
      <c r="H13" s="31">
        <f t="shared" si="0"/>
        <v>84</v>
      </c>
      <c r="K13" s="31">
        <f t="shared" si="1"/>
        <v>0</v>
      </c>
      <c r="M13" s="31">
        <f t="shared" si="2"/>
        <v>21</v>
      </c>
    </row>
    <row r="14" spans="1:15" ht="30" customHeight="1" x14ac:dyDescent="0.3">
      <c r="A14" s="31" t="s">
        <v>536</v>
      </c>
      <c r="B14" s="31">
        <v>46</v>
      </c>
      <c r="C14" s="31" t="s">
        <v>3</v>
      </c>
      <c r="D14" s="32">
        <v>1299</v>
      </c>
      <c r="E14" s="31" t="s">
        <v>402</v>
      </c>
      <c r="F14" s="28" t="s">
        <v>537</v>
      </c>
      <c r="G14" s="32">
        <v>1650</v>
      </c>
      <c r="H14" s="31">
        <f t="shared" si="0"/>
        <v>1320</v>
      </c>
      <c r="K14" s="31">
        <f t="shared" si="1"/>
        <v>0</v>
      </c>
      <c r="M14" s="31">
        <f t="shared" si="2"/>
        <v>330</v>
      </c>
    </row>
    <row r="15" spans="1:15" ht="30" customHeight="1" x14ac:dyDescent="0.3">
      <c r="A15" s="32" t="s">
        <v>716</v>
      </c>
      <c r="B15" s="32">
        <v>146</v>
      </c>
      <c r="C15" s="32" t="s">
        <v>481</v>
      </c>
      <c r="D15" s="32">
        <v>275</v>
      </c>
      <c r="E15" s="32" t="s">
        <v>647</v>
      </c>
      <c r="F15" s="28" t="s">
        <v>717</v>
      </c>
      <c r="G15" s="32">
        <v>350</v>
      </c>
      <c r="H15" s="31">
        <f t="shared" si="0"/>
        <v>280</v>
      </c>
      <c r="K15" s="31">
        <f t="shared" si="1"/>
        <v>0</v>
      </c>
      <c r="M15" s="31">
        <f t="shared" si="2"/>
        <v>70</v>
      </c>
    </row>
    <row r="16" spans="1:15" s="31" customFormat="1" ht="30" customHeight="1" x14ac:dyDescent="0.3">
      <c r="A16" s="32" t="s">
        <v>789</v>
      </c>
      <c r="B16" s="32">
        <v>164</v>
      </c>
      <c r="C16" s="32" t="s">
        <v>120</v>
      </c>
      <c r="D16" s="32">
        <v>259</v>
      </c>
      <c r="E16" s="32" t="s">
        <v>82</v>
      </c>
      <c r="F16" s="28" t="s">
        <v>790</v>
      </c>
      <c r="G16" s="32">
        <v>329</v>
      </c>
      <c r="H16" s="31">
        <f t="shared" si="0"/>
        <v>263.2</v>
      </c>
      <c r="I16" s="32"/>
      <c r="J16" s="32"/>
      <c r="K16" s="31">
        <f t="shared" si="1"/>
        <v>0</v>
      </c>
      <c r="L16" s="32"/>
      <c r="M16" s="31">
        <f t="shared" si="2"/>
        <v>65.8</v>
      </c>
    </row>
    <row r="17" spans="1:13" s="31" customFormat="1" ht="30" customHeight="1" x14ac:dyDescent="0.3">
      <c r="A17" s="32" t="s">
        <v>791</v>
      </c>
      <c r="B17" s="32">
        <v>164</v>
      </c>
      <c r="C17" s="32" t="s">
        <v>7</v>
      </c>
      <c r="D17" s="32">
        <v>265</v>
      </c>
      <c r="E17" s="32" t="s">
        <v>82</v>
      </c>
      <c r="F17" s="28" t="s">
        <v>792</v>
      </c>
      <c r="G17" s="32">
        <v>337</v>
      </c>
      <c r="H17" s="31">
        <f t="shared" si="0"/>
        <v>269.60000000000002</v>
      </c>
      <c r="I17" s="32"/>
      <c r="J17" s="32"/>
      <c r="K17" s="31">
        <f t="shared" si="1"/>
        <v>0</v>
      </c>
      <c r="L17" s="32"/>
      <c r="M17" s="31">
        <f t="shared" si="2"/>
        <v>67.400000000000006</v>
      </c>
    </row>
    <row r="18" spans="1:13" ht="30" customHeight="1" x14ac:dyDescent="0.3">
      <c r="A18" s="32" t="s">
        <v>785</v>
      </c>
      <c r="B18" s="32">
        <v>122</v>
      </c>
      <c r="C18" s="32" t="s">
        <v>20</v>
      </c>
      <c r="D18" s="32">
        <v>175</v>
      </c>
      <c r="E18" s="32" t="s">
        <v>82</v>
      </c>
      <c r="F18" s="28" t="s">
        <v>786</v>
      </c>
      <c r="G18" s="32">
        <v>223</v>
      </c>
      <c r="H18" s="31">
        <f t="shared" si="0"/>
        <v>178.4</v>
      </c>
      <c r="I18" s="32">
        <f>G18+G19+G20+G21</f>
        <v>1696</v>
      </c>
      <c r="J18" s="32">
        <v>600</v>
      </c>
      <c r="K18" s="31">
        <f t="shared" si="1"/>
        <v>1096</v>
      </c>
      <c r="M18" s="31">
        <f t="shared" si="2"/>
        <v>44.6</v>
      </c>
    </row>
    <row r="19" spans="1:13" ht="30" customHeight="1" x14ac:dyDescent="0.3">
      <c r="A19" s="31" t="s">
        <v>700</v>
      </c>
      <c r="B19" s="31">
        <v>56</v>
      </c>
      <c r="C19" s="31"/>
      <c r="D19" s="32">
        <v>427</v>
      </c>
      <c r="E19" s="31" t="s">
        <v>199</v>
      </c>
      <c r="F19" s="28" t="s">
        <v>701</v>
      </c>
      <c r="G19" s="31">
        <v>543</v>
      </c>
      <c r="H19" s="31">
        <f t="shared" si="0"/>
        <v>434.4</v>
      </c>
      <c r="I19" s="32">
        <f>G19+G20+G21+G22</f>
        <v>1938</v>
      </c>
      <c r="J19" s="32">
        <v>1332</v>
      </c>
      <c r="K19" s="31">
        <f t="shared" si="1"/>
        <v>606</v>
      </c>
      <c r="M19" s="31">
        <f t="shared" si="2"/>
        <v>108.60000000000001</v>
      </c>
    </row>
    <row r="20" spans="1:13" ht="30" customHeight="1" x14ac:dyDescent="0.3">
      <c r="A20" s="32" t="s">
        <v>724</v>
      </c>
      <c r="B20" s="32">
        <v>112</v>
      </c>
      <c r="C20" s="32" t="s">
        <v>726</v>
      </c>
      <c r="D20" s="32">
        <v>377</v>
      </c>
      <c r="E20" s="32" t="s">
        <v>695</v>
      </c>
      <c r="F20" s="28" t="s">
        <v>725</v>
      </c>
      <c r="G20" s="32">
        <v>479</v>
      </c>
      <c r="H20" s="31">
        <f t="shared" si="0"/>
        <v>383.2</v>
      </c>
      <c r="I20" s="32">
        <f>G20+G21+G22+G23</f>
        <v>1559</v>
      </c>
      <c r="J20" s="32">
        <v>700</v>
      </c>
      <c r="K20" s="31">
        <f t="shared" si="1"/>
        <v>859</v>
      </c>
      <c r="M20" s="31">
        <f t="shared" si="2"/>
        <v>95.800000000000011</v>
      </c>
    </row>
    <row r="21" spans="1:13" ht="30" customHeight="1" x14ac:dyDescent="0.3">
      <c r="A21" s="32" t="s">
        <v>708</v>
      </c>
      <c r="B21" s="32">
        <v>56</v>
      </c>
      <c r="C21" s="32" t="s">
        <v>481</v>
      </c>
      <c r="D21" s="32">
        <v>355</v>
      </c>
      <c r="E21" s="32" t="s">
        <v>695</v>
      </c>
      <c r="F21" s="28" t="s">
        <v>709</v>
      </c>
      <c r="G21" s="32">
        <v>451</v>
      </c>
      <c r="H21" s="31">
        <f t="shared" si="0"/>
        <v>360.8</v>
      </c>
      <c r="K21" s="31">
        <f t="shared" si="1"/>
        <v>0</v>
      </c>
      <c r="M21" s="31">
        <f t="shared" si="2"/>
        <v>90.2</v>
      </c>
    </row>
    <row r="22" spans="1:13" ht="30" customHeight="1" x14ac:dyDescent="0.3">
      <c r="A22" s="34" t="s">
        <v>714</v>
      </c>
      <c r="B22" s="32">
        <v>146</v>
      </c>
      <c r="C22" s="32" t="s">
        <v>120</v>
      </c>
      <c r="E22" s="32" t="s">
        <v>647</v>
      </c>
      <c r="F22" s="28" t="s">
        <v>715</v>
      </c>
      <c r="G22" s="32">
        <v>465</v>
      </c>
      <c r="H22" s="31">
        <f t="shared" si="0"/>
        <v>372</v>
      </c>
      <c r="K22" s="31">
        <f t="shared" si="1"/>
        <v>0</v>
      </c>
      <c r="M22" s="31">
        <f t="shared" si="2"/>
        <v>93</v>
      </c>
    </row>
    <row r="23" spans="1:13" ht="30" customHeight="1" x14ac:dyDescent="0.3">
      <c r="A23" s="31" t="s">
        <v>633</v>
      </c>
      <c r="B23" s="31">
        <v>12</v>
      </c>
      <c r="C23" s="31" t="s">
        <v>635</v>
      </c>
      <c r="D23" s="32">
        <v>129</v>
      </c>
      <c r="E23" s="32" t="s">
        <v>636</v>
      </c>
      <c r="F23" s="28" t="s">
        <v>634</v>
      </c>
      <c r="G23" s="31">
        <v>164</v>
      </c>
      <c r="H23" s="31">
        <f t="shared" si="0"/>
        <v>131.19999999999999</v>
      </c>
      <c r="I23" s="32">
        <f>G23+G24</f>
        <v>274</v>
      </c>
      <c r="J23" s="32">
        <v>150</v>
      </c>
      <c r="K23" s="31">
        <f t="shared" si="1"/>
        <v>124</v>
      </c>
      <c r="M23" s="31">
        <f t="shared" si="2"/>
        <v>32.800000000000004</v>
      </c>
    </row>
    <row r="24" spans="1:13" ht="30" customHeight="1" x14ac:dyDescent="0.3">
      <c r="A24" s="40" t="s">
        <v>637</v>
      </c>
      <c r="B24" s="31">
        <v>11</v>
      </c>
      <c r="C24" s="31" t="s">
        <v>639</v>
      </c>
      <c r="E24" s="32" t="s">
        <v>636</v>
      </c>
      <c r="F24" s="28" t="s">
        <v>638</v>
      </c>
      <c r="G24" s="31">
        <v>110</v>
      </c>
      <c r="H24" s="31">
        <f t="shared" si="0"/>
        <v>88</v>
      </c>
      <c r="K24" s="31">
        <f t="shared" si="1"/>
        <v>0</v>
      </c>
      <c r="M24" s="31">
        <f t="shared" si="2"/>
        <v>22</v>
      </c>
    </row>
    <row r="25" spans="1:13" ht="30" customHeight="1" x14ac:dyDescent="0.3">
      <c r="A25" s="32" t="s">
        <v>772</v>
      </c>
      <c r="C25" s="32" t="s">
        <v>777</v>
      </c>
      <c r="D25" s="32">
        <v>135</v>
      </c>
      <c r="E25" s="32" t="s">
        <v>770</v>
      </c>
      <c r="F25" s="28" t="s">
        <v>773</v>
      </c>
      <c r="G25" s="32">
        <v>174</v>
      </c>
      <c r="H25" s="31">
        <f t="shared" si="0"/>
        <v>139.19999999999999</v>
      </c>
      <c r="K25" s="31">
        <f t="shared" si="1"/>
        <v>0</v>
      </c>
      <c r="M25" s="31">
        <f t="shared" si="2"/>
        <v>34.800000000000004</v>
      </c>
    </row>
    <row r="26" spans="1:13" ht="30" customHeight="1" x14ac:dyDescent="0.3">
      <c r="A26" s="31" t="s">
        <v>736</v>
      </c>
      <c r="B26" s="31"/>
      <c r="C26" s="31"/>
      <c r="D26" s="32">
        <v>119</v>
      </c>
      <c r="E26" s="31" t="s">
        <v>507</v>
      </c>
      <c r="F26" s="28"/>
      <c r="G26" s="31">
        <v>152</v>
      </c>
      <c r="H26" s="31">
        <f t="shared" si="0"/>
        <v>121.6</v>
      </c>
      <c r="K26" s="31">
        <f t="shared" si="1"/>
        <v>0</v>
      </c>
      <c r="M26" s="31">
        <f t="shared" si="2"/>
        <v>30.400000000000002</v>
      </c>
    </row>
    <row r="27" spans="1:13" ht="30" customHeight="1" x14ac:dyDescent="0.3">
      <c r="A27" s="40" t="s">
        <v>742</v>
      </c>
      <c r="B27" s="31"/>
      <c r="C27" s="31"/>
      <c r="E27" s="31" t="s">
        <v>507</v>
      </c>
      <c r="F27" s="28"/>
      <c r="G27" s="31">
        <v>329</v>
      </c>
      <c r="H27" s="31">
        <f t="shared" si="0"/>
        <v>263.2</v>
      </c>
      <c r="K27" s="31"/>
      <c r="M27" s="31">
        <f t="shared" si="2"/>
        <v>65.8</v>
      </c>
    </row>
    <row r="28" spans="1:13" ht="30" customHeight="1" x14ac:dyDescent="0.3">
      <c r="A28" s="32" t="s">
        <v>740</v>
      </c>
      <c r="B28" s="32">
        <v>27</v>
      </c>
      <c r="C28" s="32" t="s">
        <v>104</v>
      </c>
      <c r="D28" s="32">
        <v>144</v>
      </c>
      <c r="E28" s="32" t="s">
        <v>728</v>
      </c>
      <c r="F28" s="28"/>
      <c r="G28" s="31">
        <v>184</v>
      </c>
      <c r="H28" s="31">
        <f t="shared" si="0"/>
        <v>147.19999999999999</v>
      </c>
      <c r="K28" s="31">
        <f t="shared" ref="K28:K71" si="3">I28-J28</f>
        <v>0</v>
      </c>
      <c r="M28" s="31">
        <f t="shared" si="2"/>
        <v>36.800000000000004</v>
      </c>
    </row>
    <row r="29" spans="1:13" ht="30" customHeight="1" x14ac:dyDescent="0.3">
      <c r="A29" s="32" t="s">
        <v>668</v>
      </c>
      <c r="B29" s="32" t="s">
        <v>669</v>
      </c>
      <c r="C29" s="32" t="s">
        <v>670</v>
      </c>
      <c r="D29" s="32">
        <v>236</v>
      </c>
      <c r="E29" s="32" t="s">
        <v>129</v>
      </c>
      <c r="F29" s="28"/>
      <c r="G29" s="32">
        <v>300</v>
      </c>
      <c r="H29" s="31">
        <f t="shared" si="0"/>
        <v>240</v>
      </c>
      <c r="I29" s="32">
        <f>G29</f>
        <v>300</v>
      </c>
      <c r="J29" s="32">
        <v>300</v>
      </c>
      <c r="K29" s="31">
        <f t="shared" si="3"/>
        <v>0</v>
      </c>
      <c r="M29" s="31">
        <f t="shared" si="2"/>
        <v>60</v>
      </c>
    </row>
    <row r="30" spans="1:13" ht="30" customHeight="1" x14ac:dyDescent="0.3">
      <c r="A30" s="32" t="s">
        <v>735</v>
      </c>
      <c r="B30" s="29" t="s">
        <v>48</v>
      </c>
      <c r="D30" s="32">
        <v>599</v>
      </c>
      <c r="E30" s="31" t="s">
        <v>507</v>
      </c>
      <c r="F30" s="28"/>
      <c r="G30" s="31">
        <v>761</v>
      </c>
      <c r="H30" s="31">
        <f t="shared" si="0"/>
        <v>608.79999999999995</v>
      </c>
      <c r="K30" s="31">
        <f t="shared" si="3"/>
        <v>0</v>
      </c>
      <c r="M30" s="31">
        <f t="shared" si="2"/>
        <v>152.20000000000002</v>
      </c>
    </row>
    <row r="31" spans="1:13" ht="30" customHeight="1" x14ac:dyDescent="0.3">
      <c r="A31" s="31" t="s">
        <v>737</v>
      </c>
      <c r="B31" s="31">
        <v>48</v>
      </c>
      <c r="C31" s="31" t="s">
        <v>738</v>
      </c>
      <c r="D31" s="32">
        <v>659</v>
      </c>
      <c r="E31" s="31" t="s">
        <v>507</v>
      </c>
      <c r="F31" s="28"/>
      <c r="G31" s="31">
        <v>837</v>
      </c>
      <c r="H31" s="31">
        <f t="shared" si="0"/>
        <v>669.6</v>
      </c>
      <c r="K31" s="31">
        <f t="shared" si="3"/>
        <v>0</v>
      </c>
      <c r="M31" s="31">
        <f t="shared" si="2"/>
        <v>167.4</v>
      </c>
    </row>
    <row r="32" spans="1:13" ht="30" customHeight="1" x14ac:dyDescent="0.3">
      <c r="A32" s="32" t="s">
        <v>686</v>
      </c>
      <c r="B32" s="32">
        <v>46</v>
      </c>
      <c r="C32" s="32" t="s">
        <v>688</v>
      </c>
      <c r="D32" s="32">
        <v>450</v>
      </c>
      <c r="E32" s="32" t="s">
        <v>334</v>
      </c>
      <c r="F32" s="28" t="s">
        <v>687</v>
      </c>
      <c r="G32" s="32">
        <v>572</v>
      </c>
      <c r="H32" s="31">
        <f t="shared" si="0"/>
        <v>457.6</v>
      </c>
      <c r="I32" s="32">
        <f>G32+G33+G34+G35</f>
        <v>1264</v>
      </c>
      <c r="J32" s="32">
        <v>600</v>
      </c>
      <c r="K32" s="31">
        <f t="shared" si="3"/>
        <v>664</v>
      </c>
      <c r="M32" s="31">
        <f t="shared" si="2"/>
        <v>114.4</v>
      </c>
    </row>
    <row r="33" spans="1:13" ht="30" customHeight="1" x14ac:dyDescent="0.3">
      <c r="A33" s="32" t="s">
        <v>760</v>
      </c>
      <c r="B33" s="32" t="s">
        <v>618</v>
      </c>
      <c r="C33" s="32" t="s">
        <v>763</v>
      </c>
      <c r="D33" s="32">
        <v>389</v>
      </c>
      <c r="E33" s="32" t="s">
        <v>762</v>
      </c>
      <c r="F33" s="28" t="s">
        <v>761</v>
      </c>
      <c r="G33" s="32">
        <v>495</v>
      </c>
      <c r="H33" s="31">
        <f t="shared" si="0"/>
        <v>396</v>
      </c>
      <c r="K33" s="31">
        <f t="shared" si="3"/>
        <v>0</v>
      </c>
      <c r="M33" s="31">
        <f t="shared" si="2"/>
        <v>99</v>
      </c>
    </row>
    <row r="34" spans="1:13" ht="30" customHeight="1" x14ac:dyDescent="0.3">
      <c r="A34" s="32" t="s">
        <v>767</v>
      </c>
      <c r="B34" s="32" t="s">
        <v>351</v>
      </c>
      <c r="D34" s="32">
        <v>82</v>
      </c>
      <c r="E34" s="32" t="s">
        <v>765</v>
      </c>
      <c r="G34" s="32">
        <v>105</v>
      </c>
      <c r="H34" s="31">
        <f t="shared" ref="H34:H65" si="4">G34-M34</f>
        <v>84</v>
      </c>
      <c r="K34" s="31">
        <f t="shared" si="3"/>
        <v>0</v>
      </c>
      <c r="M34" s="31">
        <f t="shared" si="2"/>
        <v>21</v>
      </c>
    </row>
    <row r="35" spans="1:13" ht="30" customHeight="1" x14ac:dyDescent="0.3">
      <c r="A35" s="31" t="s">
        <v>703</v>
      </c>
      <c r="B35" s="29"/>
      <c r="D35" s="32">
        <v>72</v>
      </c>
      <c r="E35" s="31" t="s">
        <v>705</v>
      </c>
      <c r="F35" s="28" t="s">
        <v>704</v>
      </c>
      <c r="G35" s="31">
        <v>92</v>
      </c>
      <c r="H35" s="31">
        <f t="shared" si="4"/>
        <v>73.599999999999994</v>
      </c>
      <c r="K35" s="31">
        <f t="shared" si="3"/>
        <v>0</v>
      </c>
      <c r="M35" s="31">
        <f t="shared" si="2"/>
        <v>18.400000000000002</v>
      </c>
    </row>
    <row r="36" spans="1:13" ht="30" customHeight="1" x14ac:dyDescent="0.3">
      <c r="A36" s="31" t="s">
        <v>703</v>
      </c>
      <c r="B36" s="29"/>
      <c r="D36" s="32">
        <v>72</v>
      </c>
      <c r="E36" s="32" t="s">
        <v>159</v>
      </c>
      <c r="F36" s="28" t="s">
        <v>704</v>
      </c>
      <c r="G36" s="31">
        <v>92</v>
      </c>
      <c r="H36" s="31">
        <f t="shared" si="4"/>
        <v>73.599999999999994</v>
      </c>
      <c r="K36" s="31">
        <f t="shared" si="3"/>
        <v>0</v>
      </c>
      <c r="M36" s="31">
        <f t="shared" si="2"/>
        <v>18.400000000000002</v>
      </c>
    </row>
    <row r="37" spans="1:13" ht="30" customHeight="1" x14ac:dyDescent="0.3">
      <c r="A37" s="31" t="s">
        <v>677</v>
      </c>
      <c r="B37" s="31">
        <v>58</v>
      </c>
      <c r="C37" s="31" t="s">
        <v>20</v>
      </c>
      <c r="D37" s="32">
        <v>355</v>
      </c>
      <c r="E37" s="31" t="s">
        <v>488</v>
      </c>
      <c r="F37" s="28" t="s">
        <v>678</v>
      </c>
      <c r="G37" s="31">
        <v>451</v>
      </c>
      <c r="H37" s="31">
        <f t="shared" si="4"/>
        <v>360.8</v>
      </c>
      <c r="I37" s="32">
        <f>G37+G38</f>
        <v>813</v>
      </c>
      <c r="J37" s="32">
        <v>400</v>
      </c>
      <c r="K37" s="31">
        <f t="shared" si="3"/>
        <v>413</v>
      </c>
      <c r="M37" s="31">
        <f t="shared" si="2"/>
        <v>90.2</v>
      </c>
    </row>
    <row r="38" spans="1:13" ht="30" customHeight="1" x14ac:dyDescent="0.3">
      <c r="A38" s="31" t="s">
        <v>675</v>
      </c>
      <c r="B38" s="32">
        <v>50</v>
      </c>
      <c r="C38" s="31" t="s">
        <v>676</v>
      </c>
      <c r="D38" s="32">
        <v>285</v>
      </c>
      <c r="E38" s="31" t="s">
        <v>488</v>
      </c>
      <c r="F38" s="28" t="s">
        <v>674</v>
      </c>
      <c r="G38" s="31">
        <v>362</v>
      </c>
      <c r="H38" s="31">
        <f t="shared" si="4"/>
        <v>289.60000000000002</v>
      </c>
      <c r="K38" s="31">
        <f t="shared" si="3"/>
        <v>0</v>
      </c>
      <c r="M38" s="31">
        <f t="shared" si="2"/>
        <v>72.400000000000006</v>
      </c>
    </row>
    <row r="39" spans="1:13" ht="30" customHeight="1" x14ac:dyDescent="0.3">
      <c r="A39" s="32" t="s">
        <v>711</v>
      </c>
      <c r="B39" s="32">
        <v>146</v>
      </c>
      <c r="C39" s="32" t="s">
        <v>713</v>
      </c>
      <c r="D39" s="32">
        <v>199</v>
      </c>
      <c r="E39" s="32" t="s">
        <v>647</v>
      </c>
      <c r="F39" s="28" t="s">
        <v>712</v>
      </c>
      <c r="G39" s="32">
        <v>253</v>
      </c>
      <c r="H39" s="31">
        <f t="shared" si="4"/>
        <v>202.4</v>
      </c>
      <c r="K39" s="31">
        <f t="shared" si="3"/>
        <v>0</v>
      </c>
      <c r="M39" s="31">
        <f t="shared" si="2"/>
        <v>50.6</v>
      </c>
    </row>
    <row r="40" spans="1:13" ht="30" customHeight="1" x14ac:dyDescent="0.3">
      <c r="A40" s="32" t="s">
        <v>774</v>
      </c>
      <c r="C40" s="32" t="s">
        <v>775</v>
      </c>
      <c r="D40" s="32">
        <v>170</v>
      </c>
      <c r="E40" s="32" t="s">
        <v>770</v>
      </c>
      <c r="F40" s="28" t="s">
        <v>776</v>
      </c>
      <c r="G40" s="32">
        <v>216</v>
      </c>
      <c r="H40" s="31">
        <f t="shared" si="4"/>
        <v>172.8</v>
      </c>
      <c r="K40" s="31">
        <f t="shared" si="3"/>
        <v>0</v>
      </c>
      <c r="M40" s="31">
        <f t="shared" si="2"/>
        <v>43.2</v>
      </c>
    </row>
    <row r="41" spans="1:13" ht="30" customHeight="1" x14ac:dyDescent="0.3">
      <c r="A41" s="31" t="s">
        <v>731</v>
      </c>
      <c r="B41" s="29" t="s">
        <v>351</v>
      </c>
      <c r="C41" s="29"/>
      <c r="D41" s="32">
        <v>134</v>
      </c>
      <c r="E41" s="32" t="s">
        <v>143</v>
      </c>
      <c r="F41" s="28" t="s">
        <v>632</v>
      </c>
      <c r="G41" s="31">
        <v>171</v>
      </c>
      <c r="H41" s="31">
        <f t="shared" si="4"/>
        <v>136.80000000000001</v>
      </c>
      <c r="K41" s="31">
        <f t="shared" si="3"/>
        <v>0</v>
      </c>
      <c r="M41" s="31">
        <f t="shared" si="2"/>
        <v>34.200000000000003</v>
      </c>
    </row>
    <row r="42" spans="1:13" ht="30" customHeight="1" x14ac:dyDescent="0.3">
      <c r="A42" s="32" t="s">
        <v>630</v>
      </c>
      <c r="B42" s="29" t="s">
        <v>351</v>
      </c>
      <c r="D42" s="32">
        <v>99</v>
      </c>
      <c r="E42" s="32" t="s">
        <v>143</v>
      </c>
      <c r="F42" s="28" t="s">
        <v>631</v>
      </c>
      <c r="G42" s="31">
        <v>126</v>
      </c>
      <c r="H42" s="31">
        <f t="shared" si="4"/>
        <v>100.8</v>
      </c>
      <c r="K42" s="31">
        <f t="shared" si="3"/>
        <v>0</v>
      </c>
      <c r="M42" s="31">
        <f t="shared" si="2"/>
        <v>25.200000000000003</v>
      </c>
    </row>
    <row r="43" spans="1:13" ht="30" customHeight="1" x14ac:dyDescent="0.3">
      <c r="A43" s="32" t="s">
        <v>691</v>
      </c>
      <c r="B43" s="32" t="s">
        <v>690</v>
      </c>
      <c r="D43" s="31">
        <v>517</v>
      </c>
      <c r="E43" s="32" t="s">
        <v>692</v>
      </c>
      <c r="F43" s="28" t="s">
        <v>689</v>
      </c>
      <c r="G43" s="32">
        <v>657</v>
      </c>
      <c r="H43" s="31">
        <f t="shared" si="4"/>
        <v>525.6</v>
      </c>
      <c r="I43" s="32">
        <f>G43</f>
        <v>657</v>
      </c>
      <c r="J43" s="32">
        <v>350</v>
      </c>
      <c r="K43" s="31">
        <f t="shared" si="3"/>
        <v>307</v>
      </c>
      <c r="M43" s="31">
        <f t="shared" si="2"/>
        <v>131.4</v>
      </c>
    </row>
    <row r="44" spans="1:13" ht="30" customHeight="1" x14ac:dyDescent="0.3">
      <c r="A44" s="32" t="s">
        <v>743</v>
      </c>
      <c r="B44" s="32">
        <v>7</v>
      </c>
      <c r="D44" s="32">
        <v>299</v>
      </c>
      <c r="E44" s="32" t="s">
        <v>334</v>
      </c>
      <c r="F44" s="28" t="s">
        <v>744</v>
      </c>
      <c r="G44" s="31">
        <v>380</v>
      </c>
      <c r="H44" s="31">
        <f t="shared" si="4"/>
        <v>304</v>
      </c>
      <c r="K44" s="31">
        <f t="shared" si="3"/>
        <v>0</v>
      </c>
      <c r="M44" s="31">
        <f t="shared" si="2"/>
        <v>76</v>
      </c>
    </row>
    <row r="45" spans="1:13" ht="30" customHeight="1" x14ac:dyDescent="0.3">
      <c r="A45" s="32" t="s">
        <v>764</v>
      </c>
      <c r="B45" s="32" t="s">
        <v>351</v>
      </c>
      <c r="D45" s="32">
        <v>153</v>
      </c>
      <c r="E45" s="32" t="s">
        <v>765</v>
      </c>
      <c r="G45" s="32">
        <v>195</v>
      </c>
      <c r="H45" s="31">
        <f t="shared" si="4"/>
        <v>156</v>
      </c>
      <c r="I45" s="32">
        <f>G45+G46+G47</f>
        <v>1130</v>
      </c>
      <c r="J45" s="32">
        <v>500</v>
      </c>
      <c r="K45" s="31">
        <f t="shared" si="3"/>
        <v>630</v>
      </c>
      <c r="M45" s="31">
        <f t="shared" si="2"/>
        <v>39</v>
      </c>
    </row>
    <row r="46" spans="1:13" ht="30" customHeight="1" x14ac:dyDescent="0.3">
      <c r="A46" s="32" t="s">
        <v>729</v>
      </c>
      <c r="B46" s="29" t="s">
        <v>516</v>
      </c>
      <c r="D46" s="32">
        <v>410</v>
      </c>
      <c r="E46" s="32" t="s">
        <v>728</v>
      </c>
      <c r="F46" s="28"/>
      <c r="G46" s="31">
        <v>545</v>
      </c>
      <c r="H46" s="31">
        <f t="shared" si="4"/>
        <v>436</v>
      </c>
      <c r="K46" s="31">
        <f t="shared" si="3"/>
        <v>0</v>
      </c>
      <c r="M46" s="31">
        <f t="shared" si="2"/>
        <v>109</v>
      </c>
    </row>
    <row r="47" spans="1:13" ht="30" customHeight="1" x14ac:dyDescent="0.3">
      <c r="A47" s="31" t="s">
        <v>640</v>
      </c>
      <c r="B47" s="29" t="s">
        <v>357</v>
      </c>
      <c r="D47" s="32">
        <v>307</v>
      </c>
      <c r="E47" s="32" t="s">
        <v>55</v>
      </c>
      <c r="F47" s="28" t="s">
        <v>641</v>
      </c>
      <c r="G47" s="31">
        <v>390</v>
      </c>
      <c r="H47" s="31">
        <f t="shared" si="4"/>
        <v>312</v>
      </c>
      <c r="I47" s="32">
        <f>G47+G48</f>
        <v>780</v>
      </c>
      <c r="K47" s="31">
        <f t="shared" si="3"/>
        <v>780</v>
      </c>
      <c r="M47" s="31">
        <f t="shared" si="2"/>
        <v>78</v>
      </c>
    </row>
    <row r="48" spans="1:13" ht="30" customHeight="1" x14ac:dyDescent="0.3">
      <c r="A48" s="31" t="s">
        <v>734</v>
      </c>
      <c r="B48" s="29" t="s">
        <v>244</v>
      </c>
      <c r="C48" s="29"/>
      <c r="D48" s="32">
        <v>307</v>
      </c>
      <c r="E48" s="31" t="s">
        <v>507</v>
      </c>
      <c r="F48" s="28"/>
      <c r="G48" s="31">
        <v>390</v>
      </c>
      <c r="H48" s="31">
        <f t="shared" si="4"/>
        <v>312</v>
      </c>
      <c r="K48" s="31">
        <f t="shared" si="3"/>
        <v>0</v>
      </c>
      <c r="M48" s="31">
        <f t="shared" si="2"/>
        <v>78</v>
      </c>
    </row>
    <row r="49" spans="1:13" ht="30" customHeight="1" x14ac:dyDescent="0.3">
      <c r="A49" s="31" t="s">
        <v>733</v>
      </c>
      <c r="B49" s="32" t="s">
        <v>244</v>
      </c>
      <c r="C49" s="29"/>
      <c r="D49" s="32">
        <v>307</v>
      </c>
      <c r="E49" s="31" t="s">
        <v>507</v>
      </c>
      <c r="F49" s="28"/>
      <c r="G49" s="31">
        <v>390</v>
      </c>
      <c r="H49" s="31">
        <f t="shared" si="4"/>
        <v>312</v>
      </c>
      <c r="I49" s="32">
        <f>G49+G50+G51+G52+G53+G54+G55</f>
        <v>3040</v>
      </c>
      <c r="J49" s="32">
        <v>2332</v>
      </c>
      <c r="K49" s="31">
        <f t="shared" si="3"/>
        <v>708</v>
      </c>
      <c r="M49" s="31">
        <f t="shared" si="2"/>
        <v>78</v>
      </c>
    </row>
    <row r="50" spans="1:13" ht="30" customHeight="1" x14ac:dyDescent="0.3">
      <c r="A50" s="32" t="s">
        <v>766</v>
      </c>
      <c r="B50" s="32" t="s">
        <v>357</v>
      </c>
      <c r="D50" s="32">
        <v>307</v>
      </c>
      <c r="E50" s="32" t="s">
        <v>765</v>
      </c>
      <c r="G50" s="32">
        <v>390</v>
      </c>
      <c r="H50" s="31">
        <f t="shared" si="4"/>
        <v>312</v>
      </c>
      <c r="K50" s="31">
        <f t="shared" si="3"/>
        <v>0</v>
      </c>
      <c r="M50" s="31">
        <f t="shared" si="2"/>
        <v>78</v>
      </c>
    </row>
    <row r="51" spans="1:13" ht="30" customHeight="1" x14ac:dyDescent="0.3">
      <c r="A51" s="31" t="s">
        <v>642</v>
      </c>
      <c r="B51" s="29" t="s">
        <v>244</v>
      </c>
      <c r="D51" s="32">
        <v>356</v>
      </c>
      <c r="E51" s="32" t="s">
        <v>55</v>
      </c>
      <c r="F51" s="28" t="s">
        <v>643</v>
      </c>
      <c r="G51" s="31">
        <v>453</v>
      </c>
      <c r="H51" s="31">
        <f t="shared" si="4"/>
        <v>362.4</v>
      </c>
      <c r="K51" s="31">
        <f t="shared" si="3"/>
        <v>0</v>
      </c>
      <c r="M51" s="31">
        <f t="shared" si="2"/>
        <v>90.600000000000009</v>
      </c>
    </row>
    <row r="52" spans="1:13" ht="30" customHeight="1" x14ac:dyDescent="0.3">
      <c r="A52" s="32" t="s">
        <v>783</v>
      </c>
      <c r="B52" s="32" t="s">
        <v>111</v>
      </c>
      <c r="D52" s="32">
        <v>709</v>
      </c>
      <c r="E52" s="32" t="s">
        <v>784</v>
      </c>
      <c r="G52" s="32">
        <v>901</v>
      </c>
      <c r="H52" s="31">
        <f t="shared" si="4"/>
        <v>720.8</v>
      </c>
      <c r="I52" s="32">
        <f>G52</f>
        <v>901</v>
      </c>
      <c r="J52" s="32">
        <v>450</v>
      </c>
      <c r="K52" s="31">
        <f t="shared" si="3"/>
        <v>451</v>
      </c>
      <c r="M52" s="31">
        <f t="shared" si="2"/>
        <v>180.20000000000002</v>
      </c>
    </row>
    <row r="53" spans="1:13" ht="30" customHeight="1" x14ac:dyDescent="0.3">
      <c r="A53" s="40" t="s">
        <v>661</v>
      </c>
      <c r="B53" s="32" t="s">
        <v>663</v>
      </c>
      <c r="C53" s="31"/>
      <c r="D53" s="31"/>
      <c r="E53" s="31" t="s">
        <v>664</v>
      </c>
      <c r="F53" s="28" t="s">
        <v>662</v>
      </c>
      <c r="G53" s="31">
        <v>298</v>
      </c>
      <c r="H53" s="31">
        <f t="shared" si="4"/>
        <v>238.4</v>
      </c>
      <c r="I53" s="32">
        <f>G53</f>
        <v>298</v>
      </c>
      <c r="K53" s="31">
        <f t="shared" si="3"/>
        <v>298</v>
      </c>
      <c r="M53" s="31">
        <f t="shared" si="2"/>
        <v>59.6</v>
      </c>
    </row>
    <row r="54" spans="1:13" ht="30" customHeight="1" x14ac:dyDescent="0.3">
      <c r="A54" s="31" t="s">
        <v>698</v>
      </c>
      <c r="B54" s="32">
        <v>5</v>
      </c>
      <c r="C54" s="31" t="s">
        <v>120</v>
      </c>
      <c r="D54" s="32">
        <v>239</v>
      </c>
      <c r="E54" s="31" t="s">
        <v>544</v>
      </c>
      <c r="F54" s="28" t="s">
        <v>699</v>
      </c>
      <c r="G54" s="31">
        <v>304</v>
      </c>
      <c r="H54" s="31">
        <f t="shared" si="4"/>
        <v>243.2</v>
      </c>
      <c r="I54" s="32">
        <f>G54</f>
        <v>304</v>
      </c>
      <c r="K54" s="31">
        <f t="shared" si="3"/>
        <v>304</v>
      </c>
      <c r="M54" s="31">
        <f t="shared" si="2"/>
        <v>60.800000000000004</v>
      </c>
    </row>
    <row r="55" spans="1:13" ht="30" customHeight="1" x14ac:dyDescent="0.3">
      <c r="A55" s="31" t="s">
        <v>655</v>
      </c>
      <c r="B55" s="31">
        <v>8</v>
      </c>
      <c r="C55" s="31" t="s">
        <v>656</v>
      </c>
      <c r="D55" s="32">
        <v>239</v>
      </c>
      <c r="E55" s="31" t="s">
        <v>199</v>
      </c>
      <c r="F55" s="28" t="s">
        <v>654</v>
      </c>
      <c r="G55" s="31">
        <v>304</v>
      </c>
      <c r="H55" s="31">
        <f t="shared" si="4"/>
        <v>243.2</v>
      </c>
      <c r="K55" s="31">
        <f t="shared" si="3"/>
        <v>0</v>
      </c>
      <c r="M55" s="31">
        <f t="shared" si="2"/>
        <v>60.800000000000004</v>
      </c>
    </row>
    <row r="56" spans="1:13" ht="30" customHeight="1" x14ac:dyDescent="0.3">
      <c r="A56" s="31" t="s">
        <v>660</v>
      </c>
      <c r="B56" s="31" t="s">
        <v>98</v>
      </c>
      <c r="C56" s="32" t="s">
        <v>120</v>
      </c>
      <c r="D56" s="32">
        <v>206</v>
      </c>
      <c r="E56" s="31" t="s">
        <v>199</v>
      </c>
      <c r="F56" s="28" t="s">
        <v>659</v>
      </c>
      <c r="G56" s="31">
        <v>262</v>
      </c>
      <c r="H56" s="31">
        <f t="shared" si="4"/>
        <v>209.6</v>
      </c>
      <c r="K56" s="31">
        <f t="shared" si="3"/>
        <v>0</v>
      </c>
      <c r="M56" s="31">
        <f t="shared" si="2"/>
        <v>52.400000000000006</v>
      </c>
    </row>
    <row r="57" spans="1:13" ht="30" customHeight="1" x14ac:dyDescent="0.3">
      <c r="A57" s="31" t="s">
        <v>658</v>
      </c>
      <c r="B57" s="31" t="s">
        <v>98</v>
      </c>
      <c r="C57" s="31" t="s">
        <v>3</v>
      </c>
      <c r="D57" s="32">
        <v>175</v>
      </c>
      <c r="E57" s="31" t="s">
        <v>199</v>
      </c>
      <c r="F57" s="28" t="s">
        <v>657</v>
      </c>
      <c r="G57" s="31">
        <v>223</v>
      </c>
      <c r="H57" s="31">
        <f t="shared" si="4"/>
        <v>178.4</v>
      </c>
      <c r="K57" s="31">
        <f t="shared" si="3"/>
        <v>0</v>
      </c>
      <c r="M57" s="31">
        <f t="shared" si="2"/>
        <v>44.6</v>
      </c>
    </row>
    <row r="58" spans="1:13" ht="30" customHeight="1" x14ac:dyDescent="0.3">
      <c r="A58" s="31" t="s">
        <v>696</v>
      </c>
      <c r="B58" s="32">
        <v>50</v>
      </c>
      <c r="C58" s="31"/>
      <c r="D58" s="32">
        <v>215</v>
      </c>
      <c r="E58" s="31" t="s">
        <v>695</v>
      </c>
      <c r="F58" s="28" t="s">
        <v>697</v>
      </c>
      <c r="G58" s="31">
        <v>274</v>
      </c>
      <c r="H58" s="31">
        <f t="shared" si="4"/>
        <v>219.2</v>
      </c>
      <c r="K58" s="31">
        <f t="shared" si="3"/>
        <v>0</v>
      </c>
      <c r="M58" s="31">
        <f t="shared" si="2"/>
        <v>54.800000000000004</v>
      </c>
    </row>
    <row r="59" spans="1:13" ht="30" customHeight="1" x14ac:dyDescent="0.3">
      <c r="A59" s="31" t="s">
        <v>730</v>
      </c>
      <c r="B59" s="32">
        <v>62</v>
      </c>
      <c r="C59" s="29"/>
      <c r="D59" s="32">
        <v>210</v>
      </c>
      <c r="E59" s="32" t="s">
        <v>728</v>
      </c>
      <c r="F59" s="28"/>
      <c r="G59" s="31">
        <v>267</v>
      </c>
      <c r="H59" s="31">
        <f t="shared" si="4"/>
        <v>213.6</v>
      </c>
      <c r="K59" s="31">
        <f t="shared" si="3"/>
        <v>0</v>
      </c>
      <c r="M59" s="31">
        <f t="shared" si="2"/>
        <v>53.400000000000006</v>
      </c>
    </row>
    <row r="60" spans="1:13" ht="30" customHeight="1" x14ac:dyDescent="0.3">
      <c r="A60" s="32" t="s">
        <v>693</v>
      </c>
      <c r="B60" s="29">
        <v>56</v>
      </c>
      <c r="C60" s="32" t="s">
        <v>147</v>
      </c>
      <c r="D60" s="32">
        <v>237</v>
      </c>
      <c r="E60" s="31" t="s">
        <v>702</v>
      </c>
      <c r="F60" s="28" t="s">
        <v>694</v>
      </c>
      <c r="G60" s="31">
        <v>264</v>
      </c>
      <c r="H60" s="31">
        <f t="shared" si="4"/>
        <v>211.2</v>
      </c>
      <c r="I60" s="32">
        <f>G60+G61</f>
        <v>528</v>
      </c>
      <c r="J60" s="32">
        <v>528</v>
      </c>
      <c r="K60" s="31">
        <f t="shared" si="3"/>
        <v>0</v>
      </c>
      <c r="M60" s="31">
        <f t="shared" si="2"/>
        <v>52.800000000000004</v>
      </c>
    </row>
    <row r="61" spans="1:13" ht="30" customHeight="1" x14ac:dyDescent="0.3">
      <c r="A61" s="34" t="s">
        <v>693</v>
      </c>
      <c r="B61" s="29">
        <v>58</v>
      </c>
      <c r="C61" s="32" t="s">
        <v>147</v>
      </c>
      <c r="E61" s="31" t="s">
        <v>702</v>
      </c>
      <c r="F61" s="28" t="s">
        <v>694</v>
      </c>
      <c r="G61" s="31">
        <v>264</v>
      </c>
      <c r="H61" s="31">
        <f t="shared" si="4"/>
        <v>211.2</v>
      </c>
      <c r="K61" s="31">
        <f t="shared" si="3"/>
        <v>0</v>
      </c>
      <c r="M61" s="31">
        <f t="shared" si="2"/>
        <v>52.800000000000004</v>
      </c>
    </row>
    <row r="62" spans="1:13" ht="30" customHeight="1" x14ac:dyDescent="0.3">
      <c r="A62" s="32" t="s">
        <v>693</v>
      </c>
      <c r="B62" s="29">
        <v>48</v>
      </c>
      <c r="C62" s="57" t="s">
        <v>104</v>
      </c>
      <c r="D62" s="32">
        <v>138</v>
      </c>
      <c r="E62" s="31" t="s">
        <v>695</v>
      </c>
      <c r="F62" s="28" t="s">
        <v>694</v>
      </c>
      <c r="G62" s="31">
        <v>264</v>
      </c>
      <c r="H62" s="31">
        <f t="shared" si="4"/>
        <v>211.2</v>
      </c>
      <c r="K62" s="31">
        <f t="shared" si="3"/>
        <v>0</v>
      </c>
      <c r="M62" s="31">
        <f>G62*20%</f>
        <v>52.800000000000004</v>
      </c>
    </row>
    <row r="63" spans="1:13" ht="30" customHeight="1" x14ac:dyDescent="0.3">
      <c r="A63" s="32" t="s">
        <v>768</v>
      </c>
      <c r="B63" s="32">
        <v>48</v>
      </c>
      <c r="D63" s="32">
        <v>828</v>
      </c>
      <c r="E63" s="32" t="s">
        <v>778</v>
      </c>
      <c r="F63" s="28" t="s">
        <v>769</v>
      </c>
      <c r="G63" s="32">
        <v>1052</v>
      </c>
      <c r="H63" s="31">
        <f t="shared" si="4"/>
        <v>841.6</v>
      </c>
      <c r="I63" s="32">
        <f>G63</f>
        <v>1052</v>
      </c>
      <c r="K63" s="31">
        <f t="shared" si="3"/>
        <v>1052</v>
      </c>
      <c r="M63" s="31">
        <f>G63*20%</f>
        <v>210.4</v>
      </c>
    </row>
    <row r="64" spans="1:13" ht="30" customHeight="1" x14ac:dyDescent="0.3">
      <c r="A64" s="32" t="s">
        <v>768</v>
      </c>
      <c r="B64" s="32">
        <v>48</v>
      </c>
      <c r="D64" s="32">
        <v>828</v>
      </c>
      <c r="E64" s="32" t="s">
        <v>770</v>
      </c>
      <c r="F64" s="28" t="s">
        <v>769</v>
      </c>
      <c r="G64" s="32">
        <v>1052</v>
      </c>
      <c r="H64" s="31">
        <f t="shared" si="4"/>
        <v>841.6</v>
      </c>
      <c r="I64" s="32">
        <f>G64+G65+G66</f>
        <v>3116</v>
      </c>
      <c r="J64" s="32">
        <v>1000</v>
      </c>
      <c r="K64" s="31">
        <f t="shared" si="3"/>
        <v>2116</v>
      </c>
      <c r="M64" s="31">
        <f>G64*20%</f>
        <v>210.4</v>
      </c>
    </row>
    <row r="65" spans="1:13" ht="30" customHeight="1" x14ac:dyDescent="0.3">
      <c r="A65" s="32" t="s">
        <v>645</v>
      </c>
      <c r="B65" s="32">
        <v>48</v>
      </c>
      <c r="C65" s="32" t="s">
        <v>443</v>
      </c>
      <c r="D65" s="32">
        <v>649</v>
      </c>
      <c r="E65" s="32" t="s">
        <v>647</v>
      </c>
      <c r="F65" s="28" t="s">
        <v>646</v>
      </c>
      <c r="G65" s="31">
        <v>825</v>
      </c>
      <c r="H65" s="31">
        <f t="shared" si="4"/>
        <v>660</v>
      </c>
      <c r="K65" s="31">
        <f t="shared" si="3"/>
        <v>0</v>
      </c>
      <c r="M65" s="31">
        <f t="shared" ref="M65:M82" si="5">G65*20%</f>
        <v>165</v>
      </c>
    </row>
    <row r="66" spans="1:13" ht="30" customHeight="1" x14ac:dyDescent="0.3">
      <c r="A66" s="32" t="s">
        <v>627</v>
      </c>
      <c r="B66" s="29" t="s">
        <v>628</v>
      </c>
      <c r="C66" s="32" t="s">
        <v>20</v>
      </c>
      <c r="D66" s="32">
        <v>975</v>
      </c>
      <c r="E66" s="32" t="s">
        <v>143</v>
      </c>
      <c r="F66" s="28" t="s">
        <v>629</v>
      </c>
      <c r="G66" s="31">
        <v>1239</v>
      </c>
      <c r="H66" s="31">
        <f t="shared" ref="H66:H82" si="6">G66-M66</f>
        <v>991.2</v>
      </c>
      <c r="K66" s="31">
        <f t="shared" si="3"/>
        <v>0</v>
      </c>
      <c r="M66" s="31">
        <f t="shared" si="5"/>
        <v>247.8</v>
      </c>
    </row>
    <row r="67" spans="1:13" ht="30" customHeight="1" x14ac:dyDescent="0.3">
      <c r="A67" s="32" t="s">
        <v>758</v>
      </c>
      <c r="B67" s="32">
        <v>10</v>
      </c>
      <c r="C67" s="32" t="s">
        <v>363</v>
      </c>
      <c r="D67" s="32">
        <v>369</v>
      </c>
      <c r="E67" s="32" t="s">
        <v>751</v>
      </c>
      <c r="F67" s="28" t="s">
        <v>759</v>
      </c>
      <c r="G67" s="32">
        <v>469</v>
      </c>
      <c r="H67" s="31">
        <f t="shared" si="6"/>
        <v>375.2</v>
      </c>
      <c r="K67" s="31">
        <f t="shared" si="3"/>
        <v>0</v>
      </c>
      <c r="M67" s="31">
        <f t="shared" si="5"/>
        <v>93.800000000000011</v>
      </c>
    </row>
    <row r="68" spans="1:13" ht="30" customHeight="1" x14ac:dyDescent="0.3">
      <c r="A68" s="32" t="s">
        <v>755</v>
      </c>
      <c r="B68" s="32">
        <v>10</v>
      </c>
      <c r="C68" s="32" t="s">
        <v>756</v>
      </c>
      <c r="D68" s="32">
        <v>339</v>
      </c>
      <c r="E68" s="32" t="s">
        <v>751</v>
      </c>
      <c r="F68" s="28" t="s">
        <v>757</v>
      </c>
      <c r="G68" s="32">
        <v>431</v>
      </c>
      <c r="H68" s="31">
        <f t="shared" si="6"/>
        <v>344.8</v>
      </c>
      <c r="K68" s="31">
        <f t="shared" si="3"/>
        <v>0</v>
      </c>
      <c r="M68" s="31">
        <f t="shared" si="5"/>
        <v>86.2</v>
      </c>
    </row>
    <row r="69" spans="1:13" ht="30" customHeight="1" x14ac:dyDescent="0.3">
      <c r="A69" s="32" t="s">
        <v>748</v>
      </c>
      <c r="B69" s="32">
        <v>146</v>
      </c>
      <c r="C69" s="32" t="s">
        <v>750</v>
      </c>
      <c r="D69" s="32">
        <v>139</v>
      </c>
      <c r="E69" s="32" t="s">
        <v>751</v>
      </c>
      <c r="F69" s="28" t="s">
        <v>749</v>
      </c>
      <c r="G69" s="31">
        <v>177</v>
      </c>
      <c r="H69" s="31">
        <f t="shared" si="6"/>
        <v>141.6</v>
      </c>
      <c r="I69" s="32">
        <f>G69+G70+G71+G72+G73</f>
        <v>885</v>
      </c>
      <c r="J69" s="32">
        <v>700</v>
      </c>
      <c r="K69" s="31">
        <f t="shared" si="3"/>
        <v>185</v>
      </c>
      <c r="M69" s="31">
        <f t="shared" si="5"/>
        <v>35.4</v>
      </c>
    </row>
    <row r="70" spans="1:13" ht="30" customHeight="1" x14ac:dyDescent="0.3">
      <c r="A70" s="32" t="s">
        <v>748</v>
      </c>
      <c r="B70" s="32">
        <v>146</v>
      </c>
      <c r="C70" s="32" t="s">
        <v>753</v>
      </c>
      <c r="D70" s="32">
        <v>139</v>
      </c>
      <c r="E70" s="32" t="s">
        <v>751</v>
      </c>
      <c r="F70" s="28" t="s">
        <v>752</v>
      </c>
      <c r="G70" s="31">
        <v>177</v>
      </c>
      <c r="H70" s="31">
        <f t="shared" si="6"/>
        <v>141.6</v>
      </c>
      <c r="K70" s="31">
        <f t="shared" si="3"/>
        <v>0</v>
      </c>
      <c r="M70" s="31">
        <f t="shared" si="5"/>
        <v>35.4</v>
      </c>
    </row>
    <row r="71" spans="1:13" ht="30" customHeight="1" x14ac:dyDescent="0.3">
      <c r="A71" s="32" t="s">
        <v>748</v>
      </c>
      <c r="B71" s="32">
        <v>146</v>
      </c>
      <c r="C71" s="32" t="s">
        <v>59</v>
      </c>
      <c r="D71" s="32">
        <v>139</v>
      </c>
      <c r="E71" s="32" t="s">
        <v>751</v>
      </c>
      <c r="F71" s="28" t="s">
        <v>754</v>
      </c>
      <c r="G71" s="32">
        <v>177</v>
      </c>
      <c r="H71" s="31">
        <f t="shared" si="6"/>
        <v>141.6</v>
      </c>
      <c r="K71" s="31">
        <f t="shared" si="3"/>
        <v>0</v>
      </c>
      <c r="M71" s="31">
        <f t="shared" si="5"/>
        <v>35.4</v>
      </c>
    </row>
    <row r="72" spans="1:13" ht="30" customHeight="1" x14ac:dyDescent="0.3">
      <c r="A72" s="31" t="s">
        <v>771</v>
      </c>
      <c r="B72" s="32">
        <v>134</v>
      </c>
      <c r="C72" s="31" t="s">
        <v>750</v>
      </c>
      <c r="D72" s="32">
        <v>139</v>
      </c>
      <c r="E72" s="33" t="s">
        <v>115</v>
      </c>
      <c r="F72" s="28" t="s">
        <v>749</v>
      </c>
      <c r="G72" s="31">
        <v>177</v>
      </c>
      <c r="H72" s="31">
        <f t="shared" si="6"/>
        <v>141.6</v>
      </c>
      <c r="K72" s="31"/>
      <c r="M72" s="31">
        <f t="shared" si="5"/>
        <v>35.4</v>
      </c>
    </row>
    <row r="73" spans="1:13" ht="30" customHeight="1" x14ac:dyDescent="0.3">
      <c r="A73" s="32" t="s">
        <v>771</v>
      </c>
      <c r="B73" s="32">
        <v>134</v>
      </c>
      <c r="C73" s="32" t="s">
        <v>750</v>
      </c>
      <c r="D73" s="32">
        <v>139</v>
      </c>
      <c r="E73" s="32" t="s">
        <v>334</v>
      </c>
      <c r="F73" s="28" t="s">
        <v>749</v>
      </c>
      <c r="G73" s="31">
        <v>177</v>
      </c>
      <c r="H73" s="31">
        <f t="shared" si="6"/>
        <v>141.6</v>
      </c>
      <c r="K73" s="31">
        <f t="shared" ref="K73:K82" si="7">I73-J73</f>
        <v>0</v>
      </c>
      <c r="M73" s="31">
        <f t="shared" si="5"/>
        <v>35.4</v>
      </c>
    </row>
    <row r="74" spans="1:13" ht="30" customHeight="1" x14ac:dyDescent="0.3">
      <c r="A74" s="32" t="s">
        <v>745</v>
      </c>
      <c r="B74" s="32">
        <v>46</v>
      </c>
      <c r="C74" s="32" t="s">
        <v>747</v>
      </c>
      <c r="D74" s="32">
        <v>235</v>
      </c>
      <c r="E74" s="32" t="s">
        <v>334</v>
      </c>
      <c r="F74" s="28" t="s">
        <v>746</v>
      </c>
      <c r="G74" s="31">
        <v>299</v>
      </c>
      <c r="H74" s="31">
        <f t="shared" si="6"/>
        <v>239.2</v>
      </c>
      <c r="K74" s="31">
        <f t="shared" si="7"/>
        <v>0</v>
      </c>
      <c r="M74" s="31">
        <f t="shared" si="5"/>
        <v>59.800000000000004</v>
      </c>
    </row>
    <row r="75" spans="1:13" ht="30" customHeight="1" x14ac:dyDescent="0.3">
      <c r="A75" s="32" t="s">
        <v>665</v>
      </c>
      <c r="B75" s="32">
        <v>48</v>
      </c>
      <c r="C75" s="32" t="s">
        <v>667</v>
      </c>
      <c r="D75" s="32">
        <v>255</v>
      </c>
      <c r="E75" s="32" t="s">
        <v>647</v>
      </c>
      <c r="F75" s="28" t="s">
        <v>666</v>
      </c>
      <c r="G75" s="32">
        <v>324</v>
      </c>
      <c r="H75" s="31">
        <f t="shared" si="6"/>
        <v>259.2</v>
      </c>
      <c r="K75" s="31">
        <f t="shared" si="7"/>
        <v>0</v>
      </c>
      <c r="M75" s="31">
        <f t="shared" si="5"/>
        <v>64.8</v>
      </c>
    </row>
    <row r="76" spans="1:13" ht="30" customHeight="1" x14ac:dyDescent="0.3">
      <c r="A76" s="40" t="s">
        <v>652</v>
      </c>
      <c r="B76" s="32">
        <v>48</v>
      </c>
      <c r="C76" s="31" t="s">
        <v>653</v>
      </c>
      <c r="E76" s="33" t="s">
        <v>115</v>
      </c>
      <c r="F76" s="28" t="s">
        <v>651</v>
      </c>
      <c r="G76" s="31">
        <v>324</v>
      </c>
      <c r="H76" s="31">
        <f t="shared" si="6"/>
        <v>259.2</v>
      </c>
      <c r="J76" s="32">
        <v>300</v>
      </c>
      <c r="K76" s="31">
        <f t="shared" si="7"/>
        <v>-300</v>
      </c>
      <c r="M76" s="31">
        <f t="shared" si="5"/>
        <v>64.8</v>
      </c>
    </row>
    <row r="77" spans="1:13" ht="30" customHeight="1" x14ac:dyDescent="0.3">
      <c r="A77" s="40" t="s">
        <v>652</v>
      </c>
      <c r="B77" s="32">
        <v>48</v>
      </c>
      <c r="C77" s="31" t="s">
        <v>653</v>
      </c>
      <c r="E77" s="33" t="s">
        <v>115</v>
      </c>
      <c r="F77" s="28" t="s">
        <v>651</v>
      </c>
      <c r="G77" s="31">
        <v>324</v>
      </c>
      <c r="H77" s="31">
        <f t="shared" si="6"/>
        <v>259.2</v>
      </c>
      <c r="K77" s="31">
        <f t="shared" si="7"/>
        <v>0</v>
      </c>
      <c r="M77" s="31">
        <f t="shared" si="5"/>
        <v>64.8</v>
      </c>
    </row>
    <row r="78" spans="1:13" ht="30" customHeight="1" x14ac:dyDescent="0.3">
      <c r="A78" s="31" t="s">
        <v>114</v>
      </c>
      <c r="B78" s="29"/>
      <c r="C78" s="29"/>
      <c r="D78" s="32">
        <v>255</v>
      </c>
      <c r="E78" s="32" t="s">
        <v>644</v>
      </c>
      <c r="F78" s="28"/>
      <c r="G78" s="31"/>
      <c r="H78" s="31">
        <f t="shared" si="6"/>
        <v>0</v>
      </c>
      <c r="K78" s="31">
        <f t="shared" si="7"/>
        <v>0</v>
      </c>
      <c r="M78" s="31">
        <f t="shared" si="5"/>
        <v>0</v>
      </c>
    </row>
    <row r="79" spans="1:13" ht="30" customHeight="1" x14ac:dyDescent="0.3">
      <c r="A79" s="32" t="s">
        <v>741</v>
      </c>
      <c r="B79" s="29">
        <v>50</v>
      </c>
      <c r="C79" s="32" t="s">
        <v>89</v>
      </c>
      <c r="D79" s="32">
        <v>275</v>
      </c>
      <c r="E79" s="31" t="s">
        <v>507</v>
      </c>
      <c r="F79" s="28"/>
      <c r="G79" s="31">
        <v>350</v>
      </c>
      <c r="H79" s="31">
        <f t="shared" si="6"/>
        <v>280</v>
      </c>
      <c r="K79" s="31">
        <f t="shared" si="7"/>
        <v>0</v>
      </c>
      <c r="M79" s="31">
        <f t="shared" si="5"/>
        <v>70</v>
      </c>
    </row>
    <row r="80" spans="1:13" ht="30" customHeight="1" x14ac:dyDescent="0.3">
      <c r="A80" s="32" t="s">
        <v>739</v>
      </c>
      <c r="B80" s="32">
        <v>50</v>
      </c>
      <c r="C80" s="32" t="s">
        <v>120</v>
      </c>
      <c r="D80" s="32">
        <v>315</v>
      </c>
      <c r="E80" s="32" t="s">
        <v>728</v>
      </c>
      <c r="F80" s="28"/>
      <c r="G80" s="32">
        <v>401</v>
      </c>
      <c r="H80" s="31">
        <f t="shared" si="6"/>
        <v>320.8</v>
      </c>
      <c r="K80" s="31">
        <f t="shared" si="7"/>
        <v>0</v>
      </c>
      <c r="M80" s="31">
        <f t="shared" si="5"/>
        <v>80.2</v>
      </c>
    </row>
    <row r="81" spans="1:13" ht="30" customHeight="1" x14ac:dyDescent="0.3">
      <c r="A81" s="31" t="s">
        <v>671</v>
      </c>
      <c r="B81" s="32">
        <v>56</v>
      </c>
      <c r="C81" s="31" t="s">
        <v>673</v>
      </c>
      <c r="D81" s="32">
        <v>739</v>
      </c>
      <c r="E81" s="31" t="s">
        <v>672</v>
      </c>
      <c r="F81" s="28"/>
      <c r="G81" s="31">
        <v>739</v>
      </c>
      <c r="H81" s="31">
        <f t="shared" si="6"/>
        <v>591.20000000000005</v>
      </c>
      <c r="I81" s="32">
        <f>G81</f>
        <v>739</v>
      </c>
      <c r="J81" s="32">
        <v>350</v>
      </c>
      <c r="K81" s="31">
        <f t="shared" si="7"/>
        <v>389</v>
      </c>
      <c r="M81" s="31">
        <f t="shared" si="5"/>
        <v>147.80000000000001</v>
      </c>
    </row>
    <row r="82" spans="1:13" ht="30" customHeight="1" x14ac:dyDescent="0.3">
      <c r="A82" s="32" t="s">
        <v>793</v>
      </c>
      <c r="D82" s="32">
        <v>240</v>
      </c>
      <c r="H82" s="31">
        <f t="shared" si="6"/>
        <v>0</v>
      </c>
      <c r="K82" s="31">
        <f t="shared" si="7"/>
        <v>0</v>
      </c>
      <c r="M82" s="31">
        <f t="shared" si="5"/>
        <v>0</v>
      </c>
    </row>
    <row r="83" spans="1:13" ht="30" customHeight="1" x14ac:dyDescent="0.3">
      <c r="A83" s="32" t="s">
        <v>794</v>
      </c>
      <c r="D83" s="32">
        <v>185</v>
      </c>
    </row>
    <row r="84" spans="1:13" ht="30" customHeight="1" x14ac:dyDescent="0.3">
      <c r="A84" s="32" t="s">
        <v>795</v>
      </c>
      <c r="D84" s="32">
        <v>599</v>
      </c>
    </row>
    <row r="86" spans="1:13" ht="30" customHeight="1" x14ac:dyDescent="0.3">
      <c r="D86" s="32">
        <f>SUM(D2:D85)</f>
        <v>25461</v>
      </c>
    </row>
    <row r="87" spans="1:13" ht="30" customHeight="1" x14ac:dyDescent="0.3">
      <c r="D87" s="32">
        <v>25553</v>
      </c>
    </row>
  </sheetData>
  <sortState ref="A2:K82">
    <sortCondition ref="A2"/>
  </sortState>
  <hyperlinks>
    <hyperlink ref="F66" r:id="rId1" xr:uid="{00000000-0004-0000-2900-000000000000}"/>
    <hyperlink ref="F42" r:id="rId2" xr:uid="{00000000-0004-0000-2900-000001000000}"/>
    <hyperlink ref="F41" r:id="rId3" xr:uid="{00000000-0004-0000-2900-000002000000}"/>
    <hyperlink ref="F23" r:id="rId4" xr:uid="{00000000-0004-0000-2900-000003000000}"/>
    <hyperlink ref="F24" r:id="rId5" xr:uid="{00000000-0004-0000-2900-000004000000}"/>
    <hyperlink ref="F47" r:id="rId6" xr:uid="{00000000-0004-0000-2900-000005000000}"/>
    <hyperlink ref="F51" r:id="rId7" xr:uid="{00000000-0004-0000-2900-000006000000}"/>
    <hyperlink ref="F65" r:id="rId8" xr:uid="{00000000-0004-0000-2900-000007000000}"/>
    <hyperlink ref="F6" r:id="rId9" xr:uid="{00000000-0004-0000-2900-000008000000}"/>
    <hyperlink ref="F76" r:id="rId10" xr:uid="{00000000-0004-0000-2900-000009000000}"/>
    <hyperlink ref="F55" r:id="rId11" xr:uid="{00000000-0004-0000-2900-00000A000000}"/>
    <hyperlink ref="F57" r:id="rId12" xr:uid="{00000000-0004-0000-2900-00000B000000}"/>
    <hyperlink ref="F56" r:id="rId13" xr:uid="{00000000-0004-0000-2900-00000C000000}"/>
    <hyperlink ref="F53" r:id="rId14" xr:uid="{00000000-0004-0000-2900-00000D000000}"/>
    <hyperlink ref="F75" r:id="rId15" xr:uid="{00000000-0004-0000-2900-00000E000000}"/>
    <hyperlink ref="F38" r:id="rId16" xr:uid="{00000000-0004-0000-2900-00000F000000}"/>
    <hyperlink ref="F37" r:id="rId17" xr:uid="{00000000-0004-0000-2900-000010000000}"/>
    <hyperlink ref="F4" r:id="rId18" xr:uid="{00000000-0004-0000-2900-000011000000}"/>
    <hyperlink ref="F5" r:id="rId19" xr:uid="{00000000-0004-0000-2900-000012000000}"/>
    <hyperlink ref="F32" r:id="rId20" xr:uid="{00000000-0004-0000-2900-000013000000}"/>
    <hyperlink ref="F43" r:id="rId21" xr:uid="{00000000-0004-0000-2900-000014000000}"/>
    <hyperlink ref="F62" r:id="rId22" xr:uid="{00000000-0004-0000-2900-000015000000}"/>
    <hyperlink ref="F58" r:id="rId23" xr:uid="{00000000-0004-0000-2900-000016000000}"/>
    <hyperlink ref="F54" r:id="rId24" xr:uid="{00000000-0004-0000-2900-000017000000}"/>
    <hyperlink ref="F19" r:id="rId25" xr:uid="{00000000-0004-0000-2900-000018000000}"/>
    <hyperlink ref="F60" r:id="rId26" xr:uid="{00000000-0004-0000-2900-000019000000}"/>
    <hyperlink ref="F61" r:id="rId27" xr:uid="{00000000-0004-0000-2900-00001A000000}"/>
    <hyperlink ref="F35" r:id="rId28" xr:uid="{00000000-0004-0000-2900-00001B000000}"/>
    <hyperlink ref="F36" r:id="rId29" xr:uid="{00000000-0004-0000-2900-00001C000000}"/>
    <hyperlink ref="F12" r:id="rId30" xr:uid="{00000000-0004-0000-2900-00001D000000}"/>
    <hyperlink ref="F13" r:id="rId31" xr:uid="{00000000-0004-0000-2900-00001E000000}"/>
    <hyperlink ref="F21" r:id="rId32" xr:uid="{00000000-0004-0000-2900-00001F000000}"/>
    <hyperlink ref="F2" r:id="rId33" xr:uid="{00000000-0004-0000-2900-000020000000}"/>
    <hyperlink ref="F39" r:id="rId34" xr:uid="{00000000-0004-0000-2900-000021000000}"/>
    <hyperlink ref="F22" r:id="rId35" xr:uid="{00000000-0004-0000-2900-000022000000}"/>
    <hyperlink ref="F15" r:id="rId36" xr:uid="{00000000-0004-0000-2900-000023000000}"/>
    <hyperlink ref="F10" r:id="rId37" xr:uid="{00000000-0004-0000-2900-000024000000}"/>
    <hyperlink ref="F9" r:id="rId38" xr:uid="{00000000-0004-0000-2900-000025000000}"/>
    <hyperlink ref="F20" r:id="rId39" xr:uid="{00000000-0004-0000-2900-000026000000}"/>
    <hyperlink ref="F44" r:id="rId40" xr:uid="{00000000-0004-0000-2900-000027000000}"/>
    <hyperlink ref="F74" r:id="rId41" xr:uid="{00000000-0004-0000-2900-000028000000}"/>
    <hyperlink ref="F77" r:id="rId42" xr:uid="{00000000-0004-0000-2900-000029000000}"/>
    <hyperlink ref="F69" r:id="rId43" xr:uid="{00000000-0004-0000-2900-00002A000000}"/>
    <hyperlink ref="F70" r:id="rId44" xr:uid="{00000000-0004-0000-2900-00002B000000}"/>
    <hyperlink ref="F71" r:id="rId45" xr:uid="{00000000-0004-0000-2900-00002C000000}"/>
    <hyperlink ref="F68" r:id="rId46" xr:uid="{00000000-0004-0000-2900-00002D000000}"/>
    <hyperlink ref="F67" r:id="rId47" xr:uid="{00000000-0004-0000-2900-00002E000000}"/>
    <hyperlink ref="F33" r:id="rId48" xr:uid="{00000000-0004-0000-2900-00002F000000}"/>
    <hyperlink ref="F64" r:id="rId49" xr:uid="{00000000-0004-0000-2900-000030000000}"/>
    <hyperlink ref="F73" r:id="rId50" xr:uid="{00000000-0004-0000-2900-000031000000}"/>
    <hyperlink ref="F25" r:id="rId51" xr:uid="{00000000-0004-0000-2900-000032000000}"/>
    <hyperlink ref="F40" r:id="rId52" xr:uid="{00000000-0004-0000-2900-000033000000}"/>
    <hyperlink ref="F63" r:id="rId53" xr:uid="{00000000-0004-0000-2900-000034000000}"/>
    <hyperlink ref="F7" r:id="rId54" xr:uid="{00000000-0004-0000-2900-000035000000}"/>
    <hyperlink ref="F72" r:id="rId55" xr:uid="{00000000-0004-0000-2900-000036000000}"/>
    <hyperlink ref="F14" r:id="rId56" xr:uid="{00000000-0004-0000-2900-000037000000}"/>
    <hyperlink ref="F18" r:id="rId57" xr:uid="{00000000-0004-0000-2900-000038000000}"/>
    <hyperlink ref="F8" r:id="rId58" xr:uid="{00000000-0004-0000-2900-000039000000}"/>
    <hyperlink ref="F16" r:id="rId59" xr:uid="{00000000-0004-0000-2900-00003A000000}"/>
    <hyperlink ref="F17" r:id="rId60" xr:uid="{00000000-0004-0000-2900-00003B000000}"/>
  </hyperlinks>
  <pageMargins left="0.7" right="0.7" top="0.75" bottom="0.75" header="0.3" footer="0.3"/>
  <pageSetup paperSize="9" orientation="portrait" verticalDpi="0" r:id="rId6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83"/>
  <sheetViews>
    <sheetView topLeftCell="A7" workbookViewId="0">
      <selection activeCell="A16" sqref="A16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4" t="s">
        <v>507</v>
      </c>
      <c r="B2" s="49" t="s">
        <v>733</v>
      </c>
      <c r="C2" s="15"/>
      <c r="D2" s="3" t="s">
        <v>244</v>
      </c>
      <c r="E2" s="21"/>
      <c r="F2" s="4">
        <v>390</v>
      </c>
      <c r="G2" s="4">
        <f t="shared" ref="G2:G33" si="0">F2-L2</f>
        <v>312</v>
      </c>
      <c r="H2" s="3">
        <f>F2+F3+F4+F5+F6+F7+F8</f>
        <v>2880</v>
      </c>
      <c r="I2" s="3">
        <v>2332</v>
      </c>
      <c r="J2" s="4">
        <f>H2-I2</f>
        <v>548</v>
      </c>
      <c r="L2" s="4">
        <f t="shared" ref="L2:L61" si="1">F2*20%</f>
        <v>78</v>
      </c>
      <c r="M2" s="4"/>
      <c r="N2" s="4"/>
    </row>
    <row r="3" spans="1:14" s="3" customFormat="1" ht="30" customHeight="1" x14ac:dyDescent="0.3">
      <c r="A3" s="4" t="s">
        <v>507</v>
      </c>
      <c r="B3" s="49" t="s">
        <v>734</v>
      </c>
      <c r="C3" s="15"/>
      <c r="D3" s="21" t="s">
        <v>244</v>
      </c>
      <c r="E3" s="21"/>
      <c r="F3" s="4">
        <v>390</v>
      </c>
      <c r="G3" s="4">
        <f t="shared" si="0"/>
        <v>312</v>
      </c>
      <c r="J3" s="4">
        <f>H3-I3</f>
        <v>0</v>
      </c>
      <c r="L3" s="4">
        <f t="shared" si="1"/>
        <v>78</v>
      </c>
    </row>
    <row r="4" spans="1:14" s="3" customFormat="1" ht="30" customHeight="1" x14ac:dyDescent="0.3">
      <c r="A4" s="4" t="s">
        <v>507</v>
      </c>
      <c r="B4" s="43" t="s">
        <v>735</v>
      </c>
      <c r="C4" s="15"/>
      <c r="D4" s="21" t="s">
        <v>48</v>
      </c>
      <c r="F4" s="4">
        <v>761</v>
      </c>
      <c r="G4" s="4">
        <f t="shared" si="0"/>
        <v>608.79999999999995</v>
      </c>
      <c r="J4" s="4">
        <f>H4-I4</f>
        <v>0</v>
      </c>
      <c r="L4" s="4">
        <f t="shared" si="1"/>
        <v>152.20000000000002</v>
      </c>
    </row>
    <row r="5" spans="1:14" s="3" customFormat="1" ht="30" customHeight="1" x14ac:dyDescent="0.3">
      <c r="A5" s="4" t="s">
        <v>507</v>
      </c>
      <c r="B5" s="43" t="s">
        <v>741</v>
      </c>
      <c r="C5" s="15"/>
      <c r="D5" s="21">
        <v>50</v>
      </c>
      <c r="E5" s="3" t="s">
        <v>89</v>
      </c>
      <c r="F5" s="4">
        <v>350</v>
      </c>
      <c r="G5" s="4">
        <f t="shared" si="0"/>
        <v>280</v>
      </c>
      <c r="J5" s="4">
        <f>H5-I5</f>
        <v>0</v>
      </c>
      <c r="L5" s="4">
        <f>F5*20%</f>
        <v>70</v>
      </c>
    </row>
    <row r="6" spans="1:14" s="3" customFormat="1" ht="30" customHeight="1" x14ac:dyDescent="0.3">
      <c r="A6" s="4" t="s">
        <v>507</v>
      </c>
      <c r="B6" s="49" t="s">
        <v>736</v>
      </c>
      <c r="C6" s="15"/>
      <c r="D6" s="4"/>
      <c r="E6" s="4"/>
      <c r="F6" s="4">
        <v>152</v>
      </c>
      <c r="G6" s="4">
        <f t="shared" si="0"/>
        <v>121.6</v>
      </c>
      <c r="J6" s="4">
        <f>H6-I6</f>
        <v>0</v>
      </c>
      <c r="L6" s="4">
        <f t="shared" si="1"/>
        <v>30.400000000000002</v>
      </c>
    </row>
    <row r="7" spans="1:14" s="3" customFormat="1" ht="30" customHeight="1" x14ac:dyDescent="0.3">
      <c r="A7" s="4" t="s">
        <v>507</v>
      </c>
      <c r="B7" s="60" t="s">
        <v>742</v>
      </c>
      <c r="C7" s="15"/>
      <c r="D7" s="4"/>
      <c r="E7" s="4"/>
      <c r="F7" s="4"/>
      <c r="G7" s="4">
        <f t="shared" si="0"/>
        <v>0</v>
      </c>
      <c r="J7" s="4"/>
      <c r="L7" s="4">
        <f t="shared" si="1"/>
        <v>0</v>
      </c>
    </row>
    <row r="8" spans="1:14" s="3" customFormat="1" ht="30" customHeight="1" x14ac:dyDescent="0.3">
      <c r="A8" s="4" t="s">
        <v>507</v>
      </c>
      <c r="B8" s="49" t="s">
        <v>737</v>
      </c>
      <c r="C8" s="15"/>
      <c r="D8" s="4">
        <v>48</v>
      </c>
      <c r="E8" s="4" t="s">
        <v>738</v>
      </c>
      <c r="F8" s="4">
        <v>837</v>
      </c>
      <c r="G8" s="4">
        <f t="shared" si="0"/>
        <v>669.6</v>
      </c>
      <c r="J8" s="4">
        <f t="shared" ref="J8:J39" si="2">H8-I8</f>
        <v>0</v>
      </c>
      <c r="L8" s="4">
        <f t="shared" si="1"/>
        <v>167.4</v>
      </c>
    </row>
    <row r="9" spans="1:14" s="12" customFormat="1" ht="30" customHeight="1" x14ac:dyDescent="0.3">
      <c r="A9" s="13" t="s">
        <v>488</v>
      </c>
      <c r="B9" s="45" t="s">
        <v>677</v>
      </c>
      <c r="C9" s="16" t="s">
        <v>678</v>
      </c>
      <c r="D9" s="13">
        <v>58</v>
      </c>
      <c r="E9" s="13" t="s">
        <v>20</v>
      </c>
      <c r="F9" s="13">
        <v>451</v>
      </c>
      <c r="G9" s="13">
        <f t="shared" si="0"/>
        <v>360.8</v>
      </c>
      <c r="H9" s="12">
        <f>F9+F10</f>
        <v>813</v>
      </c>
      <c r="I9" s="12">
        <v>400</v>
      </c>
      <c r="J9" s="13">
        <f t="shared" si="2"/>
        <v>413</v>
      </c>
      <c r="L9" s="13">
        <f t="shared" si="1"/>
        <v>90.2</v>
      </c>
    </row>
    <row r="10" spans="1:14" s="8" customFormat="1" ht="30" customHeight="1" x14ac:dyDescent="0.3">
      <c r="A10" s="9" t="s">
        <v>488</v>
      </c>
      <c r="B10" s="44" t="s">
        <v>675</v>
      </c>
      <c r="C10" s="14" t="s">
        <v>674</v>
      </c>
      <c r="D10" s="8">
        <v>50</v>
      </c>
      <c r="E10" s="9" t="s">
        <v>676</v>
      </c>
      <c r="F10" s="9">
        <v>362</v>
      </c>
      <c r="G10" s="9">
        <f t="shared" si="0"/>
        <v>289.60000000000002</v>
      </c>
      <c r="J10" s="9">
        <f t="shared" si="2"/>
        <v>0</v>
      </c>
      <c r="L10" s="9">
        <f t="shared" si="1"/>
        <v>72.400000000000006</v>
      </c>
    </row>
    <row r="11" spans="1:14" s="3" customFormat="1" ht="30" customHeight="1" x14ac:dyDescent="0.3">
      <c r="A11" s="3" t="s">
        <v>55</v>
      </c>
      <c r="B11" s="49" t="s">
        <v>640</v>
      </c>
      <c r="C11" s="15" t="s">
        <v>641</v>
      </c>
      <c r="D11" s="21" t="s">
        <v>357</v>
      </c>
      <c r="F11" s="4">
        <v>390</v>
      </c>
      <c r="G11" s="4">
        <f t="shared" si="0"/>
        <v>312</v>
      </c>
      <c r="H11" s="3">
        <f>F11+F12</f>
        <v>843</v>
      </c>
      <c r="I11" s="3">
        <v>400</v>
      </c>
      <c r="J11" s="4">
        <f t="shared" si="2"/>
        <v>443</v>
      </c>
      <c r="L11" s="4">
        <f t="shared" si="1"/>
        <v>78</v>
      </c>
    </row>
    <row r="12" spans="1:14" s="3" customFormat="1" ht="30" customHeight="1" x14ac:dyDescent="0.3">
      <c r="A12" s="3" t="s">
        <v>55</v>
      </c>
      <c r="B12" s="49" t="s">
        <v>642</v>
      </c>
      <c r="C12" s="15" t="s">
        <v>643</v>
      </c>
      <c r="D12" s="21" t="s">
        <v>244</v>
      </c>
      <c r="F12" s="4">
        <v>453</v>
      </c>
      <c r="G12" s="4">
        <f t="shared" si="0"/>
        <v>362.4</v>
      </c>
      <c r="J12" s="4">
        <f t="shared" si="2"/>
        <v>0</v>
      </c>
      <c r="L12" s="4">
        <f t="shared" si="1"/>
        <v>90.600000000000009</v>
      </c>
    </row>
    <row r="13" spans="1:14" s="12" customFormat="1" ht="30" customHeight="1" x14ac:dyDescent="0.3">
      <c r="A13" s="12" t="s">
        <v>636</v>
      </c>
      <c r="B13" s="45" t="s">
        <v>633</v>
      </c>
      <c r="C13" s="16" t="s">
        <v>634</v>
      </c>
      <c r="D13" s="13">
        <v>12</v>
      </c>
      <c r="E13" s="13" t="s">
        <v>635</v>
      </c>
      <c r="F13" s="13">
        <v>164</v>
      </c>
      <c r="G13" s="13">
        <f t="shared" si="0"/>
        <v>131.19999999999999</v>
      </c>
      <c r="H13" s="12">
        <f>F13+F14</f>
        <v>164</v>
      </c>
      <c r="I13" s="12">
        <v>150</v>
      </c>
      <c r="J13" s="13">
        <f t="shared" si="2"/>
        <v>14</v>
      </c>
      <c r="L13" s="13">
        <f t="shared" si="1"/>
        <v>32.800000000000004</v>
      </c>
    </row>
    <row r="14" spans="1:14" s="8" customFormat="1" ht="30" customHeight="1" x14ac:dyDescent="0.3">
      <c r="A14" s="8" t="s">
        <v>636</v>
      </c>
      <c r="B14" s="55" t="s">
        <v>637</v>
      </c>
      <c r="C14" s="14" t="s">
        <v>638</v>
      </c>
      <c r="D14" s="9">
        <v>11</v>
      </c>
      <c r="E14" s="9" t="s">
        <v>639</v>
      </c>
      <c r="F14" s="9"/>
      <c r="G14" s="9">
        <f t="shared" si="0"/>
        <v>0</v>
      </c>
      <c r="J14" s="9">
        <f t="shared" si="2"/>
        <v>0</v>
      </c>
      <c r="L14" s="9">
        <f t="shared" si="1"/>
        <v>0</v>
      </c>
    </row>
    <row r="15" spans="1:14" s="3" customFormat="1" ht="30" customHeight="1" x14ac:dyDescent="0.3">
      <c r="A15" s="3" t="s">
        <v>685</v>
      </c>
      <c r="B15" s="43" t="s">
        <v>684</v>
      </c>
      <c r="C15" s="15"/>
      <c r="D15" s="3">
        <v>58</v>
      </c>
      <c r="F15" s="3">
        <v>481</v>
      </c>
      <c r="G15" s="4">
        <f t="shared" si="0"/>
        <v>384.8</v>
      </c>
      <c r="H15" s="3">
        <f>F15</f>
        <v>481</v>
      </c>
      <c r="I15" s="3">
        <v>250</v>
      </c>
      <c r="J15" s="4">
        <f t="shared" si="2"/>
        <v>231</v>
      </c>
      <c r="L15" s="4">
        <f t="shared" si="1"/>
        <v>96.2</v>
      </c>
    </row>
    <row r="16" spans="1:14" s="6" customFormat="1" ht="30" customHeight="1" x14ac:dyDescent="0.3">
      <c r="A16" s="6" t="s">
        <v>664</v>
      </c>
      <c r="B16" s="61" t="s">
        <v>661</v>
      </c>
      <c r="C16" s="7" t="s">
        <v>662</v>
      </c>
      <c r="D16" s="5" t="s">
        <v>663</v>
      </c>
      <c r="G16" s="6">
        <f t="shared" si="0"/>
        <v>0</v>
      </c>
      <c r="H16" s="5">
        <f>F16</f>
        <v>0</v>
      </c>
      <c r="I16" s="5"/>
      <c r="J16" s="6">
        <f t="shared" si="2"/>
        <v>0</v>
      </c>
      <c r="K16" s="5"/>
      <c r="L16" s="6">
        <f t="shared" si="1"/>
        <v>0</v>
      </c>
    </row>
    <row r="17" spans="1:12" s="4" customFormat="1" ht="30" customHeight="1" x14ac:dyDescent="0.3">
      <c r="A17" s="3" t="s">
        <v>692</v>
      </c>
      <c r="B17" s="43" t="s">
        <v>691</v>
      </c>
      <c r="C17" s="15" t="s">
        <v>689</v>
      </c>
      <c r="D17" s="3" t="s">
        <v>690</v>
      </c>
      <c r="E17" s="3"/>
      <c r="F17" s="3">
        <v>657</v>
      </c>
      <c r="G17" s="4">
        <f t="shared" si="0"/>
        <v>525.6</v>
      </c>
      <c r="H17" s="3">
        <f>F17</f>
        <v>657</v>
      </c>
      <c r="I17" s="3">
        <v>350</v>
      </c>
      <c r="J17" s="4">
        <f t="shared" si="2"/>
        <v>307</v>
      </c>
      <c r="K17" s="3"/>
      <c r="L17" s="4">
        <f t="shared" si="1"/>
        <v>131.4</v>
      </c>
    </row>
    <row r="18" spans="1:12" s="12" customFormat="1" ht="30" customHeight="1" x14ac:dyDescent="0.3">
      <c r="A18" s="12" t="s">
        <v>647</v>
      </c>
      <c r="B18" s="47" t="s">
        <v>732</v>
      </c>
      <c r="C18" s="16" t="s">
        <v>710</v>
      </c>
      <c r="D18" s="12">
        <v>152</v>
      </c>
      <c r="E18" s="12" t="s">
        <v>89</v>
      </c>
      <c r="F18" s="12">
        <v>845</v>
      </c>
      <c r="G18" s="13">
        <f t="shared" si="0"/>
        <v>676</v>
      </c>
      <c r="H18" s="12">
        <f>F18+F19+F20+F21+F22+F23+F24</f>
        <v>2977</v>
      </c>
      <c r="I18" s="12">
        <v>1750</v>
      </c>
      <c r="J18" s="13">
        <f t="shared" si="2"/>
        <v>1227</v>
      </c>
      <c r="L18" s="13">
        <f t="shared" si="1"/>
        <v>169</v>
      </c>
    </row>
    <row r="19" spans="1:12" s="10" customFormat="1" ht="30" customHeight="1" x14ac:dyDescent="0.3">
      <c r="A19" s="10" t="s">
        <v>647</v>
      </c>
      <c r="B19" s="42" t="s">
        <v>649</v>
      </c>
      <c r="C19" s="15" t="s">
        <v>648</v>
      </c>
      <c r="D19" s="11">
        <v>48</v>
      </c>
      <c r="E19" s="11" t="s">
        <v>650</v>
      </c>
      <c r="F19" s="11">
        <v>380</v>
      </c>
      <c r="G19" s="11">
        <f t="shared" si="0"/>
        <v>304</v>
      </c>
      <c r="J19" s="11">
        <f t="shared" si="2"/>
        <v>0</v>
      </c>
      <c r="L19" s="11">
        <f t="shared" si="1"/>
        <v>76</v>
      </c>
    </row>
    <row r="20" spans="1:12" s="10" customFormat="1" ht="30" customHeight="1" x14ac:dyDescent="0.3">
      <c r="A20" s="10" t="s">
        <v>647</v>
      </c>
      <c r="B20" s="41" t="s">
        <v>716</v>
      </c>
      <c r="C20" s="15" t="s">
        <v>717</v>
      </c>
      <c r="D20" s="10">
        <v>146</v>
      </c>
      <c r="E20" s="10" t="s">
        <v>481</v>
      </c>
      <c r="F20" s="10">
        <v>350</v>
      </c>
      <c r="G20" s="11">
        <f t="shared" si="0"/>
        <v>280</v>
      </c>
      <c r="J20" s="11">
        <f t="shared" si="2"/>
        <v>0</v>
      </c>
      <c r="L20" s="11">
        <f t="shared" si="1"/>
        <v>70</v>
      </c>
    </row>
    <row r="21" spans="1:12" s="10" customFormat="1" ht="30" customHeight="1" x14ac:dyDescent="0.3">
      <c r="A21" s="10" t="s">
        <v>647</v>
      </c>
      <c r="B21" s="34" t="s">
        <v>714</v>
      </c>
      <c r="C21" s="15" t="s">
        <v>715</v>
      </c>
      <c r="D21" s="10">
        <v>146</v>
      </c>
      <c r="E21" s="10" t="s">
        <v>120</v>
      </c>
      <c r="G21" s="11">
        <f t="shared" si="0"/>
        <v>0</v>
      </c>
      <c r="J21" s="11">
        <f t="shared" si="2"/>
        <v>0</v>
      </c>
      <c r="L21" s="11">
        <f t="shared" si="1"/>
        <v>0</v>
      </c>
    </row>
    <row r="22" spans="1:12" s="10" customFormat="1" ht="30" customHeight="1" x14ac:dyDescent="0.3">
      <c r="A22" s="10" t="s">
        <v>647</v>
      </c>
      <c r="B22" s="41" t="s">
        <v>711</v>
      </c>
      <c r="C22" s="15" t="s">
        <v>712</v>
      </c>
      <c r="D22" s="10">
        <v>146</v>
      </c>
      <c r="E22" s="10" t="s">
        <v>713</v>
      </c>
      <c r="F22" s="10">
        <v>253</v>
      </c>
      <c r="G22" s="11">
        <f t="shared" si="0"/>
        <v>202.4</v>
      </c>
      <c r="J22" s="11">
        <f t="shared" si="2"/>
        <v>0</v>
      </c>
      <c r="L22" s="11">
        <f t="shared" si="1"/>
        <v>50.6</v>
      </c>
    </row>
    <row r="23" spans="1:12" s="10" customFormat="1" ht="30" customHeight="1" x14ac:dyDescent="0.3">
      <c r="A23" s="10" t="s">
        <v>647</v>
      </c>
      <c r="B23" s="41" t="s">
        <v>645</v>
      </c>
      <c r="C23" s="15" t="s">
        <v>646</v>
      </c>
      <c r="D23" s="10">
        <v>48</v>
      </c>
      <c r="E23" s="10" t="s">
        <v>443</v>
      </c>
      <c r="F23" s="11">
        <v>825</v>
      </c>
      <c r="G23" s="11">
        <f t="shared" si="0"/>
        <v>660</v>
      </c>
      <c r="J23" s="11">
        <f t="shared" si="2"/>
        <v>0</v>
      </c>
      <c r="L23" s="11">
        <f t="shared" si="1"/>
        <v>165</v>
      </c>
    </row>
    <row r="24" spans="1:12" s="8" customFormat="1" ht="30" customHeight="1" x14ac:dyDescent="0.3">
      <c r="A24" s="8" t="s">
        <v>647</v>
      </c>
      <c r="B24" s="48" t="s">
        <v>665</v>
      </c>
      <c r="C24" s="14" t="s">
        <v>666</v>
      </c>
      <c r="D24" s="8">
        <v>48</v>
      </c>
      <c r="E24" s="8" t="s">
        <v>667</v>
      </c>
      <c r="F24" s="8">
        <v>324</v>
      </c>
      <c r="G24" s="9">
        <f t="shared" si="0"/>
        <v>259.2</v>
      </c>
      <c r="J24" s="9">
        <f t="shared" si="2"/>
        <v>0</v>
      </c>
      <c r="L24" s="9">
        <f t="shared" si="1"/>
        <v>64.8</v>
      </c>
    </row>
    <row r="25" spans="1:12" s="3" customFormat="1" ht="30" customHeight="1" x14ac:dyDescent="0.3">
      <c r="A25" s="3" t="s">
        <v>705</v>
      </c>
      <c r="B25" s="43" t="s">
        <v>706</v>
      </c>
      <c r="C25" s="15" t="s">
        <v>707</v>
      </c>
      <c r="F25" s="3">
        <v>105</v>
      </c>
      <c r="G25" s="4">
        <f t="shared" si="0"/>
        <v>84</v>
      </c>
      <c r="H25" s="3">
        <f>F25+F26</f>
        <v>197</v>
      </c>
      <c r="I25" s="3">
        <v>200</v>
      </c>
      <c r="J25" s="4">
        <f t="shared" si="2"/>
        <v>-3</v>
      </c>
      <c r="L25" s="4">
        <f t="shared" si="1"/>
        <v>21</v>
      </c>
    </row>
    <row r="26" spans="1:12" s="3" customFormat="1" ht="30" customHeight="1" x14ac:dyDescent="0.3">
      <c r="A26" s="4" t="s">
        <v>705</v>
      </c>
      <c r="B26" s="49" t="s">
        <v>703</v>
      </c>
      <c r="C26" s="15" t="s">
        <v>704</v>
      </c>
      <c r="D26" s="21"/>
      <c r="F26" s="4">
        <v>92</v>
      </c>
      <c r="G26" s="4">
        <f t="shared" si="0"/>
        <v>73.599999999999994</v>
      </c>
      <c r="J26" s="4">
        <f t="shared" si="2"/>
        <v>0</v>
      </c>
      <c r="L26" s="4">
        <f t="shared" si="1"/>
        <v>18.400000000000002</v>
      </c>
    </row>
    <row r="27" spans="1:12" s="5" customFormat="1" ht="30" customHeight="1" x14ac:dyDescent="0.3">
      <c r="A27" s="5" t="s">
        <v>644</v>
      </c>
      <c r="B27" s="56" t="s">
        <v>114</v>
      </c>
      <c r="C27" s="7"/>
      <c r="D27" s="24"/>
      <c r="E27" s="24"/>
      <c r="F27" s="6"/>
      <c r="G27" s="6">
        <f t="shared" si="0"/>
        <v>0</v>
      </c>
      <c r="J27" s="6">
        <f t="shared" si="2"/>
        <v>0</v>
      </c>
      <c r="L27" s="6">
        <f t="shared" si="1"/>
        <v>0</v>
      </c>
    </row>
    <row r="28" spans="1:12" s="3" customFormat="1" ht="30" customHeight="1" x14ac:dyDescent="0.3">
      <c r="A28" s="4" t="s">
        <v>199</v>
      </c>
      <c r="B28" s="49" t="s">
        <v>700</v>
      </c>
      <c r="C28" s="15" t="s">
        <v>701</v>
      </c>
      <c r="D28" s="4">
        <v>56</v>
      </c>
      <c r="E28" s="4"/>
      <c r="F28" s="4">
        <v>543</v>
      </c>
      <c r="G28" s="4">
        <f t="shared" si="0"/>
        <v>434.4</v>
      </c>
      <c r="H28" s="3">
        <f>F28+F29+F30+F31</f>
        <v>1332</v>
      </c>
      <c r="I28" s="3">
        <v>1332</v>
      </c>
      <c r="J28" s="4">
        <f t="shared" si="2"/>
        <v>0</v>
      </c>
      <c r="L28" s="4">
        <f t="shared" si="1"/>
        <v>108.60000000000001</v>
      </c>
    </row>
    <row r="29" spans="1:12" s="3" customFormat="1" ht="30" customHeight="1" x14ac:dyDescent="0.3">
      <c r="A29" s="4" t="s">
        <v>199</v>
      </c>
      <c r="B29" s="49" t="s">
        <v>655</v>
      </c>
      <c r="C29" s="15" t="s">
        <v>654</v>
      </c>
      <c r="D29" s="4">
        <v>8</v>
      </c>
      <c r="E29" s="4" t="s">
        <v>656</v>
      </c>
      <c r="F29" s="4">
        <v>304</v>
      </c>
      <c r="G29" s="4">
        <f t="shared" si="0"/>
        <v>243.2</v>
      </c>
      <c r="J29" s="4">
        <f t="shared" si="2"/>
        <v>0</v>
      </c>
      <c r="L29" s="4">
        <f t="shared" si="1"/>
        <v>60.800000000000004</v>
      </c>
    </row>
    <row r="30" spans="1:12" s="3" customFormat="1" ht="30" customHeight="1" x14ac:dyDescent="0.3">
      <c r="A30" s="4" t="s">
        <v>199</v>
      </c>
      <c r="B30" s="49" t="s">
        <v>660</v>
      </c>
      <c r="C30" s="15" t="s">
        <v>659</v>
      </c>
      <c r="D30" s="4" t="s">
        <v>98</v>
      </c>
      <c r="E30" s="3" t="s">
        <v>120</v>
      </c>
      <c r="F30" s="4">
        <v>262</v>
      </c>
      <c r="G30" s="4">
        <f t="shared" si="0"/>
        <v>209.6</v>
      </c>
      <c r="J30" s="4">
        <f t="shared" si="2"/>
        <v>0</v>
      </c>
      <c r="L30" s="4">
        <f t="shared" si="1"/>
        <v>52.400000000000006</v>
      </c>
    </row>
    <row r="31" spans="1:12" s="3" customFormat="1" ht="30" customHeight="1" x14ac:dyDescent="0.3">
      <c r="A31" s="4" t="s">
        <v>199</v>
      </c>
      <c r="B31" s="49" t="s">
        <v>658</v>
      </c>
      <c r="C31" s="15" t="s">
        <v>657</v>
      </c>
      <c r="D31" s="4" t="s">
        <v>98</v>
      </c>
      <c r="E31" s="4" t="s">
        <v>3</v>
      </c>
      <c r="F31" s="4">
        <v>223</v>
      </c>
      <c r="G31" s="4">
        <f t="shared" si="0"/>
        <v>178.4</v>
      </c>
      <c r="J31" s="4">
        <f t="shared" si="2"/>
        <v>0</v>
      </c>
      <c r="L31" s="4">
        <f t="shared" si="1"/>
        <v>44.6</v>
      </c>
    </row>
    <row r="32" spans="1:12" s="12" customFormat="1" ht="30" customHeight="1" x14ac:dyDescent="0.3">
      <c r="A32" s="12" t="s">
        <v>159</v>
      </c>
      <c r="B32" s="47" t="s">
        <v>679</v>
      </c>
      <c r="C32" s="16" t="s">
        <v>681</v>
      </c>
      <c r="D32" s="12" t="s">
        <v>680</v>
      </c>
      <c r="E32" s="12" t="s">
        <v>120</v>
      </c>
      <c r="F32" s="12">
        <v>1142</v>
      </c>
      <c r="G32" s="13">
        <f t="shared" si="0"/>
        <v>913.6</v>
      </c>
      <c r="H32" s="12">
        <f>F32+F33+F34</f>
        <v>1339</v>
      </c>
      <c r="I32" s="12">
        <v>700</v>
      </c>
      <c r="J32" s="13">
        <f t="shared" si="2"/>
        <v>639</v>
      </c>
      <c r="L32" s="13">
        <f t="shared" si="1"/>
        <v>228.4</v>
      </c>
    </row>
    <row r="33" spans="1:12" s="10" customFormat="1" ht="30" customHeight="1" x14ac:dyDescent="0.3">
      <c r="A33" s="10" t="s">
        <v>159</v>
      </c>
      <c r="B33" s="41" t="s">
        <v>706</v>
      </c>
      <c r="C33" s="15" t="s">
        <v>707</v>
      </c>
      <c r="F33" s="10">
        <v>105</v>
      </c>
      <c r="G33" s="11">
        <f t="shared" si="0"/>
        <v>84</v>
      </c>
      <c r="J33" s="11">
        <f t="shared" si="2"/>
        <v>0</v>
      </c>
      <c r="L33" s="11">
        <f t="shared" si="1"/>
        <v>21</v>
      </c>
    </row>
    <row r="34" spans="1:12" s="8" customFormat="1" ht="30" customHeight="1" x14ac:dyDescent="0.3">
      <c r="A34" s="8" t="s">
        <v>159</v>
      </c>
      <c r="B34" s="44" t="s">
        <v>703</v>
      </c>
      <c r="C34" s="14" t="s">
        <v>704</v>
      </c>
      <c r="D34" s="20"/>
      <c r="F34" s="9">
        <v>92</v>
      </c>
      <c r="G34" s="9">
        <f t="shared" ref="G34:G59" si="3">F34-L34</f>
        <v>73.599999999999994</v>
      </c>
      <c r="J34" s="9">
        <f t="shared" si="2"/>
        <v>0</v>
      </c>
      <c r="L34" s="9">
        <f>F34*20%</f>
        <v>18.400000000000002</v>
      </c>
    </row>
    <row r="35" spans="1:12" s="3" customFormat="1" ht="30" customHeight="1" x14ac:dyDescent="0.3">
      <c r="A35" s="4" t="s">
        <v>702</v>
      </c>
      <c r="B35" s="43" t="s">
        <v>693</v>
      </c>
      <c r="C35" s="15" t="s">
        <v>694</v>
      </c>
      <c r="D35" s="21">
        <v>56</v>
      </c>
      <c r="E35" s="3" t="s">
        <v>147</v>
      </c>
      <c r="F35" s="4">
        <v>264</v>
      </c>
      <c r="G35" s="4">
        <f t="shared" si="3"/>
        <v>211.2</v>
      </c>
      <c r="H35" s="3">
        <f>F35+F36</f>
        <v>264</v>
      </c>
      <c r="I35" s="3">
        <v>528</v>
      </c>
      <c r="J35" s="4">
        <f t="shared" si="2"/>
        <v>-264</v>
      </c>
      <c r="L35" s="4">
        <f t="shared" si="1"/>
        <v>52.800000000000004</v>
      </c>
    </row>
    <row r="36" spans="1:12" s="3" customFormat="1" ht="30" customHeight="1" x14ac:dyDescent="0.3">
      <c r="A36" s="4" t="s">
        <v>702</v>
      </c>
      <c r="B36" s="36" t="s">
        <v>693</v>
      </c>
      <c r="C36" s="15" t="s">
        <v>694</v>
      </c>
      <c r="D36" s="21">
        <v>58</v>
      </c>
      <c r="E36" s="3" t="s">
        <v>147</v>
      </c>
      <c r="F36" s="4"/>
      <c r="G36" s="4">
        <f t="shared" si="3"/>
        <v>0</v>
      </c>
      <c r="J36" s="4">
        <f t="shared" si="2"/>
        <v>0</v>
      </c>
      <c r="L36" s="4">
        <f t="shared" si="1"/>
        <v>0</v>
      </c>
    </row>
    <row r="37" spans="1:12" s="12" customFormat="1" ht="30" customHeight="1" x14ac:dyDescent="0.3">
      <c r="A37" s="12" t="s">
        <v>143</v>
      </c>
      <c r="B37" s="35" t="s">
        <v>721</v>
      </c>
      <c r="C37" s="16" t="s">
        <v>722</v>
      </c>
      <c r="D37" s="12">
        <v>4</v>
      </c>
      <c r="E37" s="12" t="s">
        <v>723</v>
      </c>
      <c r="G37" s="13">
        <f t="shared" si="3"/>
        <v>0</v>
      </c>
      <c r="H37" s="12">
        <f>F37+F38+F39+F40+F41</f>
        <v>1835</v>
      </c>
      <c r="I37" s="12">
        <v>1000</v>
      </c>
      <c r="J37" s="13">
        <f t="shared" si="2"/>
        <v>835</v>
      </c>
      <c r="L37" s="13">
        <f t="shared" si="1"/>
        <v>0</v>
      </c>
    </row>
    <row r="38" spans="1:12" s="10" customFormat="1" ht="30" customHeight="1" x14ac:dyDescent="0.3">
      <c r="A38" s="10" t="s">
        <v>143</v>
      </c>
      <c r="B38" s="41" t="s">
        <v>718</v>
      </c>
      <c r="C38" s="15" t="s">
        <v>719</v>
      </c>
      <c r="D38" s="10">
        <v>4</v>
      </c>
      <c r="E38" s="10" t="s">
        <v>720</v>
      </c>
      <c r="F38" s="10">
        <v>299</v>
      </c>
      <c r="G38" s="11">
        <f t="shared" si="3"/>
        <v>239.2</v>
      </c>
      <c r="J38" s="11">
        <f t="shared" si="2"/>
        <v>0</v>
      </c>
      <c r="L38" s="11">
        <f t="shared" si="1"/>
        <v>59.800000000000004</v>
      </c>
    </row>
    <row r="39" spans="1:12" s="10" customFormat="1" ht="30" customHeight="1" x14ac:dyDescent="0.3">
      <c r="A39" s="10" t="s">
        <v>143</v>
      </c>
      <c r="B39" s="42" t="s">
        <v>731</v>
      </c>
      <c r="C39" s="15" t="s">
        <v>632</v>
      </c>
      <c r="D39" s="21" t="s">
        <v>351</v>
      </c>
      <c r="E39" s="21"/>
      <c r="F39" s="11">
        <v>171</v>
      </c>
      <c r="G39" s="11">
        <f t="shared" si="3"/>
        <v>136.80000000000001</v>
      </c>
      <c r="J39" s="11">
        <f t="shared" si="2"/>
        <v>0</v>
      </c>
      <c r="L39" s="11">
        <f t="shared" si="1"/>
        <v>34.200000000000003</v>
      </c>
    </row>
    <row r="40" spans="1:12" s="10" customFormat="1" ht="30" customHeight="1" x14ac:dyDescent="0.3">
      <c r="A40" s="10" t="s">
        <v>143</v>
      </c>
      <c r="B40" s="41" t="s">
        <v>630</v>
      </c>
      <c r="C40" s="15" t="s">
        <v>631</v>
      </c>
      <c r="D40" s="21" t="s">
        <v>351</v>
      </c>
      <c r="F40" s="11">
        <v>126</v>
      </c>
      <c r="G40" s="11">
        <f t="shared" si="3"/>
        <v>100.8</v>
      </c>
      <c r="J40" s="11">
        <f t="shared" ref="J40:J59" si="4">H40-I40</f>
        <v>0</v>
      </c>
      <c r="L40" s="11">
        <f t="shared" si="1"/>
        <v>25.200000000000003</v>
      </c>
    </row>
    <row r="41" spans="1:12" s="8" customFormat="1" ht="30" customHeight="1" x14ac:dyDescent="0.3">
      <c r="A41" s="8" t="s">
        <v>143</v>
      </c>
      <c r="B41" s="48" t="s">
        <v>627</v>
      </c>
      <c r="C41" s="14" t="s">
        <v>629</v>
      </c>
      <c r="D41" s="20" t="s">
        <v>628</v>
      </c>
      <c r="E41" s="8" t="s">
        <v>20</v>
      </c>
      <c r="F41" s="9">
        <v>1239</v>
      </c>
      <c r="G41" s="9">
        <f t="shared" si="3"/>
        <v>991.2</v>
      </c>
      <c r="J41" s="9">
        <f t="shared" si="4"/>
        <v>0</v>
      </c>
      <c r="L41" s="9">
        <f t="shared" si="1"/>
        <v>247.8</v>
      </c>
    </row>
    <row r="42" spans="1:12" s="3" customFormat="1" ht="30" customHeight="1" x14ac:dyDescent="0.3">
      <c r="A42" s="3" t="s">
        <v>129</v>
      </c>
      <c r="B42" s="43" t="s">
        <v>668</v>
      </c>
      <c r="C42" s="15"/>
      <c r="D42" s="3" t="s">
        <v>669</v>
      </c>
      <c r="E42" s="3" t="s">
        <v>670</v>
      </c>
      <c r="F42" s="3">
        <v>300</v>
      </c>
      <c r="G42" s="4">
        <f t="shared" si="3"/>
        <v>240</v>
      </c>
      <c r="H42" s="3">
        <f>F42</f>
        <v>300</v>
      </c>
      <c r="I42" s="3">
        <v>300</v>
      </c>
      <c r="J42" s="4">
        <f t="shared" si="4"/>
        <v>0</v>
      </c>
      <c r="L42" s="4">
        <f t="shared" si="1"/>
        <v>60</v>
      </c>
    </row>
    <row r="43" spans="1:12" s="12" customFormat="1" ht="30" customHeight="1" x14ac:dyDescent="0.3">
      <c r="A43" s="27" t="s">
        <v>115</v>
      </c>
      <c r="B43" s="63" t="s">
        <v>652</v>
      </c>
      <c r="C43" s="16" t="s">
        <v>651</v>
      </c>
      <c r="D43" s="12">
        <v>48</v>
      </c>
      <c r="E43" s="13" t="s">
        <v>653</v>
      </c>
      <c r="F43" s="13"/>
      <c r="G43" s="13">
        <f t="shared" si="3"/>
        <v>0</v>
      </c>
      <c r="H43" s="12">
        <f>F44</f>
        <v>177</v>
      </c>
      <c r="I43" s="12">
        <v>177</v>
      </c>
      <c r="J43" s="13">
        <f t="shared" si="4"/>
        <v>0</v>
      </c>
      <c r="L43" s="13">
        <f t="shared" si="1"/>
        <v>0</v>
      </c>
    </row>
    <row r="44" spans="1:12" s="10" customFormat="1" ht="30" customHeight="1" x14ac:dyDescent="0.3">
      <c r="A44" s="26" t="s">
        <v>115</v>
      </c>
      <c r="B44" s="42" t="s">
        <v>771</v>
      </c>
      <c r="C44" s="15" t="s">
        <v>749</v>
      </c>
      <c r="D44" s="10">
        <v>134</v>
      </c>
      <c r="E44" s="11" t="s">
        <v>750</v>
      </c>
      <c r="F44" s="11">
        <v>177</v>
      </c>
      <c r="G44" s="11">
        <f t="shared" si="3"/>
        <v>141.6</v>
      </c>
      <c r="J44" s="11"/>
      <c r="L44" s="11">
        <f t="shared" si="1"/>
        <v>35.4</v>
      </c>
    </row>
    <row r="45" spans="1:12" s="8" customFormat="1" ht="30" customHeight="1" x14ac:dyDescent="0.3">
      <c r="A45" s="25" t="s">
        <v>115</v>
      </c>
      <c r="B45" s="55" t="s">
        <v>652</v>
      </c>
      <c r="C45" s="14" t="s">
        <v>651</v>
      </c>
      <c r="D45" s="8">
        <v>48</v>
      </c>
      <c r="E45" s="9" t="s">
        <v>653</v>
      </c>
      <c r="F45" s="9"/>
      <c r="G45" s="9">
        <f>F45-L45</f>
        <v>0</v>
      </c>
      <c r="J45" s="9">
        <f>H45-I45</f>
        <v>0</v>
      </c>
      <c r="L45" s="9">
        <f>F45*20%</f>
        <v>0</v>
      </c>
    </row>
    <row r="46" spans="1:12" s="3" customFormat="1" ht="30" customHeight="1" x14ac:dyDescent="0.3">
      <c r="A46" s="4" t="s">
        <v>672</v>
      </c>
      <c r="B46" s="49" t="s">
        <v>671</v>
      </c>
      <c r="C46" s="15"/>
      <c r="D46" s="3">
        <v>56</v>
      </c>
      <c r="E46" s="4" t="s">
        <v>673</v>
      </c>
      <c r="F46" s="4">
        <v>739</v>
      </c>
      <c r="G46" s="4">
        <f t="shared" si="3"/>
        <v>591.20000000000005</v>
      </c>
      <c r="H46" s="3">
        <f>F46</f>
        <v>739</v>
      </c>
      <c r="I46" s="3">
        <v>350</v>
      </c>
      <c r="J46" s="4">
        <f t="shared" si="4"/>
        <v>389</v>
      </c>
      <c r="L46" s="4">
        <f t="shared" si="1"/>
        <v>147.80000000000001</v>
      </c>
    </row>
    <row r="47" spans="1:12" s="12" customFormat="1" ht="30" customHeight="1" x14ac:dyDescent="0.3">
      <c r="A47" s="12" t="s">
        <v>695</v>
      </c>
      <c r="B47" s="47" t="s">
        <v>724</v>
      </c>
      <c r="C47" s="16" t="s">
        <v>725</v>
      </c>
      <c r="D47" s="12">
        <v>112</v>
      </c>
      <c r="E47" s="12" t="s">
        <v>726</v>
      </c>
      <c r="F47" s="12">
        <v>479</v>
      </c>
      <c r="G47" s="13">
        <f t="shared" si="3"/>
        <v>383.2</v>
      </c>
      <c r="H47" s="12">
        <f>F47+F48+F49+F50</f>
        <v>1380</v>
      </c>
      <c r="I47" s="12">
        <v>700</v>
      </c>
      <c r="J47" s="13">
        <f t="shared" si="4"/>
        <v>680</v>
      </c>
      <c r="L47" s="13">
        <f t="shared" si="1"/>
        <v>95.800000000000011</v>
      </c>
    </row>
    <row r="48" spans="1:12" s="10" customFormat="1" ht="30" customHeight="1" x14ac:dyDescent="0.3">
      <c r="A48" s="10" t="s">
        <v>695</v>
      </c>
      <c r="B48" s="41" t="s">
        <v>708</v>
      </c>
      <c r="C48" s="15" t="s">
        <v>709</v>
      </c>
      <c r="D48" s="10">
        <v>56</v>
      </c>
      <c r="E48" s="10" t="s">
        <v>481</v>
      </c>
      <c r="F48" s="10">
        <v>451</v>
      </c>
      <c r="G48" s="11">
        <f t="shared" si="3"/>
        <v>360.8</v>
      </c>
      <c r="J48" s="11">
        <f t="shared" si="4"/>
        <v>0</v>
      </c>
      <c r="L48" s="11">
        <f t="shared" si="1"/>
        <v>90.2</v>
      </c>
    </row>
    <row r="49" spans="1:12" s="10" customFormat="1" ht="30" customHeight="1" x14ac:dyDescent="0.3">
      <c r="A49" s="11" t="s">
        <v>695</v>
      </c>
      <c r="B49" s="42" t="s">
        <v>696</v>
      </c>
      <c r="C49" s="15" t="s">
        <v>697</v>
      </c>
      <c r="D49" s="10">
        <v>50</v>
      </c>
      <c r="E49" s="11"/>
      <c r="F49" s="11">
        <v>274</v>
      </c>
      <c r="G49" s="11">
        <f t="shared" si="3"/>
        <v>219.2</v>
      </c>
      <c r="J49" s="11">
        <f t="shared" si="4"/>
        <v>0</v>
      </c>
      <c r="L49" s="11">
        <f t="shared" si="1"/>
        <v>54.800000000000004</v>
      </c>
    </row>
    <row r="50" spans="1:12" s="8" customFormat="1" ht="30" customHeight="1" x14ac:dyDescent="0.3">
      <c r="A50" s="9" t="s">
        <v>695</v>
      </c>
      <c r="B50" s="48" t="s">
        <v>693</v>
      </c>
      <c r="C50" s="14" t="s">
        <v>694</v>
      </c>
      <c r="D50" s="20">
        <v>48</v>
      </c>
      <c r="E50" s="62" t="s">
        <v>104</v>
      </c>
      <c r="F50" s="9">
        <v>176</v>
      </c>
      <c r="G50" s="9">
        <f t="shared" si="3"/>
        <v>140.80000000000001</v>
      </c>
      <c r="J50" s="9">
        <f t="shared" si="4"/>
        <v>0</v>
      </c>
      <c r="L50" s="9">
        <f t="shared" si="1"/>
        <v>35.200000000000003</v>
      </c>
    </row>
    <row r="51" spans="1:12" s="3" customFormat="1" ht="30" customHeight="1" x14ac:dyDescent="0.3">
      <c r="A51" s="4" t="s">
        <v>682</v>
      </c>
      <c r="B51" s="43" t="s">
        <v>679</v>
      </c>
      <c r="C51" s="15" t="s">
        <v>681</v>
      </c>
      <c r="D51" s="3" t="s">
        <v>683</v>
      </c>
      <c r="E51" s="3" t="s">
        <v>120</v>
      </c>
      <c r="F51" s="3">
        <v>1142</v>
      </c>
      <c r="G51" s="4">
        <f t="shared" si="3"/>
        <v>913.6</v>
      </c>
      <c r="H51" s="3">
        <f>F51</f>
        <v>1142</v>
      </c>
      <c r="I51" s="3">
        <v>600</v>
      </c>
      <c r="J51" s="4">
        <f t="shared" si="4"/>
        <v>542</v>
      </c>
      <c r="L51" s="4">
        <f t="shared" si="1"/>
        <v>228.4</v>
      </c>
    </row>
    <row r="52" spans="1:12" s="12" customFormat="1" ht="30" customHeight="1" x14ac:dyDescent="0.3">
      <c r="A52" s="12" t="s">
        <v>728</v>
      </c>
      <c r="B52" s="47" t="s">
        <v>727</v>
      </c>
      <c r="C52" s="16"/>
      <c r="D52" s="22">
        <v>58</v>
      </c>
      <c r="E52" s="12" t="s">
        <v>120</v>
      </c>
      <c r="F52" s="13">
        <v>482</v>
      </c>
      <c r="G52" s="13">
        <f t="shared" si="3"/>
        <v>385.6</v>
      </c>
      <c r="H52" s="12">
        <f>F52+F53+F54+F55+F56</f>
        <v>1879</v>
      </c>
      <c r="I52" s="12">
        <v>1000</v>
      </c>
      <c r="J52" s="13">
        <f t="shared" si="4"/>
        <v>879</v>
      </c>
      <c r="L52" s="13">
        <f t="shared" si="1"/>
        <v>96.4</v>
      </c>
    </row>
    <row r="53" spans="1:12" s="10" customFormat="1" ht="30" customHeight="1" x14ac:dyDescent="0.3">
      <c r="A53" s="10" t="s">
        <v>728</v>
      </c>
      <c r="B53" s="41" t="s">
        <v>729</v>
      </c>
      <c r="C53" s="15"/>
      <c r="D53" s="21" t="s">
        <v>516</v>
      </c>
      <c r="F53" s="11">
        <v>545</v>
      </c>
      <c r="G53" s="11">
        <f t="shared" si="3"/>
        <v>436</v>
      </c>
      <c r="J53" s="11">
        <f t="shared" si="4"/>
        <v>0</v>
      </c>
      <c r="L53" s="11">
        <f t="shared" si="1"/>
        <v>109</v>
      </c>
    </row>
    <row r="54" spans="1:12" s="10" customFormat="1" ht="30" customHeight="1" x14ac:dyDescent="0.3">
      <c r="A54" s="10" t="s">
        <v>728</v>
      </c>
      <c r="B54" s="42" t="s">
        <v>730</v>
      </c>
      <c r="C54" s="15"/>
      <c r="D54" s="10">
        <v>62</v>
      </c>
      <c r="E54" s="21"/>
      <c r="F54" s="11">
        <v>267</v>
      </c>
      <c r="G54" s="11">
        <f t="shared" si="3"/>
        <v>213.6</v>
      </c>
      <c r="J54" s="11">
        <f t="shared" si="4"/>
        <v>0</v>
      </c>
      <c r="L54" s="11">
        <f t="shared" si="1"/>
        <v>53.400000000000006</v>
      </c>
    </row>
    <row r="55" spans="1:12" s="10" customFormat="1" ht="30" customHeight="1" x14ac:dyDescent="0.3">
      <c r="A55" s="10" t="s">
        <v>728</v>
      </c>
      <c r="B55" s="41" t="s">
        <v>739</v>
      </c>
      <c r="C55" s="15"/>
      <c r="D55" s="10">
        <v>50</v>
      </c>
      <c r="E55" s="10" t="s">
        <v>120</v>
      </c>
      <c r="F55" s="10">
        <v>401</v>
      </c>
      <c r="G55" s="11">
        <f t="shared" si="3"/>
        <v>320.8</v>
      </c>
      <c r="J55" s="11">
        <f t="shared" si="4"/>
        <v>0</v>
      </c>
      <c r="L55" s="11">
        <f t="shared" si="1"/>
        <v>80.2</v>
      </c>
    </row>
    <row r="56" spans="1:12" s="8" customFormat="1" ht="30" customHeight="1" x14ac:dyDescent="0.3">
      <c r="A56" s="8" t="s">
        <v>728</v>
      </c>
      <c r="B56" s="48" t="s">
        <v>740</v>
      </c>
      <c r="C56" s="14"/>
      <c r="D56" s="8">
        <v>27</v>
      </c>
      <c r="E56" s="8" t="s">
        <v>104</v>
      </c>
      <c r="F56" s="9">
        <v>184</v>
      </c>
      <c r="G56" s="9">
        <f t="shared" si="3"/>
        <v>147.19999999999999</v>
      </c>
      <c r="J56" s="9">
        <f t="shared" si="4"/>
        <v>0</v>
      </c>
      <c r="L56" s="9">
        <f t="shared" si="1"/>
        <v>36.800000000000004</v>
      </c>
    </row>
    <row r="57" spans="1:12" s="3" customFormat="1" ht="30" customHeight="1" x14ac:dyDescent="0.3">
      <c r="A57" s="4" t="s">
        <v>544</v>
      </c>
      <c r="B57" s="49" t="s">
        <v>698</v>
      </c>
      <c r="C57" s="15" t="s">
        <v>699</v>
      </c>
      <c r="D57" s="3">
        <v>5</v>
      </c>
      <c r="E57" s="4" t="s">
        <v>120</v>
      </c>
      <c r="F57" s="4">
        <v>304</v>
      </c>
      <c r="G57" s="4">
        <f t="shared" si="3"/>
        <v>243.2</v>
      </c>
      <c r="H57" s="3">
        <f>F57</f>
        <v>304</v>
      </c>
      <c r="I57" s="3">
        <v>304</v>
      </c>
      <c r="J57" s="4">
        <f t="shared" si="4"/>
        <v>0</v>
      </c>
      <c r="L57" s="4">
        <f t="shared" si="1"/>
        <v>60.800000000000004</v>
      </c>
    </row>
    <row r="58" spans="1:12" s="12" customFormat="1" ht="30" customHeight="1" x14ac:dyDescent="0.3">
      <c r="A58" s="12" t="s">
        <v>334</v>
      </c>
      <c r="B58" s="47" t="s">
        <v>686</v>
      </c>
      <c r="C58" s="16" t="s">
        <v>687</v>
      </c>
      <c r="D58" s="12">
        <v>46</v>
      </c>
      <c r="E58" s="12" t="s">
        <v>688</v>
      </c>
      <c r="F58" s="12">
        <v>572</v>
      </c>
      <c r="G58" s="13">
        <f t="shared" si="3"/>
        <v>457.6</v>
      </c>
      <c r="H58" s="12">
        <f>F58+F59+F60+F61</f>
        <v>1428</v>
      </c>
      <c r="I58" s="12">
        <v>600</v>
      </c>
      <c r="J58" s="13">
        <f t="shared" si="4"/>
        <v>828</v>
      </c>
      <c r="L58" s="13">
        <f t="shared" si="1"/>
        <v>114.4</v>
      </c>
    </row>
    <row r="59" spans="1:12" s="10" customFormat="1" ht="30" customHeight="1" x14ac:dyDescent="0.3">
      <c r="A59" s="10" t="s">
        <v>334</v>
      </c>
      <c r="B59" s="41" t="s">
        <v>743</v>
      </c>
      <c r="C59" s="15" t="s">
        <v>744</v>
      </c>
      <c r="D59" s="10">
        <v>7</v>
      </c>
      <c r="F59" s="11">
        <v>380</v>
      </c>
      <c r="G59" s="11">
        <f t="shared" si="3"/>
        <v>304</v>
      </c>
      <c r="J59" s="11">
        <f t="shared" si="4"/>
        <v>0</v>
      </c>
      <c r="L59" s="11">
        <f t="shared" si="1"/>
        <v>76</v>
      </c>
    </row>
    <row r="60" spans="1:12" s="10" customFormat="1" ht="30" customHeight="1" x14ac:dyDescent="0.3">
      <c r="A60" s="10" t="s">
        <v>334</v>
      </c>
      <c r="B60" s="41" t="s">
        <v>771</v>
      </c>
      <c r="C60" s="15" t="s">
        <v>749</v>
      </c>
      <c r="D60" s="10">
        <v>134</v>
      </c>
      <c r="E60" s="10" t="s">
        <v>750</v>
      </c>
      <c r="F60" s="11">
        <v>177</v>
      </c>
      <c r="G60" s="11">
        <f t="shared" ref="G60:G67" si="5">F60-L60</f>
        <v>141.6</v>
      </c>
      <c r="J60" s="11">
        <f t="shared" ref="J60:J67" si="6">H60-I60</f>
        <v>0</v>
      </c>
      <c r="L60" s="11">
        <f>F60*20%</f>
        <v>35.4</v>
      </c>
    </row>
    <row r="61" spans="1:12" s="8" customFormat="1" ht="30" customHeight="1" x14ac:dyDescent="0.3">
      <c r="A61" s="8" t="s">
        <v>334</v>
      </c>
      <c r="B61" s="48" t="s">
        <v>745</v>
      </c>
      <c r="C61" s="14" t="s">
        <v>746</v>
      </c>
      <c r="D61" s="8">
        <v>46</v>
      </c>
      <c r="E61" s="8" t="s">
        <v>747</v>
      </c>
      <c r="F61" s="9">
        <v>299</v>
      </c>
      <c r="G61" s="9">
        <f t="shared" si="5"/>
        <v>239.2</v>
      </c>
      <c r="J61" s="9">
        <f t="shared" si="6"/>
        <v>0</v>
      </c>
      <c r="L61" s="9">
        <f t="shared" si="1"/>
        <v>59.800000000000004</v>
      </c>
    </row>
    <row r="62" spans="1:12" s="3" customFormat="1" ht="30" customHeight="1" x14ac:dyDescent="0.3">
      <c r="A62" s="3" t="s">
        <v>751</v>
      </c>
      <c r="B62" s="43" t="s">
        <v>748</v>
      </c>
      <c r="C62" s="15" t="s">
        <v>749</v>
      </c>
      <c r="D62" s="3">
        <v>146</v>
      </c>
      <c r="E62" s="3" t="s">
        <v>750</v>
      </c>
      <c r="F62" s="4">
        <v>177</v>
      </c>
      <c r="G62" s="4">
        <f t="shared" si="5"/>
        <v>141.6</v>
      </c>
      <c r="H62" s="3">
        <f>F62+F63+F64+F65+F66</f>
        <v>1431</v>
      </c>
      <c r="I62" s="3">
        <v>1431</v>
      </c>
      <c r="J62" s="4">
        <f t="shared" si="6"/>
        <v>0</v>
      </c>
      <c r="L62" s="4">
        <f t="shared" ref="L62:L67" si="7">F62*20%</f>
        <v>35.4</v>
      </c>
    </row>
    <row r="63" spans="1:12" s="3" customFormat="1" ht="30" customHeight="1" x14ac:dyDescent="0.3">
      <c r="A63" s="3" t="s">
        <v>751</v>
      </c>
      <c r="B63" s="43" t="s">
        <v>748</v>
      </c>
      <c r="C63" s="15" t="s">
        <v>752</v>
      </c>
      <c r="D63" s="3">
        <v>146</v>
      </c>
      <c r="E63" s="3" t="s">
        <v>753</v>
      </c>
      <c r="F63" s="4">
        <v>177</v>
      </c>
      <c r="G63" s="4">
        <f t="shared" si="5"/>
        <v>141.6</v>
      </c>
      <c r="J63" s="4">
        <f t="shared" si="6"/>
        <v>0</v>
      </c>
      <c r="L63" s="4">
        <f t="shared" si="7"/>
        <v>35.4</v>
      </c>
    </row>
    <row r="64" spans="1:12" s="3" customFormat="1" ht="30" customHeight="1" x14ac:dyDescent="0.3">
      <c r="A64" s="3" t="s">
        <v>751</v>
      </c>
      <c r="B64" s="43" t="s">
        <v>748</v>
      </c>
      <c r="C64" s="15" t="s">
        <v>754</v>
      </c>
      <c r="D64" s="3">
        <v>146</v>
      </c>
      <c r="E64" s="3" t="s">
        <v>59</v>
      </c>
      <c r="F64" s="3">
        <v>177</v>
      </c>
      <c r="G64" s="4">
        <f t="shared" si="5"/>
        <v>141.6</v>
      </c>
      <c r="J64" s="4">
        <f t="shared" si="6"/>
        <v>0</v>
      </c>
      <c r="L64" s="4">
        <f t="shared" si="7"/>
        <v>35.4</v>
      </c>
    </row>
    <row r="65" spans="1:12" s="3" customFormat="1" ht="30" customHeight="1" x14ac:dyDescent="0.3">
      <c r="A65" s="3" t="s">
        <v>751</v>
      </c>
      <c r="B65" s="43" t="s">
        <v>755</v>
      </c>
      <c r="C65" s="23" t="s">
        <v>757</v>
      </c>
      <c r="D65" s="3">
        <v>10</v>
      </c>
      <c r="E65" s="3" t="s">
        <v>756</v>
      </c>
      <c r="F65" s="3">
        <v>431</v>
      </c>
      <c r="G65" s="4">
        <f t="shared" si="5"/>
        <v>344.8</v>
      </c>
      <c r="J65" s="4">
        <f t="shared" si="6"/>
        <v>0</v>
      </c>
      <c r="L65" s="4">
        <f t="shared" si="7"/>
        <v>86.2</v>
      </c>
    </row>
    <row r="66" spans="1:12" s="3" customFormat="1" ht="30" customHeight="1" x14ac:dyDescent="0.3">
      <c r="A66" s="3" t="s">
        <v>751</v>
      </c>
      <c r="B66" s="43" t="s">
        <v>758</v>
      </c>
      <c r="C66" s="23" t="s">
        <v>759</v>
      </c>
      <c r="D66" s="3">
        <v>10</v>
      </c>
      <c r="E66" s="3" t="s">
        <v>363</v>
      </c>
      <c r="F66" s="3">
        <v>469</v>
      </c>
      <c r="G66" s="4">
        <f t="shared" si="5"/>
        <v>375.2</v>
      </c>
      <c r="J66" s="4">
        <f t="shared" si="6"/>
        <v>0</v>
      </c>
      <c r="L66" s="4">
        <f t="shared" si="7"/>
        <v>93.800000000000011</v>
      </c>
    </row>
    <row r="67" spans="1:12" s="5" customFormat="1" ht="30" customHeight="1" x14ac:dyDescent="0.3">
      <c r="A67" s="5" t="s">
        <v>762</v>
      </c>
      <c r="B67" s="46" t="s">
        <v>760</v>
      </c>
      <c r="C67" s="7" t="s">
        <v>761</v>
      </c>
      <c r="D67" s="5" t="s">
        <v>618</v>
      </c>
      <c r="E67" s="5" t="s">
        <v>763</v>
      </c>
      <c r="F67" s="5">
        <v>495</v>
      </c>
      <c r="G67" s="6">
        <f t="shared" si="5"/>
        <v>396</v>
      </c>
      <c r="H67" s="5">
        <f>F67</f>
        <v>495</v>
      </c>
      <c r="J67" s="6">
        <f t="shared" si="6"/>
        <v>495</v>
      </c>
      <c r="L67" s="6">
        <f t="shared" si="7"/>
        <v>99</v>
      </c>
    </row>
    <row r="68" spans="1:12" s="3" customFormat="1" ht="30" customHeight="1" x14ac:dyDescent="0.3">
      <c r="A68" s="3" t="s">
        <v>765</v>
      </c>
      <c r="B68" s="43" t="s">
        <v>764</v>
      </c>
      <c r="D68" s="3" t="s">
        <v>351</v>
      </c>
      <c r="F68" s="3">
        <v>195</v>
      </c>
      <c r="G68" s="4">
        <f t="shared" ref="G68:G76" si="8">F68-L68</f>
        <v>156</v>
      </c>
      <c r="H68" s="3">
        <f>F68+F69+F70</f>
        <v>690</v>
      </c>
      <c r="I68" s="3">
        <v>500</v>
      </c>
      <c r="J68" s="4">
        <f t="shared" ref="J68:J76" si="9">H68-I68</f>
        <v>190</v>
      </c>
      <c r="L68" s="4">
        <f t="shared" ref="L68:L76" si="10">F68*20%</f>
        <v>39</v>
      </c>
    </row>
    <row r="69" spans="1:12" s="3" customFormat="1" ht="30" customHeight="1" x14ac:dyDescent="0.3">
      <c r="A69" s="3" t="s">
        <v>765</v>
      </c>
      <c r="B69" s="43" t="s">
        <v>766</v>
      </c>
      <c r="D69" s="3" t="s">
        <v>357</v>
      </c>
      <c r="F69" s="3">
        <v>390</v>
      </c>
      <c r="G69" s="4">
        <f t="shared" si="8"/>
        <v>312</v>
      </c>
      <c r="J69" s="4">
        <f t="shared" si="9"/>
        <v>0</v>
      </c>
      <c r="L69" s="4">
        <f t="shared" si="10"/>
        <v>78</v>
      </c>
    </row>
    <row r="70" spans="1:12" s="3" customFormat="1" ht="30" customHeight="1" x14ac:dyDescent="0.3">
      <c r="A70" s="3" t="s">
        <v>765</v>
      </c>
      <c r="B70" s="43" t="s">
        <v>767</v>
      </c>
      <c r="D70" s="3" t="s">
        <v>351</v>
      </c>
      <c r="F70" s="3">
        <v>105</v>
      </c>
      <c r="G70" s="4">
        <f t="shared" si="8"/>
        <v>84</v>
      </c>
      <c r="J70" s="4">
        <f t="shared" si="9"/>
        <v>0</v>
      </c>
      <c r="L70" s="4">
        <f t="shared" si="10"/>
        <v>21</v>
      </c>
    </row>
    <row r="71" spans="1:12" s="5" customFormat="1" ht="30" customHeight="1" x14ac:dyDescent="0.3">
      <c r="A71" s="5" t="s">
        <v>778</v>
      </c>
      <c r="B71" s="46" t="s">
        <v>768</v>
      </c>
      <c r="C71" s="7" t="s">
        <v>769</v>
      </c>
      <c r="D71" s="5">
        <v>48</v>
      </c>
      <c r="F71" s="5">
        <v>1052</v>
      </c>
      <c r="G71" s="6">
        <f t="shared" si="8"/>
        <v>841.6</v>
      </c>
      <c r="H71" s="5">
        <f>F71</f>
        <v>1052</v>
      </c>
      <c r="I71" s="5">
        <v>550</v>
      </c>
      <c r="J71" s="6">
        <f t="shared" si="9"/>
        <v>502</v>
      </c>
      <c r="L71" s="6">
        <f t="shared" si="10"/>
        <v>210.4</v>
      </c>
    </row>
    <row r="72" spans="1:12" s="3" customFormat="1" ht="30" customHeight="1" x14ac:dyDescent="0.3">
      <c r="A72" s="11" t="s">
        <v>402</v>
      </c>
      <c r="B72" s="42" t="s">
        <v>536</v>
      </c>
      <c r="C72" s="15" t="s">
        <v>537</v>
      </c>
      <c r="D72" s="11">
        <v>46</v>
      </c>
      <c r="E72" s="11" t="s">
        <v>3</v>
      </c>
      <c r="F72" s="3">
        <v>1650</v>
      </c>
      <c r="G72" s="4">
        <f t="shared" si="8"/>
        <v>1320</v>
      </c>
      <c r="H72" s="3">
        <f>F72</f>
        <v>1650</v>
      </c>
      <c r="J72" s="4">
        <f t="shared" si="9"/>
        <v>1650</v>
      </c>
      <c r="L72" s="4">
        <f t="shared" si="10"/>
        <v>330</v>
      </c>
    </row>
    <row r="73" spans="1:12" s="12" customFormat="1" ht="30" customHeight="1" x14ac:dyDescent="0.3">
      <c r="A73" s="12" t="s">
        <v>770</v>
      </c>
      <c r="B73" s="47" t="s">
        <v>768</v>
      </c>
      <c r="C73" s="16" t="s">
        <v>769</v>
      </c>
      <c r="D73" s="12">
        <v>48</v>
      </c>
      <c r="F73" s="12">
        <v>1052</v>
      </c>
      <c r="G73" s="13">
        <f t="shared" si="8"/>
        <v>841.6</v>
      </c>
      <c r="H73" s="12">
        <f>F73+F74+F75</f>
        <v>1442</v>
      </c>
      <c r="I73" s="12">
        <v>1000</v>
      </c>
      <c r="J73" s="13">
        <f t="shared" si="9"/>
        <v>442</v>
      </c>
      <c r="L73" s="13">
        <f t="shared" si="10"/>
        <v>210.4</v>
      </c>
    </row>
    <row r="74" spans="1:12" s="10" customFormat="1" ht="30" customHeight="1" x14ac:dyDescent="0.3">
      <c r="A74" s="10" t="s">
        <v>770</v>
      </c>
      <c r="B74" s="41" t="s">
        <v>772</v>
      </c>
      <c r="C74" s="15" t="s">
        <v>773</v>
      </c>
      <c r="E74" s="10" t="s">
        <v>777</v>
      </c>
      <c r="F74" s="10">
        <v>174</v>
      </c>
      <c r="G74" s="11">
        <f t="shared" si="8"/>
        <v>139.19999999999999</v>
      </c>
      <c r="J74" s="11">
        <f t="shared" si="9"/>
        <v>0</v>
      </c>
      <c r="L74" s="11">
        <f t="shared" si="10"/>
        <v>34.800000000000004</v>
      </c>
    </row>
    <row r="75" spans="1:12" s="8" customFormat="1" ht="30" customHeight="1" x14ac:dyDescent="0.3">
      <c r="A75" s="8" t="s">
        <v>770</v>
      </c>
      <c r="B75" s="48" t="s">
        <v>774</v>
      </c>
      <c r="C75" s="14" t="s">
        <v>776</v>
      </c>
      <c r="E75" s="8" t="s">
        <v>775</v>
      </c>
      <c r="F75" s="8">
        <v>216</v>
      </c>
      <c r="G75" s="9">
        <f t="shared" si="8"/>
        <v>172.8</v>
      </c>
      <c r="J75" s="9">
        <f t="shared" si="9"/>
        <v>0</v>
      </c>
      <c r="L75" s="9">
        <f t="shared" si="10"/>
        <v>43.2</v>
      </c>
    </row>
    <row r="76" spans="1:12" s="5" customFormat="1" ht="30" customHeight="1" x14ac:dyDescent="0.3">
      <c r="A76" s="5" t="s">
        <v>781</v>
      </c>
      <c r="B76" s="46" t="s">
        <v>779</v>
      </c>
      <c r="C76" s="7" t="s">
        <v>780</v>
      </c>
      <c r="D76" s="5">
        <v>54</v>
      </c>
      <c r="E76" s="5" t="s">
        <v>782</v>
      </c>
      <c r="F76" s="5">
        <v>528</v>
      </c>
      <c r="G76" s="6">
        <f t="shared" si="8"/>
        <v>422.4</v>
      </c>
      <c r="H76" s="5">
        <f>F76</f>
        <v>528</v>
      </c>
      <c r="I76" s="5">
        <v>250</v>
      </c>
      <c r="J76" s="6">
        <f t="shared" si="9"/>
        <v>278</v>
      </c>
      <c r="L76" s="6">
        <f t="shared" si="10"/>
        <v>105.60000000000001</v>
      </c>
    </row>
    <row r="77" spans="1:12" s="5" customFormat="1" ht="30" customHeight="1" x14ac:dyDescent="0.3">
      <c r="A77" s="5" t="s">
        <v>784</v>
      </c>
      <c r="B77" s="46" t="s">
        <v>783</v>
      </c>
      <c r="D77" s="5" t="s">
        <v>111</v>
      </c>
      <c r="F77" s="5">
        <v>901</v>
      </c>
      <c r="G77" s="6">
        <f t="shared" ref="G77:G82" si="11">F77-L77</f>
        <v>720.8</v>
      </c>
      <c r="H77" s="5">
        <f>F77</f>
        <v>901</v>
      </c>
      <c r="I77" s="5">
        <v>901</v>
      </c>
      <c r="J77" s="6">
        <f t="shared" ref="J77:J82" si="12">H77-I77</f>
        <v>0</v>
      </c>
      <c r="L77" s="6">
        <f t="shared" ref="L77:L82" si="13">F77*20%</f>
        <v>180.20000000000002</v>
      </c>
    </row>
    <row r="78" spans="1:12" s="3" customFormat="1" ht="30" customHeight="1" x14ac:dyDescent="0.3">
      <c r="A78" s="3" t="s">
        <v>82</v>
      </c>
      <c r="B78" s="43" t="s">
        <v>785</v>
      </c>
      <c r="C78" s="23" t="s">
        <v>786</v>
      </c>
      <c r="D78" s="3">
        <v>122</v>
      </c>
      <c r="E78" s="3" t="s">
        <v>20</v>
      </c>
      <c r="F78" s="3">
        <v>223</v>
      </c>
      <c r="G78" s="4">
        <f t="shared" si="11"/>
        <v>178.4</v>
      </c>
      <c r="H78" s="3">
        <f>F78+F79+F80+F81</f>
        <v>1215</v>
      </c>
      <c r="I78" s="3">
        <v>600</v>
      </c>
      <c r="J78" s="4">
        <f t="shared" si="12"/>
        <v>615</v>
      </c>
      <c r="L78" s="4">
        <f t="shared" si="13"/>
        <v>44.6</v>
      </c>
    </row>
    <row r="79" spans="1:12" s="3" customFormat="1" ht="30" customHeight="1" x14ac:dyDescent="0.3">
      <c r="A79" s="3" t="s">
        <v>82</v>
      </c>
      <c r="B79" s="43" t="s">
        <v>787</v>
      </c>
      <c r="C79" s="23" t="s">
        <v>788</v>
      </c>
      <c r="D79" s="3">
        <v>128</v>
      </c>
      <c r="F79" s="3">
        <v>326</v>
      </c>
      <c r="G79" s="4">
        <f t="shared" si="11"/>
        <v>260.8</v>
      </c>
      <c r="J79" s="4">
        <f t="shared" si="12"/>
        <v>0</v>
      </c>
      <c r="L79" s="4">
        <f t="shared" si="13"/>
        <v>65.2</v>
      </c>
    </row>
    <row r="80" spans="1:12" s="3" customFormat="1" ht="30" customHeight="1" x14ac:dyDescent="0.3">
      <c r="A80" s="3" t="s">
        <v>82</v>
      </c>
      <c r="B80" s="43" t="s">
        <v>789</v>
      </c>
      <c r="C80" s="23" t="s">
        <v>790</v>
      </c>
      <c r="D80" s="3">
        <v>164</v>
      </c>
      <c r="E80" s="3" t="s">
        <v>120</v>
      </c>
      <c r="F80" s="3">
        <v>329</v>
      </c>
      <c r="G80" s="4">
        <f t="shared" si="11"/>
        <v>263.2</v>
      </c>
      <c r="J80" s="4">
        <f t="shared" si="12"/>
        <v>0</v>
      </c>
      <c r="L80" s="4">
        <f t="shared" si="13"/>
        <v>65.8</v>
      </c>
    </row>
    <row r="81" spans="1:12" s="3" customFormat="1" ht="30" customHeight="1" x14ac:dyDescent="0.3">
      <c r="A81" s="3" t="s">
        <v>82</v>
      </c>
      <c r="B81" s="43" t="s">
        <v>791</v>
      </c>
      <c r="C81" s="23" t="s">
        <v>792</v>
      </c>
      <c r="D81" s="3">
        <v>164</v>
      </c>
      <c r="E81" s="3" t="s">
        <v>7</v>
      </c>
      <c r="F81" s="3">
        <v>337</v>
      </c>
      <c r="G81" s="4">
        <f t="shared" si="11"/>
        <v>269.60000000000002</v>
      </c>
      <c r="J81" s="4">
        <f t="shared" si="12"/>
        <v>0</v>
      </c>
      <c r="L81" s="4">
        <f t="shared" si="13"/>
        <v>67.400000000000006</v>
      </c>
    </row>
    <row r="82" spans="1:12" ht="30" customHeight="1" x14ac:dyDescent="0.3">
      <c r="G82" s="2">
        <f t="shared" si="11"/>
        <v>0</v>
      </c>
      <c r="J82" s="2">
        <f t="shared" si="12"/>
        <v>0</v>
      </c>
      <c r="L82" s="2">
        <f t="shared" si="13"/>
        <v>0</v>
      </c>
    </row>
    <row r="83" spans="1:12" ht="30" customHeight="1" x14ac:dyDescent="0.3">
      <c r="F83" s="1">
        <f>SUM(F2:F82)</f>
        <v>30535</v>
      </c>
      <c r="H83" s="1">
        <f>SUM(H2:H82)</f>
        <v>30535</v>
      </c>
      <c r="J83" s="1">
        <f>SUM(J2:J82)</f>
        <v>11880</v>
      </c>
    </row>
  </sheetData>
  <sortState ref="A67:L75">
    <sortCondition ref="A67"/>
  </sortState>
  <hyperlinks>
    <hyperlink ref="C41" r:id="rId1" xr:uid="{00000000-0004-0000-2A00-000000000000}"/>
    <hyperlink ref="C40" r:id="rId2" xr:uid="{00000000-0004-0000-2A00-000001000000}"/>
    <hyperlink ref="C39" r:id="rId3" xr:uid="{00000000-0004-0000-2A00-000002000000}"/>
    <hyperlink ref="C13" r:id="rId4" xr:uid="{00000000-0004-0000-2A00-000003000000}"/>
    <hyperlink ref="C14" r:id="rId5" xr:uid="{00000000-0004-0000-2A00-000004000000}"/>
    <hyperlink ref="C11" r:id="rId6" xr:uid="{00000000-0004-0000-2A00-000005000000}"/>
    <hyperlink ref="C12" r:id="rId7" xr:uid="{00000000-0004-0000-2A00-000006000000}"/>
    <hyperlink ref="C23" r:id="rId8" xr:uid="{00000000-0004-0000-2A00-000007000000}"/>
    <hyperlink ref="C19" r:id="rId9" xr:uid="{00000000-0004-0000-2A00-000008000000}"/>
    <hyperlink ref="C43" r:id="rId10" xr:uid="{00000000-0004-0000-2A00-000009000000}"/>
    <hyperlink ref="C29" r:id="rId11" xr:uid="{00000000-0004-0000-2A00-00000A000000}"/>
    <hyperlink ref="C31" r:id="rId12" xr:uid="{00000000-0004-0000-2A00-00000B000000}"/>
    <hyperlink ref="C30" r:id="rId13" xr:uid="{00000000-0004-0000-2A00-00000C000000}"/>
    <hyperlink ref="C16" r:id="rId14" xr:uid="{00000000-0004-0000-2A00-00000D000000}"/>
    <hyperlink ref="C24" r:id="rId15" xr:uid="{00000000-0004-0000-2A00-00000E000000}"/>
    <hyperlink ref="C10" r:id="rId16" xr:uid="{00000000-0004-0000-2A00-00000F000000}"/>
    <hyperlink ref="C9" r:id="rId17" xr:uid="{00000000-0004-0000-2A00-000010000000}"/>
    <hyperlink ref="C32" r:id="rId18" xr:uid="{00000000-0004-0000-2A00-000011000000}"/>
    <hyperlink ref="C51" r:id="rId19" xr:uid="{00000000-0004-0000-2A00-000012000000}"/>
    <hyperlink ref="C58" r:id="rId20" xr:uid="{00000000-0004-0000-2A00-000013000000}"/>
    <hyperlink ref="C17" r:id="rId21" xr:uid="{00000000-0004-0000-2A00-000014000000}"/>
    <hyperlink ref="C50" r:id="rId22" xr:uid="{00000000-0004-0000-2A00-000015000000}"/>
    <hyperlink ref="C49" r:id="rId23" xr:uid="{00000000-0004-0000-2A00-000016000000}"/>
    <hyperlink ref="C57" r:id="rId24" xr:uid="{00000000-0004-0000-2A00-000017000000}"/>
    <hyperlink ref="C28" r:id="rId25" xr:uid="{00000000-0004-0000-2A00-000018000000}"/>
    <hyperlink ref="C35" r:id="rId26" xr:uid="{00000000-0004-0000-2A00-000019000000}"/>
    <hyperlink ref="C36" r:id="rId27" xr:uid="{00000000-0004-0000-2A00-00001A000000}"/>
    <hyperlink ref="C26" r:id="rId28" xr:uid="{00000000-0004-0000-2A00-00001B000000}"/>
    <hyperlink ref="C34" r:id="rId29" xr:uid="{00000000-0004-0000-2A00-00001C000000}"/>
    <hyperlink ref="C25" r:id="rId30" xr:uid="{00000000-0004-0000-2A00-00001D000000}"/>
    <hyperlink ref="C33" r:id="rId31" xr:uid="{00000000-0004-0000-2A00-00001E000000}"/>
    <hyperlink ref="C48" r:id="rId32" xr:uid="{00000000-0004-0000-2A00-00001F000000}"/>
    <hyperlink ref="C18" r:id="rId33" xr:uid="{00000000-0004-0000-2A00-000020000000}"/>
    <hyperlink ref="C22" r:id="rId34" xr:uid="{00000000-0004-0000-2A00-000021000000}"/>
    <hyperlink ref="C21" r:id="rId35" xr:uid="{00000000-0004-0000-2A00-000022000000}"/>
    <hyperlink ref="C20" r:id="rId36" xr:uid="{00000000-0004-0000-2A00-000023000000}"/>
    <hyperlink ref="C38" r:id="rId37" xr:uid="{00000000-0004-0000-2A00-000024000000}"/>
    <hyperlink ref="C37" r:id="rId38" xr:uid="{00000000-0004-0000-2A00-000025000000}"/>
    <hyperlink ref="C47" r:id="rId39" xr:uid="{00000000-0004-0000-2A00-000026000000}"/>
    <hyperlink ref="C59" r:id="rId40" xr:uid="{00000000-0004-0000-2A00-000027000000}"/>
    <hyperlink ref="C61" r:id="rId41" xr:uid="{00000000-0004-0000-2A00-000028000000}"/>
    <hyperlink ref="C45" r:id="rId42" xr:uid="{00000000-0004-0000-2A00-000029000000}"/>
    <hyperlink ref="C62" r:id="rId43" xr:uid="{00000000-0004-0000-2A00-00002A000000}"/>
    <hyperlink ref="C63" r:id="rId44" xr:uid="{00000000-0004-0000-2A00-00002B000000}"/>
    <hyperlink ref="C64" r:id="rId45" xr:uid="{00000000-0004-0000-2A00-00002C000000}"/>
    <hyperlink ref="C65" r:id="rId46" xr:uid="{00000000-0004-0000-2A00-00002D000000}"/>
    <hyperlink ref="C66" r:id="rId47" xr:uid="{00000000-0004-0000-2A00-00002E000000}"/>
    <hyperlink ref="C67" r:id="rId48" xr:uid="{00000000-0004-0000-2A00-00002F000000}"/>
    <hyperlink ref="C73" r:id="rId49" xr:uid="{00000000-0004-0000-2A00-000030000000}"/>
    <hyperlink ref="C60" r:id="rId50" xr:uid="{00000000-0004-0000-2A00-000031000000}"/>
    <hyperlink ref="C74" r:id="rId51" xr:uid="{00000000-0004-0000-2A00-000032000000}"/>
    <hyperlink ref="C75" r:id="rId52" xr:uid="{00000000-0004-0000-2A00-000033000000}"/>
    <hyperlink ref="C71" r:id="rId53" xr:uid="{00000000-0004-0000-2A00-000034000000}"/>
    <hyperlink ref="C76" r:id="rId54" xr:uid="{00000000-0004-0000-2A00-000035000000}"/>
    <hyperlink ref="C44" r:id="rId55" xr:uid="{00000000-0004-0000-2A00-000036000000}"/>
    <hyperlink ref="C72" r:id="rId56" xr:uid="{00000000-0004-0000-2A00-000037000000}"/>
    <hyperlink ref="C78" r:id="rId57" xr:uid="{00000000-0004-0000-2A00-000038000000}"/>
    <hyperlink ref="C79" r:id="rId58" xr:uid="{00000000-0004-0000-2A00-000039000000}"/>
    <hyperlink ref="C80" r:id="rId59" xr:uid="{00000000-0004-0000-2A00-00003A000000}"/>
    <hyperlink ref="C81" r:id="rId60" xr:uid="{00000000-0004-0000-2A00-00003B000000}"/>
  </hyperlinks>
  <pageMargins left="0.7" right="0.7" top="0.75" bottom="0.75" header="0.3" footer="0.3"/>
  <pageSetup paperSize="9" orientation="portrait" verticalDpi="0" r:id="rId6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66"/>
  <sheetViews>
    <sheetView workbookViewId="0">
      <selection activeCell="A56" sqref="A56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7" width="9.109375" style="32"/>
    <col min="8" max="8" width="14.33203125" style="32" customWidth="1"/>
    <col min="9" max="16384" width="9.109375" style="32"/>
  </cols>
  <sheetData>
    <row r="1" spans="1:17" ht="30" customHeight="1" x14ac:dyDescent="0.3">
      <c r="A1" s="31" t="s">
        <v>308</v>
      </c>
      <c r="B1" s="31" t="s">
        <v>306</v>
      </c>
      <c r="E1" s="31" t="s">
        <v>309</v>
      </c>
      <c r="F1" s="31" t="s">
        <v>307</v>
      </c>
      <c r="G1" s="31" t="s">
        <v>306</v>
      </c>
      <c r="I1" s="31" t="s">
        <v>305</v>
      </c>
      <c r="J1" s="31" t="s">
        <v>304</v>
      </c>
      <c r="K1" s="31" t="s">
        <v>303</v>
      </c>
      <c r="L1" s="31" t="s">
        <v>302</v>
      </c>
      <c r="M1" s="31" t="s">
        <v>301</v>
      </c>
      <c r="O1" s="31" t="s">
        <v>300</v>
      </c>
    </row>
    <row r="2" spans="1:17" ht="30" customHeight="1" x14ac:dyDescent="0.3">
      <c r="A2" s="32" t="s">
        <v>564</v>
      </c>
      <c r="B2" s="32">
        <v>110</v>
      </c>
      <c r="C2" s="32" t="s">
        <v>566</v>
      </c>
      <c r="D2" s="32">
        <v>419</v>
      </c>
      <c r="E2" s="32" t="s">
        <v>392</v>
      </c>
      <c r="F2" s="28" t="s">
        <v>565</v>
      </c>
      <c r="G2" s="32">
        <v>110</v>
      </c>
      <c r="H2" s="32" t="s">
        <v>566</v>
      </c>
      <c r="I2" s="32">
        <v>533</v>
      </c>
      <c r="J2" s="31">
        <f t="shared" ref="J2:J33" si="0">I2-O2</f>
        <v>426.4</v>
      </c>
      <c r="K2" s="32">
        <f>I2</f>
        <v>533</v>
      </c>
      <c r="L2" s="32">
        <v>700</v>
      </c>
      <c r="M2" s="31">
        <f t="shared" ref="M2:M9" si="1">K2-L2</f>
        <v>-167</v>
      </c>
      <c r="O2" s="31">
        <f t="shared" ref="O2:O62" si="2">I2*20%</f>
        <v>106.60000000000001</v>
      </c>
    </row>
    <row r="3" spans="1:17" ht="30" customHeight="1" x14ac:dyDescent="0.3">
      <c r="A3" s="34" t="s">
        <v>540</v>
      </c>
      <c r="B3" s="32">
        <v>54</v>
      </c>
      <c r="D3" s="31"/>
      <c r="E3" s="31" t="s">
        <v>402</v>
      </c>
      <c r="F3" s="28" t="s">
        <v>539</v>
      </c>
      <c r="G3" s="32">
        <v>54</v>
      </c>
      <c r="I3" s="32">
        <v>672</v>
      </c>
      <c r="J3" s="31">
        <f t="shared" si="0"/>
        <v>537.6</v>
      </c>
      <c r="K3" s="32">
        <f>I3+I4+I5+I6</f>
        <v>1592</v>
      </c>
      <c r="L3" s="32">
        <v>1700</v>
      </c>
      <c r="M3" s="31">
        <f t="shared" si="1"/>
        <v>-108</v>
      </c>
      <c r="O3" s="31">
        <f t="shared" si="2"/>
        <v>134.4</v>
      </c>
      <c r="P3" s="31"/>
      <c r="Q3" s="31"/>
    </row>
    <row r="4" spans="1:17" ht="30" customHeight="1" x14ac:dyDescent="0.3">
      <c r="A4" s="31" t="s">
        <v>509</v>
      </c>
      <c r="B4" s="29">
        <v>104</v>
      </c>
      <c r="C4" s="29" t="s">
        <v>470</v>
      </c>
      <c r="D4" s="32">
        <v>245</v>
      </c>
      <c r="E4" s="32" t="s">
        <v>507</v>
      </c>
      <c r="F4" s="28"/>
      <c r="G4" s="29">
        <v>104</v>
      </c>
      <c r="H4" s="29" t="s">
        <v>470</v>
      </c>
      <c r="I4" s="31">
        <v>312</v>
      </c>
      <c r="J4" s="31">
        <f t="shared" si="0"/>
        <v>249.6</v>
      </c>
      <c r="K4" s="32">
        <f>I4+I5+I6+I7</f>
        <v>990</v>
      </c>
      <c r="L4" s="32">
        <v>1408</v>
      </c>
      <c r="M4" s="31">
        <f t="shared" si="1"/>
        <v>-418</v>
      </c>
      <c r="O4" s="31">
        <f t="shared" si="2"/>
        <v>62.400000000000006</v>
      </c>
    </row>
    <row r="5" spans="1:17" ht="30" customHeight="1" x14ac:dyDescent="0.3">
      <c r="A5" s="32" t="s">
        <v>585</v>
      </c>
      <c r="B5" s="32">
        <v>116</v>
      </c>
      <c r="C5" s="32" t="s">
        <v>588</v>
      </c>
      <c r="D5" s="32">
        <v>239</v>
      </c>
      <c r="E5" s="32" t="s">
        <v>587</v>
      </c>
      <c r="F5" s="28" t="s">
        <v>586</v>
      </c>
      <c r="G5" s="32">
        <v>116</v>
      </c>
      <c r="H5" s="32" t="s">
        <v>588</v>
      </c>
      <c r="I5" s="32">
        <v>304</v>
      </c>
      <c r="J5" s="31">
        <f t="shared" si="0"/>
        <v>243.2</v>
      </c>
      <c r="K5" s="32">
        <f>I5+I6+I7+I8+I9</f>
        <v>874</v>
      </c>
      <c r="L5" s="32">
        <v>450</v>
      </c>
      <c r="M5" s="31">
        <f t="shared" si="1"/>
        <v>424</v>
      </c>
      <c r="O5" s="31">
        <f t="shared" si="2"/>
        <v>60.800000000000004</v>
      </c>
    </row>
    <row r="6" spans="1:17" ht="30" customHeight="1" x14ac:dyDescent="0.3">
      <c r="A6" s="32" t="s">
        <v>506</v>
      </c>
      <c r="B6" s="29">
        <v>104</v>
      </c>
      <c r="C6" s="32" t="s">
        <v>508</v>
      </c>
      <c r="D6" s="32">
        <v>239</v>
      </c>
      <c r="E6" s="32" t="s">
        <v>507</v>
      </c>
      <c r="F6" s="28"/>
      <c r="G6" s="29">
        <v>104</v>
      </c>
      <c r="H6" s="32" t="s">
        <v>508</v>
      </c>
      <c r="I6" s="31">
        <v>304</v>
      </c>
      <c r="J6" s="31">
        <f t="shared" si="0"/>
        <v>243.2</v>
      </c>
      <c r="M6" s="31">
        <f t="shared" si="1"/>
        <v>0</v>
      </c>
      <c r="O6" s="31">
        <f t="shared" si="2"/>
        <v>60.800000000000004</v>
      </c>
    </row>
    <row r="7" spans="1:17" ht="30" customHeight="1" x14ac:dyDescent="0.3">
      <c r="A7" s="31" t="s">
        <v>519</v>
      </c>
      <c r="B7" s="31"/>
      <c r="C7" s="31"/>
      <c r="D7" s="32">
        <v>55</v>
      </c>
      <c r="E7" s="31" t="s">
        <v>247</v>
      </c>
      <c r="F7" s="28" t="s">
        <v>518</v>
      </c>
      <c r="G7" s="31"/>
      <c r="H7" s="31"/>
      <c r="I7" s="31">
        <v>70</v>
      </c>
      <c r="J7" s="31">
        <f t="shared" si="0"/>
        <v>56</v>
      </c>
      <c r="K7" s="32">
        <f>I7</f>
        <v>70</v>
      </c>
      <c r="M7" s="31">
        <f t="shared" si="1"/>
        <v>70</v>
      </c>
      <c r="O7" s="31">
        <f t="shared" si="2"/>
        <v>14</v>
      </c>
    </row>
    <row r="8" spans="1:17" ht="30" customHeight="1" x14ac:dyDescent="0.3">
      <c r="A8" s="31" t="s">
        <v>519</v>
      </c>
      <c r="B8" s="31"/>
      <c r="C8" s="31"/>
      <c r="D8" s="32">
        <v>55</v>
      </c>
      <c r="E8" s="31" t="s">
        <v>371</v>
      </c>
      <c r="F8" s="28" t="s">
        <v>518</v>
      </c>
      <c r="G8" s="31"/>
      <c r="H8" s="31"/>
      <c r="I8" s="31">
        <v>70</v>
      </c>
      <c r="J8" s="31">
        <f t="shared" si="0"/>
        <v>56</v>
      </c>
      <c r="K8" s="32">
        <f>I8+I9</f>
        <v>196</v>
      </c>
      <c r="L8" s="32">
        <v>196</v>
      </c>
      <c r="M8" s="31">
        <f t="shared" si="1"/>
        <v>0</v>
      </c>
      <c r="O8" s="31">
        <f t="shared" si="2"/>
        <v>14</v>
      </c>
    </row>
    <row r="9" spans="1:17" ht="30" customHeight="1" x14ac:dyDescent="0.3">
      <c r="A9" s="31" t="s">
        <v>520</v>
      </c>
      <c r="B9" s="31"/>
      <c r="C9" s="31"/>
      <c r="D9" s="32">
        <v>99</v>
      </c>
      <c r="E9" s="31" t="s">
        <v>371</v>
      </c>
      <c r="F9" s="28" t="s">
        <v>521</v>
      </c>
      <c r="G9" s="31"/>
      <c r="H9" s="31"/>
      <c r="I9" s="31">
        <v>126</v>
      </c>
      <c r="J9" s="31">
        <f t="shared" si="0"/>
        <v>100.8</v>
      </c>
      <c r="M9" s="31">
        <f t="shared" si="1"/>
        <v>0</v>
      </c>
      <c r="O9" s="31">
        <f t="shared" si="2"/>
        <v>25.200000000000003</v>
      </c>
    </row>
    <row r="10" spans="1:17" ht="30" customHeight="1" x14ac:dyDescent="0.3">
      <c r="A10" s="32" t="s">
        <v>578</v>
      </c>
      <c r="B10" s="32">
        <v>134</v>
      </c>
      <c r="C10" s="32" t="s">
        <v>83</v>
      </c>
      <c r="D10" s="32">
        <v>174</v>
      </c>
      <c r="E10" s="32" t="s">
        <v>570</v>
      </c>
      <c r="F10" s="28" t="s">
        <v>579</v>
      </c>
      <c r="G10" s="32">
        <v>134</v>
      </c>
      <c r="H10" s="32" t="s">
        <v>83</v>
      </c>
      <c r="I10" s="32">
        <v>221</v>
      </c>
      <c r="J10" s="31">
        <f t="shared" si="0"/>
        <v>176.8</v>
      </c>
      <c r="M10" s="31"/>
      <c r="O10" s="31">
        <f t="shared" si="2"/>
        <v>44.2</v>
      </c>
    </row>
    <row r="11" spans="1:17" ht="30" customHeight="1" x14ac:dyDescent="0.3">
      <c r="A11" s="31" t="s">
        <v>614</v>
      </c>
      <c r="B11" s="31">
        <v>44</v>
      </c>
      <c r="C11" s="31" t="s">
        <v>616</v>
      </c>
      <c r="D11" s="32">
        <v>497</v>
      </c>
      <c r="E11" s="31" t="s">
        <v>615</v>
      </c>
      <c r="F11" s="28" t="s">
        <v>613</v>
      </c>
      <c r="G11" s="31">
        <v>44</v>
      </c>
      <c r="H11" s="31" t="s">
        <v>616</v>
      </c>
      <c r="I11" s="31">
        <v>595</v>
      </c>
      <c r="J11" s="31">
        <f t="shared" si="0"/>
        <v>476</v>
      </c>
      <c r="K11" s="32">
        <f>I11</f>
        <v>595</v>
      </c>
      <c r="L11" s="32">
        <v>300</v>
      </c>
      <c r="M11" s="31">
        <f t="shared" ref="M11:M32" si="3">K11-L11</f>
        <v>295</v>
      </c>
      <c r="O11" s="31">
        <f t="shared" si="2"/>
        <v>119</v>
      </c>
    </row>
    <row r="12" spans="1:17" ht="30" customHeight="1" x14ac:dyDescent="0.3">
      <c r="A12" s="31" t="s">
        <v>510</v>
      </c>
      <c r="B12" s="32">
        <v>4</v>
      </c>
      <c r="C12" s="31" t="s">
        <v>511</v>
      </c>
      <c r="D12" s="32">
        <v>244</v>
      </c>
      <c r="E12" s="32" t="s">
        <v>507</v>
      </c>
      <c r="F12" s="28"/>
      <c r="G12" s="32">
        <v>4</v>
      </c>
      <c r="H12" s="31" t="s">
        <v>511</v>
      </c>
      <c r="I12" s="31">
        <v>310</v>
      </c>
      <c r="J12" s="31">
        <f t="shared" si="0"/>
        <v>248</v>
      </c>
      <c r="M12" s="31">
        <f t="shared" si="3"/>
        <v>0</v>
      </c>
      <c r="O12" s="31">
        <f t="shared" si="2"/>
        <v>62</v>
      </c>
    </row>
    <row r="13" spans="1:17" s="31" customFormat="1" ht="30" customHeight="1" x14ac:dyDescent="0.3">
      <c r="A13" s="40" t="s">
        <v>536</v>
      </c>
      <c r="B13" s="31">
        <v>46</v>
      </c>
      <c r="C13" s="31" t="s">
        <v>3</v>
      </c>
      <c r="D13" s="32"/>
      <c r="E13" s="31" t="s">
        <v>402</v>
      </c>
      <c r="F13" s="28" t="s">
        <v>537</v>
      </c>
      <c r="G13" s="31">
        <v>46</v>
      </c>
      <c r="H13" s="31" t="s">
        <v>3</v>
      </c>
      <c r="I13" s="31">
        <v>1650</v>
      </c>
      <c r="J13" s="31">
        <f t="shared" si="0"/>
        <v>1320</v>
      </c>
      <c r="K13" s="32"/>
      <c r="L13" s="32"/>
      <c r="M13" s="31">
        <f t="shared" si="3"/>
        <v>0</v>
      </c>
      <c r="N13" s="32"/>
      <c r="O13" s="31">
        <f t="shared" si="2"/>
        <v>330</v>
      </c>
    </row>
    <row r="14" spans="1:17" s="31" customFormat="1" ht="30" customHeight="1" x14ac:dyDescent="0.3">
      <c r="A14" s="32" t="s">
        <v>596</v>
      </c>
      <c r="B14" s="29"/>
      <c r="C14" s="32"/>
      <c r="D14" s="32">
        <v>76</v>
      </c>
      <c r="E14" s="32" t="s">
        <v>587</v>
      </c>
      <c r="F14" s="28" t="s">
        <v>597</v>
      </c>
      <c r="G14" s="29"/>
      <c r="H14" s="32"/>
      <c r="I14" s="31">
        <v>97</v>
      </c>
      <c r="J14" s="31">
        <f t="shared" si="0"/>
        <v>77.599999999999994</v>
      </c>
      <c r="K14" s="32"/>
      <c r="L14" s="32"/>
      <c r="M14" s="31">
        <f t="shared" si="3"/>
        <v>0</v>
      </c>
      <c r="N14" s="32"/>
      <c r="O14" s="31">
        <f t="shared" si="2"/>
        <v>19.400000000000002</v>
      </c>
    </row>
    <row r="15" spans="1:17" s="31" customFormat="1" ht="30" customHeight="1" x14ac:dyDescent="0.3">
      <c r="A15" s="32" t="s">
        <v>591</v>
      </c>
      <c r="B15" s="32">
        <v>4</v>
      </c>
      <c r="C15" s="32"/>
      <c r="D15" s="32">
        <v>134</v>
      </c>
      <c r="E15" s="32" t="s">
        <v>587</v>
      </c>
      <c r="F15" s="28" t="s">
        <v>592</v>
      </c>
      <c r="G15" s="32">
        <v>4</v>
      </c>
      <c r="H15" s="32"/>
      <c r="I15" s="32">
        <v>190</v>
      </c>
      <c r="J15" s="31">
        <f t="shared" si="0"/>
        <v>152</v>
      </c>
      <c r="K15" s="32"/>
      <c r="L15" s="32"/>
      <c r="M15" s="31">
        <f t="shared" si="3"/>
        <v>0</v>
      </c>
      <c r="N15" s="32"/>
      <c r="O15" s="31">
        <f t="shared" si="2"/>
        <v>38</v>
      </c>
    </row>
    <row r="16" spans="1:17" s="31" customFormat="1" ht="30" customHeight="1" x14ac:dyDescent="0.3">
      <c r="A16" s="31" t="s">
        <v>526</v>
      </c>
      <c r="B16" s="32" t="s">
        <v>525</v>
      </c>
      <c r="C16" s="32"/>
      <c r="D16" s="32">
        <v>143</v>
      </c>
      <c r="E16" s="33" t="s">
        <v>115</v>
      </c>
      <c r="F16" s="28" t="s">
        <v>524</v>
      </c>
      <c r="G16" s="32" t="s">
        <v>525</v>
      </c>
      <c r="H16" s="32"/>
      <c r="I16" s="31">
        <v>182</v>
      </c>
      <c r="J16" s="31">
        <f t="shared" si="0"/>
        <v>145.6</v>
      </c>
      <c r="K16" s="32"/>
      <c r="L16" s="32"/>
      <c r="M16" s="31">
        <f t="shared" si="3"/>
        <v>0</v>
      </c>
      <c r="N16" s="32"/>
      <c r="O16" s="31">
        <f t="shared" si="2"/>
        <v>36.4</v>
      </c>
    </row>
    <row r="17" spans="1:15" ht="30" customHeight="1" x14ac:dyDescent="0.3">
      <c r="A17" s="32" t="s">
        <v>535</v>
      </c>
      <c r="B17" s="32">
        <v>34</v>
      </c>
      <c r="C17" s="32" t="s">
        <v>147</v>
      </c>
      <c r="D17" s="32">
        <v>177</v>
      </c>
      <c r="E17" s="32" t="s">
        <v>115</v>
      </c>
      <c r="F17" s="28" t="s">
        <v>547</v>
      </c>
      <c r="G17" s="32">
        <v>34</v>
      </c>
      <c r="H17" s="32" t="s">
        <v>147</v>
      </c>
      <c r="I17" s="32">
        <v>225</v>
      </c>
      <c r="J17" s="31">
        <f t="shared" si="0"/>
        <v>180</v>
      </c>
      <c r="K17" s="32">
        <f>I17+I18+I19+I20</f>
        <v>983</v>
      </c>
      <c r="L17" s="32">
        <v>400</v>
      </c>
      <c r="M17" s="31">
        <f t="shared" si="3"/>
        <v>583</v>
      </c>
      <c r="O17" s="31">
        <f t="shared" si="2"/>
        <v>45</v>
      </c>
    </row>
    <row r="18" spans="1:15" ht="30" customHeight="1" x14ac:dyDescent="0.3">
      <c r="A18" s="31" t="s">
        <v>528</v>
      </c>
      <c r="B18" s="32">
        <v>134</v>
      </c>
      <c r="C18" s="31" t="s">
        <v>560</v>
      </c>
      <c r="D18" s="32">
        <v>123</v>
      </c>
      <c r="E18" s="33" t="s">
        <v>115</v>
      </c>
      <c r="F18" s="28" t="s">
        <v>527</v>
      </c>
      <c r="G18" s="32">
        <v>134</v>
      </c>
      <c r="H18" s="31" t="s">
        <v>560</v>
      </c>
      <c r="I18" s="31">
        <v>157</v>
      </c>
      <c r="J18" s="31">
        <f t="shared" si="0"/>
        <v>125.6</v>
      </c>
      <c r="M18" s="31">
        <f t="shared" si="3"/>
        <v>0</v>
      </c>
      <c r="O18" s="31">
        <f t="shared" si="2"/>
        <v>31.400000000000002</v>
      </c>
    </row>
    <row r="19" spans="1:15" ht="30" customHeight="1" x14ac:dyDescent="0.3">
      <c r="A19" s="32" t="s">
        <v>546</v>
      </c>
      <c r="B19" s="32" t="s">
        <v>357</v>
      </c>
      <c r="D19" s="32">
        <v>248</v>
      </c>
      <c r="E19" s="32" t="s">
        <v>544</v>
      </c>
      <c r="F19" s="28" t="s">
        <v>545</v>
      </c>
      <c r="G19" s="32" t="s">
        <v>357</v>
      </c>
      <c r="I19" s="32">
        <v>315</v>
      </c>
      <c r="J19" s="31">
        <f t="shared" si="0"/>
        <v>252</v>
      </c>
      <c r="K19" s="32">
        <f>I19+I20+I21</f>
        <v>786</v>
      </c>
      <c r="M19" s="31">
        <f t="shared" si="3"/>
        <v>786</v>
      </c>
      <c r="O19" s="31">
        <f t="shared" si="2"/>
        <v>63</v>
      </c>
    </row>
    <row r="20" spans="1:15" ht="30" customHeight="1" x14ac:dyDescent="0.3">
      <c r="A20" s="32" t="s">
        <v>546</v>
      </c>
      <c r="B20" s="32" t="s">
        <v>516</v>
      </c>
      <c r="D20" s="32">
        <v>191</v>
      </c>
      <c r="E20" s="32" t="s">
        <v>544</v>
      </c>
      <c r="F20" s="28" t="s">
        <v>545</v>
      </c>
      <c r="G20" s="32" t="s">
        <v>516</v>
      </c>
      <c r="I20" s="32">
        <v>286</v>
      </c>
      <c r="J20" s="31">
        <f t="shared" si="0"/>
        <v>286</v>
      </c>
      <c r="M20" s="31">
        <f t="shared" si="3"/>
        <v>0</v>
      </c>
      <c r="O20" s="31"/>
    </row>
    <row r="21" spans="1:15" ht="30" customHeight="1" x14ac:dyDescent="0.3">
      <c r="A21" s="32" t="s">
        <v>593</v>
      </c>
      <c r="D21" s="32">
        <v>145</v>
      </c>
      <c r="E21" s="32" t="s">
        <v>595</v>
      </c>
      <c r="F21" s="28" t="s">
        <v>594</v>
      </c>
      <c r="I21" s="32">
        <v>185</v>
      </c>
      <c r="J21" s="31">
        <f t="shared" si="0"/>
        <v>148</v>
      </c>
      <c r="K21" s="32">
        <f>I21</f>
        <v>185</v>
      </c>
      <c r="L21" s="32">
        <v>100</v>
      </c>
      <c r="M21" s="31">
        <f t="shared" si="3"/>
        <v>85</v>
      </c>
      <c r="O21" s="31">
        <f t="shared" si="2"/>
        <v>37</v>
      </c>
    </row>
    <row r="22" spans="1:15" ht="30" customHeight="1" x14ac:dyDescent="0.3">
      <c r="A22" s="32" t="s">
        <v>593</v>
      </c>
      <c r="D22" s="32">
        <v>145</v>
      </c>
      <c r="E22" s="32" t="s">
        <v>587</v>
      </c>
      <c r="F22" s="28" t="s">
        <v>594</v>
      </c>
      <c r="I22" s="32">
        <v>185</v>
      </c>
      <c r="J22" s="31">
        <f t="shared" si="0"/>
        <v>148</v>
      </c>
      <c r="M22" s="31">
        <f t="shared" si="3"/>
        <v>0</v>
      </c>
      <c r="O22" s="31">
        <f t="shared" si="2"/>
        <v>37</v>
      </c>
    </row>
    <row r="23" spans="1:15" ht="30" customHeight="1" x14ac:dyDescent="0.3">
      <c r="A23" s="31" t="s">
        <v>549</v>
      </c>
      <c r="B23" s="29"/>
      <c r="C23" s="32" t="s">
        <v>104</v>
      </c>
      <c r="D23" s="32">
        <v>328</v>
      </c>
      <c r="E23" s="31" t="s">
        <v>199</v>
      </c>
      <c r="F23" s="28" t="s">
        <v>559</v>
      </c>
      <c r="G23" s="29"/>
      <c r="H23" s="32" t="s">
        <v>104</v>
      </c>
      <c r="I23" s="31">
        <v>418</v>
      </c>
      <c r="J23" s="31">
        <f t="shared" si="0"/>
        <v>334.4</v>
      </c>
      <c r="K23" s="32">
        <f>I23</f>
        <v>418</v>
      </c>
      <c r="L23" s="32">
        <v>418</v>
      </c>
      <c r="M23" s="31">
        <f t="shared" si="3"/>
        <v>0</v>
      </c>
      <c r="O23" s="31">
        <f t="shared" si="2"/>
        <v>83.600000000000009</v>
      </c>
    </row>
    <row r="24" spans="1:15" ht="30" customHeight="1" x14ac:dyDescent="0.3">
      <c r="A24" s="31" t="s">
        <v>549</v>
      </c>
      <c r="C24" s="31"/>
      <c r="D24" s="32">
        <v>164</v>
      </c>
      <c r="E24" s="31" t="s">
        <v>548</v>
      </c>
      <c r="F24" s="28" t="s">
        <v>559</v>
      </c>
      <c r="H24" s="31"/>
      <c r="I24" s="31">
        <v>202</v>
      </c>
      <c r="J24" s="31">
        <f t="shared" si="0"/>
        <v>161.6</v>
      </c>
      <c r="K24" s="32">
        <f>I24+I25+I26</f>
        <v>3325</v>
      </c>
      <c r="L24" s="32">
        <v>600</v>
      </c>
      <c r="M24" s="31">
        <f t="shared" si="3"/>
        <v>2725</v>
      </c>
      <c r="O24" s="31">
        <f t="shared" si="2"/>
        <v>40.400000000000006</v>
      </c>
    </row>
    <row r="25" spans="1:15" ht="30" customHeight="1" x14ac:dyDescent="0.3">
      <c r="A25" s="31" t="s">
        <v>522</v>
      </c>
      <c r="B25" s="32" t="s">
        <v>523</v>
      </c>
      <c r="D25" s="32">
        <v>1129</v>
      </c>
      <c r="E25" s="33" t="s">
        <v>203</v>
      </c>
      <c r="F25" s="28"/>
      <c r="G25" s="32" t="s">
        <v>523</v>
      </c>
      <c r="I25" s="31">
        <v>1434</v>
      </c>
      <c r="J25" s="31">
        <f t="shared" si="0"/>
        <v>1147.2</v>
      </c>
      <c r="K25" s="32">
        <f>I25</f>
        <v>1434</v>
      </c>
      <c r="L25" s="32">
        <v>700</v>
      </c>
      <c r="M25" s="31">
        <f t="shared" si="3"/>
        <v>734</v>
      </c>
      <c r="O25" s="31">
        <f t="shared" si="2"/>
        <v>286.8</v>
      </c>
    </row>
    <row r="26" spans="1:15" ht="30" customHeight="1" x14ac:dyDescent="0.3">
      <c r="A26" s="31" t="s">
        <v>538</v>
      </c>
      <c r="B26" s="31">
        <v>1.5</v>
      </c>
      <c r="C26" s="31"/>
      <c r="D26" s="31">
        <v>1299</v>
      </c>
      <c r="E26" s="31" t="s">
        <v>541</v>
      </c>
      <c r="F26" s="28"/>
      <c r="G26" s="31">
        <v>1.5</v>
      </c>
      <c r="H26" s="31"/>
      <c r="I26" s="31">
        <v>1689</v>
      </c>
      <c r="J26" s="31">
        <f t="shared" si="0"/>
        <v>1351.2</v>
      </c>
      <c r="K26" s="32">
        <f>I26+I27</f>
        <v>3378</v>
      </c>
      <c r="L26" s="32">
        <v>2500</v>
      </c>
      <c r="M26" s="31">
        <f t="shared" si="3"/>
        <v>878</v>
      </c>
      <c r="O26" s="31">
        <f t="shared" si="2"/>
        <v>337.8</v>
      </c>
    </row>
    <row r="27" spans="1:15" ht="30" customHeight="1" x14ac:dyDescent="0.3">
      <c r="A27" s="31" t="s">
        <v>538</v>
      </c>
      <c r="B27" s="31">
        <v>1.5</v>
      </c>
      <c r="C27" s="31"/>
      <c r="D27" s="31">
        <v>1299</v>
      </c>
      <c r="E27" s="31" t="s">
        <v>541</v>
      </c>
      <c r="F27" s="28"/>
      <c r="G27" s="31">
        <v>1.5</v>
      </c>
      <c r="H27" s="31"/>
      <c r="I27" s="31">
        <v>1689</v>
      </c>
      <c r="J27" s="31">
        <f t="shared" si="0"/>
        <v>1351.2</v>
      </c>
      <c r="M27" s="31">
        <f t="shared" si="3"/>
        <v>0</v>
      </c>
      <c r="O27" s="31">
        <f t="shared" si="2"/>
        <v>337.8</v>
      </c>
    </row>
    <row r="28" spans="1:15" ht="30" customHeight="1" x14ac:dyDescent="0.3">
      <c r="A28" s="32" t="s">
        <v>529</v>
      </c>
      <c r="B28" s="32">
        <v>54</v>
      </c>
      <c r="C28" s="32" t="s">
        <v>3</v>
      </c>
      <c r="D28" s="32">
        <v>499</v>
      </c>
      <c r="E28" s="32" t="s">
        <v>143</v>
      </c>
      <c r="F28" s="28" t="s">
        <v>530</v>
      </c>
      <c r="G28" s="32">
        <v>54</v>
      </c>
      <c r="H28" s="32" t="s">
        <v>3</v>
      </c>
      <c r="I28" s="32">
        <v>634</v>
      </c>
      <c r="J28" s="31">
        <f t="shared" si="0"/>
        <v>507.2</v>
      </c>
      <c r="K28" s="32">
        <f>I28+I29</f>
        <v>1038</v>
      </c>
      <c r="L28" s="32">
        <v>500</v>
      </c>
      <c r="M28" s="31">
        <f t="shared" si="3"/>
        <v>538</v>
      </c>
      <c r="O28" s="31">
        <f t="shared" si="2"/>
        <v>126.80000000000001</v>
      </c>
    </row>
    <row r="29" spans="1:15" ht="30" customHeight="1" x14ac:dyDescent="0.3">
      <c r="A29" s="32" t="s">
        <v>557</v>
      </c>
      <c r="B29" s="32">
        <v>5</v>
      </c>
      <c r="C29" s="32" t="s">
        <v>558</v>
      </c>
      <c r="D29" s="32">
        <v>318</v>
      </c>
      <c r="E29" s="31" t="s">
        <v>402</v>
      </c>
      <c r="F29" s="28" t="s">
        <v>556</v>
      </c>
      <c r="G29" s="32">
        <v>5</v>
      </c>
      <c r="H29" s="32" t="s">
        <v>558</v>
      </c>
      <c r="I29" s="32">
        <v>404</v>
      </c>
      <c r="J29" s="31">
        <f t="shared" si="0"/>
        <v>323.2</v>
      </c>
      <c r="M29" s="31">
        <f t="shared" si="3"/>
        <v>0</v>
      </c>
      <c r="O29" s="31">
        <f t="shared" si="2"/>
        <v>80.800000000000011</v>
      </c>
    </row>
    <row r="30" spans="1:15" ht="30" customHeight="1" x14ac:dyDescent="0.3">
      <c r="A30" s="31" t="s">
        <v>598</v>
      </c>
      <c r="C30" s="29"/>
      <c r="D30" s="32">
        <v>84</v>
      </c>
      <c r="E30" s="32" t="s">
        <v>587</v>
      </c>
      <c r="F30" s="28" t="s">
        <v>599</v>
      </c>
      <c r="H30" s="29"/>
      <c r="I30" s="31">
        <v>107</v>
      </c>
      <c r="J30" s="31">
        <f t="shared" si="0"/>
        <v>85.6</v>
      </c>
      <c r="M30" s="31">
        <f t="shared" si="3"/>
        <v>0</v>
      </c>
      <c r="O30" s="31">
        <f t="shared" si="2"/>
        <v>21.400000000000002</v>
      </c>
    </row>
    <row r="31" spans="1:15" ht="30" customHeight="1" x14ac:dyDescent="0.3">
      <c r="A31" s="32" t="s">
        <v>617</v>
      </c>
      <c r="B31" s="32" t="s">
        <v>618</v>
      </c>
      <c r="C31" s="32" t="s">
        <v>620</v>
      </c>
      <c r="D31" s="32">
        <v>389</v>
      </c>
      <c r="E31" s="32" t="s">
        <v>156</v>
      </c>
      <c r="F31" s="28" t="s">
        <v>619</v>
      </c>
      <c r="G31" s="32" t="s">
        <v>618</v>
      </c>
      <c r="H31" s="32" t="s">
        <v>620</v>
      </c>
      <c r="I31" s="32">
        <v>495</v>
      </c>
      <c r="J31" s="31">
        <f t="shared" si="0"/>
        <v>396</v>
      </c>
      <c r="K31" s="32">
        <f>I31</f>
        <v>495</v>
      </c>
      <c r="M31" s="31">
        <f t="shared" si="3"/>
        <v>495</v>
      </c>
      <c r="O31" s="31">
        <f t="shared" si="2"/>
        <v>99</v>
      </c>
    </row>
    <row r="32" spans="1:15" ht="30" customHeight="1" x14ac:dyDescent="0.3">
      <c r="A32" s="32" t="s">
        <v>567</v>
      </c>
      <c r="B32" s="32" t="s">
        <v>569</v>
      </c>
      <c r="D32" s="32">
        <v>245</v>
      </c>
      <c r="E32" s="32" t="s">
        <v>570</v>
      </c>
      <c r="F32" s="28" t="s">
        <v>568</v>
      </c>
      <c r="G32" s="32" t="s">
        <v>569</v>
      </c>
      <c r="I32" s="32">
        <v>312</v>
      </c>
      <c r="J32" s="31">
        <f t="shared" si="0"/>
        <v>249.6</v>
      </c>
      <c r="K32" s="32">
        <f>I32+I33+I34+I35+I36</f>
        <v>2557</v>
      </c>
      <c r="M32" s="31">
        <f t="shared" si="3"/>
        <v>2557</v>
      </c>
      <c r="O32" s="31">
        <f t="shared" si="2"/>
        <v>62.400000000000006</v>
      </c>
    </row>
    <row r="33" spans="1:15" ht="30" customHeight="1" x14ac:dyDescent="0.3">
      <c r="A33" s="32" t="s">
        <v>589</v>
      </c>
      <c r="B33" s="32">
        <v>46</v>
      </c>
      <c r="C33" s="32" t="s">
        <v>7</v>
      </c>
      <c r="D33" s="32">
        <v>670</v>
      </c>
      <c r="E33" s="32" t="s">
        <v>570</v>
      </c>
      <c r="F33" s="28" t="s">
        <v>590</v>
      </c>
      <c r="G33" s="32">
        <v>46</v>
      </c>
      <c r="H33" s="32" t="s">
        <v>7</v>
      </c>
      <c r="I33" s="32">
        <v>851</v>
      </c>
      <c r="J33" s="31">
        <f t="shared" si="0"/>
        <v>680.8</v>
      </c>
      <c r="M33" s="31"/>
      <c r="O33" s="31">
        <f t="shared" si="2"/>
        <v>170.20000000000002</v>
      </c>
    </row>
    <row r="34" spans="1:15" ht="30" customHeight="1" x14ac:dyDescent="0.3">
      <c r="A34" s="31" t="s">
        <v>533</v>
      </c>
      <c r="B34" s="32">
        <v>4</v>
      </c>
      <c r="C34" s="31"/>
      <c r="D34" s="32">
        <v>299</v>
      </c>
      <c r="E34" s="32" t="s">
        <v>219</v>
      </c>
      <c r="F34" s="28" t="s">
        <v>534</v>
      </c>
      <c r="G34" s="32">
        <v>4</v>
      </c>
      <c r="H34" s="31"/>
      <c r="I34" s="31">
        <v>380</v>
      </c>
      <c r="J34" s="31">
        <f t="shared" ref="J34:J59" si="4">I34-O34</f>
        <v>304</v>
      </c>
      <c r="K34" s="32">
        <f>I34</f>
        <v>380</v>
      </c>
      <c r="L34" s="32">
        <v>380</v>
      </c>
      <c r="M34" s="31">
        <f t="shared" ref="M34:M43" si="5">K34-L34</f>
        <v>0</v>
      </c>
      <c r="O34" s="31">
        <f t="shared" si="2"/>
        <v>76</v>
      </c>
    </row>
    <row r="35" spans="1:15" ht="30" customHeight="1" x14ac:dyDescent="0.3">
      <c r="A35" s="34" t="s">
        <v>489</v>
      </c>
      <c r="B35" s="32">
        <v>4</v>
      </c>
      <c r="E35" s="32" t="s">
        <v>490</v>
      </c>
      <c r="F35" s="28" t="s">
        <v>473</v>
      </c>
      <c r="G35" s="32">
        <v>4</v>
      </c>
      <c r="I35" s="32">
        <v>507</v>
      </c>
      <c r="J35" s="31">
        <f t="shared" si="4"/>
        <v>405.6</v>
      </c>
      <c r="K35" s="32">
        <f>I35</f>
        <v>507</v>
      </c>
      <c r="L35" s="32">
        <v>250</v>
      </c>
      <c r="M35" s="31">
        <f t="shared" si="5"/>
        <v>257</v>
      </c>
      <c r="O35" s="31">
        <f t="shared" si="2"/>
        <v>101.4</v>
      </c>
    </row>
    <row r="36" spans="1:15" ht="30" customHeight="1" x14ac:dyDescent="0.3">
      <c r="A36" s="32" t="s">
        <v>531</v>
      </c>
      <c r="B36" s="32">
        <v>4</v>
      </c>
      <c r="D36" s="31">
        <v>425</v>
      </c>
      <c r="E36" s="32" t="s">
        <v>143</v>
      </c>
      <c r="F36" s="28" t="s">
        <v>532</v>
      </c>
      <c r="G36" s="32">
        <v>4</v>
      </c>
      <c r="I36" s="32">
        <v>507</v>
      </c>
      <c r="J36" s="31">
        <f t="shared" si="4"/>
        <v>405.6</v>
      </c>
      <c r="M36" s="31">
        <f t="shared" si="5"/>
        <v>0</v>
      </c>
      <c r="O36" s="31">
        <f t="shared" si="2"/>
        <v>101.4</v>
      </c>
    </row>
    <row r="37" spans="1:15" ht="30" customHeight="1" x14ac:dyDescent="0.3">
      <c r="A37" s="31" t="s">
        <v>514</v>
      </c>
      <c r="B37" s="29" t="s">
        <v>516</v>
      </c>
      <c r="C37" s="53" t="s">
        <v>147</v>
      </c>
      <c r="D37" s="32">
        <v>249</v>
      </c>
      <c r="E37" s="32" t="s">
        <v>515</v>
      </c>
      <c r="F37" s="28" t="s">
        <v>513</v>
      </c>
      <c r="G37" s="29" t="s">
        <v>516</v>
      </c>
      <c r="I37" s="31">
        <v>501</v>
      </c>
      <c r="J37" s="31">
        <f t="shared" si="4"/>
        <v>400.8</v>
      </c>
      <c r="L37" s="32">
        <v>250</v>
      </c>
      <c r="M37" s="31">
        <f t="shared" si="5"/>
        <v>-250</v>
      </c>
      <c r="O37" s="31">
        <f t="shared" si="2"/>
        <v>100.2</v>
      </c>
    </row>
    <row r="38" spans="1:15" ht="30" customHeight="1" x14ac:dyDescent="0.3">
      <c r="A38" s="31" t="s">
        <v>514</v>
      </c>
      <c r="B38" s="29" t="s">
        <v>516</v>
      </c>
      <c r="D38" s="32">
        <v>415</v>
      </c>
      <c r="E38" s="32" t="s">
        <v>517</v>
      </c>
      <c r="F38" s="28" t="s">
        <v>513</v>
      </c>
      <c r="G38" s="29" t="s">
        <v>516</v>
      </c>
      <c r="I38" s="31">
        <v>501</v>
      </c>
      <c r="J38" s="31">
        <f t="shared" si="4"/>
        <v>400.8</v>
      </c>
      <c r="K38" s="32">
        <f>I38</f>
        <v>501</v>
      </c>
      <c r="L38" s="32">
        <v>250</v>
      </c>
      <c r="M38" s="31">
        <f t="shared" si="5"/>
        <v>251</v>
      </c>
      <c r="O38" s="31">
        <f t="shared" si="2"/>
        <v>100.2</v>
      </c>
    </row>
    <row r="39" spans="1:15" ht="30" customHeight="1" x14ac:dyDescent="0.3">
      <c r="A39" s="31" t="s">
        <v>514</v>
      </c>
      <c r="B39" s="29" t="s">
        <v>244</v>
      </c>
      <c r="D39" s="32">
        <v>415</v>
      </c>
      <c r="E39" s="31" t="s">
        <v>402</v>
      </c>
      <c r="F39" s="28" t="s">
        <v>513</v>
      </c>
      <c r="G39" s="29" t="s">
        <v>244</v>
      </c>
      <c r="I39" s="31">
        <v>501</v>
      </c>
      <c r="J39" s="31">
        <f t="shared" si="4"/>
        <v>400.8</v>
      </c>
      <c r="M39" s="31">
        <f t="shared" si="5"/>
        <v>0</v>
      </c>
      <c r="O39" s="31">
        <f t="shared" si="2"/>
        <v>100.2</v>
      </c>
    </row>
    <row r="40" spans="1:15" ht="30" customHeight="1" x14ac:dyDescent="0.3">
      <c r="A40" s="31" t="s">
        <v>601</v>
      </c>
      <c r="B40" s="32" t="s">
        <v>357</v>
      </c>
      <c r="C40" s="29"/>
      <c r="D40" s="32">
        <v>322</v>
      </c>
      <c r="E40" s="31" t="s">
        <v>602</v>
      </c>
      <c r="F40" s="28" t="s">
        <v>600</v>
      </c>
      <c r="G40" s="32" t="s">
        <v>357</v>
      </c>
      <c r="H40" s="29"/>
      <c r="I40" s="31">
        <v>409</v>
      </c>
      <c r="J40" s="31">
        <f t="shared" si="4"/>
        <v>327.2</v>
      </c>
      <c r="K40" s="32">
        <f>I40+I42+I43+I44+I45+I46</f>
        <v>3482</v>
      </c>
      <c r="L40" s="32">
        <v>1000</v>
      </c>
      <c r="M40" s="31">
        <f t="shared" si="5"/>
        <v>2482</v>
      </c>
      <c r="O40" s="31">
        <f t="shared" si="2"/>
        <v>81.800000000000011</v>
      </c>
    </row>
    <row r="41" spans="1:15" ht="30" customHeight="1" x14ac:dyDescent="0.3">
      <c r="A41" s="31" t="s">
        <v>601</v>
      </c>
      <c r="B41" s="32" t="s">
        <v>357</v>
      </c>
      <c r="C41" s="29"/>
      <c r="D41" s="32">
        <v>322</v>
      </c>
      <c r="E41" s="31" t="s">
        <v>622</v>
      </c>
      <c r="F41" s="28" t="s">
        <v>600</v>
      </c>
      <c r="G41" s="32" t="s">
        <v>357</v>
      </c>
      <c r="H41" s="29"/>
      <c r="I41" s="31">
        <v>409</v>
      </c>
      <c r="J41" s="31">
        <f t="shared" si="4"/>
        <v>327.2</v>
      </c>
      <c r="K41" s="32">
        <f>I41+I43+I44+I45+I46+I47</f>
        <v>3066</v>
      </c>
      <c r="L41" s="32">
        <v>1000</v>
      </c>
      <c r="M41" s="31">
        <f t="shared" si="5"/>
        <v>2066</v>
      </c>
      <c r="O41" s="31">
        <f>I41*20%</f>
        <v>81.800000000000011</v>
      </c>
    </row>
    <row r="42" spans="1:15" ht="30" customHeight="1" x14ac:dyDescent="0.3">
      <c r="A42" s="31" t="s">
        <v>607</v>
      </c>
      <c r="B42" s="31" t="s">
        <v>244</v>
      </c>
      <c r="C42" s="31"/>
      <c r="D42" s="32">
        <v>438</v>
      </c>
      <c r="E42" s="31" t="s">
        <v>602</v>
      </c>
      <c r="F42" s="28" t="s">
        <v>608</v>
      </c>
      <c r="G42" s="31" t="s">
        <v>244</v>
      </c>
      <c r="H42" s="31"/>
      <c r="I42" s="31">
        <v>557</v>
      </c>
      <c r="J42" s="31">
        <f t="shared" si="4"/>
        <v>445.6</v>
      </c>
      <c r="M42" s="31">
        <f t="shared" si="5"/>
        <v>0</v>
      </c>
      <c r="O42" s="31">
        <f t="shared" si="2"/>
        <v>111.4</v>
      </c>
    </row>
    <row r="43" spans="1:15" ht="30" customHeight="1" x14ac:dyDescent="0.3">
      <c r="A43" s="31" t="s">
        <v>607</v>
      </c>
      <c r="B43" s="31" t="s">
        <v>244</v>
      </c>
      <c r="C43" s="31"/>
      <c r="D43" s="32">
        <v>438</v>
      </c>
      <c r="E43" s="31" t="s">
        <v>366</v>
      </c>
      <c r="F43" s="28" t="s">
        <v>608</v>
      </c>
      <c r="G43" s="31" t="s">
        <v>244</v>
      </c>
      <c r="H43" s="31"/>
      <c r="I43" s="31">
        <v>557</v>
      </c>
      <c r="J43" s="31">
        <f t="shared" si="4"/>
        <v>445.6</v>
      </c>
      <c r="K43" s="32">
        <f>I43</f>
        <v>557</v>
      </c>
      <c r="L43" s="32">
        <v>560</v>
      </c>
      <c r="M43" s="31">
        <f t="shared" si="5"/>
        <v>-3</v>
      </c>
      <c r="O43" s="31">
        <f t="shared" si="2"/>
        <v>111.4</v>
      </c>
    </row>
    <row r="44" spans="1:15" ht="30" customHeight="1" x14ac:dyDescent="0.3">
      <c r="A44" s="31" t="s">
        <v>621</v>
      </c>
      <c r="B44" s="29" t="s">
        <v>516</v>
      </c>
      <c r="D44" s="32">
        <v>438</v>
      </c>
      <c r="E44" s="32" t="s">
        <v>515</v>
      </c>
      <c r="F44" s="28" t="s">
        <v>608</v>
      </c>
      <c r="G44" s="29" t="s">
        <v>516</v>
      </c>
      <c r="I44" s="31">
        <v>557</v>
      </c>
      <c r="J44" s="31">
        <f t="shared" si="4"/>
        <v>445.6</v>
      </c>
      <c r="M44" s="31"/>
      <c r="O44" s="31">
        <f t="shared" si="2"/>
        <v>111.4</v>
      </c>
    </row>
    <row r="45" spans="1:15" ht="30" customHeight="1" x14ac:dyDescent="0.3">
      <c r="A45" s="31" t="s">
        <v>553</v>
      </c>
      <c r="B45" s="29" t="s">
        <v>357</v>
      </c>
      <c r="C45" s="32" t="s">
        <v>555</v>
      </c>
      <c r="D45" s="32">
        <v>645</v>
      </c>
      <c r="E45" s="31" t="s">
        <v>548</v>
      </c>
      <c r="F45" s="28" t="s">
        <v>554</v>
      </c>
      <c r="G45" s="29" t="s">
        <v>357</v>
      </c>
      <c r="H45" s="32" t="s">
        <v>555</v>
      </c>
      <c r="I45" s="31">
        <v>820</v>
      </c>
      <c r="J45" s="31">
        <f t="shared" si="4"/>
        <v>656</v>
      </c>
      <c r="M45" s="31">
        <f>K45-L45</f>
        <v>0</v>
      </c>
      <c r="O45" s="31">
        <f t="shared" si="2"/>
        <v>164</v>
      </c>
    </row>
    <row r="46" spans="1:15" ht="30" customHeight="1" x14ac:dyDescent="0.3">
      <c r="A46" s="31" t="s">
        <v>611</v>
      </c>
      <c r="B46" s="32" t="s">
        <v>357</v>
      </c>
      <c r="C46" s="31"/>
      <c r="D46" s="32">
        <v>458</v>
      </c>
      <c r="E46" s="31" t="s">
        <v>602</v>
      </c>
      <c r="F46" s="28" t="s">
        <v>612</v>
      </c>
      <c r="G46" s="32" t="s">
        <v>357</v>
      </c>
      <c r="H46" s="31"/>
      <c r="I46" s="31">
        <v>582</v>
      </c>
      <c r="J46" s="31">
        <f t="shared" si="4"/>
        <v>465.6</v>
      </c>
      <c r="M46" s="31"/>
      <c r="O46" s="31">
        <f t="shared" si="2"/>
        <v>116.4</v>
      </c>
    </row>
    <row r="47" spans="1:15" ht="30" customHeight="1" x14ac:dyDescent="0.3">
      <c r="A47" s="32" t="s">
        <v>574</v>
      </c>
      <c r="B47" s="32">
        <v>46</v>
      </c>
      <c r="D47" s="32">
        <v>111</v>
      </c>
      <c r="E47" s="32" t="s">
        <v>570</v>
      </c>
      <c r="F47" s="28" t="s">
        <v>575</v>
      </c>
      <c r="G47" s="32">
        <v>46</v>
      </c>
      <c r="I47" s="32">
        <v>141</v>
      </c>
      <c r="J47" s="31">
        <f t="shared" si="4"/>
        <v>112.8</v>
      </c>
      <c r="M47" s="31">
        <f>K47-L47</f>
        <v>0</v>
      </c>
      <c r="O47" s="31">
        <f t="shared" si="2"/>
        <v>28.200000000000003</v>
      </c>
    </row>
    <row r="48" spans="1:15" ht="30" customHeight="1" x14ac:dyDescent="0.3">
      <c r="A48" s="32" t="s">
        <v>605</v>
      </c>
      <c r="B48" s="32" t="s">
        <v>111</v>
      </c>
      <c r="D48" s="32">
        <v>143</v>
      </c>
      <c r="E48" s="31" t="s">
        <v>602</v>
      </c>
      <c r="F48" s="28" t="s">
        <v>606</v>
      </c>
      <c r="G48" s="32" t="s">
        <v>111</v>
      </c>
      <c r="I48" s="31">
        <v>182</v>
      </c>
      <c r="J48" s="31">
        <f t="shared" si="4"/>
        <v>145.6</v>
      </c>
      <c r="M48" s="31">
        <f>K48-L48</f>
        <v>0</v>
      </c>
      <c r="O48" s="31">
        <f t="shared" si="2"/>
        <v>36.4</v>
      </c>
    </row>
    <row r="49" spans="1:15" ht="30" customHeight="1" x14ac:dyDescent="0.3">
      <c r="A49" s="32" t="s">
        <v>571</v>
      </c>
      <c r="B49" s="32" t="s">
        <v>351</v>
      </c>
      <c r="C49" s="32" t="s">
        <v>573</v>
      </c>
      <c r="D49" s="32">
        <v>175</v>
      </c>
      <c r="E49" s="32" t="s">
        <v>570</v>
      </c>
      <c r="F49" s="28" t="s">
        <v>572</v>
      </c>
      <c r="G49" s="32" t="s">
        <v>351</v>
      </c>
      <c r="H49" s="32" t="s">
        <v>573</v>
      </c>
      <c r="I49" s="32">
        <v>223</v>
      </c>
      <c r="J49" s="31">
        <f t="shared" si="4"/>
        <v>178.4</v>
      </c>
      <c r="M49" s="31">
        <f>K49-L49</f>
        <v>0</v>
      </c>
      <c r="O49" s="31">
        <f t="shared" si="2"/>
        <v>44.6</v>
      </c>
    </row>
    <row r="50" spans="1:15" ht="30" customHeight="1" x14ac:dyDescent="0.3">
      <c r="A50" s="32" t="s">
        <v>542</v>
      </c>
      <c r="B50" s="32">
        <v>5</v>
      </c>
      <c r="C50" s="32" t="s">
        <v>120</v>
      </c>
      <c r="D50" s="32">
        <v>229</v>
      </c>
      <c r="E50" s="32" t="s">
        <v>544</v>
      </c>
      <c r="F50" s="28" t="s">
        <v>543</v>
      </c>
      <c r="G50" s="32">
        <v>5</v>
      </c>
      <c r="H50" s="32" t="s">
        <v>120</v>
      </c>
      <c r="I50" s="32">
        <v>291</v>
      </c>
      <c r="J50" s="31">
        <f t="shared" si="4"/>
        <v>232.8</v>
      </c>
      <c r="M50" s="31">
        <f>K50-L50</f>
        <v>0</v>
      </c>
      <c r="O50" s="31">
        <f t="shared" si="2"/>
        <v>58.2</v>
      </c>
    </row>
    <row r="51" spans="1:15" ht="30" customHeight="1" x14ac:dyDescent="0.3">
      <c r="A51" s="31" t="s">
        <v>603</v>
      </c>
      <c r="B51" s="32" t="s">
        <v>111</v>
      </c>
      <c r="C51" s="29"/>
      <c r="D51" s="32">
        <v>106</v>
      </c>
      <c r="E51" s="31" t="s">
        <v>602</v>
      </c>
      <c r="F51" s="28" t="s">
        <v>604</v>
      </c>
      <c r="G51" s="32" t="s">
        <v>111</v>
      </c>
      <c r="H51" s="29"/>
      <c r="I51" s="31">
        <v>135</v>
      </c>
      <c r="J51" s="31">
        <f t="shared" si="4"/>
        <v>108</v>
      </c>
      <c r="M51" s="31">
        <f>K51-L51</f>
        <v>0</v>
      </c>
      <c r="O51" s="31">
        <f t="shared" si="2"/>
        <v>27</v>
      </c>
    </row>
    <row r="52" spans="1:15" ht="30" customHeight="1" x14ac:dyDescent="0.3">
      <c r="A52" s="31" t="s">
        <v>609</v>
      </c>
      <c r="B52" s="31" t="s">
        <v>244</v>
      </c>
      <c r="C52" s="31"/>
      <c r="D52" s="32">
        <v>136</v>
      </c>
      <c r="E52" s="31" t="s">
        <v>602</v>
      </c>
      <c r="F52" s="28" t="s">
        <v>610</v>
      </c>
      <c r="G52" s="31" t="s">
        <v>244</v>
      </c>
      <c r="H52" s="31"/>
      <c r="I52" s="31">
        <v>192</v>
      </c>
      <c r="J52" s="31">
        <f t="shared" si="4"/>
        <v>153.6</v>
      </c>
      <c r="M52" s="31"/>
      <c r="O52" s="31">
        <f t="shared" si="2"/>
        <v>38.400000000000006</v>
      </c>
    </row>
    <row r="53" spans="1:15" ht="30" customHeight="1" x14ac:dyDescent="0.3">
      <c r="A53" s="32" t="s">
        <v>581</v>
      </c>
      <c r="B53" s="32">
        <v>5</v>
      </c>
      <c r="C53" s="32" t="s">
        <v>83</v>
      </c>
      <c r="D53" s="32">
        <v>219</v>
      </c>
      <c r="E53" s="32" t="s">
        <v>343</v>
      </c>
      <c r="F53" s="29"/>
      <c r="G53" s="32">
        <v>5</v>
      </c>
      <c r="H53" s="32" t="s">
        <v>83</v>
      </c>
      <c r="I53" s="32">
        <v>279</v>
      </c>
      <c r="J53" s="31">
        <f t="shared" si="4"/>
        <v>223.2</v>
      </c>
      <c r="M53" s="31">
        <f t="shared" ref="M53:M58" si="6">K53-L53</f>
        <v>0</v>
      </c>
      <c r="O53" s="31">
        <f t="shared" si="2"/>
        <v>55.800000000000004</v>
      </c>
    </row>
    <row r="54" spans="1:15" ht="30" customHeight="1" x14ac:dyDescent="0.3">
      <c r="A54" s="32" t="s">
        <v>580</v>
      </c>
      <c r="B54" s="32">
        <v>5</v>
      </c>
      <c r="C54" s="32" t="s">
        <v>83</v>
      </c>
      <c r="D54" s="32">
        <v>239</v>
      </c>
      <c r="E54" s="32" t="s">
        <v>343</v>
      </c>
      <c r="F54" s="29"/>
      <c r="G54" s="32">
        <v>5</v>
      </c>
      <c r="H54" s="32" t="s">
        <v>83</v>
      </c>
      <c r="I54" s="32">
        <v>304</v>
      </c>
      <c r="J54" s="31">
        <f t="shared" si="4"/>
        <v>243.2</v>
      </c>
      <c r="K54" s="32">
        <f>I54+I55</f>
        <v>578</v>
      </c>
      <c r="L54" s="32">
        <v>300</v>
      </c>
      <c r="M54" s="31">
        <f t="shared" si="6"/>
        <v>278</v>
      </c>
      <c r="O54" s="31">
        <f t="shared" si="2"/>
        <v>60.800000000000004</v>
      </c>
    </row>
    <row r="55" spans="1:15" ht="30" customHeight="1" x14ac:dyDescent="0.3">
      <c r="A55" s="31" t="s">
        <v>550</v>
      </c>
      <c r="B55" s="32">
        <v>56</v>
      </c>
      <c r="C55" s="31" t="s">
        <v>552</v>
      </c>
      <c r="D55" s="32">
        <v>215</v>
      </c>
      <c r="E55" s="31" t="s">
        <v>548</v>
      </c>
      <c r="F55" s="28" t="s">
        <v>551</v>
      </c>
      <c r="G55" s="32">
        <v>56</v>
      </c>
      <c r="H55" s="31" t="s">
        <v>552</v>
      </c>
      <c r="I55" s="31">
        <v>274</v>
      </c>
      <c r="J55" s="31">
        <f t="shared" si="4"/>
        <v>219.2</v>
      </c>
      <c r="M55" s="31">
        <f t="shared" si="6"/>
        <v>0</v>
      </c>
      <c r="O55" s="31">
        <f t="shared" si="2"/>
        <v>54.800000000000004</v>
      </c>
    </row>
    <row r="56" spans="1:15" ht="30" customHeight="1" x14ac:dyDescent="0.3">
      <c r="A56" s="40" t="s">
        <v>512</v>
      </c>
      <c r="B56" s="31">
        <v>104</v>
      </c>
      <c r="C56" s="31"/>
      <c r="E56" s="32" t="s">
        <v>507</v>
      </c>
      <c r="F56" s="28"/>
      <c r="G56" s="31">
        <v>104</v>
      </c>
      <c r="H56" s="31"/>
      <c r="I56" s="31">
        <v>482</v>
      </c>
      <c r="J56" s="31">
        <f t="shared" si="4"/>
        <v>385.6</v>
      </c>
      <c r="M56" s="31">
        <f t="shared" si="6"/>
        <v>0</v>
      </c>
      <c r="O56" s="31">
        <f t="shared" si="2"/>
        <v>96.4</v>
      </c>
    </row>
    <row r="57" spans="1:15" ht="30" customHeight="1" x14ac:dyDescent="0.3">
      <c r="A57" s="32" t="s">
        <v>562</v>
      </c>
      <c r="B57" s="32">
        <v>10</v>
      </c>
      <c r="C57" s="32" t="s">
        <v>563</v>
      </c>
      <c r="D57" s="32">
        <v>128</v>
      </c>
      <c r="E57" s="32" t="s">
        <v>115</v>
      </c>
      <c r="F57" s="28" t="s">
        <v>561</v>
      </c>
      <c r="G57" s="32">
        <v>10</v>
      </c>
      <c r="H57" s="32" t="s">
        <v>563</v>
      </c>
      <c r="I57" s="32">
        <v>163</v>
      </c>
      <c r="J57" s="31">
        <f t="shared" si="4"/>
        <v>130.4</v>
      </c>
      <c r="M57" s="31">
        <f t="shared" si="6"/>
        <v>0</v>
      </c>
      <c r="O57" s="31">
        <f t="shared" si="2"/>
        <v>32.6</v>
      </c>
    </row>
    <row r="58" spans="1:15" ht="30" customHeight="1" x14ac:dyDescent="0.3">
      <c r="A58" s="32" t="s">
        <v>576</v>
      </c>
      <c r="D58" s="32">
        <v>294</v>
      </c>
      <c r="E58" s="32" t="s">
        <v>270</v>
      </c>
      <c r="F58" s="28" t="s">
        <v>577</v>
      </c>
      <c r="I58" s="32">
        <v>374</v>
      </c>
      <c r="J58" s="31">
        <f t="shared" si="4"/>
        <v>299.2</v>
      </c>
      <c r="K58" s="32">
        <f>I58+I59</f>
        <v>640</v>
      </c>
      <c r="L58" s="32">
        <v>300</v>
      </c>
      <c r="M58" s="31">
        <f t="shared" si="6"/>
        <v>340</v>
      </c>
      <c r="O58" s="31">
        <f t="shared" si="2"/>
        <v>74.8</v>
      </c>
    </row>
    <row r="59" spans="1:15" ht="30" customHeight="1" x14ac:dyDescent="0.3">
      <c r="A59" s="32" t="s">
        <v>583</v>
      </c>
      <c r="C59" s="32" t="s">
        <v>584</v>
      </c>
      <c r="D59" s="32">
        <v>209</v>
      </c>
      <c r="E59" s="32" t="s">
        <v>270</v>
      </c>
      <c r="F59" s="28" t="s">
        <v>582</v>
      </c>
      <c r="H59" s="32" t="s">
        <v>584</v>
      </c>
      <c r="I59" s="32">
        <v>266</v>
      </c>
      <c r="J59" s="31">
        <f t="shared" si="4"/>
        <v>212.8</v>
      </c>
      <c r="M59" s="31"/>
      <c r="O59" s="31">
        <f t="shared" si="2"/>
        <v>53.2</v>
      </c>
    </row>
    <row r="60" spans="1:15" ht="30" customHeight="1" x14ac:dyDescent="0.3">
      <c r="A60" s="32" t="s">
        <v>623</v>
      </c>
      <c r="D60" s="32">
        <v>409</v>
      </c>
      <c r="F60" s="28"/>
      <c r="I60" s="31"/>
      <c r="J60" s="31">
        <f t="shared" ref="J60:J65" si="7">I60-O60</f>
        <v>0</v>
      </c>
      <c r="M60" s="31">
        <f t="shared" ref="M60:M65" si="8">K60-L60</f>
        <v>0</v>
      </c>
      <c r="O60" s="31">
        <f t="shared" si="2"/>
        <v>0</v>
      </c>
    </row>
    <row r="61" spans="1:15" ht="30" customHeight="1" x14ac:dyDescent="0.3">
      <c r="A61" s="32" t="s">
        <v>624</v>
      </c>
      <c r="D61" s="32">
        <v>397</v>
      </c>
      <c r="F61" s="28"/>
      <c r="I61" s="31"/>
      <c r="J61" s="31">
        <f t="shared" si="7"/>
        <v>0</v>
      </c>
      <c r="M61" s="31">
        <f t="shared" si="8"/>
        <v>0</v>
      </c>
      <c r="O61" s="31">
        <f t="shared" si="2"/>
        <v>0</v>
      </c>
    </row>
    <row r="62" spans="1:15" ht="30" customHeight="1" x14ac:dyDescent="0.3">
      <c r="A62" s="32" t="s">
        <v>625</v>
      </c>
      <c r="D62" s="32">
        <v>169</v>
      </c>
      <c r="F62" s="28"/>
      <c r="I62" s="31"/>
      <c r="J62" s="31">
        <f t="shared" si="7"/>
        <v>0</v>
      </c>
      <c r="M62" s="31">
        <f t="shared" si="8"/>
        <v>0</v>
      </c>
      <c r="O62" s="31">
        <f t="shared" si="2"/>
        <v>0</v>
      </c>
    </row>
    <row r="63" spans="1:15" ht="30" customHeight="1" x14ac:dyDescent="0.3">
      <c r="A63" s="32" t="s">
        <v>626</v>
      </c>
      <c r="D63" s="32">
        <v>122</v>
      </c>
      <c r="F63" s="28"/>
      <c r="I63" s="31"/>
      <c r="J63" s="31">
        <f t="shared" si="7"/>
        <v>0</v>
      </c>
      <c r="M63" s="31">
        <f t="shared" si="8"/>
        <v>0</v>
      </c>
      <c r="O63" s="31">
        <f>I63*20%</f>
        <v>0</v>
      </c>
    </row>
    <row r="64" spans="1:15" ht="30" customHeight="1" x14ac:dyDescent="0.3">
      <c r="D64" s="32">
        <f>SUM(D2:D63)</f>
        <v>18237</v>
      </c>
      <c r="F64" s="28"/>
      <c r="I64" s="31"/>
      <c r="J64" s="31">
        <f t="shared" si="7"/>
        <v>0</v>
      </c>
      <c r="M64" s="31">
        <f t="shared" si="8"/>
        <v>0</v>
      </c>
      <c r="O64" s="31">
        <f>I64*20%</f>
        <v>0</v>
      </c>
    </row>
    <row r="65" spans="4:15" ht="30" customHeight="1" x14ac:dyDescent="0.3">
      <c r="D65" s="32">
        <v>18802</v>
      </c>
      <c r="F65" s="28"/>
      <c r="J65" s="31">
        <f t="shared" si="7"/>
        <v>0</v>
      </c>
      <c r="M65" s="31">
        <f t="shared" si="8"/>
        <v>0</v>
      </c>
      <c r="O65" s="31">
        <f>I65*20%</f>
        <v>0</v>
      </c>
    </row>
    <row r="66" spans="4:15" ht="30" customHeight="1" x14ac:dyDescent="0.3">
      <c r="J66" s="32">
        <f>SUM(J2:J65)</f>
        <v>20311.600000000002</v>
      </c>
    </row>
  </sheetData>
  <sortState ref="A2:M58">
    <sortCondition ref="A2"/>
  </sortState>
  <hyperlinks>
    <hyperlink ref="F35" r:id="rId1" xr:uid="{00000000-0004-0000-2B00-000000000000}"/>
    <hyperlink ref="F39" r:id="rId2" xr:uid="{00000000-0004-0000-2B00-000001000000}"/>
    <hyperlink ref="F37" r:id="rId3" xr:uid="{00000000-0004-0000-2B00-000002000000}"/>
    <hyperlink ref="F38" r:id="rId4" xr:uid="{00000000-0004-0000-2B00-000003000000}"/>
    <hyperlink ref="F8" r:id="rId5" xr:uid="{00000000-0004-0000-2B00-000004000000}"/>
    <hyperlink ref="F9" r:id="rId6" xr:uid="{00000000-0004-0000-2B00-000005000000}"/>
    <hyperlink ref="F16" r:id="rId7" xr:uid="{00000000-0004-0000-2B00-000006000000}"/>
    <hyperlink ref="F18" r:id="rId8" xr:uid="{00000000-0004-0000-2B00-000007000000}"/>
    <hyperlink ref="F28" r:id="rId9" xr:uid="{00000000-0004-0000-2B00-000008000000}"/>
    <hyperlink ref="F36" r:id="rId10" xr:uid="{00000000-0004-0000-2B00-000009000000}"/>
    <hyperlink ref="F7" r:id="rId11" xr:uid="{00000000-0004-0000-2B00-00000A000000}"/>
    <hyperlink ref="F13" r:id="rId12" xr:uid="{00000000-0004-0000-2B00-00000B000000}"/>
    <hyperlink ref="F3" r:id="rId13" xr:uid="{00000000-0004-0000-2B00-00000C000000}"/>
    <hyperlink ref="F50" r:id="rId14" xr:uid="{00000000-0004-0000-2B00-00000D000000}"/>
    <hyperlink ref="F19" r:id="rId15" xr:uid="{00000000-0004-0000-2B00-00000E000000}"/>
    <hyperlink ref="F20" r:id="rId16" xr:uid="{00000000-0004-0000-2B00-00000F000000}"/>
    <hyperlink ref="F17" r:id="rId17" xr:uid="{00000000-0004-0000-2B00-000010000000}"/>
    <hyperlink ref="F55" r:id="rId18" xr:uid="{00000000-0004-0000-2B00-000011000000}"/>
    <hyperlink ref="F45" r:id="rId19" xr:uid="{00000000-0004-0000-2B00-000012000000}"/>
    <hyperlink ref="F29" r:id="rId20" xr:uid="{00000000-0004-0000-2B00-000013000000}"/>
    <hyperlink ref="F23" r:id="rId21" xr:uid="{00000000-0004-0000-2B00-000014000000}"/>
    <hyperlink ref="F24" r:id="rId22" xr:uid="{00000000-0004-0000-2B00-000015000000}"/>
    <hyperlink ref="F57" r:id="rId23" xr:uid="{00000000-0004-0000-2B00-000016000000}"/>
    <hyperlink ref="F2" r:id="rId24" xr:uid="{00000000-0004-0000-2B00-000017000000}"/>
    <hyperlink ref="F32" r:id="rId25" xr:uid="{00000000-0004-0000-2B00-000018000000}"/>
    <hyperlink ref="F49" r:id="rId26" xr:uid="{00000000-0004-0000-2B00-000019000000}"/>
    <hyperlink ref="F47" r:id="rId27" xr:uid="{00000000-0004-0000-2B00-00001A000000}"/>
    <hyperlink ref="F34" r:id="rId28" xr:uid="{00000000-0004-0000-2B00-00001B000000}"/>
    <hyperlink ref="F58" r:id="rId29" xr:uid="{00000000-0004-0000-2B00-00001C000000}"/>
    <hyperlink ref="F10" r:id="rId30" xr:uid="{00000000-0004-0000-2B00-00001D000000}"/>
    <hyperlink ref="F59" r:id="rId31" xr:uid="{00000000-0004-0000-2B00-00001E000000}"/>
    <hyperlink ref="F5" r:id="rId32" xr:uid="{00000000-0004-0000-2B00-00001F000000}"/>
    <hyperlink ref="F33" r:id="rId33" xr:uid="{00000000-0004-0000-2B00-000020000000}"/>
    <hyperlink ref="F15" r:id="rId34" xr:uid="{00000000-0004-0000-2B00-000021000000}"/>
    <hyperlink ref="F22" r:id="rId35" xr:uid="{00000000-0004-0000-2B00-000022000000}"/>
    <hyperlink ref="F21" r:id="rId36" xr:uid="{00000000-0004-0000-2B00-000023000000}"/>
    <hyperlink ref="F14" r:id="rId37" xr:uid="{00000000-0004-0000-2B00-000024000000}"/>
    <hyperlink ref="F30" r:id="rId38" xr:uid="{00000000-0004-0000-2B00-000025000000}"/>
    <hyperlink ref="F40" r:id="rId39" xr:uid="{00000000-0004-0000-2B00-000026000000}"/>
    <hyperlink ref="F51" r:id="rId40" xr:uid="{00000000-0004-0000-2B00-000027000000}"/>
    <hyperlink ref="F48" r:id="rId41" xr:uid="{00000000-0004-0000-2B00-000028000000}"/>
    <hyperlink ref="F43" r:id="rId42" xr:uid="{00000000-0004-0000-2B00-000029000000}"/>
    <hyperlink ref="F42" r:id="rId43" xr:uid="{00000000-0004-0000-2B00-00002A000000}"/>
    <hyperlink ref="F52" r:id="rId44" xr:uid="{00000000-0004-0000-2B00-00002B000000}"/>
    <hyperlink ref="F46" r:id="rId45" xr:uid="{00000000-0004-0000-2B00-00002C000000}"/>
    <hyperlink ref="F11" r:id="rId46" xr:uid="{00000000-0004-0000-2B00-00002D000000}"/>
    <hyperlink ref="F31" r:id="rId47" xr:uid="{00000000-0004-0000-2B00-00002E000000}"/>
    <hyperlink ref="F44" r:id="rId48" xr:uid="{00000000-0004-0000-2B00-00002F000000}"/>
    <hyperlink ref="F41" r:id="rId49" xr:uid="{00000000-0004-0000-2B00-000030000000}"/>
  </hyperlinks>
  <pageMargins left="0.7" right="0.7" top="0.75" bottom="0.75" header="0.3" footer="0.3"/>
  <pageSetup paperSize="9" orientation="portrait" verticalDpi="0" r:id="rId5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5"/>
  <sheetViews>
    <sheetView topLeftCell="A2" workbookViewId="0">
      <selection activeCell="A10" sqref="A10"/>
    </sheetView>
  </sheetViews>
  <sheetFormatPr defaultColWidth="9.109375" defaultRowHeight="30" customHeight="1" x14ac:dyDescent="0.3"/>
  <cols>
    <col min="1" max="1" width="37.6640625" style="50" customWidth="1"/>
    <col min="2" max="2" width="33.88671875" style="50" customWidth="1"/>
    <col min="3" max="3" width="69.5546875" style="50" customWidth="1"/>
    <col min="4" max="4" width="9.109375" style="50"/>
    <col min="5" max="5" width="14.33203125" style="50" customWidth="1"/>
    <col min="6" max="16384" width="9.109375" style="50"/>
  </cols>
  <sheetData>
    <row r="1" spans="1:14" ht="30" customHeight="1" x14ac:dyDescent="0.3">
      <c r="A1" s="51" t="s">
        <v>309</v>
      </c>
      <c r="B1" s="51" t="s">
        <v>308</v>
      </c>
      <c r="C1" s="51" t="s">
        <v>307</v>
      </c>
      <c r="D1" s="51" t="s">
        <v>306</v>
      </c>
      <c r="F1" s="51" t="s">
        <v>305</v>
      </c>
      <c r="G1" s="51" t="s">
        <v>304</v>
      </c>
      <c r="H1" s="51" t="s">
        <v>303</v>
      </c>
      <c r="I1" s="51" t="s">
        <v>302</v>
      </c>
      <c r="J1" s="51" t="s">
        <v>301</v>
      </c>
      <c r="L1" s="51" t="s">
        <v>300</v>
      </c>
    </row>
    <row r="2" spans="1:14" s="12" customFormat="1" ht="30" customHeight="1" x14ac:dyDescent="0.3">
      <c r="A2" s="12" t="s">
        <v>507</v>
      </c>
      <c r="B2" s="45" t="s">
        <v>509</v>
      </c>
      <c r="C2" s="16"/>
      <c r="D2" s="22">
        <v>104</v>
      </c>
      <c r="E2" s="22" t="s">
        <v>470</v>
      </c>
      <c r="F2" s="13">
        <v>312</v>
      </c>
      <c r="G2" s="13">
        <f t="shared" ref="G2:G43" si="0">F2-L2</f>
        <v>249.6</v>
      </c>
      <c r="H2" s="12">
        <f>F2+F3+F4+F5</f>
        <v>926</v>
      </c>
      <c r="I2" s="12">
        <v>926</v>
      </c>
      <c r="J2" s="13">
        <f t="shared" ref="J2:J43" si="1">H2-I2</f>
        <v>0</v>
      </c>
      <c r="L2" s="13">
        <f t="shared" ref="L2:L32" si="2">F2*20%</f>
        <v>62.400000000000006</v>
      </c>
    </row>
    <row r="3" spans="1:14" s="10" customFormat="1" ht="30" customHeight="1" x14ac:dyDescent="0.3">
      <c r="A3" s="10" t="s">
        <v>507</v>
      </c>
      <c r="B3" s="41" t="s">
        <v>506</v>
      </c>
      <c r="C3" s="15"/>
      <c r="D3" s="21">
        <v>104</v>
      </c>
      <c r="E3" s="10" t="s">
        <v>508</v>
      </c>
      <c r="F3" s="11">
        <v>304</v>
      </c>
      <c r="G3" s="11">
        <f t="shared" si="0"/>
        <v>243.2</v>
      </c>
      <c r="J3" s="11">
        <f t="shared" si="1"/>
        <v>0</v>
      </c>
      <c r="L3" s="11">
        <f t="shared" si="2"/>
        <v>60.800000000000004</v>
      </c>
      <c r="M3" s="11"/>
      <c r="N3" s="11"/>
    </row>
    <row r="4" spans="1:14" s="10" customFormat="1" ht="30" customHeight="1" x14ac:dyDescent="0.3">
      <c r="A4" s="10" t="s">
        <v>507</v>
      </c>
      <c r="B4" s="42" t="s">
        <v>510</v>
      </c>
      <c r="C4" s="15"/>
      <c r="D4" s="10">
        <v>4</v>
      </c>
      <c r="E4" s="11" t="s">
        <v>511</v>
      </c>
      <c r="F4" s="11">
        <v>310</v>
      </c>
      <c r="G4" s="11">
        <f t="shared" si="0"/>
        <v>248</v>
      </c>
      <c r="J4" s="11">
        <f t="shared" si="1"/>
        <v>0</v>
      </c>
      <c r="L4" s="11">
        <f t="shared" si="2"/>
        <v>62</v>
      </c>
    </row>
    <row r="5" spans="1:14" s="8" customFormat="1" ht="30" customHeight="1" x14ac:dyDescent="0.3">
      <c r="A5" s="8" t="s">
        <v>507</v>
      </c>
      <c r="B5" s="55" t="s">
        <v>512</v>
      </c>
      <c r="C5" s="14"/>
      <c r="D5" s="9">
        <v>104</v>
      </c>
      <c r="E5" s="9"/>
      <c r="F5" s="9"/>
      <c r="G5" s="9">
        <f t="shared" si="0"/>
        <v>0</v>
      </c>
      <c r="J5" s="9">
        <f t="shared" si="1"/>
        <v>0</v>
      </c>
      <c r="L5" s="9">
        <f t="shared" si="2"/>
        <v>0</v>
      </c>
    </row>
    <row r="6" spans="1:14" s="10" customFormat="1" ht="30" customHeight="1" x14ac:dyDescent="0.3">
      <c r="A6" s="11" t="s">
        <v>247</v>
      </c>
      <c r="B6" s="42" t="s">
        <v>519</v>
      </c>
      <c r="C6" s="15" t="s">
        <v>518</v>
      </c>
      <c r="D6" s="11"/>
      <c r="E6" s="11"/>
      <c r="F6" s="11">
        <v>70</v>
      </c>
      <c r="G6" s="11">
        <f t="shared" si="0"/>
        <v>56</v>
      </c>
      <c r="H6" s="10">
        <f>F6</f>
        <v>70</v>
      </c>
      <c r="J6" s="11">
        <f t="shared" si="1"/>
        <v>70</v>
      </c>
      <c r="L6" s="11">
        <f t="shared" si="2"/>
        <v>14</v>
      </c>
    </row>
    <row r="7" spans="1:14" s="12" customFormat="1" ht="30" customHeight="1" x14ac:dyDescent="0.3">
      <c r="A7" s="12" t="s">
        <v>515</v>
      </c>
      <c r="B7" s="45" t="s">
        <v>514</v>
      </c>
      <c r="C7" s="16" t="s">
        <v>513</v>
      </c>
      <c r="D7" s="22" t="s">
        <v>516</v>
      </c>
      <c r="F7" s="13">
        <v>501</v>
      </c>
      <c r="G7" s="13">
        <f t="shared" si="0"/>
        <v>400.8</v>
      </c>
      <c r="H7" s="12">
        <f>F7+F8</f>
        <v>1058</v>
      </c>
      <c r="I7" s="12">
        <v>550</v>
      </c>
      <c r="J7" s="13">
        <f t="shared" si="1"/>
        <v>508</v>
      </c>
      <c r="L7" s="13">
        <f t="shared" si="2"/>
        <v>100.2</v>
      </c>
    </row>
    <row r="8" spans="1:14" s="8" customFormat="1" ht="30" customHeight="1" x14ac:dyDescent="0.3">
      <c r="A8" s="8" t="s">
        <v>515</v>
      </c>
      <c r="B8" s="44" t="s">
        <v>621</v>
      </c>
      <c r="C8" s="14" t="s">
        <v>608</v>
      </c>
      <c r="D8" s="20" t="s">
        <v>516</v>
      </c>
      <c r="F8" s="9">
        <v>557</v>
      </c>
      <c r="G8" s="9">
        <f t="shared" si="0"/>
        <v>445.6</v>
      </c>
      <c r="J8" s="9"/>
      <c r="L8" s="9">
        <f t="shared" si="2"/>
        <v>111.4</v>
      </c>
    </row>
    <row r="9" spans="1:14" s="10" customFormat="1" ht="30" customHeight="1" x14ac:dyDescent="0.3">
      <c r="A9" s="26" t="s">
        <v>203</v>
      </c>
      <c r="B9" s="42" t="s">
        <v>522</v>
      </c>
      <c r="C9" s="15"/>
      <c r="D9" s="10" t="s">
        <v>523</v>
      </c>
      <c r="F9" s="11">
        <v>1434</v>
      </c>
      <c r="G9" s="11">
        <f t="shared" si="0"/>
        <v>1147.2</v>
      </c>
      <c r="H9" s="10">
        <f>F9</f>
        <v>1434</v>
      </c>
      <c r="I9" s="10">
        <v>700</v>
      </c>
      <c r="J9" s="11">
        <f t="shared" si="1"/>
        <v>734</v>
      </c>
      <c r="L9" s="11">
        <f t="shared" si="2"/>
        <v>286.8</v>
      </c>
    </row>
    <row r="10" spans="1:14" s="5" customFormat="1" ht="30" customHeight="1" x14ac:dyDescent="0.3">
      <c r="A10" s="6" t="s">
        <v>199</v>
      </c>
      <c r="B10" s="56" t="s">
        <v>549</v>
      </c>
      <c r="C10" s="7" t="s">
        <v>559</v>
      </c>
      <c r="D10" s="24"/>
      <c r="E10" s="5" t="s">
        <v>104</v>
      </c>
      <c r="F10" s="6">
        <v>418</v>
      </c>
      <c r="G10" s="6">
        <f t="shared" si="0"/>
        <v>334.4</v>
      </c>
      <c r="H10" s="5">
        <f>F10</f>
        <v>418</v>
      </c>
      <c r="I10" s="5">
        <v>418</v>
      </c>
      <c r="J10" s="6">
        <f t="shared" si="1"/>
        <v>0</v>
      </c>
      <c r="L10" s="6">
        <f t="shared" si="2"/>
        <v>83.600000000000009</v>
      </c>
    </row>
    <row r="11" spans="1:14" s="10" customFormat="1" ht="30" customHeight="1" x14ac:dyDescent="0.3">
      <c r="A11" s="10" t="s">
        <v>517</v>
      </c>
      <c r="B11" s="11" t="s">
        <v>514</v>
      </c>
      <c r="C11" s="15" t="s">
        <v>513</v>
      </c>
      <c r="D11" s="21" t="s">
        <v>516</v>
      </c>
      <c r="F11" s="11">
        <v>300</v>
      </c>
      <c r="G11" s="11">
        <f t="shared" si="0"/>
        <v>240</v>
      </c>
      <c r="H11" s="10">
        <f>F11</f>
        <v>300</v>
      </c>
      <c r="I11" s="10">
        <v>250</v>
      </c>
      <c r="J11" s="11">
        <f t="shared" si="1"/>
        <v>50</v>
      </c>
      <c r="L11" s="11">
        <f t="shared" si="2"/>
        <v>60</v>
      </c>
    </row>
    <row r="12" spans="1:14" s="12" customFormat="1" ht="30" customHeight="1" x14ac:dyDescent="0.3">
      <c r="A12" s="12" t="s">
        <v>143</v>
      </c>
      <c r="B12" s="47" t="s">
        <v>529</v>
      </c>
      <c r="C12" s="16" t="s">
        <v>530</v>
      </c>
      <c r="D12" s="12">
        <v>54</v>
      </c>
      <c r="E12" s="12" t="s">
        <v>3</v>
      </c>
      <c r="F12" s="12">
        <v>634</v>
      </c>
      <c r="G12" s="13">
        <f t="shared" si="0"/>
        <v>507.2</v>
      </c>
      <c r="H12" s="12">
        <f>F12+F13</f>
        <v>1141</v>
      </c>
      <c r="I12" s="12">
        <v>500</v>
      </c>
      <c r="J12" s="13">
        <f t="shared" si="1"/>
        <v>641</v>
      </c>
      <c r="L12" s="13">
        <f t="shared" si="2"/>
        <v>126.80000000000001</v>
      </c>
    </row>
    <row r="13" spans="1:14" s="9" customFormat="1" ht="30" customHeight="1" x14ac:dyDescent="0.3">
      <c r="A13" s="8" t="s">
        <v>143</v>
      </c>
      <c r="B13" s="48" t="s">
        <v>531</v>
      </c>
      <c r="C13" s="14" t="s">
        <v>532</v>
      </c>
      <c r="D13" s="8">
        <v>4</v>
      </c>
      <c r="E13" s="8"/>
      <c r="F13" s="8">
        <v>507</v>
      </c>
      <c r="G13" s="9">
        <f t="shared" si="0"/>
        <v>405.6</v>
      </c>
      <c r="H13" s="8"/>
      <c r="I13" s="8"/>
      <c r="J13" s="9">
        <f t="shared" si="1"/>
        <v>0</v>
      </c>
      <c r="K13" s="8"/>
      <c r="L13" s="9">
        <f t="shared" si="2"/>
        <v>101.4</v>
      </c>
    </row>
    <row r="14" spans="1:14" s="11" customFormat="1" ht="30" customHeight="1" x14ac:dyDescent="0.3">
      <c r="A14" s="11" t="s">
        <v>541</v>
      </c>
      <c r="B14" s="42" t="s">
        <v>538</v>
      </c>
      <c r="C14" s="15"/>
      <c r="D14" s="11">
        <v>1.5</v>
      </c>
      <c r="F14" s="11">
        <v>1689</v>
      </c>
      <c r="G14" s="11">
        <f t="shared" si="0"/>
        <v>1351.2</v>
      </c>
      <c r="H14" s="10">
        <f>F14+F15</f>
        <v>3378</v>
      </c>
      <c r="I14" s="10">
        <v>3250</v>
      </c>
      <c r="J14" s="11">
        <f t="shared" si="1"/>
        <v>128</v>
      </c>
      <c r="K14" s="10"/>
      <c r="L14" s="11">
        <f t="shared" si="2"/>
        <v>337.8</v>
      </c>
    </row>
    <row r="15" spans="1:14" s="11" customFormat="1" ht="30" customHeight="1" x14ac:dyDescent="0.3">
      <c r="A15" s="11" t="s">
        <v>541</v>
      </c>
      <c r="B15" s="42" t="s">
        <v>538</v>
      </c>
      <c r="C15" s="15"/>
      <c r="D15" s="11">
        <v>1.5</v>
      </c>
      <c r="F15" s="11">
        <v>1689</v>
      </c>
      <c r="G15" s="11">
        <f>F15-L15</f>
        <v>1351.2</v>
      </c>
      <c r="H15" s="10"/>
      <c r="I15" s="10"/>
      <c r="J15" s="11">
        <f>H15-I15</f>
        <v>0</v>
      </c>
      <c r="K15" s="10"/>
      <c r="L15" s="11">
        <f>F15*20%</f>
        <v>337.8</v>
      </c>
    </row>
    <row r="16" spans="1:14" s="13" customFormat="1" ht="30" customHeight="1" x14ac:dyDescent="0.3">
      <c r="A16" s="13" t="s">
        <v>402</v>
      </c>
      <c r="B16" s="35" t="s">
        <v>540</v>
      </c>
      <c r="C16" s="16" t="s">
        <v>539</v>
      </c>
      <c r="D16" s="12">
        <v>54</v>
      </c>
      <c r="E16" s="12"/>
      <c r="F16" s="12"/>
      <c r="G16" s="13">
        <f t="shared" si="0"/>
        <v>0</v>
      </c>
      <c r="H16" s="12">
        <f>F16+F17+F18+F19</f>
        <v>905</v>
      </c>
      <c r="I16" s="12">
        <v>905</v>
      </c>
      <c r="J16" s="13">
        <f t="shared" si="1"/>
        <v>0</v>
      </c>
      <c r="K16" s="12"/>
      <c r="L16" s="13">
        <f t="shared" si="2"/>
        <v>0</v>
      </c>
    </row>
    <row r="17" spans="1:12" s="10" customFormat="1" ht="30" customHeight="1" x14ac:dyDescent="0.3">
      <c r="A17" s="11" t="s">
        <v>402</v>
      </c>
      <c r="B17" s="40" t="s">
        <v>536</v>
      </c>
      <c r="C17" s="15" t="s">
        <v>537</v>
      </c>
      <c r="D17" s="11">
        <v>46</v>
      </c>
      <c r="E17" s="11" t="s">
        <v>3</v>
      </c>
      <c r="F17" s="11"/>
      <c r="G17" s="11">
        <f t="shared" si="0"/>
        <v>0</v>
      </c>
      <c r="J17" s="11">
        <f t="shared" si="1"/>
        <v>0</v>
      </c>
      <c r="L17" s="11">
        <f t="shared" si="2"/>
        <v>0</v>
      </c>
    </row>
    <row r="18" spans="1:12" s="10" customFormat="1" ht="30" customHeight="1" x14ac:dyDescent="0.3">
      <c r="A18" s="11" t="s">
        <v>402</v>
      </c>
      <c r="B18" s="41" t="s">
        <v>557</v>
      </c>
      <c r="C18" s="15" t="s">
        <v>556</v>
      </c>
      <c r="D18" s="10">
        <v>5</v>
      </c>
      <c r="E18" s="10" t="s">
        <v>558</v>
      </c>
      <c r="F18" s="10">
        <v>404</v>
      </c>
      <c r="G18" s="11">
        <f t="shared" si="0"/>
        <v>323.2</v>
      </c>
      <c r="J18" s="11">
        <f t="shared" si="1"/>
        <v>0</v>
      </c>
      <c r="L18" s="11">
        <f t="shared" si="2"/>
        <v>80.800000000000011</v>
      </c>
    </row>
    <row r="19" spans="1:12" s="8" customFormat="1" ht="30" customHeight="1" x14ac:dyDescent="0.3">
      <c r="A19" s="9" t="s">
        <v>402</v>
      </c>
      <c r="B19" s="44" t="s">
        <v>514</v>
      </c>
      <c r="C19" s="14" t="s">
        <v>513</v>
      </c>
      <c r="D19" s="20" t="s">
        <v>244</v>
      </c>
      <c r="F19" s="9">
        <v>501</v>
      </c>
      <c r="G19" s="9">
        <f t="shared" si="0"/>
        <v>400.8</v>
      </c>
      <c r="J19" s="9">
        <f t="shared" si="1"/>
        <v>0</v>
      </c>
      <c r="L19" s="9">
        <f t="shared" si="2"/>
        <v>100.2</v>
      </c>
    </row>
    <row r="20" spans="1:12" s="10" customFormat="1" ht="30" customHeight="1" x14ac:dyDescent="0.3">
      <c r="A20" s="8" t="s">
        <v>219</v>
      </c>
      <c r="B20" s="42" t="s">
        <v>533</v>
      </c>
      <c r="C20" s="15"/>
      <c r="D20" s="10">
        <v>4</v>
      </c>
      <c r="E20" s="11"/>
      <c r="F20" s="11">
        <v>380</v>
      </c>
      <c r="G20" s="9">
        <f t="shared" si="0"/>
        <v>380</v>
      </c>
      <c r="H20" s="10">
        <f>F20</f>
        <v>380</v>
      </c>
      <c r="I20" s="10">
        <v>380</v>
      </c>
      <c r="J20" s="9">
        <f t="shared" si="1"/>
        <v>0</v>
      </c>
      <c r="L20" s="11"/>
    </row>
    <row r="21" spans="1:12" s="12" customFormat="1" ht="30" customHeight="1" x14ac:dyDescent="0.3">
      <c r="A21" s="13" t="s">
        <v>371</v>
      </c>
      <c r="B21" s="45" t="s">
        <v>519</v>
      </c>
      <c r="C21" s="16" t="s">
        <v>518</v>
      </c>
      <c r="D21" s="13"/>
      <c r="E21" s="13"/>
      <c r="F21" s="13">
        <v>70</v>
      </c>
      <c r="G21" s="13">
        <f t="shared" si="0"/>
        <v>56</v>
      </c>
      <c r="H21" s="12">
        <f>F21+F22</f>
        <v>196</v>
      </c>
      <c r="I21" s="12">
        <v>196</v>
      </c>
      <c r="J21" s="13">
        <f t="shared" si="1"/>
        <v>0</v>
      </c>
      <c r="L21" s="13">
        <f t="shared" si="2"/>
        <v>14</v>
      </c>
    </row>
    <row r="22" spans="1:12" s="8" customFormat="1" ht="30" customHeight="1" x14ac:dyDescent="0.3">
      <c r="A22" s="9" t="s">
        <v>371</v>
      </c>
      <c r="B22" s="44" t="s">
        <v>520</v>
      </c>
      <c r="C22" s="14" t="s">
        <v>521</v>
      </c>
      <c r="D22" s="9"/>
      <c r="E22" s="9"/>
      <c r="F22" s="9">
        <v>126</v>
      </c>
      <c r="G22" s="9">
        <f t="shared" si="0"/>
        <v>100.8</v>
      </c>
      <c r="J22" s="9">
        <f t="shared" si="1"/>
        <v>0</v>
      </c>
      <c r="L22" s="9">
        <f t="shared" si="2"/>
        <v>25.200000000000003</v>
      </c>
    </row>
    <row r="23" spans="1:12" s="10" customFormat="1" ht="30" customHeight="1" x14ac:dyDescent="0.3">
      <c r="A23" s="10" t="s">
        <v>115</v>
      </c>
      <c r="B23" s="41" t="s">
        <v>535</v>
      </c>
      <c r="C23" s="15" t="s">
        <v>547</v>
      </c>
      <c r="D23" s="10">
        <v>34</v>
      </c>
      <c r="E23" s="10" t="s">
        <v>147</v>
      </c>
      <c r="F23" s="10">
        <v>225</v>
      </c>
      <c r="G23" s="11">
        <f t="shared" si="0"/>
        <v>180</v>
      </c>
      <c r="H23" s="10">
        <f>F23+F24+F25+F26</f>
        <v>727</v>
      </c>
      <c r="I23" s="10">
        <v>400</v>
      </c>
      <c r="J23" s="11">
        <f t="shared" si="1"/>
        <v>327</v>
      </c>
      <c r="L23" s="11">
        <f t="shared" si="2"/>
        <v>45</v>
      </c>
    </row>
    <row r="24" spans="1:12" s="10" customFormat="1" ht="30" customHeight="1" x14ac:dyDescent="0.3">
      <c r="A24" s="26" t="s">
        <v>115</v>
      </c>
      <c r="B24" s="42" t="s">
        <v>526</v>
      </c>
      <c r="C24" s="15" t="s">
        <v>524</v>
      </c>
      <c r="D24" s="10" t="s">
        <v>525</v>
      </c>
      <c r="F24" s="11">
        <v>182</v>
      </c>
      <c r="G24" s="11">
        <f t="shared" si="0"/>
        <v>145.6</v>
      </c>
      <c r="J24" s="11">
        <f t="shared" si="1"/>
        <v>0</v>
      </c>
      <c r="L24" s="11">
        <f t="shared" si="2"/>
        <v>36.4</v>
      </c>
    </row>
    <row r="25" spans="1:12" s="10" customFormat="1" ht="30" customHeight="1" x14ac:dyDescent="0.3">
      <c r="A25" s="26" t="s">
        <v>115</v>
      </c>
      <c r="B25" s="42" t="s">
        <v>528</v>
      </c>
      <c r="C25" s="15" t="s">
        <v>527</v>
      </c>
      <c r="D25" s="10">
        <v>134</v>
      </c>
      <c r="E25" s="11" t="s">
        <v>560</v>
      </c>
      <c r="F25" s="11">
        <v>157</v>
      </c>
      <c r="G25" s="11">
        <f t="shared" si="0"/>
        <v>125.6</v>
      </c>
      <c r="J25" s="11">
        <f t="shared" si="1"/>
        <v>0</v>
      </c>
      <c r="L25" s="11">
        <f t="shared" si="2"/>
        <v>31.400000000000002</v>
      </c>
    </row>
    <row r="26" spans="1:12" s="10" customFormat="1" ht="30" customHeight="1" x14ac:dyDescent="0.3">
      <c r="A26" s="10" t="s">
        <v>115</v>
      </c>
      <c r="B26" s="41" t="s">
        <v>562</v>
      </c>
      <c r="C26" s="15" t="s">
        <v>561</v>
      </c>
      <c r="D26" s="10">
        <v>10</v>
      </c>
      <c r="E26" s="10" t="s">
        <v>563</v>
      </c>
      <c r="F26" s="10">
        <v>163</v>
      </c>
      <c r="G26" s="11">
        <f t="shared" si="0"/>
        <v>130.4</v>
      </c>
      <c r="J26" s="11">
        <f t="shared" si="1"/>
        <v>0</v>
      </c>
      <c r="L26" s="11">
        <f t="shared" si="2"/>
        <v>32.6</v>
      </c>
    </row>
    <row r="27" spans="1:12" s="5" customFormat="1" ht="30" customHeight="1" x14ac:dyDescent="0.3">
      <c r="A27" s="5" t="s">
        <v>490</v>
      </c>
      <c r="B27" s="54" t="s">
        <v>489</v>
      </c>
      <c r="C27" s="7" t="s">
        <v>473</v>
      </c>
      <c r="D27" s="5">
        <v>4</v>
      </c>
      <c r="G27" s="6">
        <f t="shared" si="0"/>
        <v>0</v>
      </c>
      <c r="H27" s="5">
        <f>F27</f>
        <v>0</v>
      </c>
      <c r="J27" s="6">
        <f t="shared" si="1"/>
        <v>0</v>
      </c>
      <c r="L27" s="6">
        <f t="shared" si="2"/>
        <v>0</v>
      </c>
    </row>
    <row r="28" spans="1:12" s="10" customFormat="1" ht="30" customHeight="1" x14ac:dyDescent="0.3">
      <c r="A28" s="11" t="s">
        <v>548</v>
      </c>
      <c r="B28" s="42" t="s">
        <v>549</v>
      </c>
      <c r="C28" s="15" t="s">
        <v>559</v>
      </c>
      <c r="E28" s="11"/>
      <c r="F28" s="11">
        <v>202</v>
      </c>
      <c r="G28" s="11">
        <f t="shared" si="0"/>
        <v>161.6</v>
      </c>
      <c r="H28" s="10">
        <f>F28+F29+F30</f>
        <v>1296</v>
      </c>
      <c r="I28" s="10">
        <v>600</v>
      </c>
      <c r="J28" s="11">
        <f t="shared" si="1"/>
        <v>696</v>
      </c>
      <c r="L28" s="11">
        <f t="shared" si="2"/>
        <v>40.400000000000006</v>
      </c>
    </row>
    <row r="29" spans="1:12" s="10" customFormat="1" ht="30" customHeight="1" x14ac:dyDescent="0.3">
      <c r="A29" s="11" t="s">
        <v>548</v>
      </c>
      <c r="B29" s="42" t="s">
        <v>553</v>
      </c>
      <c r="C29" s="15" t="s">
        <v>554</v>
      </c>
      <c r="D29" s="21" t="s">
        <v>357</v>
      </c>
      <c r="E29" s="10" t="s">
        <v>555</v>
      </c>
      <c r="F29" s="11">
        <v>820</v>
      </c>
      <c r="G29" s="11">
        <f t="shared" si="0"/>
        <v>656</v>
      </c>
      <c r="J29" s="11">
        <f t="shared" si="1"/>
        <v>0</v>
      </c>
      <c r="L29" s="11">
        <f t="shared" si="2"/>
        <v>164</v>
      </c>
    </row>
    <row r="30" spans="1:12" s="10" customFormat="1" ht="30" customHeight="1" x14ac:dyDescent="0.3">
      <c r="A30" s="11" t="s">
        <v>548</v>
      </c>
      <c r="B30" s="42" t="s">
        <v>550</v>
      </c>
      <c r="C30" s="15" t="s">
        <v>551</v>
      </c>
      <c r="D30" s="10">
        <v>56</v>
      </c>
      <c r="E30" s="11" t="s">
        <v>552</v>
      </c>
      <c r="F30" s="11">
        <v>274</v>
      </c>
      <c r="G30" s="11">
        <f t="shared" si="0"/>
        <v>219.2</v>
      </c>
      <c r="J30" s="11">
        <f t="shared" si="1"/>
        <v>0</v>
      </c>
      <c r="L30" s="11">
        <f t="shared" si="2"/>
        <v>54.800000000000004</v>
      </c>
    </row>
    <row r="31" spans="1:12" s="12" customFormat="1" ht="30" customHeight="1" x14ac:dyDescent="0.3">
      <c r="A31" s="12" t="s">
        <v>544</v>
      </c>
      <c r="B31" s="47" t="s">
        <v>546</v>
      </c>
      <c r="C31" s="16" t="s">
        <v>545</v>
      </c>
      <c r="D31" s="12" t="s">
        <v>357</v>
      </c>
      <c r="F31" s="12">
        <v>315</v>
      </c>
      <c r="G31" s="13">
        <f t="shared" si="0"/>
        <v>252</v>
      </c>
      <c r="H31" s="12">
        <f>F31+F32+F33</f>
        <v>892</v>
      </c>
      <c r="I31" s="12">
        <v>500</v>
      </c>
      <c r="J31" s="13">
        <f t="shared" si="1"/>
        <v>392</v>
      </c>
      <c r="L31" s="13">
        <f t="shared" si="2"/>
        <v>63</v>
      </c>
    </row>
    <row r="32" spans="1:12" s="10" customFormat="1" ht="30" customHeight="1" x14ac:dyDescent="0.3">
      <c r="A32" s="10" t="s">
        <v>544</v>
      </c>
      <c r="B32" s="41" t="s">
        <v>546</v>
      </c>
      <c r="C32" s="15" t="s">
        <v>545</v>
      </c>
      <c r="D32" s="10" t="s">
        <v>516</v>
      </c>
      <c r="F32" s="10">
        <v>286</v>
      </c>
      <c r="G32" s="11">
        <f t="shared" si="0"/>
        <v>228.8</v>
      </c>
      <c r="J32" s="11">
        <f t="shared" si="1"/>
        <v>0</v>
      </c>
      <c r="L32" s="11">
        <f t="shared" si="2"/>
        <v>57.2</v>
      </c>
    </row>
    <row r="33" spans="1:12" s="8" customFormat="1" ht="30" customHeight="1" x14ac:dyDescent="0.3">
      <c r="A33" s="8" t="s">
        <v>544</v>
      </c>
      <c r="B33" s="48" t="s">
        <v>542</v>
      </c>
      <c r="C33" s="14" t="s">
        <v>543</v>
      </c>
      <c r="D33" s="8">
        <v>5</v>
      </c>
      <c r="E33" s="8" t="s">
        <v>120</v>
      </c>
      <c r="F33" s="8">
        <v>291</v>
      </c>
      <c r="G33" s="9">
        <f t="shared" si="0"/>
        <v>232.8</v>
      </c>
      <c r="J33" s="9">
        <f t="shared" si="1"/>
        <v>0</v>
      </c>
      <c r="L33" s="9">
        <f t="shared" ref="L33:L61" si="3">F33*20%</f>
        <v>58.2</v>
      </c>
    </row>
    <row r="34" spans="1:12" s="10" customFormat="1" ht="30" customHeight="1" x14ac:dyDescent="0.3">
      <c r="A34" s="10" t="s">
        <v>392</v>
      </c>
      <c r="B34" s="41" t="s">
        <v>564</v>
      </c>
      <c r="C34" s="15" t="s">
        <v>565</v>
      </c>
      <c r="D34" s="10">
        <v>110</v>
      </c>
      <c r="E34" s="10" t="s">
        <v>566</v>
      </c>
      <c r="F34" s="10">
        <v>533</v>
      </c>
      <c r="G34" s="11">
        <f t="shared" si="0"/>
        <v>426.4</v>
      </c>
      <c r="H34" s="10">
        <f>F34</f>
        <v>533</v>
      </c>
      <c r="I34" s="10">
        <v>200</v>
      </c>
      <c r="J34" s="11">
        <f t="shared" si="1"/>
        <v>333</v>
      </c>
      <c r="L34" s="11">
        <f t="shared" si="3"/>
        <v>106.60000000000001</v>
      </c>
    </row>
    <row r="35" spans="1:12" s="12" customFormat="1" ht="30" customHeight="1" x14ac:dyDescent="0.3">
      <c r="A35" s="12" t="s">
        <v>570</v>
      </c>
      <c r="B35" s="47" t="s">
        <v>567</v>
      </c>
      <c r="C35" s="16" t="s">
        <v>568</v>
      </c>
      <c r="D35" s="12" t="s">
        <v>569</v>
      </c>
      <c r="F35" s="12">
        <v>312</v>
      </c>
      <c r="G35" s="13">
        <f t="shared" si="0"/>
        <v>249.6</v>
      </c>
      <c r="H35" s="12">
        <f>F35+F36+F37+F38+F39</f>
        <v>1748</v>
      </c>
      <c r="J35" s="13">
        <f t="shared" si="1"/>
        <v>1748</v>
      </c>
      <c r="L35" s="13">
        <f t="shared" si="3"/>
        <v>62.400000000000006</v>
      </c>
    </row>
    <row r="36" spans="1:12" s="10" customFormat="1" ht="30" customHeight="1" x14ac:dyDescent="0.3">
      <c r="A36" s="10" t="s">
        <v>570</v>
      </c>
      <c r="B36" s="41" t="s">
        <v>571</v>
      </c>
      <c r="C36" s="15" t="s">
        <v>572</v>
      </c>
      <c r="D36" s="10" t="s">
        <v>351</v>
      </c>
      <c r="E36" s="10" t="s">
        <v>573</v>
      </c>
      <c r="F36" s="10">
        <v>223</v>
      </c>
      <c r="G36" s="11">
        <f t="shared" si="0"/>
        <v>178.4</v>
      </c>
      <c r="J36" s="11">
        <f t="shared" si="1"/>
        <v>0</v>
      </c>
      <c r="L36" s="11">
        <f t="shared" si="3"/>
        <v>44.6</v>
      </c>
    </row>
    <row r="37" spans="1:12" s="10" customFormat="1" ht="30" customHeight="1" x14ac:dyDescent="0.3">
      <c r="A37" s="10" t="s">
        <v>570</v>
      </c>
      <c r="B37" s="41" t="s">
        <v>578</v>
      </c>
      <c r="C37" s="15" t="s">
        <v>579</v>
      </c>
      <c r="D37" s="10">
        <v>134</v>
      </c>
      <c r="E37" s="10" t="s">
        <v>83</v>
      </c>
      <c r="F37" s="10">
        <v>221</v>
      </c>
      <c r="G37" s="11">
        <f t="shared" si="0"/>
        <v>176.8</v>
      </c>
      <c r="J37" s="11"/>
      <c r="L37" s="11">
        <f t="shared" si="3"/>
        <v>44.2</v>
      </c>
    </row>
    <row r="38" spans="1:12" s="10" customFormat="1" ht="30" customHeight="1" x14ac:dyDescent="0.3">
      <c r="A38" s="10" t="s">
        <v>570</v>
      </c>
      <c r="B38" s="41" t="s">
        <v>589</v>
      </c>
      <c r="C38" s="15" t="s">
        <v>590</v>
      </c>
      <c r="D38" s="10">
        <v>46</v>
      </c>
      <c r="E38" s="10" t="s">
        <v>7</v>
      </c>
      <c r="F38" s="10">
        <v>851</v>
      </c>
      <c r="G38" s="11">
        <f t="shared" si="0"/>
        <v>680.8</v>
      </c>
      <c r="J38" s="11"/>
      <c r="L38" s="11">
        <f t="shared" si="3"/>
        <v>170.20000000000002</v>
      </c>
    </row>
    <row r="39" spans="1:12" s="8" customFormat="1" ht="30" customHeight="1" x14ac:dyDescent="0.3">
      <c r="A39" s="8" t="s">
        <v>570</v>
      </c>
      <c r="B39" s="48" t="s">
        <v>574</v>
      </c>
      <c r="C39" s="14" t="s">
        <v>575</v>
      </c>
      <c r="D39" s="8">
        <v>46</v>
      </c>
      <c r="F39" s="8">
        <v>141</v>
      </c>
      <c r="G39" s="9">
        <f t="shared" si="0"/>
        <v>112.8</v>
      </c>
      <c r="J39" s="9">
        <f t="shared" si="1"/>
        <v>0</v>
      </c>
      <c r="L39" s="9">
        <f t="shared" si="3"/>
        <v>28.200000000000003</v>
      </c>
    </row>
    <row r="40" spans="1:12" s="10" customFormat="1" ht="30" customHeight="1" x14ac:dyDescent="0.3">
      <c r="A40" s="10" t="s">
        <v>270</v>
      </c>
      <c r="B40" s="41" t="s">
        <v>576</v>
      </c>
      <c r="C40" s="15" t="s">
        <v>577</v>
      </c>
      <c r="F40" s="10">
        <v>374</v>
      </c>
      <c r="G40" s="11">
        <f t="shared" si="0"/>
        <v>299.2</v>
      </c>
      <c r="H40" s="10">
        <f>F40+F41</f>
        <v>640</v>
      </c>
      <c r="I40" s="10">
        <v>300</v>
      </c>
      <c r="J40" s="11">
        <f t="shared" si="1"/>
        <v>340</v>
      </c>
      <c r="L40" s="11">
        <f t="shared" si="3"/>
        <v>74.8</v>
      </c>
    </row>
    <row r="41" spans="1:12" s="10" customFormat="1" ht="30" customHeight="1" x14ac:dyDescent="0.3">
      <c r="A41" s="10" t="s">
        <v>270</v>
      </c>
      <c r="B41" s="41" t="s">
        <v>583</v>
      </c>
      <c r="C41" s="15" t="s">
        <v>582</v>
      </c>
      <c r="E41" s="10" t="s">
        <v>584</v>
      </c>
      <c r="F41" s="10">
        <v>266</v>
      </c>
      <c r="G41" s="11">
        <f t="shared" si="0"/>
        <v>212.8</v>
      </c>
      <c r="J41" s="11"/>
      <c r="L41" s="11">
        <f t="shared" si="3"/>
        <v>53.2</v>
      </c>
    </row>
    <row r="42" spans="1:12" s="12" customFormat="1" ht="30" customHeight="1" x14ac:dyDescent="0.3">
      <c r="A42" s="12" t="s">
        <v>343</v>
      </c>
      <c r="B42" s="47" t="s">
        <v>580</v>
      </c>
      <c r="C42" s="22"/>
      <c r="D42" s="12">
        <v>5</v>
      </c>
      <c r="E42" s="12" t="s">
        <v>83</v>
      </c>
      <c r="F42" s="12">
        <v>304</v>
      </c>
      <c r="G42" s="13">
        <f t="shared" si="0"/>
        <v>243.2</v>
      </c>
      <c r="H42" s="12">
        <f>F42+F43</f>
        <v>583</v>
      </c>
      <c r="I42" s="12">
        <v>300</v>
      </c>
      <c r="J42" s="13">
        <f t="shared" si="1"/>
        <v>283</v>
      </c>
      <c r="L42" s="13">
        <f t="shared" si="3"/>
        <v>60.800000000000004</v>
      </c>
    </row>
    <row r="43" spans="1:12" s="8" customFormat="1" ht="30" customHeight="1" x14ac:dyDescent="0.3">
      <c r="A43" s="8" t="s">
        <v>343</v>
      </c>
      <c r="B43" s="48" t="s">
        <v>581</v>
      </c>
      <c r="C43" s="20"/>
      <c r="D43" s="8">
        <v>5</v>
      </c>
      <c r="E43" s="8" t="s">
        <v>83</v>
      </c>
      <c r="F43" s="8">
        <v>279</v>
      </c>
      <c r="G43" s="9">
        <f t="shared" si="0"/>
        <v>223.2</v>
      </c>
      <c r="J43" s="9">
        <f t="shared" si="1"/>
        <v>0</v>
      </c>
      <c r="L43" s="9">
        <f t="shared" si="3"/>
        <v>55.800000000000004</v>
      </c>
    </row>
    <row r="44" spans="1:12" s="10" customFormat="1" ht="30" customHeight="1" x14ac:dyDescent="0.3">
      <c r="A44" s="11" t="s">
        <v>602</v>
      </c>
      <c r="B44" s="42" t="s">
        <v>601</v>
      </c>
      <c r="C44" s="15" t="s">
        <v>600</v>
      </c>
      <c r="D44" s="10" t="s">
        <v>357</v>
      </c>
      <c r="E44" s="21"/>
      <c r="F44" s="11">
        <v>409</v>
      </c>
      <c r="G44" s="11">
        <f t="shared" ref="G44:G56" si="4">F44-L44</f>
        <v>327.2</v>
      </c>
      <c r="H44" s="10">
        <f>F44+F45+F46+F47+F48+F49</f>
        <v>2057</v>
      </c>
      <c r="I44" s="10">
        <v>1000</v>
      </c>
      <c r="J44" s="11">
        <f>H44-I44</f>
        <v>1057</v>
      </c>
      <c r="L44" s="11">
        <f t="shared" ref="L44:L56" si="5">F44*20%</f>
        <v>81.800000000000011</v>
      </c>
    </row>
    <row r="45" spans="1:12" s="10" customFormat="1" ht="30" customHeight="1" x14ac:dyDescent="0.3">
      <c r="A45" s="11" t="s">
        <v>602</v>
      </c>
      <c r="B45" s="42" t="s">
        <v>603</v>
      </c>
      <c r="C45" s="15" t="s">
        <v>604</v>
      </c>
      <c r="D45" s="10" t="s">
        <v>111</v>
      </c>
      <c r="E45" s="21"/>
      <c r="F45" s="11">
        <v>135</v>
      </c>
      <c r="G45" s="11">
        <f t="shared" si="4"/>
        <v>108</v>
      </c>
      <c r="J45" s="11">
        <f>H45-I45</f>
        <v>0</v>
      </c>
      <c r="L45" s="11">
        <f t="shared" si="5"/>
        <v>27</v>
      </c>
    </row>
    <row r="46" spans="1:12" s="10" customFormat="1" ht="30" customHeight="1" x14ac:dyDescent="0.3">
      <c r="A46" s="11" t="s">
        <v>602</v>
      </c>
      <c r="B46" s="41" t="s">
        <v>605</v>
      </c>
      <c r="C46" s="15" t="s">
        <v>606</v>
      </c>
      <c r="D46" s="10" t="s">
        <v>111</v>
      </c>
      <c r="F46" s="11">
        <v>182</v>
      </c>
      <c r="G46" s="11">
        <f t="shared" si="4"/>
        <v>145.6</v>
      </c>
      <c r="J46" s="11">
        <f>H46-I46</f>
        <v>0</v>
      </c>
      <c r="L46" s="11">
        <f t="shared" si="5"/>
        <v>36.4</v>
      </c>
    </row>
    <row r="47" spans="1:12" s="10" customFormat="1" ht="30" customHeight="1" x14ac:dyDescent="0.3">
      <c r="A47" s="11" t="s">
        <v>602</v>
      </c>
      <c r="B47" s="42" t="s">
        <v>607</v>
      </c>
      <c r="C47" s="15" t="s">
        <v>608</v>
      </c>
      <c r="D47" s="11" t="s">
        <v>244</v>
      </c>
      <c r="E47" s="11"/>
      <c r="F47" s="11">
        <v>557</v>
      </c>
      <c r="G47" s="11">
        <f t="shared" si="4"/>
        <v>445.6</v>
      </c>
      <c r="J47" s="11">
        <f>H47-I47</f>
        <v>0</v>
      </c>
      <c r="L47" s="11">
        <f t="shared" si="5"/>
        <v>111.4</v>
      </c>
    </row>
    <row r="48" spans="1:12" s="10" customFormat="1" ht="30" customHeight="1" x14ac:dyDescent="0.3">
      <c r="A48" s="11" t="s">
        <v>602</v>
      </c>
      <c r="B48" s="42" t="s">
        <v>609</v>
      </c>
      <c r="C48" s="15" t="s">
        <v>610</v>
      </c>
      <c r="D48" s="11" t="s">
        <v>244</v>
      </c>
      <c r="E48" s="11"/>
      <c r="F48" s="11">
        <v>192</v>
      </c>
      <c r="G48" s="11">
        <f t="shared" si="4"/>
        <v>153.6</v>
      </c>
      <c r="J48" s="11"/>
      <c r="L48" s="11">
        <f t="shared" si="5"/>
        <v>38.400000000000006</v>
      </c>
    </row>
    <row r="49" spans="1:12" s="10" customFormat="1" ht="30" customHeight="1" x14ac:dyDescent="0.3">
      <c r="A49" s="11" t="s">
        <v>602</v>
      </c>
      <c r="B49" s="42" t="s">
        <v>611</v>
      </c>
      <c r="C49" s="15" t="s">
        <v>612</v>
      </c>
      <c r="D49" s="10" t="s">
        <v>357</v>
      </c>
      <c r="E49" s="11"/>
      <c r="F49" s="11">
        <v>582</v>
      </c>
      <c r="G49" s="11">
        <f t="shared" si="4"/>
        <v>465.6</v>
      </c>
      <c r="J49" s="11"/>
      <c r="L49" s="11">
        <f t="shared" si="5"/>
        <v>116.4</v>
      </c>
    </row>
    <row r="50" spans="1:12" s="5" customFormat="1" ht="30" customHeight="1" x14ac:dyDescent="0.3">
      <c r="A50" s="5" t="s">
        <v>595</v>
      </c>
      <c r="B50" s="46" t="s">
        <v>593</v>
      </c>
      <c r="C50" s="7" t="s">
        <v>594</v>
      </c>
      <c r="F50" s="5">
        <v>185</v>
      </c>
      <c r="G50" s="6">
        <f t="shared" si="4"/>
        <v>148</v>
      </c>
      <c r="H50" s="5">
        <f>F50</f>
        <v>185</v>
      </c>
      <c r="I50" s="5">
        <v>100</v>
      </c>
      <c r="J50" s="6">
        <f t="shared" ref="J50:J56" si="6">H50-I50</f>
        <v>85</v>
      </c>
      <c r="L50" s="6">
        <f t="shared" si="5"/>
        <v>37</v>
      </c>
    </row>
    <row r="51" spans="1:12" s="10" customFormat="1" ht="30" customHeight="1" x14ac:dyDescent="0.3">
      <c r="A51" s="11" t="s">
        <v>366</v>
      </c>
      <c r="B51" s="42" t="s">
        <v>607</v>
      </c>
      <c r="C51" s="15" t="s">
        <v>608</v>
      </c>
      <c r="D51" s="11" t="s">
        <v>244</v>
      </c>
      <c r="E51" s="11"/>
      <c r="F51" s="11">
        <v>557</v>
      </c>
      <c r="G51" s="11">
        <f t="shared" si="4"/>
        <v>445.6</v>
      </c>
      <c r="H51" s="10">
        <f>F51</f>
        <v>557</v>
      </c>
      <c r="I51" s="10">
        <v>560</v>
      </c>
      <c r="J51" s="11">
        <f t="shared" si="6"/>
        <v>-3</v>
      </c>
      <c r="L51" s="11">
        <f t="shared" si="5"/>
        <v>111.4</v>
      </c>
    </row>
    <row r="52" spans="1:12" s="12" customFormat="1" ht="30" customHeight="1" x14ac:dyDescent="0.3">
      <c r="A52" s="12" t="s">
        <v>587</v>
      </c>
      <c r="B52" s="47" t="s">
        <v>585</v>
      </c>
      <c r="C52" s="16" t="s">
        <v>586</v>
      </c>
      <c r="D52" s="12">
        <v>116</v>
      </c>
      <c r="E52" s="12" t="s">
        <v>588</v>
      </c>
      <c r="F52" s="12">
        <v>304</v>
      </c>
      <c r="G52" s="13">
        <f t="shared" si="4"/>
        <v>243.2</v>
      </c>
      <c r="H52" s="12">
        <f>F52+F53+F54+F55+F56</f>
        <v>883</v>
      </c>
      <c r="I52" s="12">
        <v>450</v>
      </c>
      <c r="J52" s="13">
        <f t="shared" si="6"/>
        <v>433</v>
      </c>
      <c r="L52" s="13">
        <f t="shared" si="5"/>
        <v>60.800000000000004</v>
      </c>
    </row>
    <row r="53" spans="1:12" s="10" customFormat="1" ht="30" customHeight="1" x14ac:dyDescent="0.3">
      <c r="A53" s="10" t="s">
        <v>587</v>
      </c>
      <c r="B53" s="41" t="s">
        <v>591</v>
      </c>
      <c r="C53" s="15" t="s">
        <v>592</v>
      </c>
      <c r="D53" s="10">
        <v>4</v>
      </c>
      <c r="F53" s="10">
        <v>190</v>
      </c>
      <c r="G53" s="11">
        <f t="shared" si="4"/>
        <v>152</v>
      </c>
      <c r="J53" s="11">
        <f t="shared" si="6"/>
        <v>0</v>
      </c>
      <c r="L53" s="11">
        <f t="shared" si="5"/>
        <v>38</v>
      </c>
    </row>
    <row r="54" spans="1:12" s="10" customFormat="1" ht="30" customHeight="1" x14ac:dyDescent="0.3">
      <c r="A54" s="10" t="s">
        <v>587</v>
      </c>
      <c r="B54" s="41" t="s">
        <v>593</v>
      </c>
      <c r="C54" s="15" t="s">
        <v>594</v>
      </c>
      <c r="F54" s="10">
        <v>185</v>
      </c>
      <c r="G54" s="11">
        <f t="shared" si="4"/>
        <v>148</v>
      </c>
      <c r="J54" s="11">
        <f t="shared" si="6"/>
        <v>0</v>
      </c>
      <c r="L54" s="11">
        <f t="shared" si="5"/>
        <v>37</v>
      </c>
    </row>
    <row r="55" spans="1:12" s="10" customFormat="1" ht="30" customHeight="1" x14ac:dyDescent="0.3">
      <c r="A55" s="10" t="s">
        <v>587</v>
      </c>
      <c r="B55" s="41" t="s">
        <v>596</v>
      </c>
      <c r="C55" s="15" t="s">
        <v>597</v>
      </c>
      <c r="D55" s="21"/>
      <c r="F55" s="11">
        <v>97</v>
      </c>
      <c r="G55" s="11">
        <f t="shared" si="4"/>
        <v>77.599999999999994</v>
      </c>
      <c r="J55" s="11">
        <f t="shared" si="6"/>
        <v>0</v>
      </c>
      <c r="L55" s="11">
        <f t="shared" si="5"/>
        <v>19.400000000000002</v>
      </c>
    </row>
    <row r="56" spans="1:12" s="8" customFormat="1" ht="30" customHeight="1" x14ac:dyDescent="0.3">
      <c r="A56" s="8" t="s">
        <v>587</v>
      </c>
      <c r="B56" s="44" t="s">
        <v>598</v>
      </c>
      <c r="C56" s="14" t="s">
        <v>599</v>
      </c>
      <c r="E56" s="20"/>
      <c r="F56" s="9">
        <v>107</v>
      </c>
      <c r="G56" s="9">
        <f t="shared" si="4"/>
        <v>85.6</v>
      </c>
      <c r="J56" s="9">
        <f t="shared" si="6"/>
        <v>0</v>
      </c>
      <c r="L56" s="9">
        <f t="shared" si="5"/>
        <v>21.400000000000002</v>
      </c>
    </row>
    <row r="57" spans="1:12" s="10" customFormat="1" ht="30" customHeight="1" x14ac:dyDescent="0.3">
      <c r="A57" s="11" t="s">
        <v>615</v>
      </c>
      <c r="B57" s="42" t="s">
        <v>614</v>
      </c>
      <c r="C57" s="15" t="s">
        <v>613</v>
      </c>
      <c r="D57" s="11">
        <v>44</v>
      </c>
      <c r="E57" s="11" t="s">
        <v>616</v>
      </c>
      <c r="F57" s="11">
        <v>595</v>
      </c>
      <c r="G57" s="11">
        <f t="shared" ref="G57:G64" si="7">F57-L57</f>
        <v>476</v>
      </c>
      <c r="H57" s="10">
        <f>F57</f>
        <v>595</v>
      </c>
      <c r="I57" s="10">
        <v>300</v>
      </c>
      <c r="J57" s="11">
        <f>H57-I57</f>
        <v>295</v>
      </c>
      <c r="L57" s="11">
        <f t="shared" si="3"/>
        <v>119</v>
      </c>
    </row>
    <row r="58" spans="1:12" s="5" customFormat="1" ht="30" customHeight="1" x14ac:dyDescent="0.3">
      <c r="A58" s="5" t="s">
        <v>156</v>
      </c>
      <c r="B58" s="46" t="s">
        <v>617</v>
      </c>
      <c r="C58" s="7" t="s">
        <v>619</v>
      </c>
      <c r="D58" s="5" t="s">
        <v>618</v>
      </c>
      <c r="E58" s="5" t="s">
        <v>620</v>
      </c>
      <c r="F58" s="5">
        <v>495</v>
      </c>
      <c r="G58" s="6">
        <f t="shared" si="7"/>
        <v>396</v>
      </c>
      <c r="H58" s="5">
        <f>F58</f>
        <v>495</v>
      </c>
      <c r="I58" s="5">
        <v>200</v>
      </c>
      <c r="J58" s="6">
        <f>H58-I58</f>
        <v>295</v>
      </c>
      <c r="L58" s="6">
        <f t="shared" si="3"/>
        <v>99</v>
      </c>
    </row>
    <row r="59" spans="1:12" ht="30" customHeight="1" x14ac:dyDescent="0.3">
      <c r="C59" s="28"/>
      <c r="F59" s="51"/>
      <c r="G59" s="51">
        <f t="shared" si="7"/>
        <v>0</v>
      </c>
      <c r="J59" s="51">
        <f>H59-I59</f>
        <v>0</v>
      </c>
      <c r="L59" s="51">
        <f t="shared" si="3"/>
        <v>0</v>
      </c>
    </row>
    <row r="60" spans="1:12" ht="30" customHeight="1" x14ac:dyDescent="0.3">
      <c r="C60" s="28"/>
      <c r="F60" s="51"/>
      <c r="G60" s="51">
        <f t="shared" si="7"/>
        <v>0</v>
      </c>
      <c r="J60" s="51">
        <f>H60-I60</f>
        <v>0</v>
      </c>
      <c r="L60" s="51">
        <f t="shared" si="3"/>
        <v>0</v>
      </c>
    </row>
    <row r="61" spans="1:12" ht="30" customHeight="1" x14ac:dyDescent="0.3">
      <c r="C61" s="28"/>
      <c r="F61" s="51">
        <f>SUM(F2:F60)</f>
        <v>21397</v>
      </c>
      <c r="G61" s="51">
        <f t="shared" si="7"/>
        <v>17117.599999999999</v>
      </c>
      <c r="H61" s="50">
        <f>SUM(H2:H60)</f>
        <v>21397</v>
      </c>
      <c r="J61" s="51">
        <f>SUM(J2:J60)</f>
        <v>8412</v>
      </c>
      <c r="L61" s="51">
        <f t="shared" si="3"/>
        <v>4279.4000000000005</v>
      </c>
    </row>
    <row r="62" spans="1:12" ht="30" customHeight="1" x14ac:dyDescent="0.3">
      <c r="C62" s="28"/>
      <c r="F62" s="51"/>
      <c r="G62" s="51">
        <f t="shared" si="7"/>
        <v>0</v>
      </c>
      <c r="J62" s="51">
        <f>H62-I62</f>
        <v>0</v>
      </c>
      <c r="L62" s="51">
        <f>F62*20%</f>
        <v>0</v>
      </c>
    </row>
    <row r="63" spans="1:12" ht="30" customHeight="1" x14ac:dyDescent="0.3">
      <c r="C63" s="28"/>
      <c r="F63" s="51"/>
      <c r="G63" s="51">
        <f t="shared" si="7"/>
        <v>0</v>
      </c>
      <c r="J63" s="51">
        <f>H63-I63</f>
        <v>0</v>
      </c>
      <c r="L63" s="51">
        <f>F63*20%</f>
        <v>0</v>
      </c>
    </row>
    <row r="64" spans="1:12" ht="30" customHeight="1" x14ac:dyDescent="0.3">
      <c r="C64" s="28"/>
      <c r="G64" s="51">
        <f t="shared" si="7"/>
        <v>0</v>
      </c>
      <c r="J64" s="51">
        <f>H64-I64</f>
        <v>0</v>
      </c>
      <c r="L64" s="51">
        <f>F64*20%</f>
        <v>0</v>
      </c>
    </row>
    <row r="65" spans="7:7" ht="30" customHeight="1" x14ac:dyDescent="0.3">
      <c r="G65" s="50">
        <f>SUM(G2:G64)</f>
        <v>34311.199999999997</v>
      </c>
    </row>
  </sheetData>
  <sortState ref="A43:M53">
    <sortCondition ref="A43"/>
  </sortState>
  <hyperlinks>
    <hyperlink ref="C27" r:id="rId1" xr:uid="{00000000-0004-0000-2C00-000000000000}"/>
    <hyperlink ref="C19" r:id="rId2" xr:uid="{00000000-0004-0000-2C00-000001000000}"/>
    <hyperlink ref="C7" r:id="rId3" xr:uid="{00000000-0004-0000-2C00-000002000000}"/>
    <hyperlink ref="C11" r:id="rId4" xr:uid="{00000000-0004-0000-2C00-000003000000}"/>
    <hyperlink ref="C21" r:id="rId5" xr:uid="{00000000-0004-0000-2C00-000004000000}"/>
    <hyperlink ref="C22" r:id="rId6" xr:uid="{00000000-0004-0000-2C00-000005000000}"/>
    <hyperlink ref="C24" r:id="rId7" xr:uid="{00000000-0004-0000-2C00-000006000000}"/>
    <hyperlink ref="C25" r:id="rId8" xr:uid="{00000000-0004-0000-2C00-000007000000}"/>
    <hyperlink ref="C12" r:id="rId9" xr:uid="{00000000-0004-0000-2C00-000008000000}"/>
    <hyperlink ref="C13" r:id="rId10" xr:uid="{00000000-0004-0000-2C00-000009000000}"/>
    <hyperlink ref="C6" r:id="rId11" xr:uid="{00000000-0004-0000-2C00-00000A000000}"/>
    <hyperlink ref="C17" r:id="rId12" xr:uid="{00000000-0004-0000-2C00-00000B000000}"/>
    <hyperlink ref="C16" r:id="rId13" xr:uid="{00000000-0004-0000-2C00-00000C000000}"/>
    <hyperlink ref="C33" r:id="rId14" xr:uid="{00000000-0004-0000-2C00-00000D000000}"/>
    <hyperlink ref="C31" r:id="rId15" xr:uid="{00000000-0004-0000-2C00-00000E000000}"/>
    <hyperlink ref="C32" r:id="rId16" xr:uid="{00000000-0004-0000-2C00-00000F000000}"/>
    <hyperlink ref="C23" r:id="rId17" xr:uid="{00000000-0004-0000-2C00-000010000000}"/>
    <hyperlink ref="C30" r:id="rId18" xr:uid="{00000000-0004-0000-2C00-000011000000}"/>
    <hyperlink ref="C29" r:id="rId19" xr:uid="{00000000-0004-0000-2C00-000012000000}"/>
    <hyperlink ref="C18" r:id="rId20" xr:uid="{00000000-0004-0000-2C00-000013000000}"/>
    <hyperlink ref="C10" r:id="rId21" xr:uid="{00000000-0004-0000-2C00-000014000000}"/>
    <hyperlink ref="C28" r:id="rId22" xr:uid="{00000000-0004-0000-2C00-000015000000}"/>
    <hyperlink ref="C26" r:id="rId23" xr:uid="{00000000-0004-0000-2C00-000016000000}"/>
    <hyperlink ref="C34" r:id="rId24" xr:uid="{00000000-0004-0000-2C00-000017000000}"/>
    <hyperlink ref="C35" r:id="rId25" xr:uid="{00000000-0004-0000-2C00-000018000000}"/>
    <hyperlink ref="C36" r:id="rId26" xr:uid="{00000000-0004-0000-2C00-000019000000}"/>
    <hyperlink ref="C39" r:id="rId27" xr:uid="{00000000-0004-0000-2C00-00001A000000}"/>
    <hyperlink ref="C40" r:id="rId28" xr:uid="{00000000-0004-0000-2C00-00001B000000}"/>
    <hyperlink ref="C37" r:id="rId29" xr:uid="{00000000-0004-0000-2C00-00001C000000}"/>
    <hyperlink ref="C41" r:id="rId30" xr:uid="{00000000-0004-0000-2C00-00001D000000}"/>
    <hyperlink ref="C52" r:id="rId31" xr:uid="{00000000-0004-0000-2C00-00001E000000}"/>
    <hyperlink ref="C38" r:id="rId32" xr:uid="{00000000-0004-0000-2C00-00001F000000}"/>
    <hyperlink ref="C53" r:id="rId33" xr:uid="{00000000-0004-0000-2C00-000020000000}"/>
    <hyperlink ref="C54" r:id="rId34" xr:uid="{00000000-0004-0000-2C00-000021000000}"/>
    <hyperlink ref="C50" r:id="rId35" xr:uid="{00000000-0004-0000-2C00-000022000000}"/>
    <hyperlink ref="C55" r:id="rId36" xr:uid="{00000000-0004-0000-2C00-000023000000}"/>
    <hyperlink ref="C56" r:id="rId37" xr:uid="{00000000-0004-0000-2C00-000024000000}"/>
    <hyperlink ref="C44" r:id="rId38" xr:uid="{00000000-0004-0000-2C00-000025000000}"/>
    <hyperlink ref="C45" r:id="rId39" xr:uid="{00000000-0004-0000-2C00-000026000000}"/>
    <hyperlink ref="C46" r:id="rId40" xr:uid="{00000000-0004-0000-2C00-000027000000}"/>
    <hyperlink ref="C51" r:id="rId41" xr:uid="{00000000-0004-0000-2C00-000028000000}"/>
    <hyperlink ref="C47" r:id="rId42" xr:uid="{00000000-0004-0000-2C00-000029000000}"/>
    <hyperlink ref="C48" r:id="rId43" xr:uid="{00000000-0004-0000-2C00-00002A000000}"/>
    <hyperlink ref="C49" r:id="rId44" xr:uid="{00000000-0004-0000-2C00-00002B000000}"/>
    <hyperlink ref="C57" r:id="rId45" xr:uid="{00000000-0004-0000-2C00-00002C000000}"/>
    <hyperlink ref="C58" r:id="rId46" xr:uid="{00000000-0004-0000-2C00-00002D000000}"/>
    <hyperlink ref="C8" r:id="rId47" xr:uid="{00000000-0004-0000-2C00-00002E000000}"/>
  </hyperlinks>
  <pageMargins left="0.7" right="0.7" top="0.75" bottom="0.75" header="0.3" footer="0.3"/>
  <pageSetup paperSize="9" orientation="portrait" verticalDpi="0" r:id="rId48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90"/>
  <sheetViews>
    <sheetView workbookViewId="0">
      <pane ySplit="1" topLeftCell="A74" activePane="bottomLeft" state="frozen"/>
      <selection pane="bottomLeft" activeCell="A69" sqref="A69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D89</f>
        <v>19653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2" t="s">
        <v>400</v>
      </c>
      <c r="C2" s="32" t="s">
        <v>83</v>
      </c>
      <c r="D2" s="32">
        <v>129</v>
      </c>
      <c r="E2" s="32" t="s">
        <v>402</v>
      </c>
      <c r="F2" s="28" t="s">
        <v>401</v>
      </c>
      <c r="G2" s="32">
        <v>129</v>
      </c>
      <c r="H2" s="31">
        <f t="shared" ref="H2:H12" si="0">G2-M2</f>
        <v>103.2</v>
      </c>
      <c r="I2" s="32">
        <f>G2+G3+G4+G5</f>
        <v>1100</v>
      </c>
      <c r="J2" s="32">
        <v>350</v>
      </c>
      <c r="K2" s="31">
        <f t="shared" ref="K2:K12" si="1">I2-J2</f>
        <v>750</v>
      </c>
      <c r="M2" s="31">
        <f t="shared" ref="M2:M64" si="2">G2*20%</f>
        <v>25.8</v>
      </c>
    </row>
    <row r="3" spans="1:15" ht="30" customHeight="1" x14ac:dyDescent="0.3">
      <c r="A3" s="32" t="s">
        <v>338</v>
      </c>
      <c r="D3" s="31">
        <v>145</v>
      </c>
      <c r="E3" s="32" t="s">
        <v>339</v>
      </c>
      <c r="F3" s="28" t="s">
        <v>337</v>
      </c>
      <c r="G3" s="31">
        <v>185</v>
      </c>
      <c r="H3" s="31">
        <f t="shared" si="0"/>
        <v>148</v>
      </c>
      <c r="I3" s="32">
        <f>G3</f>
        <v>185</v>
      </c>
      <c r="J3" s="32">
        <v>100</v>
      </c>
      <c r="K3" s="31">
        <f t="shared" si="1"/>
        <v>85</v>
      </c>
      <c r="M3" s="31">
        <f t="shared" si="2"/>
        <v>37</v>
      </c>
    </row>
    <row r="4" spans="1:15" ht="30" customHeight="1" x14ac:dyDescent="0.3">
      <c r="A4" s="32" t="s">
        <v>397</v>
      </c>
      <c r="B4" s="32">
        <v>5</v>
      </c>
      <c r="C4" s="32" t="s">
        <v>399</v>
      </c>
      <c r="D4" s="32">
        <v>399</v>
      </c>
      <c r="E4" s="32" t="s">
        <v>392</v>
      </c>
      <c r="F4" s="28" t="s">
        <v>398</v>
      </c>
      <c r="G4" s="32">
        <v>507</v>
      </c>
      <c r="H4" s="31">
        <f t="shared" si="0"/>
        <v>405.6</v>
      </c>
      <c r="I4" s="32">
        <f>G4+G5+G6+G7</f>
        <v>1639</v>
      </c>
      <c r="J4" s="32">
        <v>900</v>
      </c>
      <c r="K4" s="31">
        <f t="shared" si="1"/>
        <v>739</v>
      </c>
      <c r="M4" s="31">
        <f t="shared" si="2"/>
        <v>101.4</v>
      </c>
      <c r="N4" s="31"/>
      <c r="O4" s="31"/>
    </row>
    <row r="5" spans="1:15" ht="30" customHeight="1" x14ac:dyDescent="0.3">
      <c r="A5" s="32" t="s">
        <v>409</v>
      </c>
      <c r="B5" s="32">
        <v>12</v>
      </c>
      <c r="C5" s="32" t="s">
        <v>20</v>
      </c>
      <c r="D5" s="32">
        <v>219</v>
      </c>
      <c r="E5" s="32" t="s">
        <v>283</v>
      </c>
      <c r="F5" s="28" t="s">
        <v>410</v>
      </c>
      <c r="G5" s="32">
        <v>279</v>
      </c>
      <c r="H5" s="31">
        <f t="shared" si="0"/>
        <v>223.2</v>
      </c>
      <c r="I5" s="32">
        <f>G5+G6+G7</f>
        <v>1132</v>
      </c>
      <c r="J5" s="32">
        <v>400</v>
      </c>
      <c r="K5" s="31">
        <f t="shared" si="1"/>
        <v>732</v>
      </c>
      <c r="M5" s="31">
        <f t="shared" si="2"/>
        <v>55.800000000000004</v>
      </c>
    </row>
    <row r="6" spans="1:15" ht="30" customHeight="1" x14ac:dyDescent="0.3">
      <c r="A6" s="31" t="s">
        <v>423</v>
      </c>
      <c r="B6" s="29">
        <v>116</v>
      </c>
      <c r="C6" s="29" t="s">
        <v>363</v>
      </c>
      <c r="D6" s="32">
        <v>339</v>
      </c>
      <c r="E6" s="31" t="s">
        <v>425</v>
      </c>
      <c r="F6" s="28" t="s">
        <v>424</v>
      </c>
      <c r="G6" s="31">
        <v>431</v>
      </c>
      <c r="H6" s="31">
        <f t="shared" si="0"/>
        <v>344.8</v>
      </c>
      <c r="I6" s="32">
        <f>G6+G7+G8+G9</f>
        <v>1500</v>
      </c>
      <c r="J6" s="32">
        <v>650</v>
      </c>
      <c r="K6" s="31">
        <f t="shared" si="1"/>
        <v>850</v>
      </c>
      <c r="M6" s="31">
        <f t="shared" si="2"/>
        <v>86.2</v>
      </c>
    </row>
    <row r="7" spans="1:15" ht="30" customHeight="1" x14ac:dyDescent="0.3">
      <c r="A7" s="32" t="s">
        <v>391</v>
      </c>
      <c r="B7" s="32">
        <v>5</v>
      </c>
      <c r="C7" s="32" t="s">
        <v>120</v>
      </c>
      <c r="D7" s="32">
        <v>415</v>
      </c>
      <c r="E7" s="32" t="s">
        <v>392</v>
      </c>
      <c r="F7" s="28" t="s">
        <v>390</v>
      </c>
      <c r="G7" s="32">
        <v>422</v>
      </c>
      <c r="H7" s="31">
        <f t="shared" si="0"/>
        <v>337.6</v>
      </c>
      <c r="K7" s="31">
        <f t="shared" si="1"/>
        <v>0</v>
      </c>
      <c r="M7" s="31">
        <f t="shared" si="2"/>
        <v>84.4</v>
      </c>
    </row>
    <row r="8" spans="1:15" ht="30" customHeight="1" x14ac:dyDescent="0.3">
      <c r="A8" s="34" t="s">
        <v>394</v>
      </c>
      <c r="B8" s="32">
        <v>5</v>
      </c>
      <c r="E8" s="32" t="s">
        <v>392</v>
      </c>
      <c r="F8" s="28" t="s">
        <v>393</v>
      </c>
      <c r="G8" s="32">
        <v>399</v>
      </c>
      <c r="H8" s="31">
        <f t="shared" si="0"/>
        <v>319.2</v>
      </c>
      <c r="K8" s="31">
        <f t="shared" si="1"/>
        <v>0</v>
      </c>
      <c r="M8" s="31">
        <f t="shared" si="2"/>
        <v>79.800000000000011</v>
      </c>
    </row>
    <row r="9" spans="1:15" ht="30" customHeight="1" x14ac:dyDescent="0.3">
      <c r="A9" s="31" t="s">
        <v>426</v>
      </c>
      <c r="B9" s="31">
        <v>116</v>
      </c>
      <c r="C9" s="31" t="s">
        <v>20</v>
      </c>
      <c r="D9" s="32">
        <v>195</v>
      </c>
      <c r="E9" s="31" t="s">
        <v>425</v>
      </c>
      <c r="F9" s="28" t="s">
        <v>427</v>
      </c>
      <c r="G9" s="31">
        <v>248</v>
      </c>
      <c r="H9" s="31">
        <f t="shared" si="0"/>
        <v>198.4</v>
      </c>
      <c r="K9" s="31">
        <f t="shared" si="1"/>
        <v>0</v>
      </c>
      <c r="M9" s="31">
        <f t="shared" si="2"/>
        <v>49.6</v>
      </c>
    </row>
    <row r="10" spans="1:15" ht="30" customHeight="1" x14ac:dyDescent="0.3">
      <c r="A10" s="31" t="s">
        <v>428</v>
      </c>
      <c r="B10" s="31">
        <v>116</v>
      </c>
      <c r="C10" s="31" t="s">
        <v>274</v>
      </c>
      <c r="D10" s="32">
        <v>179</v>
      </c>
      <c r="E10" s="31" t="s">
        <v>425</v>
      </c>
      <c r="F10" s="28" t="s">
        <v>429</v>
      </c>
      <c r="G10" s="31">
        <v>228</v>
      </c>
      <c r="H10" s="31">
        <f t="shared" si="0"/>
        <v>182.4</v>
      </c>
      <c r="K10" s="31">
        <f t="shared" si="1"/>
        <v>0</v>
      </c>
      <c r="M10" s="31">
        <f t="shared" si="2"/>
        <v>45.6</v>
      </c>
    </row>
    <row r="11" spans="1:15" ht="30" customHeight="1" x14ac:dyDescent="0.3">
      <c r="A11" s="32" t="s">
        <v>417</v>
      </c>
      <c r="B11" s="29">
        <v>128</v>
      </c>
      <c r="C11" s="32" t="s">
        <v>419</v>
      </c>
      <c r="D11" s="32">
        <v>209</v>
      </c>
      <c r="E11" s="32" t="s">
        <v>420</v>
      </c>
      <c r="F11" s="28" t="s">
        <v>418</v>
      </c>
      <c r="G11" s="31">
        <v>266</v>
      </c>
      <c r="H11" s="31">
        <f t="shared" si="0"/>
        <v>212.8</v>
      </c>
      <c r="I11" s="32">
        <f>G11+G12+G13</f>
        <v>748</v>
      </c>
      <c r="J11" s="32">
        <v>500</v>
      </c>
      <c r="K11" s="31">
        <f t="shared" si="1"/>
        <v>248</v>
      </c>
      <c r="M11" s="31">
        <f t="shared" si="2"/>
        <v>53.2</v>
      </c>
    </row>
    <row r="12" spans="1:15" ht="30" customHeight="1" x14ac:dyDescent="0.3">
      <c r="A12" s="32" t="s">
        <v>395</v>
      </c>
      <c r="B12" s="32">
        <v>110</v>
      </c>
      <c r="C12" s="32" t="s">
        <v>363</v>
      </c>
      <c r="D12" s="32">
        <v>379</v>
      </c>
      <c r="E12" s="32" t="s">
        <v>392</v>
      </c>
      <c r="F12" s="28" t="s">
        <v>396</v>
      </c>
      <c r="G12" s="32">
        <v>482</v>
      </c>
      <c r="H12" s="31">
        <f t="shared" si="0"/>
        <v>385.6</v>
      </c>
      <c r="K12" s="31">
        <f t="shared" si="1"/>
        <v>0</v>
      </c>
      <c r="M12" s="31">
        <f t="shared" si="2"/>
        <v>96.4</v>
      </c>
    </row>
    <row r="13" spans="1:15" ht="30" customHeight="1" x14ac:dyDescent="0.3">
      <c r="A13" s="32" t="s">
        <v>500</v>
      </c>
      <c r="D13" s="32">
        <v>58</v>
      </c>
      <c r="M13" s="31">
        <f t="shared" si="2"/>
        <v>0</v>
      </c>
    </row>
    <row r="14" spans="1:15" ht="30" customHeight="1" x14ac:dyDescent="0.3">
      <c r="A14" s="32" t="s">
        <v>411</v>
      </c>
      <c r="B14" s="32">
        <v>12</v>
      </c>
      <c r="C14" s="32" t="s">
        <v>120</v>
      </c>
      <c r="D14" s="32">
        <v>158</v>
      </c>
      <c r="E14" s="32" t="s">
        <v>283</v>
      </c>
      <c r="F14" s="28" t="s">
        <v>412</v>
      </c>
      <c r="G14" s="32">
        <v>201</v>
      </c>
      <c r="H14" s="31">
        <f>G14-M14</f>
        <v>160.80000000000001</v>
      </c>
      <c r="K14" s="31">
        <f>I14-J14</f>
        <v>0</v>
      </c>
      <c r="M14" s="31">
        <f t="shared" si="2"/>
        <v>40.200000000000003</v>
      </c>
    </row>
    <row r="15" spans="1:15" ht="30" customHeight="1" x14ac:dyDescent="0.3">
      <c r="A15" s="32" t="s">
        <v>411</v>
      </c>
      <c r="B15" s="32">
        <v>8</v>
      </c>
      <c r="C15" s="32" t="s">
        <v>120</v>
      </c>
      <c r="D15" s="32">
        <v>158</v>
      </c>
      <c r="E15" s="32" t="s">
        <v>115</v>
      </c>
      <c r="F15" s="28" t="s">
        <v>412</v>
      </c>
      <c r="G15" s="32">
        <v>201</v>
      </c>
      <c r="H15" s="31">
        <f>G15-M15</f>
        <v>160.80000000000001</v>
      </c>
      <c r="I15" s="32">
        <f>G15+G16</f>
        <v>201</v>
      </c>
      <c r="J15" s="32">
        <v>200</v>
      </c>
      <c r="K15" s="31">
        <f>I15-J15</f>
        <v>1</v>
      </c>
      <c r="M15" s="31">
        <f t="shared" si="2"/>
        <v>40.200000000000003</v>
      </c>
    </row>
    <row r="16" spans="1:15" ht="30" customHeight="1" x14ac:dyDescent="0.3">
      <c r="A16" s="32" t="s">
        <v>499</v>
      </c>
      <c r="D16" s="32">
        <v>60</v>
      </c>
      <c r="M16" s="31">
        <f t="shared" si="2"/>
        <v>0</v>
      </c>
    </row>
    <row r="17" spans="1:13" s="31" customFormat="1" ht="30" customHeight="1" x14ac:dyDescent="0.3">
      <c r="A17" s="32" t="s">
        <v>414</v>
      </c>
      <c r="B17" s="32" t="s">
        <v>415</v>
      </c>
      <c r="C17" s="32"/>
      <c r="D17" s="31">
        <v>187</v>
      </c>
      <c r="E17" s="32" t="s">
        <v>416</v>
      </c>
      <c r="F17" s="28" t="s">
        <v>413</v>
      </c>
      <c r="G17" s="32">
        <v>238</v>
      </c>
      <c r="H17" s="31">
        <f t="shared" ref="H17:H30" si="3">G17-M17</f>
        <v>190.4</v>
      </c>
      <c r="I17" s="32">
        <f>G17</f>
        <v>238</v>
      </c>
      <c r="J17" s="32">
        <v>100</v>
      </c>
      <c r="K17" s="31">
        <f>I17-J17</f>
        <v>138</v>
      </c>
      <c r="L17" s="32"/>
      <c r="M17" s="31">
        <f t="shared" si="2"/>
        <v>47.6</v>
      </c>
    </row>
    <row r="18" spans="1:13" s="31" customFormat="1" ht="30" customHeight="1" x14ac:dyDescent="0.3">
      <c r="A18" s="34" t="s">
        <v>60</v>
      </c>
      <c r="B18" s="32">
        <v>5</v>
      </c>
      <c r="C18" s="32" t="s">
        <v>56</v>
      </c>
      <c r="D18" s="32"/>
      <c r="E18" s="32" t="s">
        <v>58</v>
      </c>
      <c r="F18" s="28" t="s">
        <v>493</v>
      </c>
      <c r="G18" s="32">
        <v>245</v>
      </c>
      <c r="H18" s="32">
        <f t="shared" si="3"/>
        <v>196</v>
      </c>
      <c r="I18" s="32"/>
      <c r="J18" s="32"/>
      <c r="K18" s="32"/>
      <c r="L18" s="32"/>
      <c r="M18" s="31">
        <f t="shared" si="2"/>
        <v>49</v>
      </c>
    </row>
    <row r="19" spans="1:13" s="31" customFormat="1" ht="30" customHeight="1" x14ac:dyDescent="0.3">
      <c r="A19" s="32" t="s">
        <v>491</v>
      </c>
      <c r="B19" s="32">
        <v>5</v>
      </c>
      <c r="C19" s="32" t="s">
        <v>470</v>
      </c>
      <c r="D19" s="32">
        <v>655</v>
      </c>
      <c r="E19" s="32" t="s">
        <v>58</v>
      </c>
      <c r="F19" s="28" t="s">
        <v>492</v>
      </c>
      <c r="G19" s="32">
        <v>655</v>
      </c>
      <c r="H19" s="31">
        <f t="shared" si="3"/>
        <v>524</v>
      </c>
      <c r="I19" s="32">
        <f>G19</f>
        <v>655</v>
      </c>
      <c r="J19" s="32">
        <v>500</v>
      </c>
      <c r="K19" s="31">
        <f t="shared" ref="K19:K26" si="4">I19-J19</f>
        <v>155</v>
      </c>
      <c r="L19" s="32"/>
      <c r="M19" s="31">
        <f t="shared" si="2"/>
        <v>131</v>
      </c>
    </row>
    <row r="20" spans="1:13" s="31" customFormat="1" ht="30" customHeight="1" x14ac:dyDescent="0.3">
      <c r="A20" s="31" t="s">
        <v>378</v>
      </c>
      <c r="B20" s="29">
        <v>54</v>
      </c>
      <c r="C20" s="32"/>
      <c r="D20" s="32">
        <v>719</v>
      </c>
      <c r="E20" s="31" t="s">
        <v>74</v>
      </c>
      <c r="F20" s="28" t="s">
        <v>377</v>
      </c>
      <c r="G20" s="31">
        <v>914</v>
      </c>
      <c r="H20" s="31">
        <f t="shared" si="3"/>
        <v>731.2</v>
      </c>
      <c r="I20" s="32">
        <f>G20+G21</f>
        <v>1576</v>
      </c>
      <c r="J20" s="32">
        <v>650</v>
      </c>
      <c r="K20" s="31">
        <f t="shared" si="4"/>
        <v>926</v>
      </c>
      <c r="L20" s="32"/>
      <c r="M20" s="31">
        <f t="shared" si="2"/>
        <v>182.8</v>
      </c>
    </row>
    <row r="21" spans="1:13" ht="30" customHeight="1" x14ac:dyDescent="0.3">
      <c r="A21" s="31" t="s">
        <v>340</v>
      </c>
      <c r="B21" s="31">
        <v>46</v>
      </c>
      <c r="C21" s="31" t="s">
        <v>56</v>
      </c>
      <c r="D21" s="31">
        <v>560</v>
      </c>
      <c r="E21" s="32" t="s">
        <v>199</v>
      </c>
      <c r="F21" s="28" t="s">
        <v>341</v>
      </c>
      <c r="G21" s="31">
        <v>662</v>
      </c>
      <c r="H21" s="31">
        <f t="shared" si="3"/>
        <v>529.6</v>
      </c>
      <c r="I21" s="32">
        <f>G21+G22</f>
        <v>753</v>
      </c>
      <c r="J21" s="32">
        <v>985</v>
      </c>
      <c r="K21" s="31">
        <f t="shared" si="4"/>
        <v>-232</v>
      </c>
      <c r="M21" s="31">
        <f t="shared" si="2"/>
        <v>132.4</v>
      </c>
    </row>
    <row r="22" spans="1:13" ht="30" customHeight="1" x14ac:dyDescent="0.3">
      <c r="A22" s="32" t="s">
        <v>367</v>
      </c>
      <c r="B22" s="29"/>
      <c r="C22" s="29"/>
      <c r="D22" s="32">
        <v>79</v>
      </c>
      <c r="E22" s="32" t="s">
        <v>366</v>
      </c>
      <c r="F22" s="28" t="s">
        <v>368</v>
      </c>
      <c r="G22" s="31">
        <v>91</v>
      </c>
      <c r="H22" s="31">
        <f t="shared" si="3"/>
        <v>72.8</v>
      </c>
      <c r="I22" s="32">
        <f>G22+G23+G24+G25+G26+G27+G28+G29+G30+G31+G32</f>
        <v>1306</v>
      </c>
      <c r="J22" s="32">
        <v>1000</v>
      </c>
      <c r="K22" s="31">
        <f t="shared" si="4"/>
        <v>306</v>
      </c>
      <c r="M22" s="31">
        <f t="shared" si="2"/>
        <v>18.2</v>
      </c>
    </row>
    <row r="23" spans="1:13" ht="30" customHeight="1" x14ac:dyDescent="0.3">
      <c r="A23" s="32" t="s">
        <v>365</v>
      </c>
      <c r="D23" s="32">
        <v>79</v>
      </c>
      <c r="E23" s="32" t="s">
        <v>366</v>
      </c>
      <c r="F23" s="28" t="s">
        <v>364</v>
      </c>
      <c r="G23" s="32">
        <v>91</v>
      </c>
      <c r="H23" s="31">
        <f t="shared" si="3"/>
        <v>72.8</v>
      </c>
      <c r="K23" s="31">
        <f t="shared" si="4"/>
        <v>0</v>
      </c>
      <c r="M23" s="31">
        <f t="shared" si="2"/>
        <v>18.2</v>
      </c>
    </row>
    <row r="24" spans="1:13" ht="30" customHeight="1" x14ac:dyDescent="0.3">
      <c r="A24" s="32" t="s">
        <v>441</v>
      </c>
      <c r="B24" s="32">
        <v>1</v>
      </c>
      <c r="C24" s="32" t="s">
        <v>445</v>
      </c>
      <c r="D24" s="32">
        <v>105</v>
      </c>
      <c r="E24" s="32" t="s">
        <v>366</v>
      </c>
      <c r="F24" s="28" t="s">
        <v>444</v>
      </c>
      <c r="G24" s="32">
        <v>134</v>
      </c>
      <c r="H24" s="31">
        <f t="shared" si="3"/>
        <v>107.2</v>
      </c>
      <c r="K24" s="31">
        <f t="shared" si="4"/>
        <v>0</v>
      </c>
      <c r="M24" s="31">
        <f t="shared" si="2"/>
        <v>26.8</v>
      </c>
    </row>
    <row r="25" spans="1:13" ht="30" customHeight="1" x14ac:dyDescent="0.3">
      <c r="A25" s="32" t="s">
        <v>441</v>
      </c>
      <c r="B25" s="32">
        <v>1</v>
      </c>
      <c r="C25" s="32" t="s">
        <v>446</v>
      </c>
      <c r="D25" s="32">
        <v>105</v>
      </c>
      <c r="E25" s="32" t="s">
        <v>366</v>
      </c>
      <c r="F25" s="28" t="s">
        <v>447</v>
      </c>
      <c r="G25" s="32">
        <v>134</v>
      </c>
      <c r="H25" s="31">
        <f t="shared" si="3"/>
        <v>107.2</v>
      </c>
      <c r="K25" s="31">
        <f t="shared" si="4"/>
        <v>0</v>
      </c>
      <c r="M25" s="31">
        <f t="shared" si="2"/>
        <v>26.8</v>
      </c>
    </row>
    <row r="26" spans="1:13" ht="30" customHeight="1" x14ac:dyDescent="0.3">
      <c r="A26" s="32" t="s">
        <v>441</v>
      </c>
      <c r="B26" s="32">
        <v>1</v>
      </c>
      <c r="C26" s="32" t="s">
        <v>443</v>
      </c>
      <c r="D26" s="32">
        <v>105</v>
      </c>
      <c r="E26" s="32" t="s">
        <v>366</v>
      </c>
      <c r="F26" s="28" t="s">
        <v>442</v>
      </c>
      <c r="G26" s="32">
        <v>134</v>
      </c>
      <c r="H26" s="31">
        <f t="shared" si="3"/>
        <v>107.2</v>
      </c>
      <c r="K26" s="31">
        <f t="shared" si="4"/>
        <v>0</v>
      </c>
      <c r="M26" s="31">
        <f t="shared" si="2"/>
        <v>26.8</v>
      </c>
    </row>
    <row r="27" spans="1:13" ht="30" customHeight="1" x14ac:dyDescent="0.3">
      <c r="A27" s="32" t="s">
        <v>441</v>
      </c>
      <c r="B27" s="32">
        <v>2</v>
      </c>
      <c r="C27" s="32" t="s">
        <v>20</v>
      </c>
      <c r="D27" s="32">
        <v>105</v>
      </c>
      <c r="E27" s="32" t="s">
        <v>366</v>
      </c>
      <c r="F27" s="28" t="s">
        <v>448</v>
      </c>
      <c r="G27" s="32">
        <v>134</v>
      </c>
      <c r="H27" s="31">
        <f t="shared" si="3"/>
        <v>107.2</v>
      </c>
      <c r="K27" s="31"/>
      <c r="M27" s="31">
        <f t="shared" si="2"/>
        <v>26.8</v>
      </c>
    </row>
    <row r="28" spans="1:13" ht="30" customHeight="1" x14ac:dyDescent="0.3">
      <c r="A28" s="31" t="s">
        <v>422</v>
      </c>
      <c r="B28" s="32">
        <v>3</v>
      </c>
      <c r="C28" s="29"/>
      <c r="D28" s="32">
        <v>92</v>
      </c>
      <c r="E28" s="31" t="s">
        <v>420</v>
      </c>
      <c r="F28" s="28" t="s">
        <v>421</v>
      </c>
      <c r="G28" s="31">
        <v>117</v>
      </c>
      <c r="H28" s="31">
        <f t="shared" si="3"/>
        <v>93.6</v>
      </c>
      <c r="K28" s="31">
        <f>I28-J28</f>
        <v>0</v>
      </c>
      <c r="M28" s="31">
        <f t="shared" si="2"/>
        <v>23.400000000000002</v>
      </c>
    </row>
    <row r="29" spans="1:13" ht="30" customHeight="1" x14ac:dyDescent="0.3">
      <c r="A29" s="31" t="s">
        <v>422</v>
      </c>
      <c r="B29" s="32">
        <v>3</v>
      </c>
      <c r="C29" s="29"/>
      <c r="D29" s="32">
        <v>92</v>
      </c>
      <c r="E29" s="31" t="s">
        <v>420</v>
      </c>
      <c r="F29" s="28" t="s">
        <v>421</v>
      </c>
      <c r="G29" s="31">
        <v>117</v>
      </c>
      <c r="H29" s="31">
        <f t="shared" si="3"/>
        <v>93.6</v>
      </c>
      <c r="K29" s="31">
        <f>I29-J29</f>
        <v>0</v>
      </c>
      <c r="M29" s="31">
        <f t="shared" si="2"/>
        <v>23.400000000000002</v>
      </c>
    </row>
    <row r="30" spans="1:13" ht="30" customHeight="1" x14ac:dyDescent="0.3">
      <c r="A30" s="32" t="s">
        <v>388</v>
      </c>
      <c r="D30" s="32">
        <v>179</v>
      </c>
      <c r="E30" s="32" t="s">
        <v>389</v>
      </c>
      <c r="F30" s="28" t="s">
        <v>387</v>
      </c>
      <c r="G30" s="32">
        <v>228</v>
      </c>
      <c r="H30" s="31">
        <f t="shared" si="3"/>
        <v>182.4</v>
      </c>
      <c r="I30" s="32">
        <f>G30</f>
        <v>228</v>
      </c>
      <c r="J30" s="32">
        <v>103</v>
      </c>
      <c r="K30" s="31">
        <f>I30-J30</f>
        <v>125</v>
      </c>
      <c r="M30" s="31">
        <f t="shared" si="2"/>
        <v>45.6</v>
      </c>
    </row>
    <row r="31" spans="1:13" ht="30" customHeight="1" x14ac:dyDescent="0.3">
      <c r="A31" s="32" t="s">
        <v>502</v>
      </c>
      <c r="D31" s="32">
        <v>435</v>
      </c>
      <c r="M31" s="31">
        <f t="shared" si="2"/>
        <v>0</v>
      </c>
    </row>
    <row r="32" spans="1:13" ht="30" customHeight="1" x14ac:dyDescent="0.3">
      <c r="A32" s="31" t="s">
        <v>329</v>
      </c>
      <c r="C32" s="31"/>
      <c r="D32" s="32">
        <v>99</v>
      </c>
      <c r="E32" s="32" t="s">
        <v>327</v>
      </c>
      <c r="F32" s="28" t="s">
        <v>322</v>
      </c>
      <c r="G32" s="31">
        <v>126</v>
      </c>
      <c r="H32" s="31">
        <f>G32-M32</f>
        <v>100.8</v>
      </c>
      <c r="I32" s="32">
        <f>G32+G33+G34+G35</f>
        <v>400</v>
      </c>
      <c r="J32" s="32">
        <v>502</v>
      </c>
      <c r="K32" s="31">
        <f>I32-J32</f>
        <v>-102</v>
      </c>
      <c r="M32" s="31">
        <f t="shared" si="2"/>
        <v>25.200000000000003</v>
      </c>
    </row>
    <row r="33" spans="1:13" ht="30" customHeight="1" x14ac:dyDescent="0.3">
      <c r="A33" s="31" t="s">
        <v>323</v>
      </c>
      <c r="B33" s="29"/>
      <c r="D33" s="32">
        <v>99</v>
      </c>
      <c r="E33" s="32" t="s">
        <v>319</v>
      </c>
      <c r="F33" s="28" t="s">
        <v>322</v>
      </c>
      <c r="G33" s="31">
        <v>126</v>
      </c>
      <c r="H33" s="31">
        <f>G33-M33</f>
        <v>100.8</v>
      </c>
      <c r="I33" s="32">
        <f>G33+G34+G35+G36</f>
        <v>713</v>
      </c>
      <c r="J33" s="32">
        <v>502</v>
      </c>
      <c r="K33" s="31">
        <f>I33-J33</f>
        <v>211</v>
      </c>
      <c r="M33" s="31">
        <f t="shared" si="2"/>
        <v>25.200000000000003</v>
      </c>
    </row>
    <row r="34" spans="1:13" ht="30" customHeight="1" x14ac:dyDescent="0.3">
      <c r="A34" s="32" t="s">
        <v>501</v>
      </c>
      <c r="D34" s="32">
        <v>65</v>
      </c>
      <c r="M34" s="31">
        <f t="shared" si="2"/>
        <v>0</v>
      </c>
    </row>
    <row r="35" spans="1:13" ht="30" customHeight="1" x14ac:dyDescent="0.3">
      <c r="A35" s="31" t="s">
        <v>347</v>
      </c>
      <c r="B35" s="32" t="s">
        <v>348</v>
      </c>
      <c r="D35" s="32">
        <v>116</v>
      </c>
      <c r="E35" s="33" t="s">
        <v>115</v>
      </c>
      <c r="F35" s="28" t="s">
        <v>349</v>
      </c>
      <c r="G35" s="31">
        <v>148</v>
      </c>
      <c r="H35" s="31">
        <f t="shared" ref="H35:H43" si="5">G35-M35</f>
        <v>118.4</v>
      </c>
      <c r="K35" s="31">
        <f>I35-J35</f>
        <v>0</v>
      </c>
      <c r="M35" s="31">
        <f t="shared" si="2"/>
        <v>29.6</v>
      </c>
    </row>
    <row r="36" spans="1:13" ht="30" customHeight="1" x14ac:dyDescent="0.3">
      <c r="A36" s="31" t="s">
        <v>449</v>
      </c>
      <c r="B36" s="31">
        <v>6</v>
      </c>
      <c r="C36" s="31" t="s">
        <v>451</v>
      </c>
      <c r="D36" s="32">
        <v>345</v>
      </c>
      <c r="E36" s="31" t="s">
        <v>425</v>
      </c>
      <c r="F36" s="28" t="s">
        <v>450</v>
      </c>
      <c r="G36" s="31">
        <v>439</v>
      </c>
      <c r="H36" s="31">
        <f t="shared" si="5"/>
        <v>351.2</v>
      </c>
      <c r="K36" s="31">
        <f>I36-J36</f>
        <v>0</v>
      </c>
      <c r="M36" s="31">
        <f t="shared" si="2"/>
        <v>87.800000000000011</v>
      </c>
    </row>
    <row r="37" spans="1:13" ht="30" customHeight="1" x14ac:dyDescent="0.3">
      <c r="A37" s="32" t="s">
        <v>465</v>
      </c>
      <c r="B37" s="32">
        <v>2</v>
      </c>
      <c r="C37" s="32" t="s">
        <v>451</v>
      </c>
      <c r="D37" s="32">
        <v>311</v>
      </c>
      <c r="E37" s="32" t="s">
        <v>366</v>
      </c>
      <c r="F37" s="28" t="s">
        <v>450</v>
      </c>
      <c r="G37" s="32">
        <v>395</v>
      </c>
      <c r="H37" s="31">
        <f t="shared" si="5"/>
        <v>316</v>
      </c>
      <c r="K37" s="31"/>
      <c r="M37" s="31">
        <f t="shared" si="2"/>
        <v>79</v>
      </c>
    </row>
    <row r="38" spans="1:13" ht="30" customHeight="1" x14ac:dyDescent="0.3">
      <c r="A38" s="32" t="s">
        <v>336</v>
      </c>
      <c r="B38" s="29">
        <v>134</v>
      </c>
      <c r="C38" s="32" t="s">
        <v>59</v>
      </c>
      <c r="D38" s="32">
        <v>505</v>
      </c>
      <c r="E38" s="32" t="s">
        <v>334</v>
      </c>
      <c r="F38" s="28" t="s">
        <v>335</v>
      </c>
      <c r="G38" s="31">
        <v>642</v>
      </c>
      <c r="H38" s="31">
        <f t="shared" si="5"/>
        <v>513.6</v>
      </c>
      <c r="I38" s="32">
        <f>G38+G39</f>
        <v>1064</v>
      </c>
      <c r="J38" s="32">
        <v>550</v>
      </c>
      <c r="K38" s="31">
        <f>I38-J38</f>
        <v>514</v>
      </c>
      <c r="M38" s="31">
        <f t="shared" si="2"/>
        <v>128.4</v>
      </c>
    </row>
    <row r="39" spans="1:13" ht="30" customHeight="1" x14ac:dyDescent="0.3">
      <c r="A39" s="32" t="s">
        <v>333</v>
      </c>
      <c r="B39" s="29">
        <v>46</v>
      </c>
      <c r="C39" s="32" t="s">
        <v>331</v>
      </c>
      <c r="D39" s="32">
        <v>369</v>
      </c>
      <c r="E39" s="32" t="s">
        <v>334</v>
      </c>
      <c r="F39" s="28" t="s">
        <v>332</v>
      </c>
      <c r="G39" s="31">
        <v>422</v>
      </c>
      <c r="H39" s="31">
        <f t="shared" si="5"/>
        <v>337.6</v>
      </c>
      <c r="K39" s="31">
        <f>I39-J39</f>
        <v>0</v>
      </c>
      <c r="M39" s="31">
        <f t="shared" si="2"/>
        <v>84.4</v>
      </c>
    </row>
    <row r="40" spans="1:13" ht="30" customHeight="1" x14ac:dyDescent="0.3">
      <c r="A40" s="32" t="s">
        <v>430</v>
      </c>
      <c r="D40" s="32">
        <v>135</v>
      </c>
      <c r="E40" s="32" t="s">
        <v>247</v>
      </c>
      <c r="F40" s="28" t="s">
        <v>431</v>
      </c>
      <c r="G40" s="32">
        <v>135</v>
      </c>
      <c r="H40" s="31">
        <f t="shared" si="5"/>
        <v>108</v>
      </c>
      <c r="K40" s="31">
        <f>I40-J40</f>
        <v>0</v>
      </c>
      <c r="M40" s="31">
        <f t="shared" si="2"/>
        <v>27</v>
      </c>
    </row>
    <row r="41" spans="1:13" ht="30" customHeight="1" x14ac:dyDescent="0.3">
      <c r="A41" s="32" t="s">
        <v>497</v>
      </c>
      <c r="C41" s="32" t="s">
        <v>104</v>
      </c>
      <c r="D41" s="32">
        <v>190</v>
      </c>
      <c r="E41" s="32" t="s">
        <v>135</v>
      </c>
      <c r="F41" s="28" t="s">
        <v>498</v>
      </c>
      <c r="G41" s="32">
        <v>190</v>
      </c>
      <c r="H41" s="31">
        <f t="shared" si="5"/>
        <v>152</v>
      </c>
      <c r="M41" s="31">
        <f t="shared" si="2"/>
        <v>38</v>
      </c>
    </row>
    <row r="42" spans="1:13" ht="30" customHeight="1" x14ac:dyDescent="0.3">
      <c r="A42" s="32" t="s">
        <v>403</v>
      </c>
      <c r="D42" s="32">
        <v>135</v>
      </c>
      <c r="E42" s="32" t="s">
        <v>402</v>
      </c>
      <c r="F42" s="28" t="s">
        <v>404</v>
      </c>
      <c r="G42" s="32">
        <v>135</v>
      </c>
      <c r="H42" s="31">
        <f t="shared" si="5"/>
        <v>108</v>
      </c>
      <c r="K42" s="31">
        <f>I42-J42</f>
        <v>0</v>
      </c>
      <c r="M42" s="31">
        <f t="shared" si="2"/>
        <v>27</v>
      </c>
    </row>
    <row r="43" spans="1:13" ht="30" customHeight="1" x14ac:dyDescent="0.3">
      <c r="A43" s="32" t="s">
        <v>463</v>
      </c>
      <c r="B43" s="32" t="s">
        <v>464</v>
      </c>
      <c r="D43" s="32">
        <v>775</v>
      </c>
      <c r="E43" s="32" t="s">
        <v>270</v>
      </c>
      <c r="F43" s="28" t="s">
        <v>462</v>
      </c>
      <c r="G43" s="32">
        <v>985</v>
      </c>
      <c r="H43" s="31">
        <f t="shared" si="5"/>
        <v>788</v>
      </c>
      <c r="I43" s="32">
        <f>G43</f>
        <v>985</v>
      </c>
      <c r="J43" s="32">
        <v>500</v>
      </c>
      <c r="K43" s="31">
        <f>I43-J43</f>
        <v>485</v>
      </c>
      <c r="M43" s="31">
        <f t="shared" si="2"/>
        <v>197</v>
      </c>
    </row>
    <row r="44" spans="1:13" ht="30" customHeight="1" x14ac:dyDescent="0.3">
      <c r="A44" s="32" t="s">
        <v>503</v>
      </c>
      <c r="D44" s="32">
        <v>45</v>
      </c>
      <c r="M44" s="31">
        <f t="shared" si="2"/>
        <v>0</v>
      </c>
    </row>
    <row r="45" spans="1:13" ht="30" customHeight="1" x14ac:dyDescent="0.3">
      <c r="A45" s="32" t="s">
        <v>354</v>
      </c>
      <c r="B45" s="32">
        <v>38</v>
      </c>
      <c r="D45" s="32">
        <v>386</v>
      </c>
      <c r="E45" s="31" t="s">
        <v>353</v>
      </c>
      <c r="F45" s="28" t="s">
        <v>355</v>
      </c>
      <c r="G45" s="32">
        <v>491</v>
      </c>
      <c r="H45" s="31">
        <f t="shared" ref="H45:H86" si="6">G45-M45</f>
        <v>392.8</v>
      </c>
      <c r="I45" s="32">
        <f>G45+G46</f>
        <v>2548</v>
      </c>
      <c r="J45" s="32">
        <v>814</v>
      </c>
      <c r="K45" s="31">
        <f>I45-J45</f>
        <v>1734</v>
      </c>
      <c r="M45" s="31">
        <f t="shared" si="2"/>
        <v>98.2</v>
      </c>
    </row>
    <row r="46" spans="1:13" ht="30" customHeight="1" x14ac:dyDescent="0.3">
      <c r="A46" s="31" t="s">
        <v>342</v>
      </c>
      <c r="B46" s="32" t="s">
        <v>344</v>
      </c>
      <c r="C46" s="32" t="s">
        <v>7</v>
      </c>
      <c r="D46" s="32">
        <v>1799</v>
      </c>
      <c r="E46" s="33" t="s">
        <v>343</v>
      </c>
      <c r="F46" s="28"/>
      <c r="G46" s="31">
        <v>2057</v>
      </c>
      <c r="H46" s="31">
        <f t="shared" si="6"/>
        <v>1645.6</v>
      </c>
      <c r="I46" s="32">
        <f>G46+G47+G48</f>
        <v>2519</v>
      </c>
      <c r="J46" s="32">
        <v>1300</v>
      </c>
      <c r="K46" s="31">
        <f>I46-J46</f>
        <v>1219</v>
      </c>
      <c r="M46" s="31">
        <f t="shared" si="2"/>
        <v>411.40000000000003</v>
      </c>
    </row>
    <row r="47" spans="1:13" ht="30" customHeight="1" x14ac:dyDescent="0.3">
      <c r="A47" s="31" t="s">
        <v>460</v>
      </c>
      <c r="B47" s="32">
        <v>46</v>
      </c>
      <c r="C47" s="32" t="s">
        <v>461</v>
      </c>
      <c r="D47" s="32">
        <v>279</v>
      </c>
      <c r="E47" s="33" t="s">
        <v>343</v>
      </c>
      <c r="F47" s="28"/>
      <c r="G47" s="31">
        <v>319</v>
      </c>
      <c r="H47" s="31">
        <f t="shared" si="6"/>
        <v>255.2</v>
      </c>
      <c r="K47" s="31"/>
      <c r="M47" s="31">
        <f t="shared" si="2"/>
        <v>63.800000000000004</v>
      </c>
    </row>
    <row r="48" spans="1:13" ht="30" customHeight="1" x14ac:dyDescent="0.3">
      <c r="A48" s="40" t="s">
        <v>326</v>
      </c>
      <c r="B48" s="31"/>
      <c r="C48" s="31"/>
      <c r="E48" s="32" t="s">
        <v>327</v>
      </c>
      <c r="F48" s="28" t="s">
        <v>324</v>
      </c>
      <c r="G48" s="31">
        <v>143</v>
      </c>
      <c r="H48" s="31">
        <f t="shared" si="6"/>
        <v>114.4</v>
      </c>
      <c r="K48" s="31">
        <f>I48-J48</f>
        <v>0</v>
      </c>
      <c r="M48" s="31">
        <f t="shared" si="2"/>
        <v>28.6</v>
      </c>
    </row>
    <row r="49" spans="1:13" ht="30" customHeight="1" x14ac:dyDescent="0.3">
      <c r="A49" s="31" t="s">
        <v>330</v>
      </c>
      <c r="B49" s="29"/>
      <c r="C49" s="29"/>
      <c r="D49" s="32">
        <v>99</v>
      </c>
      <c r="E49" s="32" t="s">
        <v>327</v>
      </c>
      <c r="F49" s="28" t="s">
        <v>320</v>
      </c>
      <c r="G49" s="31">
        <v>126</v>
      </c>
      <c r="H49" s="31">
        <f t="shared" si="6"/>
        <v>100.8</v>
      </c>
      <c r="K49" s="31">
        <f>I49-J49</f>
        <v>0</v>
      </c>
      <c r="M49" s="31">
        <f t="shared" si="2"/>
        <v>25.200000000000003</v>
      </c>
    </row>
    <row r="50" spans="1:13" ht="30" customHeight="1" x14ac:dyDescent="0.3">
      <c r="A50" s="40" t="s">
        <v>325</v>
      </c>
      <c r="B50" s="29"/>
      <c r="E50" s="32" t="s">
        <v>319</v>
      </c>
      <c r="F50" s="28" t="s">
        <v>324</v>
      </c>
      <c r="G50" s="31">
        <v>143</v>
      </c>
      <c r="H50" s="31">
        <f t="shared" si="6"/>
        <v>114.4</v>
      </c>
      <c r="K50" s="31">
        <f>I50-J50</f>
        <v>0</v>
      </c>
      <c r="M50" s="31">
        <f t="shared" si="2"/>
        <v>28.6</v>
      </c>
    </row>
    <row r="51" spans="1:13" ht="30" customHeight="1" x14ac:dyDescent="0.3">
      <c r="A51" s="31" t="s">
        <v>321</v>
      </c>
      <c r="B51" s="29"/>
      <c r="C51" s="29"/>
      <c r="D51" s="32">
        <v>99</v>
      </c>
      <c r="E51" s="32" t="s">
        <v>319</v>
      </c>
      <c r="F51" s="28" t="s">
        <v>320</v>
      </c>
      <c r="G51" s="31">
        <v>126</v>
      </c>
      <c r="H51" s="31">
        <f t="shared" si="6"/>
        <v>100.8</v>
      </c>
      <c r="K51" s="31">
        <f>I51-J51</f>
        <v>0</v>
      </c>
      <c r="M51" s="31">
        <f t="shared" si="2"/>
        <v>25.200000000000003</v>
      </c>
    </row>
    <row r="52" spans="1:13" ht="30" customHeight="1" x14ac:dyDescent="0.3">
      <c r="A52" s="32" t="s">
        <v>432</v>
      </c>
      <c r="B52" s="32">
        <v>7</v>
      </c>
      <c r="D52" s="32">
        <v>307</v>
      </c>
      <c r="E52" s="32" t="s">
        <v>283</v>
      </c>
      <c r="F52" s="28" t="s">
        <v>433</v>
      </c>
      <c r="G52" s="32">
        <v>390</v>
      </c>
      <c r="H52" s="31">
        <f t="shared" si="6"/>
        <v>312</v>
      </c>
      <c r="K52" s="31"/>
      <c r="M52" s="31">
        <f t="shared" si="2"/>
        <v>78</v>
      </c>
    </row>
    <row r="53" spans="1:13" ht="30" customHeight="1" x14ac:dyDescent="0.3">
      <c r="A53" s="31" t="s">
        <v>359</v>
      </c>
      <c r="B53" s="32" t="s">
        <v>360</v>
      </c>
      <c r="C53" s="31" t="s">
        <v>120</v>
      </c>
      <c r="D53" s="32">
        <v>89</v>
      </c>
      <c r="E53" s="31" t="s">
        <v>361</v>
      </c>
      <c r="F53" s="28"/>
      <c r="G53" s="31">
        <v>102</v>
      </c>
      <c r="H53" s="31">
        <f t="shared" si="6"/>
        <v>81.599999999999994</v>
      </c>
      <c r="I53" s="32">
        <f>G53+G54</f>
        <v>228</v>
      </c>
      <c r="J53" s="32">
        <v>150</v>
      </c>
      <c r="K53" s="31">
        <f t="shared" ref="K53:K81" si="7">I53-J53</f>
        <v>78</v>
      </c>
      <c r="M53" s="31">
        <f t="shared" si="2"/>
        <v>20.400000000000002</v>
      </c>
    </row>
    <row r="54" spans="1:13" ht="30" customHeight="1" x14ac:dyDescent="0.3">
      <c r="A54" s="31" t="s">
        <v>362</v>
      </c>
      <c r="B54" s="31" t="s">
        <v>360</v>
      </c>
      <c r="C54" s="31"/>
      <c r="D54" s="32">
        <v>99</v>
      </c>
      <c r="E54" s="31" t="s">
        <v>361</v>
      </c>
      <c r="F54" s="28"/>
      <c r="G54" s="31">
        <v>126</v>
      </c>
      <c r="H54" s="31">
        <f t="shared" si="6"/>
        <v>100.8</v>
      </c>
      <c r="K54" s="31">
        <f t="shared" si="7"/>
        <v>0</v>
      </c>
      <c r="M54" s="31">
        <f t="shared" si="2"/>
        <v>25.200000000000003</v>
      </c>
    </row>
    <row r="55" spans="1:13" ht="30" customHeight="1" x14ac:dyDescent="0.3">
      <c r="A55" s="32" t="s">
        <v>472</v>
      </c>
      <c r="B55" s="32">
        <v>5</v>
      </c>
      <c r="C55" s="32" t="s">
        <v>474</v>
      </c>
      <c r="D55" s="32">
        <v>399</v>
      </c>
      <c r="E55" s="32" t="s">
        <v>471</v>
      </c>
      <c r="F55" s="28" t="s">
        <v>473</v>
      </c>
      <c r="G55" s="32">
        <v>507</v>
      </c>
      <c r="H55" s="31">
        <f t="shared" si="6"/>
        <v>405.6</v>
      </c>
      <c r="K55" s="31">
        <f t="shared" si="7"/>
        <v>0</v>
      </c>
      <c r="M55" s="31">
        <f t="shared" si="2"/>
        <v>101.4</v>
      </c>
    </row>
    <row r="56" spans="1:13" ht="30" customHeight="1" x14ac:dyDescent="0.3">
      <c r="A56" s="32" t="s">
        <v>468</v>
      </c>
      <c r="B56" s="32">
        <v>5</v>
      </c>
      <c r="C56" s="32" t="s">
        <v>470</v>
      </c>
      <c r="D56" s="32">
        <v>143</v>
      </c>
      <c r="E56" s="32" t="s">
        <v>471</v>
      </c>
      <c r="F56" s="28" t="s">
        <v>469</v>
      </c>
      <c r="G56" s="32">
        <v>182</v>
      </c>
      <c r="H56" s="31">
        <f t="shared" si="6"/>
        <v>145.6</v>
      </c>
      <c r="I56" s="32">
        <f>G56+G57+G58+G59+G60+G61</f>
        <v>1272</v>
      </c>
      <c r="J56" s="32">
        <v>750</v>
      </c>
      <c r="K56" s="31">
        <f t="shared" si="7"/>
        <v>522</v>
      </c>
      <c r="M56" s="31">
        <f t="shared" si="2"/>
        <v>36.4</v>
      </c>
    </row>
    <row r="57" spans="1:13" ht="30" customHeight="1" x14ac:dyDescent="0.3">
      <c r="A57" s="31" t="s">
        <v>350</v>
      </c>
      <c r="B57" s="32" t="s">
        <v>351</v>
      </c>
      <c r="C57" s="31"/>
      <c r="D57" s="32">
        <v>317</v>
      </c>
      <c r="E57" s="31" t="s">
        <v>353</v>
      </c>
      <c r="F57" s="28" t="s">
        <v>352</v>
      </c>
      <c r="G57" s="31">
        <v>323</v>
      </c>
      <c r="H57" s="31">
        <f t="shared" si="6"/>
        <v>258.39999999999998</v>
      </c>
      <c r="K57" s="31">
        <f t="shared" si="7"/>
        <v>0</v>
      </c>
      <c r="M57" s="31">
        <f t="shared" si="2"/>
        <v>64.600000000000009</v>
      </c>
    </row>
    <row r="58" spans="1:13" ht="30" customHeight="1" x14ac:dyDescent="0.3">
      <c r="A58" s="31" t="s">
        <v>370</v>
      </c>
      <c r="B58" s="32" t="s">
        <v>357</v>
      </c>
      <c r="C58" s="31" t="s">
        <v>147</v>
      </c>
      <c r="D58" s="32">
        <v>249</v>
      </c>
      <c r="E58" s="31" t="s">
        <v>371</v>
      </c>
      <c r="F58" s="28" t="s">
        <v>369</v>
      </c>
      <c r="G58" s="31">
        <v>318</v>
      </c>
      <c r="H58" s="31">
        <f t="shared" si="6"/>
        <v>254.4</v>
      </c>
      <c r="I58" s="32">
        <f>G58+G59</f>
        <v>425</v>
      </c>
      <c r="J58" s="32">
        <v>318</v>
      </c>
      <c r="K58" s="31">
        <f t="shared" si="7"/>
        <v>107</v>
      </c>
      <c r="M58" s="31">
        <f t="shared" si="2"/>
        <v>63.6</v>
      </c>
    </row>
    <row r="59" spans="1:13" ht="30" customHeight="1" x14ac:dyDescent="0.3">
      <c r="A59" s="31" t="s">
        <v>328</v>
      </c>
      <c r="B59" s="31"/>
      <c r="C59" s="31"/>
      <c r="D59" s="31">
        <v>99</v>
      </c>
      <c r="E59" s="32" t="s">
        <v>327</v>
      </c>
      <c r="F59" s="28" t="s">
        <v>317</v>
      </c>
      <c r="G59" s="31">
        <v>107</v>
      </c>
      <c r="H59" s="31">
        <f t="shared" si="6"/>
        <v>85.6</v>
      </c>
      <c r="K59" s="31">
        <f t="shared" si="7"/>
        <v>0</v>
      </c>
      <c r="M59" s="31">
        <f t="shared" si="2"/>
        <v>21.400000000000002</v>
      </c>
    </row>
    <row r="60" spans="1:13" ht="30" customHeight="1" x14ac:dyDescent="0.3">
      <c r="A60" s="31" t="s">
        <v>318</v>
      </c>
      <c r="C60" s="29"/>
      <c r="D60" s="32">
        <v>99</v>
      </c>
      <c r="E60" s="32" t="s">
        <v>319</v>
      </c>
      <c r="F60" s="28" t="s">
        <v>317</v>
      </c>
      <c r="G60" s="31">
        <v>107</v>
      </c>
      <c r="H60" s="31">
        <f t="shared" si="6"/>
        <v>85.6</v>
      </c>
      <c r="K60" s="31">
        <f t="shared" si="7"/>
        <v>0</v>
      </c>
      <c r="M60" s="31">
        <f t="shared" si="2"/>
        <v>21.400000000000002</v>
      </c>
    </row>
    <row r="61" spans="1:13" ht="30" customHeight="1" x14ac:dyDescent="0.3">
      <c r="A61" s="32" t="s">
        <v>439</v>
      </c>
      <c r="B61" s="32">
        <v>152</v>
      </c>
      <c r="C61" s="32" t="s">
        <v>120</v>
      </c>
      <c r="D61" s="32">
        <v>185</v>
      </c>
      <c r="E61" s="32" t="s">
        <v>366</v>
      </c>
      <c r="F61" s="28" t="s">
        <v>258</v>
      </c>
      <c r="G61" s="32">
        <v>235</v>
      </c>
      <c r="H61" s="31">
        <f t="shared" si="6"/>
        <v>188</v>
      </c>
      <c r="K61" s="31">
        <f t="shared" si="7"/>
        <v>0</v>
      </c>
      <c r="M61" s="31">
        <f t="shared" si="2"/>
        <v>47</v>
      </c>
    </row>
    <row r="62" spans="1:13" ht="30" customHeight="1" x14ac:dyDescent="0.3">
      <c r="A62" s="32" t="s">
        <v>372</v>
      </c>
      <c r="B62" s="32">
        <v>1</v>
      </c>
      <c r="C62" s="32" t="s">
        <v>83</v>
      </c>
      <c r="D62" s="32">
        <v>115</v>
      </c>
      <c r="E62" s="32" t="s">
        <v>366</v>
      </c>
      <c r="F62" s="28" t="s">
        <v>437</v>
      </c>
      <c r="G62" s="32">
        <v>147</v>
      </c>
      <c r="H62" s="31">
        <f t="shared" si="6"/>
        <v>117.6</v>
      </c>
      <c r="K62" s="31">
        <f t="shared" si="7"/>
        <v>0</v>
      </c>
      <c r="M62" s="31">
        <f t="shared" si="2"/>
        <v>29.400000000000002</v>
      </c>
    </row>
    <row r="63" spans="1:13" ht="30" customHeight="1" x14ac:dyDescent="0.3">
      <c r="A63" s="31" t="s">
        <v>372</v>
      </c>
      <c r="B63" s="32">
        <v>1</v>
      </c>
      <c r="C63" s="31" t="s">
        <v>374</v>
      </c>
      <c r="D63" s="32">
        <v>115</v>
      </c>
      <c r="E63" s="31" t="s">
        <v>366</v>
      </c>
      <c r="F63" s="28" t="s">
        <v>373</v>
      </c>
      <c r="G63" s="31">
        <v>147</v>
      </c>
      <c r="H63" s="31">
        <f t="shared" si="6"/>
        <v>117.6</v>
      </c>
      <c r="K63" s="31">
        <f t="shared" si="7"/>
        <v>0</v>
      </c>
      <c r="M63" s="31">
        <f t="shared" si="2"/>
        <v>29.400000000000002</v>
      </c>
    </row>
    <row r="64" spans="1:13" ht="30" customHeight="1" x14ac:dyDescent="0.3">
      <c r="A64" s="31" t="s">
        <v>380</v>
      </c>
      <c r="B64" s="29">
        <v>86</v>
      </c>
      <c r="D64" s="32">
        <v>81</v>
      </c>
      <c r="E64" s="31" t="s">
        <v>381</v>
      </c>
      <c r="F64" s="28" t="s">
        <v>379</v>
      </c>
      <c r="G64" s="31">
        <v>103</v>
      </c>
      <c r="H64" s="31">
        <f t="shared" si="6"/>
        <v>82.4</v>
      </c>
      <c r="I64" s="32">
        <f>G64+G65+G66</f>
        <v>406</v>
      </c>
      <c r="J64" s="32">
        <v>361</v>
      </c>
      <c r="K64" s="31">
        <f t="shared" si="7"/>
        <v>45</v>
      </c>
      <c r="M64" s="31">
        <f t="shared" si="2"/>
        <v>20.6</v>
      </c>
    </row>
    <row r="65" spans="1:13" ht="30" customHeight="1" x14ac:dyDescent="0.3">
      <c r="A65" s="32" t="s">
        <v>438</v>
      </c>
      <c r="B65" s="32">
        <v>86</v>
      </c>
      <c r="C65" s="32" t="s">
        <v>83</v>
      </c>
      <c r="D65" s="32">
        <v>125</v>
      </c>
      <c r="E65" s="32" t="s">
        <v>366</v>
      </c>
      <c r="F65" s="28" t="s">
        <v>440</v>
      </c>
      <c r="G65" s="32">
        <v>159</v>
      </c>
      <c r="H65" s="31">
        <f t="shared" si="6"/>
        <v>127.2</v>
      </c>
      <c r="K65" s="31">
        <f t="shared" si="7"/>
        <v>0</v>
      </c>
      <c r="M65" s="31">
        <f t="shared" ref="M65:M81" si="8">G65*20%</f>
        <v>31.8</v>
      </c>
    </row>
    <row r="66" spans="1:13" ht="30" customHeight="1" x14ac:dyDescent="0.3">
      <c r="A66" s="31" t="s">
        <v>382</v>
      </c>
      <c r="B66" s="29">
        <v>86</v>
      </c>
      <c r="D66" s="32">
        <v>125</v>
      </c>
      <c r="E66" s="31" t="s">
        <v>381</v>
      </c>
      <c r="F66" s="28" t="s">
        <v>383</v>
      </c>
      <c r="G66" s="31">
        <v>144</v>
      </c>
      <c r="H66" s="31">
        <f t="shared" si="6"/>
        <v>115.2</v>
      </c>
      <c r="K66" s="31">
        <f t="shared" si="7"/>
        <v>0</v>
      </c>
      <c r="M66" s="31">
        <f t="shared" si="8"/>
        <v>28.8</v>
      </c>
    </row>
    <row r="67" spans="1:13" ht="30" customHeight="1" x14ac:dyDescent="0.3">
      <c r="A67" s="32" t="s">
        <v>384</v>
      </c>
      <c r="B67" s="32">
        <v>1</v>
      </c>
      <c r="C67" s="32" t="s">
        <v>385</v>
      </c>
      <c r="D67" s="32">
        <v>89</v>
      </c>
      <c r="E67" s="31" t="s">
        <v>381</v>
      </c>
      <c r="F67" s="28" t="s">
        <v>386</v>
      </c>
      <c r="G67" s="32">
        <v>114</v>
      </c>
      <c r="H67" s="31">
        <f t="shared" si="6"/>
        <v>91.2</v>
      </c>
      <c r="K67" s="31">
        <f t="shared" si="7"/>
        <v>0</v>
      </c>
      <c r="M67" s="31">
        <f t="shared" si="8"/>
        <v>22.8</v>
      </c>
    </row>
    <row r="68" spans="1:13" ht="30" customHeight="1" x14ac:dyDescent="0.3">
      <c r="A68" s="32" t="s">
        <v>483</v>
      </c>
      <c r="B68" s="32">
        <v>110</v>
      </c>
      <c r="C68" s="32" t="s">
        <v>3</v>
      </c>
      <c r="D68" s="32">
        <v>169</v>
      </c>
      <c r="E68" s="32" t="s">
        <v>471</v>
      </c>
      <c r="F68" s="28" t="s">
        <v>484</v>
      </c>
      <c r="G68" s="32">
        <v>215</v>
      </c>
      <c r="H68" s="31">
        <f t="shared" si="6"/>
        <v>172</v>
      </c>
      <c r="K68" s="31">
        <f t="shared" si="7"/>
        <v>0</v>
      </c>
      <c r="M68" s="31">
        <f t="shared" si="8"/>
        <v>43</v>
      </c>
    </row>
    <row r="69" spans="1:13" ht="30" customHeight="1" x14ac:dyDescent="0.3">
      <c r="A69" s="34" t="s">
        <v>475</v>
      </c>
      <c r="B69" s="32">
        <v>110</v>
      </c>
      <c r="C69" s="32" t="s">
        <v>476</v>
      </c>
      <c r="E69" s="32" t="s">
        <v>471</v>
      </c>
      <c r="F69" s="28" t="s">
        <v>477</v>
      </c>
      <c r="G69" s="32">
        <v>228</v>
      </c>
      <c r="H69" s="31">
        <f t="shared" si="6"/>
        <v>182.4</v>
      </c>
      <c r="K69" s="31">
        <f t="shared" si="7"/>
        <v>0</v>
      </c>
      <c r="M69" s="31">
        <f t="shared" si="8"/>
        <v>45.6</v>
      </c>
    </row>
    <row r="70" spans="1:13" ht="30" customHeight="1" x14ac:dyDescent="0.3">
      <c r="A70" s="32" t="s">
        <v>475</v>
      </c>
      <c r="B70" s="32">
        <v>110</v>
      </c>
      <c r="C70" s="32" t="s">
        <v>482</v>
      </c>
      <c r="D70" s="32">
        <v>179</v>
      </c>
      <c r="E70" s="32" t="s">
        <v>471</v>
      </c>
      <c r="F70" s="28" t="s">
        <v>480</v>
      </c>
      <c r="G70" s="32">
        <v>228</v>
      </c>
      <c r="H70" s="31">
        <f t="shared" si="6"/>
        <v>182.4</v>
      </c>
      <c r="K70" s="31">
        <f t="shared" si="7"/>
        <v>0</v>
      </c>
      <c r="M70" s="31">
        <f t="shared" si="8"/>
        <v>45.6</v>
      </c>
    </row>
    <row r="71" spans="1:13" ht="30" customHeight="1" x14ac:dyDescent="0.3">
      <c r="A71" s="32" t="s">
        <v>479</v>
      </c>
      <c r="B71" s="32">
        <v>5</v>
      </c>
      <c r="C71" s="32" t="s">
        <v>481</v>
      </c>
      <c r="D71" s="32">
        <v>115</v>
      </c>
      <c r="E71" s="32" t="s">
        <v>471</v>
      </c>
      <c r="F71" s="28" t="s">
        <v>478</v>
      </c>
      <c r="G71" s="32">
        <v>147</v>
      </c>
      <c r="H71" s="31">
        <f t="shared" si="6"/>
        <v>117.6</v>
      </c>
      <c r="K71" s="31">
        <f t="shared" si="7"/>
        <v>0</v>
      </c>
      <c r="M71" s="31">
        <f t="shared" si="8"/>
        <v>29.400000000000002</v>
      </c>
    </row>
    <row r="72" spans="1:13" ht="30" customHeight="1" x14ac:dyDescent="0.3">
      <c r="A72" s="31" t="s">
        <v>358</v>
      </c>
      <c r="B72" s="32">
        <v>44</v>
      </c>
      <c r="C72" s="31" t="s">
        <v>7</v>
      </c>
      <c r="D72" s="32">
        <v>254</v>
      </c>
      <c r="E72" s="31" t="s">
        <v>199</v>
      </c>
      <c r="F72" s="28"/>
      <c r="G72" s="31">
        <v>323</v>
      </c>
      <c r="H72" s="31">
        <f t="shared" si="6"/>
        <v>258.39999999999998</v>
      </c>
      <c r="K72" s="31">
        <f t="shared" si="7"/>
        <v>0</v>
      </c>
      <c r="M72" s="31">
        <f t="shared" si="8"/>
        <v>64.600000000000009</v>
      </c>
    </row>
    <row r="73" spans="1:13" ht="30" customHeight="1" x14ac:dyDescent="0.3">
      <c r="A73" s="32" t="s">
        <v>458</v>
      </c>
      <c r="B73" s="32">
        <v>46</v>
      </c>
      <c r="C73" s="32" t="s">
        <v>459</v>
      </c>
      <c r="D73" s="32">
        <v>255</v>
      </c>
      <c r="E73" s="33" t="s">
        <v>343</v>
      </c>
      <c r="F73" s="28"/>
      <c r="G73" s="32">
        <v>324</v>
      </c>
      <c r="H73" s="31">
        <f t="shared" si="6"/>
        <v>259.2</v>
      </c>
      <c r="K73" s="31">
        <f t="shared" si="7"/>
        <v>0</v>
      </c>
      <c r="M73" s="31">
        <f t="shared" si="8"/>
        <v>64.8</v>
      </c>
    </row>
    <row r="74" spans="1:13" ht="30" customHeight="1" x14ac:dyDescent="0.3">
      <c r="A74" s="32" t="s">
        <v>486</v>
      </c>
      <c r="B74" s="32">
        <v>52</v>
      </c>
      <c r="C74" s="32" t="s">
        <v>487</v>
      </c>
      <c r="D74" s="32">
        <v>221</v>
      </c>
      <c r="E74" s="32" t="s">
        <v>488</v>
      </c>
      <c r="F74" s="28" t="s">
        <v>485</v>
      </c>
      <c r="G74" s="32">
        <v>281</v>
      </c>
      <c r="H74" s="31">
        <f t="shared" si="6"/>
        <v>224.8</v>
      </c>
      <c r="I74" s="32">
        <f>G74</f>
        <v>281</v>
      </c>
      <c r="J74" s="32">
        <v>150</v>
      </c>
      <c r="K74" s="31">
        <f t="shared" si="7"/>
        <v>131</v>
      </c>
      <c r="M74" s="31">
        <f t="shared" si="8"/>
        <v>56.2</v>
      </c>
    </row>
    <row r="75" spans="1:13" ht="30" customHeight="1" x14ac:dyDescent="0.3">
      <c r="A75" s="31" t="s">
        <v>375</v>
      </c>
      <c r="B75" s="31">
        <v>52</v>
      </c>
      <c r="C75" s="31"/>
      <c r="D75" s="32">
        <v>260</v>
      </c>
      <c r="E75" s="31" t="s">
        <v>74</v>
      </c>
      <c r="F75" s="28" t="s">
        <v>376</v>
      </c>
      <c r="G75" s="31">
        <v>331</v>
      </c>
      <c r="H75" s="31">
        <f t="shared" si="6"/>
        <v>264.8</v>
      </c>
      <c r="K75" s="31">
        <f t="shared" si="7"/>
        <v>0</v>
      </c>
      <c r="M75" s="31">
        <f t="shared" si="8"/>
        <v>66.2</v>
      </c>
    </row>
    <row r="76" spans="1:13" ht="30" customHeight="1" x14ac:dyDescent="0.3">
      <c r="A76" s="31" t="s">
        <v>345</v>
      </c>
      <c r="B76" s="32">
        <v>44</v>
      </c>
      <c r="C76" s="32" t="s">
        <v>56</v>
      </c>
      <c r="D76" s="32">
        <v>305</v>
      </c>
      <c r="E76" s="32" t="s">
        <v>356</v>
      </c>
      <c r="F76" s="28" t="s">
        <v>346</v>
      </c>
      <c r="G76" s="31">
        <v>350</v>
      </c>
      <c r="H76" s="31">
        <f t="shared" si="6"/>
        <v>280</v>
      </c>
      <c r="I76" s="32">
        <f>G76</f>
        <v>350</v>
      </c>
      <c r="J76" s="32">
        <v>200</v>
      </c>
      <c r="K76" s="31">
        <f t="shared" si="7"/>
        <v>150</v>
      </c>
      <c r="M76" s="31">
        <f t="shared" si="8"/>
        <v>70</v>
      </c>
    </row>
    <row r="77" spans="1:13" ht="30" customHeight="1" x14ac:dyDescent="0.3">
      <c r="A77" s="32" t="s">
        <v>454</v>
      </c>
      <c r="C77" s="32" t="s">
        <v>83</v>
      </c>
      <c r="D77" s="32">
        <v>219</v>
      </c>
      <c r="E77" s="32" t="s">
        <v>247</v>
      </c>
      <c r="F77" s="28" t="s">
        <v>455</v>
      </c>
      <c r="G77" s="31">
        <v>219</v>
      </c>
      <c r="H77" s="31">
        <f t="shared" si="6"/>
        <v>175.2</v>
      </c>
      <c r="K77" s="31">
        <f t="shared" si="7"/>
        <v>0</v>
      </c>
      <c r="M77" s="31">
        <f t="shared" si="8"/>
        <v>43.800000000000004</v>
      </c>
    </row>
    <row r="78" spans="1:13" ht="30" customHeight="1" x14ac:dyDescent="0.3">
      <c r="A78" s="32" t="s">
        <v>457</v>
      </c>
      <c r="C78" s="32" t="s">
        <v>443</v>
      </c>
      <c r="D78" s="32">
        <v>219</v>
      </c>
      <c r="E78" s="32" t="s">
        <v>247</v>
      </c>
      <c r="F78" s="28" t="s">
        <v>456</v>
      </c>
      <c r="G78" s="31">
        <v>219</v>
      </c>
      <c r="H78" s="31">
        <f t="shared" si="6"/>
        <v>175.2</v>
      </c>
      <c r="K78" s="31">
        <f t="shared" si="7"/>
        <v>0</v>
      </c>
      <c r="M78" s="31">
        <f t="shared" si="8"/>
        <v>43.800000000000004</v>
      </c>
    </row>
    <row r="79" spans="1:13" ht="30" customHeight="1" x14ac:dyDescent="0.3">
      <c r="A79" s="32" t="s">
        <v>407</v>
      </c>
      <c r="D79" s="32">
        <v>219</v>
      </c>
      <c r="E79" s="32" t="s">
        <v>135</v>
      </c>
      <c r="F79" s="28" t="s">
        <v>408</v>
      </c>
      <c r="G79" s="32">
        <v>219</v>
      </c>
      <c r="H79" s="31">
        <f t="shared" si="6"/>
        <v>175.2</v>
      </c>
      <c r="I79" s="32">
        <f>G79+G80+G81</f>
        <v>657</v>
      </c>
      <c r="J79" s="32">
        <v>450</v>
      </c>
      <c r="K79" s="31">
        <f t="shared" si="7"/>
        <v>207</v>
      </c>
      <c r="M79" s="31">
        <f t="shared" si="8"/>
        <v>43.800000000000004</v>
      </c>
    </row>
    <row r="80" spans="1:13" ht="30" customHeight="1" x14ac:dyDescent="0.3">
      <c r="A80" s="32" t="s">
        <v>407</v>
      </c>
      <c r="D80" s="32">
        <v>219</v>
      </c>
      <c r="E80" s="32" t="s">
        <v>402</v>
      </c>
      <c r="F80" s="28" t="s">
        <v>408</v>
      </c>
      <c r="G80" s="32">
        <v>219</v>
      </c>
      <c r="H80" s="31">
        <f t="shared" si="6"/>
        <v>175.2</v>
      </c>
      <c r="K80" s="31">
        <f t="shared" si="7"/>
        <v>0</v>
      </c>
      <c r="M80" s="31">
        <f t="shared" si="8"/>
        <v>43.800000000000004</v>
      </c>
    </row>
    <row r="81" spans="1:13" ht="30" customHeight="1" x14ac:dyDescent="0.3">
      <c r="A81" s="32" t="s">
        <v>452</v>
      </c>
      <c r="C81" s="32" t="s">
        <v>120</v>
      </c>
      <c r="D81" s="32">
        <v>219</v>
      </c>
      <c r="E81" s="32" t="s">
        <v>247</v>
      </c>
      <c r="F81" s="28" t="s">
        <v>453</v>
      </c>
      <c r="G81" s="31">
        <v>219</v>
      </c>
      <c r="H81" s="31">
        <f t="shared" si="6"/>
        <v>175.2</v>
      </c>
      <c r="I81" s="32">
        <f>G81+G82+G83+G84</f>
        <v>1076</v>
      </c>
      <c r="J81" s="32">
        <v>400</v>
      </c>
      <c r="K81" s="31">
        <f t="shared" si="7"/>
        <v>676</v>
      </c>
      <c r="M81" s="32">
        <f t="shared" si="8"/>
        <v>43.800000000000004</v>
      </c>
    </row>
    <row r="82" spans="1:13" ht="30" customHeight="1" x14ac:dyDescent="0.3">
      <c r="A82" s="32" t="s">
        <v>494</v>
      </c>
      <c r="C82" s="32" t="s">
        <v>496</v>
      </c>
      <c r="D82" s="32">
        <v>499</v>
      </c>
      <c r="E82" s="32" t="s">
        <v>135</v>
      </c>
      <c r="F82" s="28" t="s">
        <v>495</v>
      </c>
      <c r="G82" s="32">
        <v>499</v>
      </c>
      <c r="H82" s="31">
        <f t="shared" si="6"/>
        <v>499</v>
      </c>
    </row>
    <row r="83" spans="1:13" ht="30" customHeight="1" x14ac:dyDescent="0.3">
      <c r="A83" s="32" t="s">
        <v>405</v>
      </c>
      <c r="D83" s="32">
        <v>179</v>
      </c>
      <c r="E83" s="32" t="s">
        <v>402</v>
      </c>
      <c r="F83" s="28" t="s">
        <v>406</v>
      </c>
      <c r="G83" s="32">
        <v>179</v>
      </c>
      <c r="H83" s="31">
        <f t="shared" si="6"/>
        <v>179</v>
      </c>
      <c r="K83" s="31">
        <f>I83-J83</f>
        <v>0</v>
      </c>
    </row>
    <row r="84" spans="1:13" ht="30" customHeight="1" x14ac:dyDescent="0.3">
      <c r="A84" s="31" t="s">
        <v>466</v>
      </c>
      <c r="C84" s="31"/>
      <c r="D84" s="32">
        <v>179</v>
      </c>
      <c r="E84" s="31" t="s">
        <v>371</v>
      </c>
      <c r="F84" s="28" t="s">
        <v>435</v>
      </c>
      <c r="G84" s="31">
        <v>179</v>
      </c>
      <c r="H84" s="31">
        <f t="shared" si="6"/>
        <v>179</v>
      </c>
      <c r="K84" s="31"/>
    </row>
    <row r="85" spans="1:13" ht="30" customHeight="1" x14ac:dyDescent="0.3">
      <c r="A85" s="31" t="s">
        <v>466</v>
      </c>
      <c r="C85" s="31"/>
      <c r="D85" s="32">
        <v>179</v>
      </c>
      <c r="E85" s="32" t="s">
        <v>467</v>
      </c>
      <c r="F85" s="28" t="s">
        <v>435</v>
      </c>
      <c r="G85" s="31">
        <v>179</v>
      </c>
      <c r="H85" s="31">
        <f t="shared" si="6"/>
        <v>179</v>
      </c>
      <c r="I85" s="32">
        <f>G85</f>
        <v>179</v>
      </c>
      <c r="J85" s="32">
        <v>100</v>
      </c>
      <c r="K85" s="31">
        <f>I85-J85</f>
        <v>79</v>
      </c>
    </row>
    <row r="86" spans="1:13" ht="30" customHeight="1" x14ac:dyDescent="0.3">
      <c r="A86" s="32" t="s">
        <v>434</v>
      </c>
      <c r="D86" s="32">
        <v>179</v>
      </c>
      <c r="E86" s="32" t="s">
        <v>436</v>
      </c>
      <c r="F86" s="28" t="s">
        <v>435</v>
      </c>
      <c r="G86" s="31">
        <v>179</v>
      </c>
      <c r="H86" s="31">
        <f t="shared" si="6"/>
        <v>179</v>
      </c>
      <c r="I86" s="32">
        <f>G86</f>
        <v>179</v>
      </c>
      <c r="J86" s="32">
        <v>100</v>
      </c>
      <c r="K86" s="31">
        <f>I86-J86</f>
        <v>79</v>
      </c>
    </row>
    <row r="87" spans="1:13" ht="30" customHeight="1" x14ac:dyDescent="0.3">
      <c r="A87" s="32" t="s">
        <v>504</v>
      </c>
      <c r="D87" s="32">
        <v>80</v>
      </c>
    </row>
    <row r="88" spans="1:13" ht="30" customHeight="1" x14ac:dyDescent="0.3">
      <c r="A88" s="32" t="s">
        <v>505</v>
      </c>
      <c r="D88" s="32">
        <v>479</v>
      </c>
    </row>
    <row r="89" spans="1:13" ht="30" customHeight="1" x14ac:dyDescent="0.3">
      <c r="D89" s="32">
        <f>SUM(D2:D88)</f>
        <v>19653</v>
      </c>
    </row>
    <row r="90" spans="1:13" ht="30" customHeight="1" x14ac:dyDescent="0.3">
      <c r="D90" s="32">
        <v>20175</v>
      </c>
    </row>
  </sheetData>
  <sortState ref="A2:K87">
    <sortCondition ref="A2"/>
  </sortState>
  <hyperlinks>
    <hyperlink ref="F38" r:id="rId1" xr:uid="{00000000-0004-0000-2D00-000000000000}"/>
    <hyperlink ref="F39" r:id="rId2" xr:uid="{00000000-0004-0000-2D00-000001000000}"/>
    <hyperlink ref="F49" r:id="rId3" xr:uid="{00000000-0004-0000-2D00-000002000000}"/>
    <hyperlink ref="F32" r:id="rId4" xr:uid="{00000000-0004-0000-2D00-000003000000}"/>
    <hyperlink ref="F59" r:id="rId5" xr:uid="{00000000-0004-0000-2D00-000004000000}"/>
    <hyperlink ref="F48" r:id="rId6" xr:uid="{00000000-0004-0000-2D00-000005000000}"/>
    <hyperlink ref="F50" r:id="rId7" xr:uid="{00000000-0004-0000-2D00-000006000000}"/>
    <hyperlink ref="F33" r:id="rId8" xr:uid="{00000000-0004-0000-2D00-000007000000}"/>
    <hyperlink ref="F51" r:id="rId9" xr:uid="{00000000-0004-0000-2D00-000008000000}"/>
    <hyperlink ref="F60" r:id="rId10" xr:uid="{00000000-0004-0000-2D00-000009000000}"/>
    <hyperlink ref="F3" r:id="rId11" xr:uid="{00000000-0004-0000-2D00-00000A000000}"/>
    <hyperlink ref="F21" r:id="rId12" xr:uid="{00000000-0004-0000-2D00-00000B000000}"/>
    <hyperlink ref="F35" r:id="rId13" xr:uid="{00000000-0004-0000-2D00-00000C000000}"/>
    <hyperlink ref="F57" r:id="rId14" xr:uid="{00000000-0004-0000-2D00-00000D000000}"/>
    <hyperlink ref="F45" r:id="rId15" xr:uid="{00000000-0004-0000-2D00-00000E000000}"/>
    <hyperlink ref="F76" r:id="rId16" xr:uid="{00000000-0004-0000-2D00-00000F000000}"/>
    <hyperlink ref="F23" r:id="rId17" xr:uid="{00000000-0004-0000-2D00-000010000000}"/>
    <hyperlink ref="F22" r:id="rId18" xr:uid="{00000000-0004-0000-2D00-000011000000}"/>
    <hyperlink ref="F58" r:id="rId19" xr:uid="{00000000-0004-0000-2D00-000012000000}"/>
    <hyperlink ref="F63" r:id="rId20" xr:uid="{00000000-0004-0000-2D00-000013000000}"/>
    <hyperlink ref="F75" r:id="rId21" xr:uid="{00000000-0004-0000-2D00-000014000000}"/>
    <hyperlink ref="F20" r:id="rId22" xr:uid="{00000000-0004-0000-2D00-000015000000}"/>
    <hyperlink ref="F64" r:id="rId23" xr:uid="{00000000-0004-0000-2D00-000016000000}"/>
    <hyperlink ref="F66" r:id="rId24" xr:uid="{00000000-0004-0000-2D00-000017000000}"/>
    <hyperlink ref="F67" r:id="rId25" xr:uid="{00000000-0004-0000-2D00-000018000000}"/>
    <hyperlink ref="F30" r:id="rId26" xr:uid="{00000000-0004-0000-2D00-000019000000}"/>
    <hyperlink ref="F7" r:id="rId27" xr:uid="{00000000-0004-0000-2D00-00001A000000}"/>
    <hyperlink ref="F8" r:id="rId28" xr:uid="{00000000-0004-0000-2D00-00001B000000}"/>
    <hyperlink ref="F12" r:id="rId29" xr:uid="{00000000-0004-0000-2D00-00001C000000}"/>
    <hyperlink ref="F4" r:id="rId30" xr:uid="{00000000-0004-0000-2D00-00001D000000}"/>
    <hyperlink ref="F2" r:id="rId31" xr:uid="{00000000-0004-0000-2D00-00001E000000}"/>
    <hyperlink ref="F42" r:id="rId32" xr:uid="{00000000-0004-0000-2D00-00001F000000}"/>
    <hyperlink ref="F83" r:id="rId33" xr:uid="{00000000-0004-0000-2D00-000020000000}"/>
    <hyperlink ref="F80" r:id="rId34" xr:uid="{00000000-0004-0000-2D00-000021000000}"/>
    <hyperlink ref="F5" r:id="rId35" xr:uid="{00000000-0004-0000-2D00-000022000000}"/>
    <hyperlink ref="F14" r:id="rId36" xr:uid="{00000000-0004-0000-2D00-000023000000}"/>
    <hyperlink ref="F17" r:id="rId37" xr:uid="{00000000-0004-0000-2D00-000024000000}"/>
    <hyperlink ref="F15" r:id="rId38" xr:uid="{00000000-0004-0000-2D00-000025000000}"/>
    <hyperlink ref="F11" r:id="rId39" xr:uid="{00000000-0004-0000-2D00-000026000000}"/>
    <hyperlink ref="F28" r:id="rId40" xr:uid="{00000000-0004-0000-2D00-000027000000}"/>
    <hyperlink ref="F29" r:id="rId41" xr:uid="{00000000-0004-0000-2D00-000028000000}"/>
    <hyperlink ref="F6" r:id="rId42" xr:uid="{00000000-0004-0000-2D00-000029000000}"/>
    <hyperlink ref="F79" r:id="rId43" xr:uid="{00000000-0004-0000-2D00-00002A000000}"/>
    <hyperlink ref="F9" r:id="rId44" xr:uid="{00000000-0004-0000-2D00-00002B000000}"/>
    <hyperlink ref="F10" r:id="rId45" xr:uid="{00000000-0004-0000-2D00-00002C000000}"/>
    <hyperlink ref="F52" r:id="rId46" xr:uid="{00000000-0004-0000-2D00-00002D000000}"/>
    <hyperlink ref="F86" r:id="rId47" xr:uid="{00000000-0004-0000-2D00-00002E000000}"/>
    <hyperlink ref="F62" r:id="rId48" xr:uid="{00000000-0004-0000-2D00-00002F000000}"/>
    <hyperlink ref="F61" r:id="rId49" xr:uid="{00000000-0004-0000-2D00-000030000000}"/>
    <hyperlink ref="F65" r:id="rId50" xr:uid="{00000000-0004-0000-2D00-000031000000}"/>
    <hyperlink ref="F26" r:id="rId51" xr:uid="{00000000-0004-0000-2D00-000032000000}"/>
    <hyperlink ref="F24" r:id="rId52" xr:uid="{00000000-0004-0000-2D00-000033000000}"/>
    <hyperlink ref="F25" r:id="rId53" xr:uid="{00000000-0004-0000-2D00-000034000000}"/>
    <hyperlink ref="F27" r:id="rId54" xr:uid="{00000000-0004-0000-2D00-000035000000}"/>
    <hyperlink ref="F36" r:id="rId55" xr:uid="{00000000-0004-0000-2D00-000036000000}"/>
    <hyperlink ref="F81" r:id="rId56" xr:uid="{00000000-0004-0000-2D00-000037000000}"/>
    <hyperlink ref="F77" r:id="rId57" xr:uid="{00000000-0004-0000-2D00-000038000000}"/>
    <hyperlink ref="F78" r:id="rId58" xr:uid="{00000000-0004-0000-2D00-000039000000}"/>
    <hyperlink ref="F40" r:id="rId59" xr:uid="{00000000-0004-0000-2D00-00003A000000}"/>
    <hyperlink ref="F43" r:id="rId60" xr:uid="{00000000-0004-0000-2D00-00003B000000}"/>
    <hyperlink ref="F37" r:id="rId61" xr:uid="{00000000-0004-0000-2D00-00003C000000}"/>
    <hyperlink ref="F84" r:id="rId62" xr:uid="{00000000-0004-0000-2D00-00003D000000}"/>
    <hyperlink ref="F85" r:id="rId63" xr:uid="{00000000-0004-0000-2D00-00003E000000}"/>
    <hyperlink ref="F56" r:id="rId64" xr:uid="{00000000-0004-0000-2D00-00003F000000}"/>
    <hyperlink ref="F55" r:id="rId65" xr:uid="{00000000-0004-0000-2D00-000040000000}"/>
    <hyperlink ref="F69" r:id="rId66" xr:uid="{00000000-0004-0000-2D00-000041000000}"/>
    <hyperlink ref="F71" r:id="rId67" xr:uid="{00000000-0004-0000-2D00-000042000000}"/>
    <hyperlink ref="F70" r:id="rId68" xr:uid="{00000000-0004-0000-2D00-000043000000}"/>
    <hyperlink ref="F68" r:id="rId69" xr:uid="{00000000-0004-0000-2D00-000044000000}"/>
    <hyperlink ref="F74" r:id="rId70" xr:uid="{00000000-0004-0000-2D00-000045000000}"/>
    <hyperlink ref="F19" r:id="rId71" xr:uid="{00000000-0004-0000-2D00-000046000000}"/>
    <hyperlink ref="F18" r:id="rId72" xr:uid="{00000000-0004-0000-2D00-000047000000}"/>
    <hyperlink ref="F82" r:id="rId73" xr:uid="{00000000-0004-0000-2D00-000048000000}"/>
    <hyperlink ref="F41" r:id="rId74" xr:uid="{00000000-0004-0000-2D00-000049000000}"/>
  </hyperlinks>
  <pageMargins left="0.7" right="0.7" top="0.75" bottom="0.75" header="0.3" footer="0.3"/>
  <pageSetup paperSize="9" orientation="portrait" verticalDpi="0" r:id="rId7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87"/>
  <sheetViews>
    <sheetView topLeftCell="A11" workbookViewId="0">
      <selection activeCell="A20" sqref="A20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283</v>
      </c>
      <c r="B2" s="47" t="s">
        <v>409</v>
      </c>
      <c r="C2" s="16" t="s">
        <v>410</v>
      </c>
      <c r="D2" s="12">
        <v>12</v>
      </c>
      <c r="E2" s="12" t="s">
        <v>20</v>
      </c>
      <c r="F2" s="12">
        <v>279</v>
      </c>
      <c r="G2" s="13">
        <f t="shared" ref="G2:G46" si="0">F2-L2</f>
        <v>223.2</v>
      </c>
      <c r="H2" s="12">
        <f>F2+F3+F4</f>
        <v>870</v>
      </c>
      <c r="I2" s="12">
        <v>400</v>
      </c>
      <c r="J2" s="13">
        <f t="shared" ref="J2:J46" si="1">H2-I2</f>
        <v>470</v>
      </c>
      <c r="L2" s="13">
        <f t="shared" ref="L2:L38" si="2">F2*20%</f>
        <v>55.800000000000004</v>
      </c>
    </row>
    <row r="3" spans="1:14" s="10" customFormat="1" ht="30" customHeight="1" x14ac:dyDescent="0.3">
      <c r="A3" s="10" t="s">
        <v>283</v>
      </c>
      <c r="B3" s="41" t="s">
        <v>432</v>
      </c>
      <c r="C3" s="15" t="s">
        <v>433</v>
      </c>
      <c r="D3" s="10">
        <v>7</v>
      </c>
      <c r="F3" s="10">
        <v>390</v>
      </c>
      <c r="G3" s="13">
        <f t="shared" si="0"/>
        <v>312</v>
      </c>
      <c r="J3" s="11"/>
      <c r="L3" s="13">
        <f t="shared" si="2"/>
        <v>78</v>
      </c>
    </row>
    <row r="4" spans="1:14" s="8" customFormat="1" ht="30" customHeight="1" x14ac:dyDescent="0.3">
      <c r="A4" s="8" t="s">
        <v>283</v>
      </c>
      <c r="B4" s="48" t="s">
        <v>411</v>
      </c>
      <c r="C4" s="14" t="s">
        <v>412</v>
      </c>
      <c r="D4" s="8">
        <v>12</v>
      </c>
      <c r="E4" s="8" t="s">
        <v>120</v>
      </c>
      <c r="F4" s="8">
        <v>201</v>
      </c>
      <c r="G4" s="9">
        <f t="shared" si="0"/>
        <v>160.80000000000001</v>
      </c>
      <c r="J4" s="9">
        <f t="shared" si="1"/>
        <v>0</v>
      </c>
      <c r="L4" s="9">
        <f t="shared" si="2"/>
        <v>40.200000000000003</v>
      </c>
      <c r="M4" s="9"/>
      <c r="N4" s="9"/>
    </row>
    <row r="5" spans="1:14" s="3" customFormat="1" ht="30" customHeight="1" x14ac:dyDescent="0.3">
      <c r="A5" s="4" t="s">
        <v>353</v>
      </c>
      <c r="B5" s="43" t="s">
        <v>354</v>
      </c>
      <c r="C5" s="15" t="s">
        <v>355</v>
      </c>
      <c r="D5" s="3">
        <v>38</v>
      </c>
      <c r="F5" s="3">
        <v>491</v>
      </c>
      <c r="G5" s="4">
        <f t="shared" si="0"/>
        <v>392.8</v>
      </c>
      <c r="H5" s="3">
        <f>F5+F6</f>
        <v>814</v>
      </c>
      <c r="I5" s="3">
        <v>814</v>
      </c>
      <c r="J5" s="4">
        <f t="shared" si="1"/>
        <v>0</v>
      </c>
      <c r="L5" s="4">
        <f t="shared" si="2"/>
        <v>98.2</v>
      </c>
    </row>
    <row r="6" spans="1:14" s="3" customFormat="1" ht="30" customHeight="1" x14ac:dyDescent="0.3">
      <c r="A6" s="4" t="s">
        <v>353</v>
      </c>
      <c r="B6" s="49" t="s">
        <v>350</v>
      </c>
      <c r="C6" s="15" t="s">
        <v>352</v>
      </c>
      <c r="D6" s="3" t="s">
        <v>351</v>
      </c>
      <c r="E6" s="4"/>
      <c r="F6" s="4">
        <v>323</v>
      </c>
      <c r="G6" s="4">
        <f t="shared" si="0"/>
        <v>258.39999999999998</v>
      </c>
      <c r="J6" s="4">
        <f t="shared" si="1"/>
        <v>0</v>
      </c>
      <c r="L6" s="4">
        <f t="shared" si="2"/>
        <v>64.600000000000009</v>
      </c>
    </row>
    <row r="7" spans="1:14" s="12" customFormat="1" ht="30" customHeight="1" x14ac:dyDescent="0.3">
      <c r="A7" s="13" t="s">
        <v>381</v>
      </c>
      <c r="B7" s="45" t="s">
        <v>380</v>
      </c>
      <c r="C7" s="16" t="s">
        <v>379</v>
      </c>
      <c r="D7" s="22">
        <v>86</v>
      </c>
      <c r="F7" s="13">
        <v>103</v>
      </c>
      <c r="G7" s="13">
        <f t="shared" si="0"/>
        <v>82.4</v>
      </c>
      <c r="H7" s="12">
        <f>F7+F8+F9</f>
        <v>361</v>
      </c>
      <c r="I7" s="12">
        <v>361</v>
      </c>
      <c r="J7" s="13">
        <f t="shared" si="1"/>
        <v>0</v>
      </c>
      <c r="L7" s="13">
        <f t="shared" si="2"/>
        <v>20.6</v>
      </c>
    </row>
    <row r="8" spans="1:14" s="10" customFormat="1" ht="30" customHeight="1" x14ac:dyDescent="0.3">
      <c r="A8" s="11" t="s">
        <v>381</v>
      </c>
      <c r="B8" s="42" t="s">
        <v>382</v>
      </c>
      <c r="C8" s="15" t="s">
        <v>383</v>
      </c>
      <c r="D8" s="21">
        <v>86</v>
      </c>
      <c r="F8" s="11">
        <v>144</v>
      </c>
      <c r="G8" s="11">
        <f t="shared" si="0"/>
        <v>115.2</v>
      </c>
      <c r="J8" s="11">
        <f t="shared" si="1"/>
        <v>0</v>
      </c>
      <c r="L8" s="11">
        <f t="shared" si="2"/>
        <v>28.8</v>
      </c>
    </row>
    <row r="9" spans="1:14" s="8" customFormat="1" ht="30" customHeight="1" x14ac:dyDescent="0.3">
      <c r="A9" s="9" t="s">
        <v>381</v>
      </c>
      <c r="B9" s="48" t="s">
        <v>384</v>
      </c>
      <c r="C9" s="14" t="s">
        <v>386</v>
      </c>
      <c r="D9" s="8">
        <v>1</v>
      </c>
      <c r="E9" s="8" t="s">
        <v>385</v>
      </c>
      <c r="F9" s="8">
        <v>114</v>
      </c>
      <c r="G9" s="9">
        <f t="shared" si="0"/>
        <v>91.2</v>
      </c>
      <c r="J9" s="9">
        <f t="shared" si="1"/>
        <v>0</v>
      </c>
      <c r="L9" s="9">
        <f t="shared" si="2"/>
        <v>22.8</v>
      </c>
    </row>
    <row r="10" spans="1:14" s="3" customFormat="1" ht="30" customHeight="1" x14ac:dyDescent="0.3">
      <c r="A10" s="3" t="s">
        <v>392</v>
      </c>
      <c r="B10" s="43" t="s">
        <v>397</v>
      </c>
      <c r="C10" s="15" t="s">
        <v>398</v>
      </c>
      <c r="D10" s="3">
        <v>5</v>
      </c>
      <c r="E10" s="3" t="s">
        <v>399</v>
      </c>
      <c r="F10" s="3">
        <v>507</v>
      </c>
      <c r="G10" s="4">
        <f t="shared" si="0"/>
        <v>405.6</v>
      </c>
      <c r="H10" s="3">
        <f>F10+F11+F12+F13</f>
        <v>1411</v>
      </c>
      <c r="I10" s="3">
        <v>900</v>
      </c>
      <c r="J10" s="4">
        <f t="shared" si="1"/>
        <v>511</v>
      </c>
      <c r="L10" s="4">
        <f t="shared" si="2"/>
        <v>101.4</v>
      </c>
    </row>
    <row r="11" spans="1:14" s="3" customFormat="1" ht="30" customHeight="1" x14ac:dyDescent="0.3">
      <c r="A11" s="3" t="s">
        <v>392</v>
      </c>
      <c r="B11" s="43" t="s">
        <v>391</v>
      </c>
      <c r="C11" s="15" t="s">
        <v>390</v>
      </c>
      <c r="D11" s="3">
        <v>5</v>
      </c>
      <c r="E11" s="3" t="s">
        <v>120</v>
      </c>
      <c r="F11" s="3">
        <v>422</v>
      </c>
      <c r="G11" s="4">
        <f t="shared" si="0"/>
        <v>337.6</v>
      </c>
      <c r="J11" s="4">
        <f t="shared" si="1"/>
        <v>0</v>
      </c>
      <c r="L11" s="4">
        <f t="shared" si="2"/>
        <v>84.4</v>
      </c>
    </row>
    <row r="12" spans="1:14" s="3" customFormat="1" ht="30" customHeight="1" x14ac:dyDescent="0.3">
      <c r="A12" s="3" t="s">
        <v>392</v>
      </c>
      <c r="B12" s="36" t="s">
        <v>394</v>
      </c>
      <c r="C12" s="15" t="s">
        <v>393</v>
      </c>
      <c r="D12" s="3">
        <v>5</v>
      </c>
      <c r="G12" s="4">
        <f t="shared" si="0"/>
        <v>0</v>
      </c>
      <c r="J12" s="4">
        <f t="shared" si="1"/>
        <v>0</v>
      </c>
      <c r="L12" s="4">
        <f t="shared" si="2"/>
        <v>0</v>
      </c>
    </row>
    <row r="13" spans="1:14" s="3" customFormat="1" ht="30" customHeight="1" x14ac:dyDescent="0.3">
      <c r="A13" s="3" t="s">
        <v>392</v>
      </c>
      <c r="B13" s="43" t="s">
        <v>395</v>
      </c>
      <c r="C13" s="15" t="s">
        <v>396</v>
      </c>
      <c r="D13" s="3">
        <v>110</v>
      </c>
      <c r="E13" s="3" t="s">
        <v>363</v>
      </c>
      <c r="F13" s="3">
        <v>482</v>
      </c>
      <c r="G13" s="4">
        <f t="shared" si="0"/>
        <v>385.6</v>
      </c>
      <c r="J13" s="4">
        <f t="shared" si="1"/>
        <v>0</v>
      </c>
      <c r="L13" s="4">
        <f t="shared" si="2"/>
        <v>96.4</v>
      </c>
    </row>
    <row r="14" spans="1:14" s="12" customFormat="1" ht="30" customHeight="1" x14ac:dyDescent="0.3">
      <c r="A14" s="12" t="s">
        <v>327</v>
      </c>
      <c r="B14" s="45" t="s">
        <v>329</v>
      </c>
      <c r="C14" s="16" t="s">
        <v>322</v>
      </c>
      <c r="E14" s="13"/>
      <c r="F14" s="13">
        <v>126</v>
      </c>
      <c r="G14" s="13">
        <f t="shared" si="0"/>
        <v>100.8</v>
      </c>
      <c r="H14" s="12">
        <f>F14+F15+F16+F17</f>
        <v>359</v>
      </c>
      <c r="I14" s="12">
        <v>359</v>
      </c>
      <c r="J14" s="13">
        <f t="shared" si="1"/>
        <v>0</v>
      </c>
      <c r="L14" s="13">
        <f t="shared" si="2"/>
        <v>25.200000000000003</v>
      </c>
    </row>
    <row r="15" spans="1:14" s="10" customFormat="1" ht="30" customHeight="1" x14ac:dyDescent="0.3">
      <c r="A15" s="10" t="s">
        <v>327</v>
      </c>
      <c r="B15" s="40" t="s">
        <v>326</v>
      </c>
      <c r="C15" s="15" t="s">
        <v>324</v>
      </c>
      <c r="D15" s="11"/>
      <c r="E15" s="11"/>
      <c r="F15" s="11"/>
      <c r="G15" s="11">
        <f t="shared" si="0"/>
        <v>0</v>
      </c>
      <c r="J15" s="11">
        <f t="shared" si="1"/>
        <v>0</v>
      </c>
      <c r="L15" s="11">
        <f t="shared" si="2"/>
        <v>0</v>
      </c>
    </row>
    <row r="16" spans="1:14" s="10" customFormat="1" ht="30" customHeight="1" x14ac:dyDescent="0.3">
      <c r="A16" s="10" t="s">
        <v>327</v>
      </c>
      <c r="B16" s="42" t="s">
        <v>330</v>
      </c>
      <c r="C16" s="15" t="s">
        <v>320</v>
      </c>
      <c r="D16" s="21"/>
      <c r="E16" s="21"/>
      <c r="F16" s="11">
        <v>126</v>
      </c>
      <c r="G16" s="11">
        <f t="shared" si="0"/>
        <v>100.8</v>
      </c>
      <c r="J16" s="11">
        <f t="shared" si="1"/>
        <v>0</v>
      </c>
      <c r="L16" s="11">
        <f>F16*20%</f>
        <v>25.200000000000003</v>
      </c>
    </row>
    <row r="17" spans="1:12" s="9" customFormat="1" ht="30" customHeight="1" x14ac:dyDescent="0.3">
      <c r="A17" s="8" t="s">
        <v>327</v>
      </c>
      <c r="B17" s="44" t="s">
        <v>328</v>
      </c>
      <c r="C17" s="14" t="s">
        <v>317</v>
      </c>
      <c r="F17" s="9">
        <v>107</v>
      </c>
      <c r="G17" s="9">
        <f t="shared" si="0"/>
        <v>85.6</v>
      </c>
      <c r="H17" s="8"/>
      <c r="I17" s="8"/>
      <c r="J17" s="9">
        <f t="shared" si="1"/>
        <v>0</v>
      </c>
      <c r="K17" s="8"/>
      <c r="L17" s="9">
        <f t="shared" si="2"/>
        <v>21.400000000000002</v>
      </c>
    </row>
    <row r="18" spans="1:12" s="4" customFormat="1" ht="30" customHeight="1" x14ac:dyDescent="0.3">
      <c r="A18" s="3" t="s">
        <v>339</v>
      </c>
      <c r="B18" s="43" t="s">
        <v>338</v>
      </c>
      <c r="C18" s="15" t="s">
        <v>337</v>
      </c>
      <c r="D18" s="3"/>
      <c r="E18" s="3"/>
      <c r="F18" s="4">
        <v>185</v>
      </c>
      <c r="G18" s="4">
        <f t="shared" si="0"/>
        <v>148</v>
      </c>
      <c r="H18" s="3">
        <f>F18</f>
        <v>185</v>
      </c>
      <c r="I18" s="3">
        <v>100</v>
      </c>
      <c r="J18" s="4">
        <f t="shared" si="1"/>
        <v>85</v>
      </c>
      <c r="K18" s="3"/>
      <c r="L18" s="4">
        <f t="shared" si="2"/>
        <v>37</v>
      </c>
    </row>
    <row r="19" spans="1:12" s="6" customFormat="1" ht="30" customHeight="1" x14ac:dyDescent="0.3">
      <c r="A19" s="5" t="s">
        <v>416</v>
      </c>
      <c r="B19" s="46" t="s">
        <v>414</v>
      </c>
      <c r="C19" s="7" t="s">
        <v>413</v>
      </c>
      <c r="D19" s="5" t="s">
        <v>415</v>
      </c>
      <c r="E19" s="5"/>
      <c r="F19" s="5">
        <v>238</v>
      </c>
      <c r="G19" s="6">
        <f t="shared" si="0"/>
        <v>190.4</v>
      </c>
      <c r="H19" s="5">
        <f>F19</f>
        <v>238</v>
      </c>
      <c r="I19" s="5">
        <v>100</v>
      </c>
      <c r="J19" s="6">
        <f t="shared" si="1"/>
        <v>138</v>
      </c>
      <c r="K19" s="5"/>
      <c r="L19" s="6">
        <f t="shared" si="2"/>
        <v>47.6</v>
      </c>
    </row>
    <row r="20" spans="1:12" s="4" customFormat="1" ht="30" customHeight="1" x14ac:dyDescent="0.3">
      <c r="A20" s="3" t="s">
        <v>199</v>
      </c>
      <c r="B20" s="49" t="s">
        <v>340</v>
      </c>
      <c r="C20" s="15" t="s">
        <v>341</v>
      </c>
      <c r="D20" s="4">
        <v>46</v>
      </c>
      <c r="E20" s="4" t="s">
        <v>56</v>
      </c>
      <c r="F20" s="4">
        <v>662</v>
      </c>
      <c r="G20" s="4">
        <f t="shared" si="0"/>
        <v>529.6</v>
      </c>
      <c r="H20" s="3">
        <f>F20+F21</f>
        <v>985</v>
      </c>
      <c r="I20" s="3">
        <v>985</v>
      </c>
      <c r="J20" s="4">
        <f t="shared" si="1"/>
        <v>0</v>
      </c>
      <c r="K20" s="3"/>
      <c r="L20" s="4">
        <f t="shared" si="2"/>
        <v>132.4</v>
      </c>
    </row>
    <row r="21" spans="1:12" s="3" customFormat="1" ht="30" customHeight="1" x14ac:dyDescent="0.3">
      <c r="A21" s="4" t="s">
        <v>199</v>
      </c>
      <c r="B21" s="49" t="s">
        <v>358</v>
      </c>
      <c r="C21" s="15"/>
      <c r="D21" s="3">
        <v>44</v>
      </c>
      <c r="E21" s="4" t="s">
        <v>7</v>
      </c>
      <c r="F21" s="4">
        <v>323</v>
      </c>
      <c r="G21" s="4">
        <f t="shared" si="0"/>
        <v>258.39999999999998</v>
      </c>
      <c r="J21" s="4">
        <f t="shared" si="1"/>
        <v>0</v>
      </c>
      <c r="L21" s="4">
        <f t="shared" si="2"/>
        <v>64.600000000000009</v>
      </c>
    </row>
    <row r="22" spans="1:12" s="12" customFormat="1" ht="30" customHeight="1" x14ac:dyDescent="0.3">
      <c r="A22" s="12" t="s">
        <v>135</v>
      </c>
      <c r="B22" s="47" t="s">
        <v>407</v>
      </c>
      <c r="C22" s="16" t="s">
        <v>408</v>
      </c>
      <c r="F22" s="12">
        <v>219</v>
      </c>
      <c r="G22" s="13">
        <f t="shared" si="0"/>
        <v>175.2</v>
      </c>
      <c r="H22" s="12">
        <f>F22+F23+F24</f>
        <v>908</v>
      </c>
      <c r="I22" s="12">
        <v>450</v>
      </c>
      <c r="J22" s="13">
        <f t="shared" si="1"/>
        <v>458</v>
      </c>
      <c r="L22" s="13">
        <f t="shared" si="2"/>
        <v>43.800000000000004</v>
      </c>
    </row>
    <row r="23" spans="1:12" s="10" customFormat="1" ht="30" customHeight="1" x14ac:dyDescent="0.3">
      <c r="A23" s="10" t="s">
        <v>135</v>
      </c>
      <c r="B23" s="41" t="s">
        <v>494</v>
      </c>
      <c r="C23" s="15" t="s">
        <v>495</v>
      </c>
      <c r="E23" s="10" t="s">
        <v>496</v>
      </c>
      <c r="F23" s="10">
        <v>499</v>
      </c>
      <c r="G23" s="11">
        <f t="shared" si="0"/>
        <v>399.2</v>
      </c>
      <c r="L23" s="11">
        <f t="shared" si="2"/>
        <v>99.800000000000011</v>
      </c>
    </row>
    <row r="24" spans="1:12" s="8" customFormat="1" ht="30" customHeight="1" x14ac:dyDescent="0.3">
      <c r="A24" s="8" t="s">
        <v>135</v>
      </c>
      <c r="B24" s="48" t="s">
        <v>497</v>
      </c>
      <c r="C24" s="14" t="s">
        <v>498</v>
      </c>
      <c r="E24" s="8" t="s">
        <v>104</v>
      </c>
      <c r="F24" s="8">
        <v>190</v>
      </c>
      <c r="G24" s="9">
        <f t="shared" si="0"/>
        <v>152</v>
      </c>
      <c r="L24" s="9">
        <f t="shared" si="2"/>
        <v>38</v>
      </c>
    </row>
    <row r="25" spans="1:12" s="3" customFormat="1" ht="30" customHeight="1" x14ac:dyDescent="0.3">
      <c r="A25" s="37" t="s">
        <v>343</v>
      </c>
      <c r="B25" s="49" t="s">
        <v>342</v>
      </c>
      <c r="C25" s="15"/>
      <c r="D25" s="3" t="s">
        <v>344</v>
      </c>
      <c r="E25" s="3" t="s">
        <v>7</v>
      </c>
      <c r="F25" s="4">
        <v>2057</v>
      </c>
      <c r="G25" s="4">
        <f t="shared" si="0"/>
        <v>1645.6</v>
      </c>
      <c r="H25" s="3">
        <f>F25+F26+F27</f>
        <v>2700</v>
      </c>
      <c r="I25" s="3">
        <v>1300</v>
      </c>
      <c r="J25" s="4">
        <f t="shared" si="1"/>
        <v>1400</v>
      </c>
      <c r="L25" s="4">
        <f t="shared" si="2"/>
        <v>411.40000000000003</v>
      </c>
    </row>
    <row r="26" spans="1:12" s="3" customFormat="1" ht="30" customHeight="1" x14ac:dyDescent="0.3">
      <c r="A26" s="37" t="s">
        <v>343</v>
      </c>
      <c r="B26" s="49" t="s">
        <v>460</v>
      </c>
      <c r="C26" s="15"/>
      <c r="D26" s="3">
        <v>46</v>
      </c>
      <c r="E26" s="3" t="s">
        <v>461</v>
      </c>
      <c r="F26" s="4">
        <v>319</v>
      </c>
      <c r="G26" s="4">
        <f t="shared" si="0"/>
        <v>255.2</v>
      </c>
      <c r="J26" s="4"/>
      <c r="L26" s="4">
        <f t="shared" si="2"/>
        <v>63.800000000000004</v>
      </c>
    </row>
    <row r="27" spans="1:12" s="3" customFormat="1" ht="30" customHeight="1" x14ac:dyDescent="0.3">
      <c r="A27" s="37" t="s">
        <v>343</v>
      </c>
      <c r="B27" s="43" t="s">
        <v>458</v>
      </c>
      <c r="C27" s="15"/>
      <c r="D27" s="3">
        <v>46</v>
      </c>
      <c r="E27" s="3" t="s">
        <v>459</v>
      </c>
      <c r="F27" s="3">
        <v>324</v>
      </c>
      <c r="G27" s="4">
        <f t="shared" si="0"/>
        <v>259.2</v>
      </c>
      <c r="J27" s="4">
        <f t="shared" si="1"/>
        <v>0</v>
      </c>
      <c r="L27" s="4">
        <f t="shared" si="2"/>
        <v>64.8</v>
      </c>
    </row>
    <row r="28" spans="1:12" s="12" customFormat="1" ht="30" customHeight="1" x14ac:dyDescent="0.3">
      <c r="A28" s="12" t="s">
        <v>366</v>
      </c>
      <c r="B28" s="47" t="s">
        <v>367</v>
      </c>
      <c r="C28" s="16" t="s">
        <v>368</v>
      </c>
      <c r="D28" s="22"/>
      <c r="E28" s="22"/>
      <c r="F28" s="13">
        <v>91</v>
      </c>
      <c r="G28" s="13">
        <f t="shared" si="0"/>
        <v>72.8</v>
      </c>
      <c r="H28" s="12">
        <f>F28+F29+F30+F31+F32+F33+F34+F35+F36+F37+F38</f>
        <v>1801</v>
      </c>
      <c r="I28" s="12">
        <v>1000</v>
      </c>
      <c r="J28" s="13">
        <f t="shared" si="1"/>
        <v>801</v>
      </c>
      <c r="L28" s="13">
        <f t="shared" si="2"/>
        <v>18.2</v>
      </c>
    </row>
    <row r="29" spans="1:12" s="10" customFormat="1" ht="30" customHeight="1" x14ac:dyDescent="0.3">
      <c r="A29" s="10" t="s">
        <v>366</v>
      </c>
      <c r="B29" s="41" t="s">
        <v>365</v>
      </c>
      <c r="C29" s="15" t="s">
        <v>364</v>
      </c>
      <c r="F29" s="10">
        <v>91</v>
      </c>
      <c r="G29" s="11">
        <f t="shared" si="0"/>
        <v>72.8</v>
      </c>
      <c r="J29" s="11">
        <f t="shared" si="1"/>
        <v>0</v>
      </c>
      <c r="L29" s="11">
        <f t="shared" si="2"/>
        <v>18.2</v>
      </c>
    </row>
    <row r="30" spans="1:12" s="10" customFormat="1" ht="30" customHeight="1" x14ac:dyDescent="0.3">
      <c r="A30" s="10" t="s">
        <v>366</v>
      </c>
      <c r="B30" s="41" t="s">
        <v>372</v>
      </c>
      <c r="C30" s="15" t="s">
        <v>437</v>
      </c>
      <c r="D30" s="10">
        <v>1</v>
      </c>
      <c r="E30" s="10" t="s">
        <v>83</v>
      </c>
      <c r="F30" s="10">
        <v>147</v>
      </c>
      <c r="G30" s="11">
        <f t="shared" ref="G30:G37" si="3">F30-L30</f>
        <v>117.6</v>
      </c>
      <c r="J30" s="11">
        <f t="shared" ref="J30:J35" si="4">H30-I30</f>
        <v>0</v>
      </c>
      <c r="L30" s="11">
        <f t="shared" ref="L30:L37" si="5">F30*20%</f>
        <v>29.400000000000002</v>
      </c>
    </row>
    <row r="31" spans="1:12" s="10" customFormat="1" ht="30" customHeight="1" x14ac:dyDescent="0.3">
      <c r="A31" s="10" t="s">
        <v>366</v>
      </c>
      <c r="B31" s="41" t="s">
        <v>438</v>
      </c>
      <c r="C31" s="15" t="s">
        <v>440</v>
      </c>
      <c r="D31" s="10">
        <v>86</v>
      </c>
      <c r="E31" s="10" t="s">
        <v>83</v>
      </c>
      <c r="F31" s="10">
        <v>159</v>
      </c>
      <c r="G31" s="11">
        <f t="shared" si="3"/>
        <v>127.2</v>
      </c>
      <c r="J31" s="11">
        <f t="shared" si="4"/>
        <v>0</v>
      </c>
      <c r="L31" s="11">
        <f t="shared" si="5"/>
        <v>31.8</v>
      </c>
    </row>
    <row r="32" spans="1:12" s="10" customFormat="1" ht="30" customHeight="1" x14ac:dyDescent="0.3">
      <c r="A32" s="10" t="s">
        <v>366</v>
      </c>
      <c r="B32" s="41" t="s">
        <v>439</v>
      </c>
      <c r="C32" s="15" t="s">
        <v>258</v>
      </c>
      <c r="D32" s="10">
        <v>152</v>
      </c>
      <c r="E32" s="10" t="s">
        <v>120</v>
      </c>
      <c r="F32" s="10">
        <v>235</v>
      </c>
      <c r="G32" s="11">
        <f t="shared" si="3"/>
        <v>188</v>
      </c>
      <c r="J32" s="11">
        <f t="shared" si="4"/>
        <v>0</v>
      </c>
      <c r="L32" s="11">
        <f t="shared" si="5"/>
        <v>47</v>
      </c>
    </row>
    <row r="33" spans="1:12" s="10" customFormat="1" ht="30" customHeight="1" x14ac:dyDescent="0.3">
      <c r="A33" s="10" t="s">
        <v>366</v>
      </c>
      <c r="B33" s="41" t="s">
        <v>441</v>
      </c>
      <c r="C33" s="15" t="s">
        <v>444</v>
      </c>
      <c r="D33" s="10">
        <v>1</v>
      </c>
      <c r="E33" s="10" t="s">
        <v>445</v>
      </c>
      <c r="F33" s="10">
        <v>134</v>
      </c>
      <c r="G33" s="11">
        <f t="shared" si="3"/>
        <v>107.2</v>
      </c>
      <c r="J33" s="11">
        <f t="shared" si="4"/>
        <v>0</v>
      </c>
      <c r="L33" s="11">
        <f t="shared" si="5"/>
        <v>26.8</v>
      </c>
    </row>
    <row r="34" spans="1:12" s="10" customFormat="1" ht="30" customHeight="1" x14ac:dyDescent="0.3">
      <c r="A34" s="10" t="s">
        <v>366</v>
      </c>
      <c r="B34" s="41" t="s">
        <v>441</v>
      </c>
      <c r="C34" s="15" t="s">
        <v>447</v>
      </c>
      <c r="D34" s="10">
        <v>1</v>
      </c>
      <c r="E34" s="10" t="s">
        <v>446</v>
      </c>
      <c r="F34" s="10">
        <v>134</v>
      </c>
      <c r="G34" s="11">
        <f t="shared" si="3"/>
        <v>107.2</v>
      </c>
      <c r="J34" s="11">
        <f t="shared" si="4"/>
        <v>0</v>
      </c>
      <c r="L34" s="11">
        <f t="shared" si="5"/>
        <v>26.8</v>
      </c>
    </row>
    <row r="35" spans="1:12" s="10" customFormat="1" ht="30" customHeight="1" x14ac:dyDescent="0.3">
      <c r="A35" s="10" t="s">
        <v>366</v>
      </c>
      <c r="B35" s="41" t="s">
        <v>441</v>
      </c>
      <c r="C35" s="15" t="s">
        <v>442</v>
      </c>
      <c r="D35" s="10">
        <v>1</v>
      </c>
      <c r="E35" s="10" t="s">
        <v>443</v>
      </c>
      <c r="F35" s="10">
        <v>134</v>
      </c>
      <c r="G35" s="11">
        <f t="shared" si="3"/>
        <v>107.2</v>
      </c>
      <c r="J35" s="11">
        <f t="shared" si="4"/>
        <v>0</v>
      </c>
      <c r="L35" s="11">
        <f t="shared" si="5"/>
        <v>26.8</v>
      </c>
    </row>
    <row r="36" spans="1:12" s="10" customFormat="1" ht="30" customHeight="1" x14ac:dyDescent="0.3">
      <c r="A36" s="10" t="s">
        <v>366</v>
      </c>
      <c r="B36" s="41" t="s">
        <v>441</v>
      </c>
      <c r="C36" s="15" t="s">
        <v>448</v>
      </c>
      <c r="D36" s="10">
        <v>2</v>
      </c>
      <c r="E36" s="10" t="s">
        <v>20</v>
      </c>
      <c r="F36" s="10">
        <v>134</v>
      </c>
      <c r="G36" s="11">
        <f t="shared" si="3"/>
        <v>107.2</v>
      </c>
      <c r="J36" s="11"/>
      <c r="L36" s="11">
        <f t="shared" si="5"/>
        <v>26.8</v>
      </c>
    </row>
    <row r="37" spans="1:12" s="10" customFormat="1" ht="30" customHeight="1" x14ac:dyDescent="0.3">
      <c r="A37" s="10" t="s">
        <v>366</v>
      </c>
      <c r="B37" s="41" t="s">
        <v>465</v>
      </c>
      <c r="C37" s="15" t="s">
        <v>450</v>
      </c>
      <c r="D37" s="10">
        <v>2</v>
      </c>
      <c r="E37" s="10" t="s">
        <v>451</v>
      </c>
      <c r="F37" s="10">
        <v>395</v>
      </c>
      <c r="G37" s="11">
        <f t="shared" si="3"/>
        <v>316</v>
      </c>
      <c r="J37" s="11"/>
      <c r="L37" s="11">
        <f t="shared" si="5"/>
        <v>79</v>
      </c>
    </row>
    <row r="38" spans="1:12" s="8" customFormat="1" ht="30" customHeight="1" x14ac:dyDescent="0.3">
      <c r="A38" s="9" t="s">
        <v>366</v>
      </c>
      <c r="B38" s="44" t="s">
        <v>372</v>
      </c>
      <c r="C38" s="14" t="s">
        <v>373</v>
      </c>
      <c r="D38" s="8">
        <v>1</v>
      </c>
      <c r="E38" s="9" t="s">
        <v>374</v>
      </c>
      <c r="F38" s="9">
        <v>147</v>
      </c>
      <c r="G38" s="9">
        <f t="shared" si="0"/>
        <v>117.6</v>
      </c>
      <c r="J38" s="9">
        <f t="shared" si="1"/>
        <v>0</v>
      </c>
      <c r="L38" s="9">
        <f t="shared" si="2"/>
        <v>29.400000000000002</v>
      </c>
    </row>
    <row r="39" spans="1:12" s="12" customFormat="1" ht="30" customHeight="1" x14ac:dyDescent="0.3">
      <c r="A39" s="12" t="s">
        <v>402</v>
      </c>
      <c r="B39" s="47" t="s">
        <v>400</v>
      </c>
      <c r="C39" s="16" t="s">
        <v>401</v>
      </c>
      <c r="E39" s="12" t="s">
        <v>83</v>
      </c>
      <c r="F39" s="12">
        <v>129</v>
      </c>
      <c r="G39" s="13">
        <f t="shared" si="0"/>
        <v>103.2</v>
      </c>
      <c r="H39" s="12">
        <f>F39+F40+F41+F42</f>
        <v>662</v>
      </c>
      <c r="I39" s="12">
        <v>350</v>
      </c>
      <c r="J39" s="13">
        <f t="shared" si="1"/>
        <v>312</v>
      </c>
      <c r="L39" s="13">
        <f t="shared" ref="L39:L71" si="6">F39*20%</f>
        <v>25.8</v>
      </c>
    </row>
    <row r="40" spans="1:12" s="10" customFormat="1" ht="30" customHeight="1" x14ac:dyDescent="0.3">
      <c r="A40" s="10" t="s">
        <v>402</v>
      </c>
      <c r="B40" s="41" t="s">
        <v>403</v>
      </c>
      <c r="C40" s="15" t="s">
        <v>404</v>
      </c>
      <c r="F40" s="10">
        <v>135</v>
      </c>
      <c r="G40" s="11">
        <f t="shared" si="0"/>
        <v>108</v>
      </c>
      <c r="J40" s="11">
        <f t="shared" si="1"/>
        <v>0</v>
      </c>
      <c r="L40" s="11">
        <f t="shared" si="6"/>
        <v>27</v>
      </c>
    </row>
    <row r="41" spans="1:12" s="10" customFormat="1" ht="30" customHeight="1" x14ac:dyDescent="0.3">
      <c r="A41" s="10" t="s">
        <v>402</v>
      </c>
      <c r="B41" s="41" t="s">
        <v>407</v>
      </c>
      <c r="C41" s="15" t="s">
        <v>408</v>
      </c>
      <c r="F41" s="10">
        <v>219</v>
      </c>
      <c r="G41" s="11">
        <f t="shared" si="0"/>
        <v>175.2</v>
      </c>
      <c r="J41" s="11">
        <f t="shared" si="1"/>
        <v>0</v>
      </c>
      <c r="L41" s="11">
        <f t="shared" si="6"/>
        <v>43.800000000000004</v>
      </c>
    </row>
    <row r="42" spans="1:12" s="8" customFormat="1" ht="30" customHeight="1" x14ac:dyDescent="0.3">
      <c r="A42" s="8" t="s">
        <v>402</v>
      </c>
      <c r="B42" s="48" t="s">
        <v>405</v>
      </c>
      <c r="C42" s="14" t="s">
        <v>406</v>
      </c>
      <c r="F42" s="8">
        <v>179</v>
      </c>
      <c r="G42" s="9">
        <f t="shared" si="0"/>
        <v>143.19999999999999</v>
      </c>
      <c r="J42" s="9">
        <f t="shared" si="1"/>
        <v>0</v>
      </c>
      <c r="L42" s="9">
        <f t="shared" si="6"/>
        <v>35.800000000000004</v>
      </c>
    </row>
    <row r="43" spans="1:12" s="3" customFormat="1" ht="30" customHeight="1" x14ac:dyDescent="0.3">
      <c r="A43" s="4" t="s">
        <v>371</v>
      </c>
      <c r="B43" s="49" t="s">
        <v>370</v>
      </c>
      <c r="C43" s="15" t="s">
        <v>369</v>
      </c>
      <c r="D43" s="3" t="s">
        <v>357</v>
      </c>
      <c r="E43" s="4" t="s">
        <v>147</v>
      </c>
      <c r="F43" s="4">
        <v>318</v>
      </c>
      <c r="G43" s="4">
        <f t="shared" si="0"/>
        <v>254.4</v>
      </c>
      <c r="H43" s="3">
        <f>F43+F44</f>
        <v>497</v>
      </c>
      <c r="I43" s="3">
        <v>318</v>
      </c>
      <c r="J43" s="4">
        <f t="shared" si="1"/>
        <v>179</v>
      </c>
      <c r="L43" s="4">
        <f t="shared" si="6"/>
        <v>63.6</v>
      </c>
    </row>
    <row r="44" spans="1:12" s="3" customFormat="1" ht="30" customHeight="1" x14ac:dyDescent="0.3">
      <c r="A44" s="4" t="s">
        <v>371</v>
      </c>
      <c r="B44" s="49" t="s">
        <v>466</v>
      </c>
      <c r="C44" s="15" t="s">
        <v>435</v>
      </c>
      <c r="E44" s="4"/>
      <c r="F44" s="4">
        <v>179</v>
      </c>
      <c r="G44" s="4">
        <f t="shared" si="0"/>
        <v>143.19999999999999</v>
      </c>
      <c r="J44" s="4"/>
      <c r="L44" s="4">
        <f t="shared" si="6"/>
        <v>35.800000000000004</v>
      </c>
    </row>
    <row r="45" spans="1:12" s="12" customFormat="1" ht="30" customHeight="1" x14ac:dyDescent="0.3">
      <c r="A45" s="12" t="s">
        <v>115</v>
      </c>
      <c r="B45" s="47" t="s">
        <v>411</v>
      </c>
      <c r="C45" s="16" t="s">
        <v>412</v>
      </c>
      <c r="D45" s="12">
        <v>8</v>
      </c>
      <c r="E45" s="12" t="s">
        <v>120</v>
      </c>
      <c r="F45" s="12">
        <v>201</v>
      </c>
      <c r="G45" s="13">
        <f t="shared" si="0"/>
        <v>160.80000000000001</v>
      </c>
      <c r="H45" s="12">
        <f>F45+F46</f>
        <v>349</v>
      </c>
      <c r="I45" s="12">
        <v>200</v>
      </c>
      <c r="J45" s="13">
        <f t="shared" si="1"/>
        <v>149</v>
      </c>
      <c r="L45" s="13">
        <f t="shared" si="6"/>
        <v>40.200000000000003</v>
      </c>
    </row>
    <row r="46" spans="1:12" s="8" customFormat="1" ht="30" customHeight="1" x14ac:dyDescent="0.3">
      <c r="A46" s="25" t="s">
        <v>115</v>
      </c>
      <c r="B46" s="44" t="s">
        <v>347</v>
      </c>
      <c r="C46" s="14" t="s">
        <v>349</v>
      </c>
      <c r="D46" s="8" t="s">
        <v>348</v>
      </c>
      <c r="F46" s="9">
        <v>148</v>
      </c>
      <c r="G46" s="9">
        <f t="shared" si="0"/>
        <v>118.4</v>
      </c>
      <c r="J46" s="9">
        <f t="shared" si="1"/>
        <v>0</v>
      </c>
      <c r="L46" s="9">
        <f t="shared" si="6"/>
        <v>29.6</v>
      </c>
    </row>
    <row r="47" spans="1:12" s="5" customFormat="1" ht="30" customHeight="1" x14ac:dyDescent="0.3">
      <c r="A47" s="5" t="s">
        <v>389</v>
      </c>
      <c r="B47" s="46" t="s">
        <v>388</v>
      </c>
      <c r="C47" s="7" t="s">
        <v>387</v>
      </c>
      <c r="F47" s="5">
        <v>228</v>
      </c>
      <c r="G47" s="6">
        <f t="shared" ref="G47:G66" si="7">F47-L47</f>
        <v>182.4</v>
      </c>
      <c r="H47" s="5">
        <f>F47</f>
        <v>228</v>
      </c>
      <c r="I47" s="5">
        <v>103</v>
      </c>
      <c r="J47" s="6">
        <f t="shared" ref="J47:J66" si="8">H47-I47</f>
        <v>125</v>
      </c>
      <c r="L47" s="6">
        <f t="shared" si="6"/>
        <v>45.6</v>
      </c>
    </row>
    <row r="48" spans="1:12" s="3" customFormat="1" ht="30" customHeight="1" x14ac:dyDescent="0.3">
      <c r="A48" s="4" t="s">
        <v>425</v>
      </c>
      <c r="B48" s="49" t="s">
        <v>423</v>
      </c>
      <c r="C48" s="15" t="s">
        <v>424</v>
      </c>
      <c r="D48" s="21">
        <v>116</v>
      </c>
      <c r="E48" s="21" t="s">
        <v>363</v>
      </c>
      <c r="F48" s="4">
        <v>431</v>
      </c>
      <c r="G48" s="4">
        <f t="shared" si="7"/>
        <v>344.8</v>
      </c>
      <c r="H48" s="3">
        <f>F48+F49+F50+F51</f>
        <v>1346</v>
      </c>
      <c r="I48" s="3">
        <v>650</v>
      </c>
      <c r="J48" s="4">
        <f t="shared" si="8"/>
        <v>696</v>
      </c>
      <c r="L48" s="4">
        <f t="shared" si="6"/>
        <v>86.2</v>
      </c>
    </row>
    <row r="49" spans="1:12" s="3" customFormat="1" ht="30" customHeight="1" x14ac:dyDescent="0.3">
      <c r="A49" s="4" t="s">
        <v>425</v>
      </c>
      <c r="B49" s="49" t="s">
        <v>426</v>
      </c>
      <c r="C49" s="15" t="s">
        <v>427</v>
      </c>
      <c r="D49" s="4">
        <v>116</v>
      </c>
      <c r="E49" s="4" t="s">
        <v>20</v>
      </c>
      <c r="F49" s="4">
        <v>248</v>
      </c>
      <c r="G49" s="4">
        <f t="shared" si="7"/>
        <v>198.4</v>
      </c>
      <c r="J49" s="4">
        <f t="shared" si="8"/>
        <v>0</v>
      </c>
      <c r="L49" s="4">
        <f t="shared" si="6"/>
        <v>49.6</v>
      </c>
    </row>
    <row r="50" spans="1:12" s="3" customFormat="1" ht="30" customHeight="1" x14ac:dyDescent="0.3">
      <c r="A50" s="4" t="s">
        <v>425</v>
      </c>
      <c r="B50" s="49" t="s">
        <v>449</v>
      </c>
      <c r="C50" s="15" t="s">
        <v>450</v>
      </c>
      <c r="D50" s="4">
        <v>6</v>
      </c>
      <c r="E50" s="4" t="s">
        <v>451</v>
      </c>
      <c r="F50" s="4">
        <v>439</v>
      </c>
      <c r="G50" s="4">
        <f>F50-L50</f>
        <v>351.2</v>
      </c>
      <c r="J50" s="4">
        <f>H50-I50</f>
        <v>0</v>
      </c>
      <c r="L50" s="4">
        <f>F50*20%</f>
        <v>87.800000000000011</v>
      </c>
    </row>
    <row r="51" spans="1:12" s="3" customFormat="1" ht="30" customHeight="1" x14ac:dyDescent="0.3">
      <c r="A51" s="4" t="s">
        <v>425</v>
      </c>
      <c r="B51" s="49" t="s">
        <v>428</v>
      </c>
      <c r="C51" s="15" t="s">
        <v>429</v>
      </c>
      <c r="D51" s="4">
        <v>116</v>
      </c>
      <c r="E51" s="4" t="s">
        <v>274</v>
      </c>
      <c r="F51" s="4">
        <v>228</v>
      </c>
      <c r="G51" s="4">
        <f t="shared" si="7"/>
        <v>182.4</v>
      </c>
      <c r="J51" s="4">
        <f t="shared" si="8"/>
        <v>0</v>
      </c>
      <c r="L51" s="4">
        <f t="shared" si="6"/>
        <v>45.6</v>
      </c>
    </row>
    <row r="52" spans="1:12" s="12" customFormat="1" ht="30" customHeight="1" x14ac:dyDescent="0.3">
      <c r="A52" s="12" t="s">
        <v>420</v>
      </c>
      <c r="B52" s="47" t="s">
        <v>417</v>
      </c>
      <c r="C52" s="16" t="s">
        <v>418</v>
      </c>
      <c r="D52" s="22">
        <v>128</v>
      </c>
      <c r="E52" s="12" t="s">
        <v>419</v>
      </c>
      <c r="F52" s="13">
        <v>266</v>
      </c>
      <c r="G52" s="13">
        <f t="shared" si="7"/>
        <v>212.8</v>
      </c>
      <c r="H52" s="12">
        <f>F52+F53+F54</f>
        <v>500</v>
      </c>
      <c r="I52" s="12">
        <v>500</v>
      </c>
      <c r="J52" s="13">
        <f t="shared" si="8"/>
        <v>0</v>
      </c>
      <c r="L52" s="13">
        <f t="shared" si="6"/>
        <v>53.2</v>
      </c>
    </row>
    <row r="53" spans="1:12" s="10" customFormat="1" ht="30" customHeight="1" x14ac:dyDescent="0.3">
      <c r="A53" s="11" t="s">
        <v>420</v>
      </c>
      <c r="B53" s="42" t="s">
        <v>422</v>
      </c>
      <c r="C53" s="15" t="s">
        <v>421</v>
      </c>
      <c r="D53" s="10">
        <v>3</v>
      </c>
      <c r="E53" s="21"/>
      <c r="F53" s="11">
        <v>117</v>
      </c>
      <c r="G53" s="11">
        <f t="shared" si="7"/>
        <v>93.6</v>
      </c>
      <c r="J53" s="11">
        <f t="shared" si="8"/>
        <v>0</v>
      </c>
      <c r="L53" s="11">
        <f t="shared" si="6"/>
        <v>23.400000000000002</v>
      </c>
    </row>
    <row r="54" spans="1:12" s="8" customFormat="1" ht="30" customHeight="1" x14ac:dyDescent="0.3">
      <c r="A54" s="9" t="s">
        <v>420</v>
      </c>
      <c r="B54" s="44" t="s">
        <v>422</v>
      </c>
      <c r="C54" s="14" t="s">
        <v>421</v>
      </c>
      <c r="D54" s="8">
        <v>3</v>
      </c>
      <c r="E54" s="20"/>
      <c r="F54" s="9">
        <v>117</v>
      </c>
      <c r="G54" s="9">
        <f t="shared" si="7"/>
        <v>93.6</v>
      </c>
      <c r="J54" s="9">
        <f t="shared" si="8"/>
        <v>0</v>
      </c>
      <c r="L54" s="9">
        <f t="shared" si="6"/>
        <v>23.400000000000002</v>
      </c>
    </row>
    <row r="55" spans="1:12" s="3" customFormat="1" ht="30" customHeight="1" x14ac:dyDescent="0.3">
      <c r="A55" s="4" t="s">
        <v>361</v>
      </c>
      <c r="B55" s="49" t="s">
        <v>359</v>
      </c>
      <c r="C55" s="15"/>
      <c r="D55" s="3" t="s">
        <v>360</v>
      </c>
      <c r="E55" s="4" t="s">
        <v>120</v>
      </c>
      <c r="F55" s="4">
        <v>102</v>
      </c>
      <c r="G55" s="4">
        <f t="shared" si="7"/>
        <v>81.599999999999994</v>
      </c>
      <c r="H55" s="3">
        <f>F55+F56</f>
        <v>228</v>
      </c>
      <c r="I55" s="3">
        <v>150</v>
      </c>
      <c r="J55" s="4">
        <f t="shared" si="8"/>
        <v>78</v>
      </c>
      <c r="L55" s="4">
        <f t="shared" si="6"/>
        <v>20.400000000000002</v>
      </c>
    </row>
    <row r="56" spans="1:12" s="3" customFormat="1" ht="30" customHeight="1" x14ac:dyDescent="0.3">
      <c r="A56" s="4" t="s">
        <v>361</v>
      </c>
      <c r="B56" s="49" t="s">
        <v>362</v>
      </c>
      <c r="C56" s="15"/>
      <c r="D56" s="4" t="s">
        <v>360</v>
      </c>
      <c r="E56" s="4"/>
      <c r="F56" s="4">
        <v>126</v>
      </c>
      <c r="G56" s="4">
        <f t="shared" si="7"/>
        <v>100.8</v>
      </c>
      <c r="J56" s="4">
        <f t="shared" si="8"/>
        <v>0</v>
      </c>
      <c r="L56" s="4">
        <f t="shared" si="6"/>
        <v>25.200000000000003</v>
      </c>
    </row>
    <row r="57" spans="1:12" s="12" customFormat="1" ht="30" customHeight="1" x14ac:dyDescent="0.3">
      <c r="A57" s="12" t="s">
        <v>319</v>
      </c>
      <c r="B57" s="45" t="s">
        <v>323</v>
      </c>
      <c r="C57" s="16" t="s">
        <v>322</v>
      </c>
      <c r="D57" s="22"/>
      <c r="F57" s="13">
        <v>126</v>
      </c>
      <c r="G57" s="13">
        <f t="shared" si="7"/>
        <v>100.8</v>
      </c>
      <c r="H57" s="12">
        <f>F57+F58+F59+F60</f>
        <v>359</v>
      </c>
      <c r="I57" s="12">
        <v>359</v>
      </c>
      <c r="J57" s="13">
        <f t="shared" si="8"/>
        <v>0</v>
      </c>
      <c r="L57" s="13">
        <f t="shared" si="6"/>
        <v>25.200000000000003</v>
      </c>
    </row>
    <row r="58" spans="1:12" s="10" customFormat="1" ht="30" customHeight="1" x14ac:dyDescent="0.3">
      <c r="A58" s="10" t="s">
        <v>319</v>
      </c>
      <c r="B58" s="40" t="s">
        <v>325</v>
      </c>
      <c r="C58" s="15" t="s">
        <v>324</v>
      </c>
      <c r="D58" s="21"/>
      <c r="F58" s="11"/>
      <c r="G58" s="11">
        <f t="shared" si="7"/>
        <v>0</v>
      </c>
      <c r="J58" s="11">
        <f t="shared" si="8"/>
        <v>0</v>
      </c>
      <c r="L58" s="11">
        <f t="shared" si="6"/>
        <v>0</v>
      </c>
    </row>
    <row r="59" spans="1:12" s="10" customFormat="1" ht="30" customHeight="1" x14ac:dyDescent="0.3">
      <c r="A59" s="10" t="s">
        <v>319</v>
      </c>
      <c r="B59" s="42" t="s">
        <v>321</v>
      </c>
      <c r="C59" s="15" t="s">
        <v>320</v>
      </c>
      <c r="D59" s="21"/>
      <c r="E59" s="21"/>
      <c r="F59" s="11">
        <v>126</v>
      </c>
      <c r="G59" s="11">
        <f t="shared" si="7"/>
        <v>100.8</v>
      </c>
      <c r="J59" s="11">
        <f t="shared" si="8"/>
        <v>0</v>
      </c>
      <c r="L59" s="11">
        <f t="shared" si="6"/>
        <v>25.200000000000003</v>
      </c>
    </row>
    <row r="60" spans="1:12" s="8" customFormat="1" ht="30" customHeight="1" x14ac:dyDescent="0.3">
      <c r="A60" s="8" t="s">
        <v>319</v>
      </c>
      <c r="B60" s="44" t="s">
        <v>318</v>
      </c>
      <c r="C60" s="14" t="s">
        <v>317</v>
      </c>
      <c r="E60" s="20"/>
      <c r="F60" s="9">
        <v>107</v>
      </c>
      <c r="G60" s="9">
        <f t="shared" si="7"/>
        <v>85.6</v>
      </c>
      <c r="J60" s="9">
        <f t="shared" si="8"/>
        <v>0</v>
      </c>
      <c r="L60" s="9">
        <f t="shared" si="6"/>
        <v>21.400000000000002</v>
      </c>
    </row>
    <row r="61" spans="1:12" s="5" customFormat="1" ht="30" customHeight="1" x14ac:dyDescent="0.3">
      <c r="A61" s="5" t="s">
        <v>356</v>
      </c>
      <c r="B61" s="56" t="s">
        <v>345</v>
      </c>
      <c r="C61" s="7" t="s">
        <v>346</v>
      </c>
      <c r="D61" s="5">
        <v>44</v>
      </c>
      <c r="E61" s="5" t="s">
        <v>56</v>
      </c>
      <c r="F61" s="6">
        <v>350</v>
      </c>
      <c r="G61" s="6">
        <f t="shared" si="7"/>
        <v>280</v>
      </c>
      <c r="H61" s="5">
        <f>F61</f>
        <v>350</v>
      </c>
      <c r="I61" s="5">
        <v>200</v>
      </c>
      <c r="J61" s="6">
        <f t="shared" si="8"/>
        <v>150</v>
      </c>
      <c r="L61" s="6">
        <f t="shared" si="6"/>
        <v>70</v>
      </c>
    </row>
    <row r="62" spans="1:12" s="3" customFormat="1" ht="30" customHeight="1" x14ac:dyDescent="0.3">
      <c r="A62" s="4" t="s">
        <v>74</v>
      </c>
      <c r="B62" s="49" t="s">
        <v>378</v>
      </c>
      <c r="C62" s="15" t="s">
        <v>377</v>
      </c>
      <c r="D62" s="21">
        <v>54</v>
      </c>
      <c r="F62" s="4">
        <v>914</v>
      </c>
      <c r="G62" s="4">
        <f t="shared" si="7"/>
        <v>731.2</v>
      </c>
      <c r="H62" s="3">
        <f>F62+F63</f>
        <v>1245</v>
      </c>
      <c r="I62" s="3">
        <v>650</v>
      </c>
      <c r="J62" s="4">
        <f t="shared" si="8"/>
        <v>595</v>
      </c>
      <c r="L62" s="4">
        <f t="shared" si="6"/>
        <v>182.8</v>
      </c>
    </row>
    <row r="63" spans="1:12" s="3" customFormat="1" ht="30" customHeight="1" x14ac:dyDescent="0.3">
      <c r="A63" s="4" t="s">
        <v>74</v>
      </c>
      <c r="B63" s="49" t="s">
        <v>375</v>
      </c>
      <c r="C63" s="15" t="s">
        <v>376</v>
      </c>
      <c r="D63" s="4">
        <v>52</v>
      </c>
      <c r="E63" s="4"/>
      <c r="F63" s="4">
        <v>331</v>
      </c>
      <c r="G63" s="4">
        <f t="shared" si="7"/>
        <v>264.8</v>
      </c>
      <c r="J63" s="4">
        <f t="shared" si="8"/>
        <v>0</v>
      </c>
      <c r="L63" s="4">
        <f t="shared" si="6"/>
        <v>66.2</v>
      </c>
    </row>
    <row r="64" spans="1:12" s="12" customFormat="1" ht="30" customHeight="1" x14ac:dyDescent="0.3">
      <c r="A64" s="12" t="s">
        <v>334</v>
      </c>
      <c r="B64" s="47" t="s">
        <v>336</v>
      </c>
      <c r="C64" s="16" t="s">
        <v>335</v>
      </c>
      <c r="D64" s="22">
        <v>134</v>
      </c>
      <c r="E64" s="12" t="s">
        <v>59</v>
      </c>
      <c r="F64" s="13">
        <v>642</v>
      </c>
      <c r="G64" s="13">
        <f t="shared" si="7"/>
        <v>513.6</v>
      </c>
      <c r="H64" s="12">
        <f>F64+F65</f>
        <v>1064</v>
      </c>
      <c r="I64" s="12">
        <v>550</v>
      </c>
      <c r="J64" s="13">
        <f t="shared" si="8"/>
        <v>514</v>
      </c>
      <c r="L64" s="13">
        <f t="shared" si="6"/>
        <v>128.4</v>
      </c>
    </row>
    <row r="65" spans="1:12" s="8" customFormat="1" ht="30" customHeight="1" x14ac:dyDescent="0.3">
      <c r="A65" s="8" t="s">
        <v>334</v>
      </c>
      <c r="B65" s="48" t="s">
        <v>333</v>
      </c>
      <c r="C65" s="14" t="s">
        <v>332</v>
      </c>
      <c r="D65" s="20">
        <v>46</v>
      </c>
      <c r="E65" s="8" t="s">
        <v>331</v>
      </c>
      <c r="F65" s="9">
        <v>422</v>
      </c>
      <c r="G65" s="9">
        <f t="shared" si="7"/>
        <v>337.6</v>
      </c>
      <c r="J65" s="9">
        <f t="shared" si="8"/>
        <v>0</v>
      </c>
      <c r="L65" s="9">
        <f t="shared" si="6"/>
        <v>84.4</v>
      </c>
    </row>
    <row r="66" spans="1:12" s="3" customFormat="1" ht="30" customHeight="1" x14ac:dyDescent="0.3">
      <c r="A66" s="3" t="s">
        <v>436</v>
      </c>
      <c r="B66" s="43" t="s">
        <v>434</v>
      </c>
      <c r="C66" s="15" t="s">
        <v>435</v>
      </c>
      <c r="F66" s="4">
        <v>179</v>
      </c>
      <c r="G66" s="4">
        <f t="shared" si="7"/>
        <v>143.19999999999999</v>
      </c>
      <c r="H66" s="3">
        <f>F66</f>
        <v>179</v>
      </c>
      <c r="I66" s="3">
        <v>100</v>
      </c>
      <c r="J66" s="4">
        <f t="shared" si="8"/>
        <v>79</v>
      </c>
      <c r="L66" s="4">
        <f t="shared" si="6"/>
        <v>35.800000000000004</v>
      </c>
    </row>
    <row r="67" spans="1:12" s="12" customFormat="1" ht="30" customHeight="1" x14ac:dyDescent="0.3">
      <c r="A67" s="12" t="s">
        <v>247</v>
      </c>
      <c r="B67" s="47" t="s">
        <v>452</v>
      </c>
      <c r="C67" s="16" t="s">
        <v>453</v>
      </c>
      <c r="E67" s="12" t="s">
        <v>120</v>
      </c>
      <c r="F67" s="13">
        <v>219</v>
      </c>
      <c r="G67" s="13">
        <f t="shared" ref="G67:G72" si="9">F67-L67</f>
        <v>175.2</v>
      </c>
      <c r="H67" s="12">
        <f>F67+F68+F69+F70</f>
        <v>792</v>
      </c>
      <c r="I67" s="12">
        <v>400</v>
      </c>
      <c r="J67" s="13">
        <f t="shared" ref="J67:J72" si="10">H67-I67</f>
        <v>392</v>
      </c>
      <c r="L67" s="13">
        <f t="shared" si="6"/>
        <v>43.800000000000004</v>
      </c>
    </row>
    <row r="68" spans="1:12" s="10" customFormat="1" ht="30" customHeight="1" x14ac:dyDescent="0.3">
      <c r="A68" s="10" t="s">
        <v>247</v>
      </c>
      <c r="B68" s="41" t="s">
        <v>454</v>
      </c>
      <c r="C68" s="15" t="s">
        <v>455</v>
      </c>
      <c r="E68" s="10" t="s">
        <v>83</v>
      </c>
      <c r="F68" s="11">
        <v>219</v>
      </c>
      <c r="G68" s="11">
        <f t="shared" si="9"/>
        <v>175.2</v>
      </c>
      <c r="J68" s="11">
        <f t="shared" si="10"/>
        <v>0</v>
      </c>
      <c r="L68" s="11">
        <f t="shared" si="6"/>
        <v>43.800000000000004</v>
      </c>
    </row>
    <row r="69" spans="1:12" s="10" customFormat="1" ht="30" customHeight="1" x14ac:dyDescent="0.3">
      <c r="A69" s="10" t="s">
        <v>247</v>
      </c>
      <c r="B69" s="41" t="s">
        <v>457</v>
      </c>
      <c r="C69" s="15" t="s">
        <v>456</v>
      </c>
      <c r="E69" s="10" t="s">
        <v>443</v>
      </c>
      <c r="F69" s="11">
        <v>219</v>
      </c>
      <c r="G69" s="11">
        <f t="shared" si="9"/>
        <v>175.2</v>
      </c>
      <c r="J69" s="11">
        <f t="shared" si="10"/>
        <v>0</v>
      </c>
      <c r="L69" s="11">
        <f t="shared" si="6"/>
        <v>43.800000000000004</v>
      </c>
    </row>
    <row r="70" spans="1:12" s="8" customFormat="1" ht="30" customHeight="1" x14ac:dyDescent="0.3">
      <c r="A70" s="8" t="s">
        <v>247</v>
      </c>
      <c r="B70" s="48" t="s">
        <v>430</v>
      </c>
      <c r="C70" s="14" t="s">
        <v>431</v>
      </c>
      <c r="F70" s="8">
        <v>135</v>
      </c>
      <c r="G70" s="9">
        <f t="shared" si="9"/>
        <v>108</v>
      </c>
      <c r="J70" s="9">
        <f t="shared" si="10"/>
        <v>0</v>
      </c>
      <c r="L70" s="9">
        <f>F70*20%</f>
        <v>27</v>
      </c>
    </row>
    <row r="71" spans="1:12" s="3" customFormat="1" ht="30" customHeight="1" x14ac:dyDescent="0.3">
      <c r="A71" s="3" t="s">
        <v>270</v>
      </c>
      <c r="B71" s="43" t="s">
        <v>463</v>
      </c>
      <c r="C71" s="15" t="s">
        <v>462</v>
      </c>
      <c r="D71" s="3" t="s">
        <v>464</v>
      </c>
      <c r="F71" s="3">
        <v>985</v>
      </c>
      <c r="G71" s="4">
        <f t="shared" si="9"/>
        <v>788</v>
      </c>
      <c r="H71" s="3">
        <f>F71</f>
        <v>985</v>
      </c>
      <c r="I71" s="3">
        <v>500</v>
      </c>
      <c r="J71" s="4">
        <f t="shared" si="10"/>
        <v>485</v>
      </c>
      <c r="L71" s="4">
        <f t="shared" si="6"/>
        <v>197</v>
      </c>
    </row>
    <row r="72" spans="1:12" s="5" customFormat="1" ht="30" customHeight="1" x14ac:dyDescent="0.3">
      <c r="A72" s="5" t="s">
        <v>467</v>
      </c>
      <c r="B72" s="56" t="s">
        <v>466</v>
      </c>
      <c r="C72" s="7" t="s">
        <v>435</v>
      </c>
      <c r="E72" s="6"/>
      <c r="F72" s="6">
        <v>179</v>
      </c>
      <c r="G72" s="6">
        <f t="shared" si="9"/>
        <v>143.19999999999999</v>
      </c>
      <c r="H72" s="5">
        <f>F72</f>
        <v>179</v>
      </c>
      <c r="I72" s="5">
        <v>100</v>
      </c>
      <c r="J72" s="6">
        <f t="shared" si="10"/>
        <v>79</v>
      </c>
      <c r="L72" s="6">
        <f>F72*20%</f>
        <v>35.800000000000004</v>
      </c>
    </row>
    <row r="73" spans="1:12" s="12" customFormat="1" ht="30" customHeight="1" x14ac:dyDescent="0.3">
      <c r="A73" s="12" t="s">
        <v>471</v>
      </c>
      <c r="B73" s="47" t="s">
        <v>468</v>
      </c>
      <c r="C73" s="16" t="s">
        <v>469</v>
      </c>
      <c r="D73" s="12">
        <v>5</v>
      </c>
      <c r="E73" s="12" t="s">
        <v>470</v>
      </c>
      <c r="F73" s="12">
        <v>182</v>
      </c>
      <c r="G73" s="13">
        <f t="shared" ref="G73:G78" si="11">F73-L73</f>
        <v>145.6</v>
      </c>
      <c r="H73" s="12">
        <f>F73+F74+F75+F76+F77+F78</f>
        <v>1279</v>
      </c>
      <c r="I73" s="12">
        <v>850</v>
      </c>
      <c r="J73" s="13">
        <f t="shared" ref="J73:J78" si="12">H73-I73</f>
        <v>429</v>
      </c>
      <c r="L73" s="13">
        <f t="shared" ref="L73:L78" si="13">F73*20%</f>
        <v>36.4</v>
      </c>
    </row>
    <row r="74" spans="1:12" s="10" customFormat="1" ht="30" customHeight="1" x14ac:dyDescent="0.3">
      <c r="A74" s="10" t="s">
        <v>471</v>
      </c>
      <c r="B74" s="41" t="s">
        <v>472</v>
      </c>
      <c r="C74" s="15" t="s">
        <v>473</v>
      </c>
      <c r="D74" s="10">
        <v>5</v>
      </c>
      <c r="E74" s="10" t="s">
        <v>474</v>
      </c>
      <c r="F74" s="10">
        <v>507</v>
      </c>
      <c r="G74" s="11">
        <f t="shared" si="11"/>
        <v>405.6</v>
      </c>
      <c r="J74" s="11">
        <f t="shared" si="12"/>
        <v>0</v>
      </c>
      <c r="L74" s="11">
        <f t="shared" si="13"/>
        <v>101.4</v>
      </c>
    </row>
    <row r="75" spans="1:12" s="10" customFormat="1" ht="30" customHeight="1" x14ac:dyDescent="0.3">
      <c r="A75" s="10" t="s">
        <v>471</v>
      </c>
      <c r="B75" s="34" t="s">
        <v>475</v>
      </c>
      <c r="C75" s="15" t="s">
        <v>477</v>
      </c>
      <c r="D75" s="10">
        <v>110</v>
      </c>
      <c r="E75" s="10" t="s">
        <v>476</v>
      </c>
      <c r="G75" s="11">
        <f t="shared" si="11"/>
        <v>0</v>
      </c>
      <c r="J75" s="11">
        <f t="shared" si="12"/>
        <v>0</v>
      </c>
      <c r="L75" s="11">
        <f t="shared" si="13"/>
        <v>0</v>
      </c>
    </row>
    <row r="76" spans="1:12" s="10" customFormat="1" ht="30" customHeight="1" x14ac:dyDescent="0.3">
      <c r="A76" s="10" t="s">
        <v>471</v>
      </c>
      <c r="B76" s="41" t="s">
        <v>479</v>
      </c>
      <c r="C76" s="15" t="s">
        <v>478</v>
      </c>
      <c r="D76" s="10">
        <v>5</v>
      </c>
      <c r="E76" s="10" t="s">
        <v>481</v>
      </c>
      <c r="F76" s="10">
        <v>147</v>
      </c>
      <c r="G76" s="11">
        <f t="shared" si="11"/>
        <v>117.6</v>
      </c>
      <c r="J76" s="11">
        <f t="shared" si="12"/>
        <v>0</v>
      </c>
      <c r="L76" s="11">
        <f t="shared" si="13"/>
        <v>29.400000000000002</v>
      </c>
    </row>
    <row r="77" spans="1:12" s="10" customFormat="1" ht="30" customHeight="1" x14ac:dyDescent="0.3">
      <c r="A77" s="10" t="s">
        <v>471</v>
      </c>
      <c r="B77" s="41" t="s">
        <v>475</v>
      </c>
      <c r="C77" s="15" t="s">
        <v>480</v>
      </c>
      <c r="D77" s="10">
        <v>110</v>
      </c>
      <c r="E77" s="10" t="s">
        <v>482</v>
      </c>
      <c r="F77" s="10">
        <v>228</v>
      </c>
      <c r="G77" s="11">
        <f t="shared" si="11"/>
        <v>182.4</v>
      </c>
      <c r="J77" s="11">
        <f t="shared" si="12"/>
        <v>0</v>
      </c>
      <c r="L77" s="11">
        <f t="shared" si="13"/>
        <v>45.6</v>
      </c>
    </row>
    <row r="78" spans="1:12" s="8" customFormat="1" ht="30" customHeight="1" x14ac:dyDescent="0.3">
      <c r="A78" s="8" t="s">
        <v>471</v>
      </c>
      <c r="B78" s="48" t="s">
        <v>483</v>
      </c>
      <c r="C78" s="14" t="s">
        <v>484</v>
      </c>
      <c r="D78" s="8">
        <v>110</v>
      </c>
      <c r="E78" s="8" t="s">
        <v>3</v>
      </c>
      <c r="F78" s="8">
        <v>215</v>
      </c>
      <c r="G78" s="9">
        <f t="shared" si="11"/>
        <v>172</v>
      </c>
      <c r="J78" s="9">
        <f t="shared" si="12"/>
        <v>0</v>
      </c>
      <c r="L78" s="9">
        <f t="shared" si="13"/>
        <v>43</v>
      </c>
    </row>
    <row r="79" spans="1:12" s="3" customFormat="1" ht="30" customHeight="1" x14ac:dyDescent="0.3">
      <c r="A79" s="3" t="s">
        <v>488</v>
      </c>
      <c r="B79" s="43" t="s">
        <v>486</v>
      </c>
      <c r="C79" s="23" t="s">
        <v>485</v>
      </c>
      <c r="D79" s="3">
        <v>52</v>
      </c>
      <c r="E79" s="3" t="s">
        <v>487</v>
      </c>
      <c r="F79" s="3">
        <v>281</v>
      </c>
      <c r="G79" s="11">
        <f>F79-L79</f>
        <v>224.8</v>
      </c>
      <c r="H79" s="10">
        <f>F79</f>
        <v>281</v>
      </c>
      <c r="I79" s="10">
        <v>150</v>
      </c>
      <c r="J79" s="11">
        <f>H79-I79</f>
        <v>131</v>
      </c>
      <c r="K79" s="10"/>
      <c r="L79" s="11">
        <f>F79*20%</f>
        <v>56.2</v>
      </c>
    </row>
    <row r="80" spans="1:12" s="17" customFormat="1" ht="30" customHeight="1" x14ac:dyDescent="0.3">
      <c r="A80" s="17" t="s">
        <v>490</v>
      </c>
      <c r="B80" s="17" t="s">
        <v>489</v>
      </c>
      <c r="C80" s="19" t="s">
        <v>473</v>
      </c>
      <c r="D80" s="17">
        <v>4</v>
      </c>
      <c r="G80" s="38">
        <f>F80-L80</f>
        <v>0</v>
      </c>
      <c r="H80" s="39">
        <f>F80</f>
        <v>0</v>
      </c>
      <c r="I80" s="39"/>
      <c r="J80" s="38">
        <f>H80-I80</f>
        <v>0</v>
      </c>
      <c r="K80" s="39"/>
      <c r="L80" s="38">
        <f>F80*20%</f>
        <v>0</v>
      </c>
    </row>
    <row r="81" spans="1:12" s="12" customFormat="1" ht="30" customHeight="1" x14ac:dyDescent="0.3">
      <c r="A81" s="12" t="s">
        <v>58</v>
      </c>
      <c r="B81" s="47" t="s">
        <v>491</v>
      </c>
      <c r="C81" s="16" t="s">
        <v>492</v>
      </c>
      <c r="D81" s="12">
        <v>5</v>
      </c>
      <c r="E81" s="12" t="s">
        <v>470</v>
      </c>
      <c r="F81" s="12">
        <v>655</v>
      </c>
      <c r="G81" s="13">
        <f>F81-L81</f>
        <v>524</v>
      </c>
      <c r="H81" s="12">
        <f>F81</f>
        <v>655</v>
      </c>
      <c r="I81" s="12">
        <v>500</v>
      </c>
      <c r="J81" s="13">
        <f>H81-I81</f>
        <v>155</v>
      </c>
      <c r="L81" s="13">
        <f>F81*20%</f>
        <v>131</v>
      </c>
    </row>
    <row r="82" spans="1:12" s="8" customFormat="1" ht="30" customHeight="1" x14ac:dyDescent="0.3">
      <c r="A82" s="8" t="s">
        <v>58</v>
      </c>
      <c r="B82" s="52" t="s">
        <v>60</v>
      </c>
      <c r="C82" s="14" t="s">
        <v>493</v>
      </c>
      <c r="D82" s="8">
        <v>5</v>
      </c>
      <c r="E82" s="8" t="s">
        <v>56</v>
      </c>
      <c r="G82" s="8">
        <f>F82-L82</f>
        <v>0</v>
      </c>
      <c r="L82" s="8">
        <f>F82*20%</f>
        <v>0</v>
      </c>
    </row>
    <row r="83" spans="1:12" ht="30" customHeight="1" x14ac:dyDescent="0.3">
      <c r="B83" s="1" t="s">
        <v>499</v>
      </c>
    </row>
    <row r="84" spans="1:12" ht="30" customHeight="1" x14ac:dyDescent="0.3">
      <c r="B84" s="1" t="s">
        <v>500</v>
      </c>
    </row>
    <row r="85" spans="1:12" ht="30" customHeight="1" x14ac:dyDescent="0.3">
      <c r="B85" s="1" t="s">
        <v>501</v>
      </c>
    </row>
    <row r="86" spans="1:12" ht="30" customHeight="1" x14ac:dyDescent="0.3">
      <c r="B86" s="1" t="s">
        <v>502</v>
      </c>
    </row>
    <row r="87" spans="1:12" ht="30" customHeight="1" x14ac:dyDescent="0.3">
      <c r="B87" s="1" t="s">
        <v>503</v>
      </c>
      <c r="F87" s="1">
        <f>SUM(F2:F86)</f>
        <v>21810</v>
      </c>
      <c r="H87" s="1">
        <f>SUM(H2:H86)</f>
        <v>21810</v>
      </c>
      <c r="J87" s="1">
        <f>SUM(J2:J86)</f>
        <v>8411</v>
      </c>
    </row>
  </sheetData>
  <sortState ref="A2:K53">
    <sortCondition ref="A2"/>
  </sortState>
  <hyperlinks>
    <hyperlink ref="C64" r:id="rId1" xr:uid="{00000000-0004-0000-2E00-000000000000}"/>
    <hyperlink ref="C65" r:id="rId2" xr:uid="{00000000-0004-0000-2E00-000001000000}"/>
    <hyperlink ref="C16" r:id="rId3" xr:uid="{00000000-0004-0000-2E00-000002000000}"/>
    <hyperlink ref="C14" r:id="rId4" xr:uid="{00000000-0004-0000-2E00-000003000000}"/>
    <hyperlink ref="C17" r:id="rId5" xr:uid="{00000000-0004-0000-2E00-000004000000}"/>
    <hyperlink ref="C15" r:id="rId6" xr:uid="{00000000-0004-0000-2E00-000005000000}"/>
    <hyperlink ref="C58" r:id="rId7" xr:uid="{00000000-0004-0000-2E00-000006000000}"/>
    <hyperlink ref="C57" r:id="rId8" xr:uid="{00000000-0004-0000-2E00-000007000000}"/>
    <hyperlink ref="C59" r:id="rId9" xr:uid="{00000000-0004-0000-2E00-000008000000}"/>
    <hyperlink ref="C60" r:id="rId10" xr:uid="{00000000-0004-0000-2E00-000009000000}"/>
    <hyperlink ref="C18" r:id="rId11" xr:uid="{00000000-0004-0000-2E00-00000A000000}"/>
    <hyperlink ref="C20" r:id="rId12" xr:uid="{00000000-0004-0000-2E00-00000B000000}"/>
    <hyperlink ref="C46" r:id="rId13" xr:uid="{00000000-0004-0000-2E00-00000C000000}"/>
    <hyperlink ref="C6" r:id="rId14" xr:uid="{00000000-0004-0000-2E00-00000D000000}"/>
    <hyperlink ref="C5" r:id="rId15" xr:uid="{00000000-0004-0000-2E00-00000E000000}"/>
    <hyperlink ref="C61" r:id="rId16" xr:uid="{00000000-0004-0000-2E00-00000F000000}"/>
    <hyperlink ref="C29" r:id="rId17" xr:uid="{00000000-0004-0000-2E00-000010000000}"/>
    <hyperlink ref="C28" r:id="rId18" xr:uid="{00000000-0004-0000-2E00-000011000000}"/>
    <hyperlink ref="C43" r:id="rId19" xr:uid="{00000000-0004-0000-2E00-000012000000}"/>
    <hyperlink ref="C38" r:id="rId20" xr:uid="{00000000-0004-0000-2E00-000013000000}"/>
    <hyperlink ref="C63" r:id="rId21" xr:uid="{00000000-0004-0000-2E00-000014000000}"/>
    <hyperlink ref="C62" r:id="rId22" xr:uid="{00000000-0004-0000-2E00-000015000000}"/>
    <hyperlink ref="C7" r:id="rId23" xr:uid="{00000000-0004-0000-2E00-000016000000}"/>
    <hyperlink ref="C8" r:id="rId24" xr:uid="{00000000-0004-0000-2E00-000017000000}"/>
    <hyperlink ref="C9" r:id="rId25" xr:uid="{00000000-0004-0000-2E00-000018000000}"/>
    <hyperlink ref="C47" r:id="rId26" xr:uid="{00000000-0004-0000-2E00-000019000000}"/>
    <hyperlink ref="C11" r:id="rId27" xr:uid="{00000000-0004-0000-2E00-00001A000000}"/>
    <hyperlink ref="C12" r:id="rId28" xr:uid="{00000000-0004-0000-2E00-00001B000000}"/>
    <hyperlink ref="C13" r:id="rId29" xr:uid="{00000000-0004-0000-2E00-00001C000000}"/>
    <hyperlink ref="C10" r:id="rId30" xr:uid="{00000000-0004-0000-2E00-00001D000000}"/>
    <hyperlink ref="C39" r:id="rId31" xr:uid="{00000000-0004-0000-2E00-00001E000000}"/>
    <hyperlink ref="C40" r:id="rId32" xr:uid="{00000000-0004-0000-2E00-00001F000000}"/>
    <hyperlink ref="C42" r:id="rId33" xr:uid="{00000000-0004-0000-2E00-000020000000}"/>
    <hyperlink ref="C41" r:id="rId34" xr:uid="{00000000-0004-0000-2E00-000021000000}"/>
    <hyperlink ref="C2" r:id="rId35" xr:uid="{00000000-0004-0000-2E00-000022000000}"/>
    <hyperlink ref="C4" r:id="rId36" xr:uid="{00000000-0004-0000-2E00-000023000000}"/>
    <hyperlink ref="C19" r:id="rId37" xr:uid="{00000000-0004-0000-2E00-000024000000}"/>
    <hyperlink ref="C45" r:id="rId38" xr:uid="{00000000-0004-0000-2E00-000025000000}"/>
    <hyperlink ref="C52" r:id="rId39" xr:uid="{00000000-0004-0000-2E00-000026000000}"/>
    <hyperlink ref="C53" r:id="rId40" xr:uid="{00000000-0004-0000-2E00-000027000000}"/>
    <hyperlink ref="C54" r:id="rId41" xr:uid="{00000000-0004-0000-2E00-000028000000}"/>
    <hyperlink ref="C48" r:id="rId42" xr:uid="{00000000-0004-0000-2E00-000029000000}"/>
    <hyperlink ref="C22" r:id="rId43" xr:uid="{00000000-0004-0000-2E00-00002A000000}"/>
    <hyperlink ref="C49" r:id="rId44" xr:uid="{00000000-0004-0000-2E00-00002B000000}"/>
    <hyperlink ref="C51" r:id="rId45" xr:uid="{00000000-0004-0000-2E00-00002C000000}"/>
    <hyperlink ref="C3" r:id="rId46" xr:uid="{00000000-0004-0000-2E00-00002D000000}"/>
    <hyperlink ref="C66" r:id="rId47" xr:uid="{00000000-0004-0000-2E00-00002E000000}"/>
    <hyperlink ref="C30" r:id="rId48" xr:uid="{00000000-0004-0000-2E00-00002F000000}"/>
    <hyperlink ref="C32" r:id="rId49" xr:uid="{00000000-0004-0000-2E00-000030000000}"/>
    <hyperlink ref="C31" r:id="rId50" xr:uid="{00000000-0004-0000-2E00-000031000000}"/>
    <hyperlink ref="C35" r:id="rId51" xr:uid="{00000000-0004-0000-2E00-000032000000}"/>
    <hyperlink ref="C33" r:id="rId52" xr:uid="{00000000-0004-0000-2E00-000033000000}"/>
    <hyperlink ref="C34" r:id="rId53" xr:uid="{00000000-0004-0000-2E00-000034000000}"/>
    <hyperlink ref="C36" r:id="rId54" xr:uid="{00000000-0004-0000-2E00-000035000000}"/>
    <hyperlink ref="C50" r:id="rId55" xr:uid="{00000000-0004-0000-2E00-000036000000}"/>
    <hyperlink ref="C67" r:id="rId56" xr:uid="{00000000-0004-0000-2E00-000037000000}"/>
    <hyperlink ref="C68" r:id="rId57" xr:uid="{00000000-0004-0000-2E00-000038000000}"/>
    <hyperlink ref="C69" r:id="rId58" xr:uid="{00000000-0004-0000-2E00-000039000000}"/>
    <hyperlink ref="C70" r:id="rId59" xr:uid="{00000000-0004-0000-2E00-00003A000000}"/>
    <hyperlink ref="C71" r:id="rId60" xr:uid="{00000000-0004-0000-2E00-00003B000000}"/>
    <hyperlink ref="C37" r:id="rId61" xr:uid="{00000000-0004-0000-2E00-00003C000000}"/>
    <hyperlink ref="C44" r:id="rId62" xr:uid="{00000000-0004-0000-2E00-00003D000000}"/>
    <hyperlink ref="C72" r:id="rId63" xr:uid="{00000000-0004-0000-2E00-00003E000000}"/>
    <hyperlink ref="C73" r:id="rId64" xr:uid="{00000000-0004-0000-2E00-00003F000000}"/>
    <hyperlink ref="C74" r:id="rId65" xr:uid="{00000000-0004-0000-2E00-000040000000}"/>
    <hyperlink ref="C75" r:id="rId66" xr:uid="{00000000-0004-0000-2E00-000041000000}"/>
    <hyperlink ref="C76" r:id="rId67" xr:uid="{00000000-0004-0000-2E00-000042000000}"/>
    <hyperlink ref="C77" r:id="rId68" xr:uid="{00000000-0004-0000-2E00-000043000000}"/>
    <hyperlink ref="C78" r:id="rId69" xr:uid="{00000000-0004-0000-2E00-000044000000}"/>
    <hyperlink ref="C79" r:id="rId70" xr:uid="{00000000-0004-0000-2E00-000045000000}"/>
    <hyperlink ref="C80" r:id="rId71" xr:uid="{00000000-0004-0000-2E00-000046000000}"/>
    <hyperlink ref="C81" r:id="rId72" xr:uid="{00000000-0004-0000-2E00-000047000000}"/>
    <hyperlink ref="C82" r:id="rId73" xr:uid="{00000000-0004-0000-2E00-000048000000}"/>
    <hyperlink ref="C23" r:id="rId74" xr:uid="{00000000-0004-0000-2E00-000049000000}"/>
    <hyperlink ref="C24" r:id="rId75" xr:uid="{00000000-0004-0000-2E00-00004A000000}"/>
  </hyperlinks>
  <pageMargins left="0.7" right="0.7" top="0.75" bottom="0.75" header="0.3" footer="0.3"/>
  <pageSetup paperSize="9" orientation="portrait" verticalDpi="0" r:id="rId76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39"/>
  <sheetViews>
    <sheetView workbookViewId="0">
      <pane ySplit="1" topLeftCell="A122" activePane="bottomLeft" state="frozen"/>
      <selection pane="bottomLeft" activeCell="A136" sqref="A136"/>
    </sheetView>
  </sheetViews>
  <sheetFormatPr defaultColWidth="9.109375" defaultRowHeight="30" customHeight="1" x14ac:dyDescent="0.3"/>
  <cols>
    <col min="1" max="1" width="33.88671875" style="32" customWidth="1"/>
    <col min="2" max="2" width="9.109375" style="32"/>
    <col min="3" max="3" width="14.33203125" style="32" customWidth="1"/>
    <col min="4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"1" spans="1:15" ht="30" customHeight="1" x14ac:dyDescent="0.3">
      <c r="A1" s="31" t="s">
        <v>308</v>
      </c>
      <c r="B1" s="31" t="s">
        <v>306</v>
      </c>
      <c r="D1" s="32">
        <f>D138</f>
        <v>30902</v>
      </c>
      <c r="E1" s="31" t="s">
        <v>309</v>
      </c>
      <c r="F1" s="31" t="s">
        <v>307</v>
      </c>
      <c r="G1" s="31" t="s">
        <v>305</v>
      </c>
      <c r="H1" s="31" t="s">
        <v>304</v>
      </c>
      <c r="I1" s="31" t="s">
        <v>303</v>
      </c>
      <c r="J1" s="31" t="s">
        <v>302</v>
      </c>
      <c r="K1" s="31" t="s">
        <v>301</v>
      </c>
      <c r="M1" s="31" t="s">
        <v>300</v>
      </c>
    </row>
    <row r="2" spans="1:15" ht="30" customHeight="1" x14ac:dyDescent="0.3">
      <c r="A2" s="32" t="s">
        <v>196</v>
      </c>
      <c r="D2" s="32">
        <v>222</v>
      </c>
      <c r="E2" s="32" t="s">
        <v>159</v>
      </c>
      <c r="F2" s="28" t="s">
        <v>195</v>
      </c>
      <c r="G2" s="32">
        <v>282</v>
      </c>
      <c r="H2" s="31">
        <f t="shared" ref="H2:H33" si="0">G2-M2</f>
        <v>225.6</v>
      </c>
      <c r="I2" s="32">
        <f>G2+G3+G4+G5+G6+G7+G8+G9+G11+G10+G12+G13+G14+G15+G16+G17+G18+G19+G20+G21+G22</f>
        <v>5186</v>
      </c>
      <c r="J2" s="32">
        <v>1450</v>
      </c>
      <c r="K2" s="31">
        <f t="shared" ref="K2:K34" si="1">I2-J2</f>
        <v>3736</v>
      </c>
      <c r="M2" s="31">
        <f t="shared" ref="M2:M33" si="2">G2*20%</f>
        <v>56.400000000000006</v>
      </c>
    </row>
    <row r="3" spans="1:15" ht="30" customHeight="1" x14ac:dyDescent="0.3">
      <c r="A3" s="32" t="s">
        <v>21</v>
      </c>
      <c r="B3" s="32">
        <v>6</v>
      </c>
      <c r="C3" s="32" t="s">
        <v>20</v>
      </c>
      <c r="D3" s="32">
        <v>218</v>
      </c>
      <c r="E3" s="32" t="s">
        <v>18</v>
      </c>
      <c r="G3" s="32">
        <v>277</v>
      </c>
      <c r="H3" s="31">
        <f t="shared" si="0"/>
        <v>221.6</v>
      </c>
      <c r="K3" s="31">
        <f t="shared" si="1"/>
        <v>0</v>
      </c>
      <c r="M3" s="31">
        <f t="shared" si="2"/>
        <v>55.400000000000006</v>
      </c>
      <c r="O3" s="31"/>
    </row>
    <row r="4" spans="1:15" ht="30" customHeight="1" x14ac:dyDescent="0.3">
      <c r="A4" s="32" t="s">
        <v>291</v>
      </c>
      <c r="B4" s="32">
        <v>11</v>
      </c>
      <c r="C4" s="32" t="s">
        <v>289</v>
      </c>
      <c r="D4" s="32">
        <v>149</v>
      </c>
      <c r="E4" s="32" t="s">
        <v>283</v>
      </c>
      <c r="F4" s="28" t="s">
        <v>290</v>
      </c>
      <c r="G4" s="32">
        <v>190</v>
      </c>
      <c r="H4" s="31">
        <f t="shared" si="0"/>
        <v>152</v>
      </c>
      <c r="K4" s="31">
        <f t="shared" si="1"/>
        <v>0</v>
      </c>
      <c r="M4" s="31">
        <f t="shared" si="2"/>
        <v>38</v>
      </c>
    </row>
    <row r="5" spans="1:15" ht="30" customHeight="1" x14ac:dyDescent="0.3">
      <c r="A5" s="32" t="s">
        <v>293</v>
      </c>
      <c r="B5" s="32">
        <v>12</v>
      </c>
      <c r="C5" s="32" t="s">
        <v>296</v>
      </c>
      <c r="D5" s="32">
        <v>84</v>
      </c>
      <c r="E5" s="32" t="s">
        <v>283</v>
      </c>
      <c r="F5" s="28" t="s">
        <v>297</v>
      </c>
      <c r="G5" s="32">
        <v>107</v>
      </c>
      <c r="H5" s="31">
        <f t="shared" si="0"/>
        <v>85.6</v>
      </c>
      <c r="K5" s="31">
        <f t="shared" si="1"/>
        <v>0</v>
      </c>
      <c r="M5" s="31">
        <f t="shared" si="2"/>
        <v>21.400000000000002</v>
      </c>
      <c r="N5" s="31"/>
    </row>
    <row r="6" spans="1:15" ht="30" customHeight="1" x14ac:dyDescent="0.3">
      <c r="A6" s="32" t="s">
        <v>293</v>
      </c>
      <c r="B6" s="32">
        <v>12</v>
      </c>
      <c r="C6" s="32" t="s">
        <v>294</v>
      </c>
      <c r="D6" s="32">
        <v>84</v>
      </c>
      <c r="E6" s="32" t="s">
        <v>283</v>
      </c>
      <c r="F6" s="28" t="s">
        <v>295</v>
      </c>
      <c r="G6" s="32">
        <v>107</v>
      </c>
      <c r="H6" s="31">
        <f t="shared" si="0"/>
        <v>85.6</v>
      </c>
      <c r="K6" s="31">
        <f t="shared" si="1"/>
        <v>0</v>
      </c>
      <c r="M6" s="31">
        <f t="shared" si="2"/>
        <v>21.400000000000002</v>
      </c>
    </row>
    <row r="7" spans="1:15" ht="30" customHeight="1" x14ac:dyDescent="0.3">
      <c r="A7" s="32" t="s">
        <v>293</v>
      </c>
      <c r="B7" s="32">
        <v>12</v>
      </c>
      <c r="C7" s="32" t="s">
        <v>83</v>
      </c>
      <c r="D7" s="32">
        <v>84</v>
      </c>
      <c r="E7" s="32" t="s">
        <v>283</v>
      </c>
      <c r="F7" s="28" t="s">
        <v>292</v>
      </c>
      <c r="G7" s="32">
        <v>107</v>
      </c>
      <c r="H7" s="31">
        <f t="shared" si="0"/>
        <v>85.6</v>
      </c>
      <c r="K7" s="31">
        <f t="shared" si="1"/>
        <v>0</v>
      </c>
      <c r="M7" s="31">
        <f t="shared" si="2"/>
        <v>21.400000000000002</v>
      </c>
    </row>
    <row r="8" spans="1:15" ht="30" customHeight="1" x14ac:dyDescent="0.3">
      <c r="A8" s="32" t="s">
        <v>288</v>
      </c>
      <c r="B8" s="32">
        <v>158</v>
      </c>
      <c r="C8" s="32" t="s">
        <v>120</v>
      </c>
      <c r="D8" s="32">
        <v>167</v>
      </c>
      <c r="E8" s="32" t="s">
        <v>283</v>
      </c>
      <c r="F8" s="28" t="s">
        <v>287</v>
      </c>
      <c r="G8" s="32">
        <v>213</v>
      </c>
      <c r="H8" s="31">
        <f t="shared" si="0"/>
        <v>170.4</v>
      </c>
      <c r="K8" s="31">
        <f t="shared" si="1"/>
        <v>0</v>
      </c>
      <c r="M8" s="31">
        <f t="shared" si="2"/>
        <v>42.6</v>
      </c>
    </row>
    <row r="9" spans="1:15" ht="30" customHeight="1" x14ac:dyDescent="0.3">
      <c r="A9" s="32" t="s">
        <v>286</v>
      </c>
      <c r="B9" s="32" t="s">
        <v>284</v>
      </c>
      <c r="C9" s="32" t="s">
        <v>52</v>
      </c>
      <c r="D9" s="32">
        <v>367</v>
      </c>
      <c r="E9" s="32" t="s">
        <v>283</v>
      </c>
      <c r="F9" s="28" t="s">
        <v>285</v>
      </c>
      <c r="G9" s="32">
        <v>467</v>
      </c>
      <c r="H9" s="31">
        <f t="shared" si="0"/>
        <v>373.6</v>
      </c>
      <c r="K9" s="31">
        <f t="shared" si="1"/>
        <v>0</v>
      </c>
      <c r="M9" s="31">
        <f t="shared" si="2"/>
        <v>93.4</v>
      </c>
    </row>
    <row r="10" spans="1:15" ht="30" customHeight="1" x14ac:dyDescent="0.3">
      <c r="A10" s="32" t="s">
        <v>282</v>
      </c>
      <c r="B10" s="32">
        <v>164</v>
      </c>
      <c r="C10" s="32" t="s">
        <v>89</v>
      </c>
      <c r="D10" s="32">
        <v>316</v>
      </c>
      <c r="E10" s="32" t="s">
        <v>283</v>
      </c>
      <c r="F10" s="28" t="s">
        <v>281</v>
      </c>
      <c r="G10" s="32">
        <v>402</v>
      </c>
      <c r="H10" s="31">
        <f t="shared" si="0"/>
        <v>321.60000000000002</v>
      </c>
      <c r="K10" s="31">
        <f t="shared" si="1"/>
        <v>0</v>
      </c>
      <c r="M10" s="31">
        <f t="shared" si="2"/>
        <v>80.400000000000006</v>
      </c>
    </row>
    <row r="11" spans="1:15" ht="30" customHeight="1" x14ac:dyDescent="0.3">
      <c r="A11" s="32" t="s">
        <v>276</v>
      </c>
      <c r="B11" s="32">
        <v>50</v>
      </c>
      <c r="C11" s="32" t="s">
        <v>274</v>
      </c>
      <c r="D11" s="32">
        <v>494</v>
      </c>
      <c r="E11" s="32" t="s">
        <v>277</v>
      </c>
      <c r="F11" s="28" t="s">
        <v>275</v>
      </c>
      <c r="G11" s="32">
        <v>628</v>
      </c>
      <c r="H11" s="31">
        <f t="shared" si="0"/>
        <v>502.4</v>
      </c>
      <c r="K11" s="31">
        <f t="shared" si="1"/>
        <v>0</v>
      </c>
      <c r="M11" s="31">
        <f t="shared" si="2"/>
        <v>125.60000000000001</v>
      </c>
    </row>
    <row r="12" spans="1:15" ht="30" customHeight="1" x14ac:dyDescent="0.3">
      <c r="A12" s="32" t="s">
        <v>15</v>
      </c>
      <c r="B12" s="32">
        <v>98</v>
      </c>
      <c r="C12" s="32" t="s">
        <v>14</v>
      </c>
      <c r="D12" s="32">
        <v>275</v>
      </c>
      <c r="E12" s="32" t="s">
        <v>9</v>
      </c>
      <c r="G12" s="32">
        <v>350</v>
      </c>
      <c r="H12" s="31">
        <f t="shared" si="0"/>
        <v>280</v>
      </c>
      <c r="I12" s="32">
        <f>G12+G13+G14+G15</f>
        <v>1160</v>
      </c>
      <c r="J12" s="32">
        <v>750</v>
      </c>
      <c r="K12" s="31">
        <f t="shared" si="1"/>
        <v>410</v>
      </c>
      <c r="M12" s="31">
        <f t="shared" si="2"/>
        <v>70</v>
      </c>
    </row>
    <row r="13" spans="1:15" ht="30" customHeight="1" x14ac:dyDescent="0.3">
      <c r="A13" s="32" t="s">
        <v>8</v>
      </c>
      <c r="B13" s="32">
        <v>98</v>
      </c>
      <c r="C13" s="32" t="s">
        <v>7</v>
      </c>
      <c r="D13" s="32">
        <v>287</v>
      </c>
      <c r="E13" s="32" t="s">
        <v>9</v>
      </c>
      <c r="G13" s="32">
        <v>365</v>
      </c>
      <c r="H13" s="31">
        <f t="shared" si="0"/>
        <v>292</v>
      </c>
      <c r="K13" s="31">
        <f t="shared" si="1"/>
        <v>0</v>
      </c>
      <c r="M13" s="31">
        <f t="shared" si="2"/>
        <v>73</v>
      </c>
    </row>
    <row r="14" spans="1:15" ht="30" customHeight="1" x14ac:dyDescent="0.3">
      <c r="A14" s="32" t="s">
        <v>11</v>
      </c>
      <c r="B14" s="32">
        <v>98</v>
      </c>
      <c r="C14" s="32" t="s">
        <v>10</v>
      </c>
      <c r="D14" s="32">
        <v>228</v>
      </c>
      <c r="E14" s="32" t="s">
        <v>9</v>
      </c>
      <c r="G14" s="32">
        <v>290</v>
      </c>
      <c r="H14" s="31">
        <f t="shared" si="0"/>
        <v>232</v>
      </c>
      <c r="K14" s="31">
        <f t="shared" si="1"/>
        <v>0</v>
      </c>
      <c r="M14" s="31">
        <f t="shared" si="2"/>
        <v>58</v>
      </c>
    </row>
    <row r="15" spans="1:15" ht="30" customHeight="1" x14ac:dyDescent="0.3">
      <c r="A15" s="32" t="s">
        <v>141</v>
      </c>
      <c r="B15" s="32">
        <v>17</v>
      </c>
      <c r="C15" s="32" t="s">
        <v>139</v>
      </c>
      <c r="D15" s="32">
        <v>122</v>
      </c>
      <c r="E15" s="32" t="s">
        <v>138</v>
      </c>
      <c r="F15" s="28" t="s">
        <v>140</v>
      </c>
      <c r="G15" s="32">
        <v>155</v>
      </c>
      <c r="H15" s="31">
        <f t="shared" si="0"/>
        <v>124</v>
      </c>
      <c r="I15" s="32">
        <f>G15+G16</f>
        <v>633</v>
      </c>
      <c r="J15" s="32">
        <v>250</v>
      </c>
      <c r="K15" s="31">
        <f t="shared" si="1"/>
        <v>383</v>
      </c>
      <c r="M15" s="31">
        <f t="shared" si="2"/>
        <v>31</v>
      </c>
    </row>
    <row r="16" spans="1:15" ht="30" customHeight="1" x14ac:dyDescent="0.3">
      <c r="A16" s="32" t="s">
        <v>299</v>
      </c>
      <c r="B16" s="32">
        <v>42</v>
      </c>
      <c r="C16" s="32" t="s">
        <v>3</v>
      </c>
      <c r="D16" s="32">
        <v>376</v>
      </c>
      <c r="E16" s="32" t="s">
        <v>283</v>
      </c>
      <c r="F16" s="28" t="s">
        <v>298</v>
      </c>
      <c r="G16" s="32">
        <v>478</v>
      </c>
      <c r="H16" s="31">
        <f t="shared" si="0"/>
        <v>382.4</v>
      </c>
      <c r="I16" s="32">
        <f>G16+G17+G18+G19+G20+G21+G22+G23</f>
        <v>1512</v>
      </c>
      <c r="J16" s="32">
        <v>1100</v>
      </c>
      <c r="K16" s="31">
        <f t="shared" si="1"/>
        <v>412</v>
      </c>
      <c r="M16" s="31">
        <f t="shared" si="2"/>
        <v>95.600000000000009</v>
      </c>
    </row>
    <row r="17" spans="1:14" ht="30" customHeight="1" x14ac:dyDescent="0.3">
      <c r="A17" s="32" t="s">
        <v>93</v>
      </c>
      <c r="B17" s="29" t="s">
        <v>92</v>
      </c>
      <c r="D17" s="32">
        <v>125</v>
      </c>
      <c r="E17" s="32" t="s">
        <v>82</v>
      </c>
      <c r="F17" s="28"/>
      <c r="G17" s="31">
        <v>159</v>
      </c>
      <c r="H17" s="31">
        <f t="shared" si="0"/>
        <v>127.2</v>
      </c>
      <c r="I17" s="32">
        <f>G17+G18+G19+G20+G21</f>
        <v>491</v>
      </c>
      <c r="J17" s="32">
        <v>450</v>
      </c>
      <c r="K17" s="31">
        <f t="shared" si="1"/>
        <v>41</v>
      </c>
      <c r="M17" s="31">
        <f t="shared" si="2"/>
        <v>31.8</v>
      </c>
    </row>
    <row r="18" spans="1:14" s="31" customFormat="1" ht="30" customHeight="1" x14ac:dyDescent="0.3">
      <c r="A18" s="31" t="s">
        <v>194</v>
      </c>
      <c r="B18" s="29"/>
      <c r="C18" s="32"/>
      <c r="D18" s="32">
        <v>59</v>
      </c>
      <c r="E18" s="32" t="s">
        <v>159</v>
      </c>
      <c r="F18" s="28" t="s">
        <v>193</v>
      </c>
      <c r="G18" s="31">
        <v>75</v>
      </c>
      <c r="H18" s="31">
        <f t="shared" si="0"/>
        <v>60</v>
      </c>
      <c r="I18" s="32"/>
      <c r="J18" s="32"/>
      <c r="K18" s="31">
        <f t="shared" si="1"/>
        <v>0</v>
      </c>
      <c r="L18" s="32"/>
      <c r="M18" s="31">
        <f t="shared" si="2"/>
        <v>15</v>
      </c>
      <c r="N18" s="32"/>
    </row>
    <row r="19" spans="1:14" s="31" customFormat="1" ht="30" customHeight="1" x14ac:dyDescent="0.3">
      <c r="A19" s="31" t="s">
        <v>192</v>
      </c>
      <c r="B19" s="29"/>
      <c r="C19" s="32"/>
      <c r="D19" s="32">
        <v>59</v>
      </c>
      <c r="E19" s="32" t="s">
        <v>159</v>
      </c>
      <c r="F19" s="28" t="s">
        <v>191</v>
      </c>
      <c r="G19" s="31">
        <v>75</v>
      </c>
      <c r="H19" s="31">
        <f t="shared" si="0"/>
        <v>60</v>
      </c>
      <c r="I19" s="32"/>
      <c r="J19" s="32"/>
      <c r="K19" s="31">
        <f t="shared" si="1"/>
        <v>0</v>
      </c>
      <c r="L19" s="32"/>
      <c r="M19" s="31">
        <f t="shared" si="2"/>
        <v>15</v>
      </c>
      <c r="N19" s="32"/>
    </row>
    <row r="20" spans="1:14" s="31" customFormat="1" ht="30" customHeight="1" x14ac:dyDescent="0.3">
      <c r="A20" s="32" t="s">
        <v>88</v>
      </c>
      <c r="B20" s="32" t="s">
        <v>155</v>
      </c>
      <c r="C20" s="32" t="s">
        <v>3</v>
      </c>
      <c r="D20" s="32">
        <v>71</v>
      </c>
      <c r="E20" s="32" t="s">
        <v>156</v>
      </c>
      <c r="F20" s="28" t="s">
        <v>87</v>
      </c>
      <c r="G20" s="31">
        <v>91</v>
      </c>
      <c r="H20" s="31">
        <f t="shared" si="0"/>
        <v>72.8</v>
      </c>
      <c r="I20" s="32"/>
      <c r="J20" s="32"/>
      <c r="K20" s="31">
        <f t="shared" si="1"/>
        <v>0</v>
      </c>
      <c r="L20" s="32"/>
      <c r="M20" s="31">
        <f t="shared" si="2"/>
        <v>18.2</v>
      </c>
      <c r="N20" s="32"/>
    </row>
    <row r="21" spans="1:14" ht="30" customHeight="1" x14ac:dyDescent="0.3">
      <c r="A21" s="32" t="s">
        <v>88</v>
      </c>
      <c r="B21" s="32" t="s">
        <v>84</v>
      </c>
      <c r="C21" s="32" t="s">
        <v>3</v>
      </c>
      <c r="D21" s="32">
        <v>71</v>
      </c>
      <c r="E21" s="32" t="s">
        <v>82</v>
      </c>
      <c r="F21" s="28" t="s">
        <v>87</v>
      </c>
      <c r="G21" s="31">
        <v>91</v>
      </c>
      <c r="H21" s="31">
        <f t="shared" si="0"/>
        <v>72.8</v>
      </c>
      <c r="K21" s="31">
        <f t="shared" si="1"/>
        <v>0</v>
      </c>
      <c r="M21" s="31">
        <f t="shared" si="2"/>
        <v>18.2</v>
      </c>
    </row>
    <row r="22" spans="1:14" s="31" customFormat="1" ht="30" customHeight="1" x14ac:dyDescent="0.3">
      <c r="A22" s="31" t="s">
        <v>69</v>
      </c>
      <c r="B22" s="29" t="s">
        <v>61</v>
      </c>
      <c r="C22" s="31" t="s">
        <v>7</v>
      </c>
      <c r="D22" s="32">
        <v>218</v>
      </c>
      <c r="E22" s="32" t="s">
        <v>64</v>
      </c>
      <c r="F22" s="28" t="s">
        <v>68</v>
      </c>
      <c r="G22" s="31">
        <v>277</v>
      </c>
      <c r="H22" s="31">
        <f t="shared" si="0"/>
        <v>221.6</v>
      </c>
      <c r="I22" s="32">
        <f>G22+G23+G24+G25</f>
        <v>997</v>
      </c>
      <c r="J22" s="32">
        <v>600</v>
      </c>
      <c r="K22" s="31">
        <f t="shared" si="1"/>
        <v>397</v>
      </c>
      <c r="L22" s="32"/>
      <c r="M22" s="31">
        <f t="shared" si="2"/>
        <v>55.400000000000006</v>
      </c>
      <c r="N22" s="32"/>
    </row>
    <row r="23" spans="1:14" ht="30" customHeight="1" x14ac:dyDescent="0.3">
      <c r="A23" s="32" t="s">
        <v>123</v>
      </c>
      <c r="B23" s="32" t="s">
        <v>121</v>
      </c>
      <c r="C23" s="32" t="s">
        <v>120</v>
      </c>
      <c r="D23" s="32">
        <v>209</v>
      </c>
      <c r="E23" s="32" t="s">
        <v>124</v>
      </c>
      <c r="F23" s="28" t="s">
        <v>122</v>
      </c>
      <c r="G23" s="32">
        <v>266</v>
      </c>
      <c r="H23" s="31">
        <f t="shared" si="0"/>
        <v>212.8</v>
      </c>
      <c r="K23" s="31">
        <f t="shared" si="1"/>
        <v>0</v>
      </c>
      <c r="M23" s="31">
        <f t="shared" si="2"/>
        <v>53.2</v>
      </c>
    </row>
    <row r="24" spans="1:14" ht="30" customHeight="1" x14ac:dyDescent="0.3">
      <c r="A24" s="32" t="s">
        <v>126</v>
      </c>
      <c r="B24" s="32" t="s">
        <v>121</v>
      </c>
      <c r="C24" s="32" t="s">
        <v>7</v>
      </c>
      <c r="D24" s="32">
        <v>209</v>
      </c>
      <c r="E24" s="32" t="s">
        <v>124</v>
      </c>
      <c r="F24" s="28" t="s">
        <v>125</v>
      </c>
      <c r="G24" s="32">
        <v>266</v>
      </c>
      <c r="H24" s="31">
        <f t="shared" si="0"/>
        <v>212.8</v>
      </c>
      <c r="I24" s="32">
        <f>G24+G25</f>
        <v>454</v>
      </c>
      <c r="J24" s="32">
        <v>250</v>
      </c>
      <c r="K24" s="31">
        <f t="shared" si="1"/>
        <v>204</v>
      </c>
      <c r="M24" s="31">
        <f t="shared" si="2"/>
        <v>53.2</v>
      </c>
    </row>
    <row r="25" spans="1:14" ht="30" customHeight="1" x14ac:dyDescent="0.3">
      <c r="A25" s="32" t="s">
        <v>218</v>
      </c>
      <c r="B25" s="32" t="s">
        <v>216</v>
      </c>
      <c r="C25" s="32" t="s">
        <v>215</v>
      </c>
      <c r="D25" s="32">
        <v>148</v>
      </c>
      <c r="E25" s="32" t="s">
        <v>219</v>
      </c>
      <c r="F25" s="28" t="s">
        <v>217</v>
      </c>
      <c r="G25" s="32">
        <v>188</v>
      </c>
      <c r="H25" s="31">
        <f t="shared" si="0"/>
        <v>150.4</v>
      </c>
      <c r="K25" s="31">
        <f t="shared" si="1"/>
        <v>0</v>
      </c>
      <c r="M25" s="31">
        <f t="shared" si="2"/>
        <v>37.6</v>
      </c>
    </row>
    <row r="26" spans="1:14" ht="30" customHeight="1" x14ac:dyDescent="0.3">
      <c r="A26" s="31" t="s">
        <v>67</v>
      </c>
      <c r="B26" s="29" t="s">
        <v>61</v>
      </c>
      <c r="C26" s="29" t="s">
        <v>3</v>
      </c>
      <c r="D26" s="32">
        <v>167</v>
      </c>
      <c r="E26" s="32" t="s">
        <v>64</v>
      </c>
      <c r="F26" s="28" t="s">
        <v>66</v>
      </c>
      <c r="G26" s="31">
        <v>235</v>
      </c>
      <c r="H26" s="31">
        <f t="shared" si="0"/>
        <v>188</v>
      </c>
      <c r="K26" s="31">
        <f t="shared" si="1"/>
        <v>0</v>
      </c>
      <c r="M26" s="31">
        <f t="shared" si="2"/>
        <v>47</v>
      </c>
    </row>
    <row r="27" spans="1:14" ht="30" customHeight="1" x14ac:dyDescent="0.3">
      <c r="A27" s="32" t="s">
        <v>63</v>
      </c>
      <c r="B27" s="29" t="s">
        <v>61</v>
      </c>
      <c r="D27" s="32">
        <v>203</v>
      </c>
      <c r="E27" s="32" t="s">
        <v>64</v>
      </c>
      <c r="F27" s="28" t="s">
        <v>62</v>
      </c>
      <c r="G27" s="31">
        <v>258</v>
      </c>
      <c r="H27" s="31">
        <f t="shared" si="0"/>
        <v>206.4</v>
      </c>
      <c r="K27" s="31">
        <f t="shared" si="1"/>
        <v>0</v>
      </c>
      <c r="M27" s="31">
        <f t="shared" si="2"/>
        <v>51.6</v>
      </c>
    </row>
    <row r="28" spans="1:14" ht="30" customHeight="1" x14ac:dyDescent="0.3">
      <c r="A28" s="34" t="s">
        <v>86</v>
      </c>
      <c r="B28" s="32" t="s">
        <v>84</v>
      </c>
      <c r="C28" s="32" t="s">
        <v>83</v>
      </c>
      <c r="E28" s="32" t="s">
        <v>82</v>
      </c>
      <c r="F28" s="28" t="s">
        <v>85</v>
      </c>
      <c r="G28" s="32">
        <v>73</v>
      </c>
      <c r="H28" s="31">
        <f t="shared" si="0"/>
        <v>58.4</v>
      </c>
      <c r="K28" s="31">
        <f t="shared" si="1"/>
        <v>0</v>
      </c>
      <c r="M28" s="31">
        <f t="shared" si="2"/>
        <v>14.600000000000001</v>
      </c>
    </row>
    <row r="29" spans="1:14" ht="30" customHeight="1" x14ac:dyDescent="0.3">
      <c r="A29" s="32" t="s">
        <v>91</v>
      </c>
      <c r="B29" s="32" t="s">
        <v>84</v>
      </c>
      <c r="C29" s="32" t="s">
        <v>89</v>
      </c>
      <c r="D29" s="32">
        <v>65</v>
      </c>
      <c r="E29" s="32" t="s">
        <v>82</v>
      </c>
      <c r="F29" s="28" t="s">
        <v>90</v>
      </c>
      <c r="G29" s="31">
        <v>83</v>
      </c>
      <c r="H29" s="31">
        <f t="shared" si="0"/>
        <v>66.400000000000006</v>
      </c>
      <c r="K29" s="31">
        <f t="shared" si="1"/>
        <v>0</v>
      </c>
      <c r="M29" s="31">
        <f t="shared" si="2"/>
        <v>16.600000000000001</v>
      </c>
    </row>
    <row r="30" spans="1:14" ht="30" customHeight="1" x14ac:dyDescent="0.3">
      <c r="A30" s="32" t="s">
        <v>235</v>
      </c>
      <c r="B30" s="32">
        <v>7</v>
      </c>
      <c r="C30" s="32" t="s">
        <v>236</v>
      </c>
      <c r="D30" s="32">
        <v>235</v>
      </c>
      <c r="E30" s="32" t="s">
        <v>219</v>
      </c>
      <c r="F30" s="28" t="s">
        <v>237</v>
      </c>
      <c r="G30" s="32">
        <v>299</v>
      </c>
      <c r="H30" s="31">
        <f t="shared" si="0"/>
        <v>239.2</v>
      </c>
      <c r="K30" s="31">
        <f t="shared" si="1"/>
        <v>0</v>
      </c>
      <c r="M30" s="31">
        <f t="shared" si="2"/>
        <v>59.800000000000004</v>
      </c>
    </row>
    <row r="31" spans="1:14" ht="30" customHeight="1" x14ac:dyDescent="0.3">
      <c r="A31" s="32" t="s">
        <v>235</v>
      </c>
      <c r="B31" s="32">
        <v>7</v>
      </c>
      <c r="C31" s="32" t="s">
        <v>233</v>
      </c>
      <c r="D31" s="32">
        <v>235</v>
      </c>
      <c r="E31" s="32" t="s">
        <v>219</v>
      </c>
      <c r="F31" s="28" t="s">
        <v>234</v>
      </c>
      <c r="G31" s="32">
        <v>299</v>
      </c>
      <c r="H31" s="31">
        <f t="shared" si="0"/>
        <v>239.2</v>
      </c>
      <c r="K31" s="31">
        <f t="shared" si="1"/>
        <v>0</v>
      </c>
      <c r="M31" s="31">
        <f t="shared" si="2"/>
        <v>59.800000000000004</v>
      </c>
    </row>
    <row r="32" spans="1:14" ht="30" customHeight="1" x14ac:dyDescent="0.3">
      <c r="A32" s="32" t="s">
        <v>25</v>
      </c>
      <c r="B32" s="32">
        <v>86</v>
      </c>
      <c r="C32" s="32" t="s">
        <v>24</v>
      </c>
      <c r="D32" s="32">
        <v>332</v>
      </c>
      <c r="E32" s="32" t="s">
        <v>18</v>
      </c>
      <c r="G32" s="32">
        <v>422</v>
      </c>
      <c r="H32" s="31">
        <f t="shared" si="0"/>
        <v>337.6</v>
      </c>
      <c r="K32" s="31">
        <f t="shared" si="1"/>
        <v>0</v>
      </c>
      <c r="M32" s="31">
        <f t="shared" si="2"/>
        <v>84.4</v>
      </c>
    </row>
    <row r="33" spans="1:13" ht="30" customHeight="1" x14ac:dyDescent="0.3">
      <c r="A33" s="32" t="s">
        <v>23</v>
      </c>
      <c r="B33" s="32">
        <v>86</v>
      </c>
      <c r="C33" s="32" t="s">
        <v>22</v>
      </c>
      <c r="D33" s="32">
        <v>221</v>
      </c>
      <c r="E33" s="32" t="s">
        <v>18</v>
      </c>
      <c r="G33" s="32">
        <v>281</v>
      </c>
      <c r="H33" s="31">
        <f t="shared" si="0"/>
        <v>224.8</v>
      </c>
      <c r="K33" s="31">
        <f t="shared" si="1"/>
        <v>0</v>
      </c>
      <c r="M33" s="31">
        <f t="shared" si="2"/>
        <v>56.2</v>
      </c>
    </row>
    <row r="34" spans="1:13" ht="30" customHeight="1" x14ac:dyDescent="0.3">
      <c r="A34" s="32" t="s">
        <v>60</v>
      </c>
      <c r="B34" s="32">
        <v>5</v>
      </c>
      <c r="C34" s="32" t="s">
        <v>59</v>
      </c>
      <c r="D34" s="32">
        <v>245</v>
      </c>
      <c r="E34" s="32" t="s">
        <v>58</v>
      </c>
      <c r="G34" s="32">
        <v>245</v>
      </c>
      <c r="H34" s="31">
        <f t="shared" ref="H34:H65" si="3">G34-M34</f>
        <v>196</v>
      </c>
      <c r="I34" s="32">
        <f>G34+G35</f>
        <v>1133</v>
      </c>
      <c r="K34" s="31">
        <f t="shared" si="1"/>
        <v>1133</v>
      </c>
      <c r="M34" s="31">
        <f t="shared" ref="M34:M65" si="4">G34*20%</f>
        <v>49</v>
      </c>
    </row>
    <row r="35" spans="1:13" ht="30" customHeight="1" x14ac:dyDescent="0.3">
      <c r="A35" s="32" t="s">
        <v>134</v>
      </c>
      <c r="B35" s="29">
        <v>54</v>
      </c>
      <c r="D35" s="32">
        <v>699</v>
      </c>
      <c r="E35" s="31" t="s">
        <v>135</v>
      </c>
      <c r="F35" s="28" t="s">
        <v>133</v>
      </c>
      <c r="G35" s="31">
        <v>888</v>
      </c>
      <c r="H35" s="31">
        <f t="shared" si="3"/>
        <v>710.4</v>
      </c>
      <c r="K35" s="31"/>
      <c r="M35" s="31">
        <f t="shared" si="4"/>
        <v>177.60000000000002</v>
      </c>
    </row>
    <row r="36" spans="1:13" ht="32.25" customHeight="1" x14ac:dyDescent="0.3">
      <c r="A36" s="32" t="s">
        <v>118</v>
      </c>
      <c r="B36" s="32">
        <v>50</v>
      </c>
      <c r="C36" s="32" t="s">
        <v>52</v>
      </c>
      <c r="D36" s="32">
        <v>699</v>
      </c>
      <c r="E36" s="32" t="s">
        <v>119</v>
      </c>
      <c r="F36" s="28" t="s">
        <v>53</v>
      </c>
      <c r="G36" s="32">
        <v>888</v>
      </c>
      <c r="H36" s="31">
        <f t="shared" si="3"/>
        <v>710.4</v>
      </c>
      <c r="I36" s="32">
        <f>G36</f>
        <v>888</v>
      </c>
      <c r="J36" s="32">
        <v>450</v>
      </c>
      <c r="K36" s="31">
        <f>I36-J36</f>
        <v>438</v>
      </c>
      <c r="M36" s="31">
        <f t="shared" si="4"/>
        <v>177.60000000000002</v>
      </c>
    </row>
    <row r="37" spans="1:13" ht="32.25" customHeight="1" x14ac:dyDescent="0.3">
      <c r="A37" s="32" t="s">
        <v>163</v>
      </c>
      <c r="B37" s="32">
        <v>7</v>
      </c>
      <c r="C37" s="32" t="s">
        <v>83</v>
      </c>
      <c r="D37" s="32">
        <v>138</v>
      </c>
      <c r="E37" s="32" t="s">
        <v>159</v>
      </c>
      <c r="F37" s="28" t="s">
        <v>162</v>
      </c>
      <c r="G37" s="32">
        <v>176</v>
      </c>
      <c r="H37" s="31">
        <f t="shared" si="3"/>
        <v>140.80000000000001</v>
      </c>
      <c r="K37" s="31">
        <f>I37-J37</f>
        <v>0</v>
      </c>
      <c r="M37" s="31">
        <f t="shared" si="4"/>
        <v>35.200000000000003</v>
      </c>
    </row>
    <row r="38" spans="1:13" ht="30" customHeight="1" x14ac:dyDescent="0.3">
      <c r="A38" s="32" t="s">
        <v>158</v>
      </c>
      <c r="B38" s="32">
        <v>7</v>
      </c>
      <c r="C38" s="32" t="s">
        <v>83</v>
      </c>
      <c r="D38" s="32">
        <v>130</v>
      </c>
      <c r="E38" s="32" t="s">
        <v>159</v>
      </c>
      <c r="F38" s="28" t="s">
        <v>157</v>
      </c>
      <c r="G38" s="32">
        <v>166</v>
      </c>
      <c r="H38" s="31">
        <f t="shared" si="3"/>
        <v>132.80000000000001</v>
      </c>
      <c r="K38" s="31">
        <f>I38-J38</f>
        <v>0</v>
      </c>
      <c r="M38" s="31">
        <f t="shared" si="4"/>
        <v>33.200000000000003</v>
      </c>
    </row>
    <row r="39" spans="1:13" ht="30" customHeight="1" x14ac:dyDescent="0.3">
      <c r="A39" s="32" t="s">
        <v>263</v>
      </c>
      <c r="B39" s="32" t="s">
        <v>261</v>
      </c>
      <c r="C39" s="32" t="s">
        <v>120</v>
      </c>
      <c r="D39" s="32">
        <v>140</v>
      </c>
      <c r="E39" s="32" t="s">
        <v>260</v>
      </c>
      <c r="F39" s="28" t="s">
        <v>262</v>
      </c>
      <c r="G39" s="32">
        <v>178</v>
      </c>
      <c r="H39" s="31">
        <f t="shared" si="3"/>
        <v>142.4</v>
      </c>
      <c r="I39" s="32">
        <f>G39+G40</f>
        <v>507</v>
      </c>
      <c r="J39" s="32">
        <v>300</v>
      </c>
      <c r="K39" s="31">
        <f>I39-J39</f>
        <v>207</v>
      </c>
      <c r="M39" s="31">
        <f t="shared" si="4"/>
        <v>35.6</v>
      </c>
    </row>
    <row r="40" spans="1:13" ht="30" customHeight="1" x14ac:dyDescent="0.3">
      <c r="A40" s="32" t="s">
        <v>137</v>
      </c>
      <c r="B40" s="32">
        <v>4</v>
      </c>
      <c r="C40" s="32" t="s">
        <v>83</v>
      </c>
      <c r="D40" s="32">
        <v>259</v>
      </c>
      <c r="E40" s="32" t="s">
        <v>138</v>
      </c>
      <c r="F40" s="28" t="s">
        <v>136</v>
      </c>
      <c r="G40" s="32">
        <v>329</v>
      </c>
      <c r="H40" s="31">
        <f t="shared" si="3"/>
        <v>263.2</v>
      </c>
      <c r="K40" s="31"/>
      <c r="M40" s="31">
        <f t="shared" si="4"/>
        <v>65.8</v>
      </c>
    </row>
    <row r="41" spans="1:13" ht="30" customHeight="1" x14ac:dyDescent="0.3">
      <c r="A41" s="32" t="s">
        <v>250</v>
      </c>
      <c r="B41" s="32" t="s">
        <v>248</v>
      </c>
      <c r="C41" s="32" t="s">
        <v>83</v>
      </c>
      <c r="D41" s="32">
        <v>149</v>
      </c>
      <c r="E41" s="32" t="s">
        <v>247</v>
      </c>
      <c r="F41" s="28" t="s">
        <v>249</v>
      </c>
      <c r="G41" s="32">
        <v>190</v>
      </c>
      <c r="H41" s="31">
        <f t="shared" si="3"/>
        <v>152</v>
      </c>
      <c r="K41" s="31">
        <f t="shared" ref="K41:K51" si="5">I41-J41</f>
        <v>0</v>
      </c>
      <c r="M41" s="31">
        <f t="shared" si="4"/>
        <v>38</v>
      </c>
    </row>
    <row r="42" spans="1:13" ht="30" customHeight="1" x14ac:dyDescent="0.3">
      <c r="A42" s="32" t="s">
        <v>31</v>
      </c>
      <c r="B42" s="32">
        <v>152</v>
      </c>
      <c r="D42" s="32">
        <v>735</v>
      </c>
      <c r="E42" s="32" t="s">
        <v>32</v>
      </c>
      <c r="F42" s="28" t="s">
        <v>30</v>
      </c>
      <c r="G42" s="32">
        <v>934</v>
      </c>
      <c r="H42" s="31">
        <f t="shared" si="3"/>
        <v>747.2</v>
      </c>
      <c r="K42" s="31">
        <f t="shared" si="5"/>
        <v>0</v>
      </c>
      <c r="M42" s="31">
        <f t="shared" si="4"/>
        <v>186.8</v>
      </c>
    </row>
    <row r="43" spans="1:13" ht="30" customHeight="1" x14ac:dyDescent="0.3">
      <c r="A43" s="31" t="s">
        <v>190</v>
      </c>
      <c r="C43" s="31"/>
      <c r="D43" s="32">
        <v>125</v>
      </c>
      <c r="E43" s="32" t="s">
        <v>159</v>
      </c>
      <c r="F43" s="28" t="s">
        <v>189</v>
      </c>
      <c r="G43" s="31">
        <v>159</v>
      </c>
      <c r="H43" s="31">
        <f t="shared" si="3"/>
        <v>127.2</v>
      </c>
      <c r="K43" s="31">
        <f t="shared" si="5"/>
        <v>0</v>
      </c>
      <c r="M43" s="31">
        <f t="shared" si="4"/>
        <v>31.8</v>
      </c>
    </row>
    <row r="44" spans="1:13" ht="30" customHeight="1" x14ac:dyDescent="0.3">
      <c r="A44" s="32" t="s">
        <v>188</v>
      </c>
      <c r="D44" s="32">
        <v>125</v>
      </c>
      <c r="E44" s="32" t="s">
        <v>159</v>
      </c>
      <c r="F44" s="28" t="s">
        <v>187</v>
      </c>
      <c r="G44" s="32">
        <v>159</v>
      </c>
      <c r="H44" s="31">
        <f t="shared" si="3"/>
        <v>127.2</v>
      </c>
      <c r="K44" s="31">
        <f t="shared" si="5"/>
        <v>0</v>
      </c>
      <c r="M44" s="31">
        <f t="shared" si="4"/>
        <v>31.8</v>
      </c>
    </row>
    <row r="45" spans="1:13" ht="30" customHeight="1" x14ac:dyDescent="0.3">
      <c r="A45" s="32" t="s">
        <v>186</v>
      </c>
      <c r="D45" s="32">
        <v>116</v>
      </c>
      <c r="E45" s="32" t="s">
        <v>159</v>
      </c>
      <c r="F45" s="28" t="s">
        <v>185</v>
      </c>
      <c r="G45" s="32">
        <v>148</v>
      </c>
      <c r="H45" s="31">
        <f t="shared" si="3"/>
        <v>118.4</v>
      </c>
      <c r="K45" s="31">
        <f t="shared" si="5"/>
        <v>0</v>
      </c>
      <c r="M45" s="31">
        <f t="shared" si="4"/>
        <v>29.6</v>
      </c>
    </row>
    <row r="46" spans="1:13" ht="30" customHeight="1" x14ac:dyDescent="0.3">
      <c r="A46" s="32" t="s">
        <v>184</v>
      </c>
      <c r="D46" s="32">
        <v>210</v>
      </c>
      <c r="E46" s="32" t="s">
        <v>159</v>
      </c>
      <c r="F46" s="28" t="s">
        <v>183</v>
      </c>
      <c r="G46" s="32">
        <v>267</v>
      </c>
      <c r="H46" s="31">
        <f t="shared" si="3"/>
        <v>213.6</v>
      </c>
      <c r="K46" s="31">
        <f t="shared" si="5"/>
        <v>0</v>
      </c>
      <c r="M46" s="31">
        <f t="shared" si="4"/>
        <v>53.400000000000006</v>
      </c>
    </row>
    <row r="47" spans="1:13" ht="30" customHeight="1" x14ac:dyDescent="0.3">
      <c r="A47" s="31" t="s">
        <v>182</v>
      </c>
      <c r="C47" s="31"/>
      <c r="D47" s="32">
        <v>210</v>
      </c>
      <c r="E47" s="32" t="s">
        <v>159</v>
      </c>
      <c r="F47" s="28" t="s">
        <v>181</v>
      </c>
      <c r="G47" s="31">
        <v>267</v>
      </c>
      <c r="H47" s="31">
        <f t="shared" si="3"/>
        <v>213.6</v>
      </c>
      <c r="K47" s="31">
        <f t="shared" si="5"/>
        <v>0</v>
      </c>
      <c r="M47" s="31">
        <f t="shared" si="4"/>
        <v>53.400000000000006</v>
      </c>
    </row>
    <row r="48" spans="1:13" ht="30" customHeight="1" x14ac:dyDescent="0.3">
      <c r="A48" s="32" t="s">
        <v>180</v>
      </c>
      <c r="D48" s="32">
        <v>95</v>
      </c>
      <c r="E48" s="32" t="s">
        <v>159</v>
      </c>
      <c r="F48" s="28" t="s">
        <v>179</v>
      </c>
      <c r="G48" s="32">
        <v>121</v>
      </c>
      <c r="H48" s="31">
        <f t="shared" si="3"/>
        <v>96.8</v>
      </c>
      <c r="K48" s="31">
        <f t="shared" si="5"/>
        <v>0</v>
      </c>
      <c r="M48" s="31">
        <f t="shared" si="4"/>
        <v>24.200000000000003</v>
      </c>
    </row>
    <row r="49" spans="1:13" ht="30" customHeight="1" x14ac:dyDescent="0.3">
      <c r="A49" s="32" t="s">
        <v>178</v>
      </c>
      <c r="B49" s="29"/>
      <c r="C49" s="29"/>
      <c r="D49" s="32">
        <v>89</v>
      </c>
      <c r="E49" s="32" t="s">
        <v>159</v>
      </c>
      <c r="F49" s="28" t="s">
        <v>177</v>
      </c>
      <c r="G49" s="31">
        <v>114</v>
      </c>
      <c r="H49" s="31">
        <f t="shared" si="3"/>
        <v>91.2</v>
      </c>
      <c r="K49" s="31">
        <f t="shared" si="5"/>
        <v>0</v>
      </c>
      <c r="M49" s="31">
        <f t="shared" si="4"/>
        <v>22.8</v>
      </c>
    </row>
    <row r="50" spans="1:13" ht="30" customHeight="1" x14ac:dyDescent="0.3">
      <c r="A50" s="31" t="s">
        <v>176</v>
      </c>
      <c r="B50" s="29"/>
      <c r="D50" s="32">
        <v>92</v>
      </c>
      <c r="E50" s="32" t="s">
        <v>159</v>
      </c>
      <c r="F50" s="28" t="s">
        <v>175</v>
      </c>
      <c r="G50" s="31">
        <v>117</v>
      </c>
      <c r="H50" s="31">
        <f t="shared" si="3"/>
        <v>93.6</v>
      </c>
      <c r="K50" s="31">
        <f t="shared" si="5"/>
        <v>0</v>
      </c>
      <c r="M50" s="31">
        <f t="shared" si="4"/>
        <v>23.400000000000002</v>
      </c>
    </row>
    <row r="51" spans="1:13" ht="30" customHeight="1" x14ac:dyDescent="0.3">
      <c r="A51" s="31" t="s">
        <v>174</v>
      </c>
      <c r="B51" s="31"/>
      <c r="C51" s="31"/>
      <c r="D51" s="32">
        <v>92</v>
      </c>
      <c r="E51" s="32" t="s">
        <v>159</v>
      </c>
      <c r="F51" s="28" t="s">
        <v>173</v>
      </c>
      <c r="G51" s="31">
        <v>117</v>
      </c>
      <c r="H51" s="31">
        <f t="shared" si="3"/>
        <v>93.6</v>
      </c>
      <c r="K51" s="31">
        <f t="shared" si="5"/>
        <v>0</v>
      </c>
      <c r="M51" s="31">
        <f t="shared" si="4"/>
        <v>23.400000000000002</v>
      </c>
    </row>
    <row r="52" spans="1:13" ht="30" customHeight="1" x14ac:dyDescent="0.3">
      <c r="A52" s="32" t="s">
        <v>19</v>
      </c>
      <c r="D52" s="32">
        <v>87</v>
      </c>
      <c r="E52" s="32" t="s">
        <v>18</v>
      </c>
      <c r="G52" s="32">
        <v>111</v>
      </c>
      <c r="H52" s="31">
        <f t="shared" si="3"/>
        <v>88.8</v>
      </c>
      <c r="K52" s="31"/>
      <c r="M52" s="31">
        <f t="shared" si="4"/>
        <v>22.200000000000003</v>
      </c>
    </row>
    <row r="53" spans="1:13" ht="30" customHeight="1" x14ac:dyDescent="0.3">
      <c r="A53" s="31" t="s">
        <v>154</v>
      </c>
      <c r="C53" s="32" t="s">
        <v>152</v>
      </c>
      <c r="D53" s="32">
        <v>69</v>
      </c>
      <c r="E53" s="31" t="s">
        <v>143</v>
      </c>
      <c r="F53" s="28" t="s">
        <v>153</v>
      </c>
      <c r="G53" s="31">
        <v>88</v>
      </c>
      <c r="H53" s="31">
        <f t="shared" si="3"/>
        <v>70.400000000000006</v>
      </c>
      <c r="I53" s="32">
        <f>G53+G54+G55+G56+G57+G58+G59+G60</f>
        <v>1128</v>
      </c>
      <c r="J53" s="32">
        <v>750</v>
      </c>
      <c r="K53" s="31">
        <f t="shared" ref="K53:K66" si="6">I53-J53</f>
        <v>378</v>
      </c>
      <c r="M53" s="31">
        <f t="shared" si="4"/>
        <v>17.600000000000001</v>
      </c>
    </row>
    <row r="54" spans="1:13" ht="30" customHeight="1" x14ac:dyDescent="0.3">
      <c r="A54" s="32" t="s">
        <v>46</v>
      </c>
      <c r="B54" s="32" t="s">
        <v>45</v>
      </c>
      <c r="C54" s="32" t="s">
        <v>3</v>
      </c>
      <c r="D54" s="32">
        <v>99</v>
      </c>
      <c r="E54" s="32" t="s">
        <v>44</v>
      </c>
      <c r="G54" s="32">
        <v>126</v>
      </c>
      <c r="H54" s="31">
        <f t="shared" si="3"/>
        <v>100.8</v>
      </c>
      <c r="K54" s="31">
        <f t="shared" si="6"/>
        <v>0</v>
      </c>
      <c r="M54" s="31">
        <f t="shared" si="4"/>
        <v>25.200000000000003</v>
      </c>
    </row>
    <row r="55" spans="1:13" ht="30" customHeight="1" x14ac:dyDescent="0.3">
      <c r="A55" s="32" t="s">
        <v>43</v>
      </c>
      <c r="B55" s="32">
        <v>23</v>
      </c>
      <c r="C55" s="32" t="s">
        <v>42</v>
      </c>
      <c r="D55" s="32">
        <v>99</v>
      </c>
      <c r="E55" s="32" t="s">
        <v>44</v>
      </c>
      <c r="G55" s="32">
        <v>126</v>
      </c>
      <c r="H55" s="31">
        <f t="shared" si="3"/>
        <v>100.8</v>
      </c>
      <c r="K55" s="31">
        <f t="shared" si="6"/>
        <v>0</v>
      </c>
      <c r="M55" s="31">
        <f t="shared" si="4"/>
        <v>25.200000000000003</v>
      </c>
    </row>
    <row r="56" spans="1:13" ht="30" customHeight="1" x14ac:dyDescent="0.3">
      <c r="A56" s="32" t="s">
        <v>51</v>
      </c>
      <c r="C56" s="32" t="s">
        <v>50</v>
      </c>
      <c r="D56" s="32">
        <v>104</v>
      </c>
      <c r="E56" s="32" t="s">
        <v>44</v>
      </c>
      <c r="G56" s="32">
        <v>134</v>
      </c>
      <c r="H56" s="31">
        <f t="shared" si="3"/>
        <v>107.2</v>
      </c>
      <c r="I56" s="32">
        <f>G56+G57+G58+G59</f>
        <v>578</v>
      </c>
      <c r="J56" s="32">
        <v>350</v>
      </c>
      <c r="K56" s="31">
        <f t="shared" si="6"/>
        <v>228</v>
      </c>
      <c r="M56" s="31">
        <f t="shared" si="4"/>
        <v>26.8</v>
      </c>
    </row>
    <row r="57" spans="1:13" ht="30" customHeight="1" x14ac:dyDescent="0.3">
      <c r="A57" s="31" t="s">
        <v>151</v>
      </c>
      <c r="B57" s="31"/>
      <c r="C57" s="31" t="s">
        <v>3</v>
      </c>
      <c r="D57" s="32">
        <v>115</v>
      </c>
      <c r="E57" s="31" t="s">
        <v>143</v>
      </c>
      <c r="F57" s="28" t="s">
        <v>150</v>
      </c>
      <c r="G57" s="31">
        <v>147</v>
      </c>
      <c r="H57" s="31">
        <f t="shared" si="3"/>
        <v>117.6</v>
      </c>
      <c r="K57" s="31">
        <f t="shared" si="6"/>
        <v>0</v>
      </c>
      <c r="M57" s="31">
        <f t="shared" si="4"/>
        <v>29.400000000000002</v>
      </c>
    </row>
    <row r="58" spans="1:13" ht="30" customHeight="1" x14ac:dyDescent="0.3">
      <c r="A58" s="31" t="s">
        <v>149</v>
      </c>
      <c r="B58" s="32" t="s">
        <v>147</v>
      </c>
      <c r="C58" s="31" t="s">
        <v>146</v>
      </c>
      <c r="D58" s="32">
        <v>117</v>
      </c>
      <c r="E58" s="31" t="s">
        <v>143</v>
      </c>
      <c r="F58" s="28" t="s">
        <v>148</v>
      </c>
      <c r="G58" s="31">
        <v>150</v>
      </c>
      <c r="H58" s="31">
        <f t="shared" si="3"/>
        <v>120</v>
      </c>
      <c r="K58" s="31">
        <f t="shared" si="6"/>
        <v>0</v>
      </c>
      <c r="M58" s="31">
        <f t="shared" si="4"/>
        <v>30</v>
      </c>
    </row>
    <row r="59" spans="1:13" ht="30" customHeight="1" x14ac:dyDescent="0.3">
      <c r="A59" s="31" t="s">
        <v>145</v>
      </c>
      <c r="B59" s="31"/>
      <c r="C59" s="31" t="s">
        <v>127</v>
      </c>
      <c r="D59" s="32">
        <v>115</v>
      </c>
      <c r="E59" s="32" t="s">
        <v>143</v>
      </c>
      <c r="F59" s="28" t="s">
        <v>144</v>
      </c>
      <c r="G59" s="31">
        <v>147</v>
      </c>
      <c r="H59" s="31">
        <f t="shared" si="3"/>
        <v>117.6</v>
      </c>
      <c r="K59" s="31">
        <f t="shared" si="6"/>
        <v>0</v>
      </c>
      <c r="M59" s="31">
        <f t="shared" si="4"/>
        <v>29.400000000000002</v>
      </c>
    </row>
    <row r="60" spans="1:13" ht="30" customHeight="1" x14ac:dyDescent="0.3">
      <c r="A60" s="32" t="s">
        <v>280</v>
      </c>
      <c r="B60" s="32">
        <v>27</v>
      </c>
      <c r="C60" s="32" t="s">
        <v>278</v>
      </c>
      <c r="D60" s="32">
        <v>164</v>
      </c>
      <c r="E60" s="32" t="s">
        <v>277</v>
      </c>
      <c r="F60" s="28" t="s">
        <v>279</v>
      </c>
      <c r="G60" s="31">
        <v>210</v>
      </c>
      <c r="H60" s="31">
        <f t="shared" si="3"/>
        <v>168</v>
      </c>
      <c r="I60" s="32">
        <f>G60+G61</f>
        <v>513</v>
      </c>
      <c r="J60" s="32">
        <v>838</v>
      </c>
      <c r="K60" s="31">
        <f t="shared" si="6"/>
        <v>-325</v>
      </c>
      <c r="M60" s="31">
        <f t="shared" si="4"/>
        <v>42</v>
      </c>
    </row>
    <row r="61" spans="1:13" ht="30" customHeight="1" x14ac:dyDescent="0.3">
      <c r="A61" s="32" t="s">
        <v>49</v>
      </c>
      <c r="B61" s="32" t="s">
        <v>48</v>
      </c>
      <c r="C61" s="32" t="s">
        <v>47</v>
      </c>
      <c r="D61" s="32">
        <v>237</v>
      </c>
      <c r="E61" s="32" t="s">
        <v>44</v>
      </c>
      <c r="G61" s="32">
        <v>303</v>
      </c>
      <c r="H61" s="31">
        <f t="shared" si="3"/>
        <v>242.4</v>
      </c>
      <c r="K61" s="31">
        <f t="shared" si="6"/>
        <v>0</v>
      </c>
      <c r="M61" s="31">
        <f t="shared" si="4"/>
        <v>60.6</v>
      </c>
    </row>
    <row r="62" spans="1:13" ht="30" customHeight="1" x14ac:dyDescent="0.3">
      <c r="A62" s="32" t="s">
        <v>17</v>
      </c>
      <c r="B62" s="32">
        <v>39</v>
      </c>
      <c r="C62" s="32" t="s">
        <v>16</v>
      </c>
      <c r="D62" s="32">
        <v>159</v>
      </c>
      <c r="E62" s="32" t="s">
        <v>18</v>
      </c>
      <c r="G62" s="32">
        <v>202</v>
      </c>
      <c r="H62" s="31">
        <f t="shared" si="3"/>
        <v>161.6</v>
      </c>
      <c r="K62" s="31">
        <f t="shared" si="6"/>
        <v>0</v>
      </c>
      <c r="M62" s="31">
        <f t="shared" si="4"/>
        <v>40.400000000000006</v>
      </c>
    </row>
    <row r="63" spans="1:13" ht="30" customHeight="1" x14ac:dyDescent="0.3">
      <c r="A63" s="32" t="s">
        <v>223</v>
      </c>
      <c r="B63" s="32">
        <v>8</v>
      </c>
      <c r="C63" s="32" t="s">
        <v>20</v>
      </c>
      <c r="D63" s="32">
        <v>466</v>
      </c>
      <c r="E63" s="32" t="s">
        <v>219</v>
      </c>
      <c r="F63" s="28" t="s">
        <v>222</v>
      </c>
      <c r="G63" s="32">
        <v>592</v>
      </c>
      <c r="H63" s="31">
        <f t="shared" si="3"/>
        <v>473.6</v>
      </c>
      <c r="K63" s="31">
        <f t="shared" si="6"/>
        <v>0</v>
      </c>
      <c r="M63" s="31">
        <f t="shared" si="4"/>
        <v>118.4</v>
      </c>
    </row>
    <row r="64" spans="1:13" ht="30" customHeight="1" x14ac:dyDescent="0.3">
      <c r="A64" s="32" t="s">
        <v>214</v>
      </c>
      <c r="B64" s="32">
        <v>50</v>
      </c>
      <c r="C64" s="32" t="s">
        <v>213</v>
      </c>
      <c r="D64" s="32">
        <v>450</v>
      </c>
      <c r="E64" s="32" t="s">
        <v>212</v>
      </c>
      <c r="G64" s="32">
        <v>572</v>
      </c>
      <c r="H64" s="31">
        <f t="shared" si="3"/>
        <v>457.6</v>
      </c>
      <c r="I64" s="32">
        <f>G64+G65</f>
        <v>1309</v>
      </c>
      <c r="J64" s="32">
        <v>650</v>
      </c>
      <c r="K64" s="31">
        <f t="shared" si="6"/>
        <v>659</v>
      </c>
      <c r="M64" s="31">
        <f t="shared" si="4"/>
        <v>114.4</v>
      </c>
    </row>
    <row r="65" spans="1:13" ht="30" customHeight="1" x14ac:dyDescent="0.3">
      <c r="A65" s="32" t="s">
        <v>211</v>
      </c>
      <c r="B65" s="32">
        <v>50</v>
      </c>
      <c r="C65" s="32" t="s">
        <v>210</v>
      </c>
      <c r="D65" s="32">
        <v>580</v>
      </c>
      <c r="E65" s="32" t="s">
        <v>212</v>
      </c>
      <c r="G65" s="32">
        <v>737</v>
      </c>
      <c r="H65" s="31">
        <f t="shared" si="3"/>
        <v>589.6</v>
      </c>
      <c r="K65" s="31">
        <f t="shared" si="6"/>
        <v>0</v>
      </c>
      <c r="M65" s="31">
        <f t="shared" si="4"/>
        <v>147.4</v>
      </c>
    </row>
    <row r="66" spans="1:13" ht="30" customHeight="1" x14ac:dyDescent="0.3">
      <c r="A66" s="32" t="s">
        <v>81</v>
      </c>
      <c r="B66" s="32">
        <v>122</v>
      </c>
      <c r="C66" s="32" t="s">
        <v>79</v>
      </c>
      <c r="D66" s="32">
        <v>390</v>
      </c>
      <c r="E66" s="32" t="s">
        <v>82</v>
      </c>
      <c r="F66" s="28" t="s">
        <v>80</v>
      </c>
      <c r="G66" s="32">
        <v>496</v>
      </c>
      <c r="H66" s="31">
        <f t="shared" ref="H66:H97" si="7">G66-M66</f>
        <v>396.8</v>
      </c>
      <c r="K66" s="31">
        <f t="shared" si="6"/>
        <v>0</v>
      </c>
      <c r="M66" s="31">
        <f t="shared" ref="M66:M97" si="8">G66*20%</f>
        <v>99.2</v>
      </c>
    </row>
    <row r="67" spans="1:13" ht="30" customHeight="1" x14ac:dyDescent="0.3">
      <c r="A67" s="31" t="s">
        <v>65</v>
      </c>
      <c r="B67" s="29">
        <v>128</v>
      </c>
      <c r="C67" s="29" t="s">
        <v>16</v>
      </c>
      <c r="D67" s="32">
        <v>345</v>
      </c>
      <c r="E67" s="32" t="s">
        <v>64</v>
      </c>
      <c r="F67" s="28"/>
      <c r="G67" s="31">
        <v>439</v>
      </c>
      <c r="H67" s="31">
        <f t="shared" si="7"/>
        <v>351.2</v>
      </c>
      <c r="K67" s="31"/>
      <c r="M67" s="31">
        <f t="shared" si="8"/>
        <v>87.800000000000011</v>
      </c>
    </row>
    <row r="68" spans="1:13" ht="30" customHeight="1" x14ac:dyDescent="0.3">
      <c r="A68" s="34" t="s">
        <v>273</v>
      </c>
      <c r="B68" s="32" t="s">
        <v>271</v>
      </c>
      <c r="E68" s="32" t="s">
        <v>270</v>
      </c>
      <c r="F68" s="28" t="s">
        <v>272</v>
      </c>
      <c r="G68" s="32">
        <v>972</v>
      </c>
      <c r="H68" s="31">
        <f t="shared" si="7"/>
        <v>777.6</v>
      </c>
      <c r="I68" s="32">
        <f>G68+G69+G70</f>
        <v>1313</v>
      </c>
      <c r="J68" s="32">
        <v>650</v>
      </c>
      <c r="K68" s="31">
        <f t="shared" ref="K68:K78" si="9">I68-J68</f>
        <v>663</v>
      </c>
      <c r="M68" s="31">
        <f t="shared" si="8"/>
        <v>194.4</v>
      </c>
    </row>
    <row r="69" spans="1:13" ht="30" customHeight="1" x14ac:dyDescent="0.3">
      <c r="A69" s="31" t="s">
        <v>202</v>
      </c>
      <c r="C69" s="31" t="s">
        <v>207</v>
      </c>
      <c r="D69" s="32">
        <v>139</v>
      </c>
      <c r="E69" s="31" t="s">
        <v>203</v>
      </c>
      <c r="F69" s="28" t="s">
        <v>208</v>
      </c>
      <c r="G69" s="31">
        <v>177</v>
      </c>
      <c r="H69" s="31">
        <f t="shared" si="7"/>
        <v>141.6</v>
      </c>
      <c r="I69" s="32">
        <f>G69+G70+G71+G72</f>
        <v>669</v>
      </c>
      <c r="J69" s="32">
        <v>350</v>
      </c>
      <c r="K69" s="31">
        <f t="shared" si="9"/>
        <v>319</v>
      </c>
      <c r="M69" s="31">
        <f t="shared" si="8"/>
        <v>35.4</v>
      </c>
    </row>
    <row r="70" spans="1:13" ht="30" customHeight="1" x14ac:dyDescent="0.3">
      <c r="A70" s="31" t="s">
        <v>202</v>
      </c>
      <c r="C70" s="31" t="s">
        <v>205</v>
      </c>
      <c r="D70" s="32">
        <v>129</v>
      </c>
      <c r="E70" s="31" t="s">
        <v>203</v>
      </c>
      <c r="F70" s="28" t="s">
        <v>206</v>
      </c>
      <c r="G70" s="31">
        <v>164</v>
      </c>
      <c r="H70" s="31">
        <f t="shared" si="7"/>
        <v>131.19999999999999</v>
      </c>
      <c r="K70" s="31">
        <f t="shared" si="9"/>
        <v>0</v>
      </c>
      <c r="M70" s="31">
        <f t="shared" si="8"/>
        <v>32.800000000000004</v>
      </c>
    </row>
    <row r="71" spans="1:13" ht="30" customHeight="1" x14ac:dyDescent="0.3">
      <c r="A71" s="31" t="s">
        <v>202</v>
      </c>
      <c r="B71" s="31"/>
      <c r="C71" s="31" t="s">
        <v>127</v>
      </c>
      <c r="D71" s="32">
        <v>129</v>
      </c>
      <c r="E71" s="31" t="s">
        <v>203</v>
      </c>
      <c r="F71" s="28" t="s">
        <v>204</v>
      </c>
      <c r="G71" s="31">
        <v>164</v>
      </c>
      <c r="H71" s="31">
        <f t="shared" si="7"/>
        <v>131.19999999999999</v>
      </c>
      <c r="K71" s="31">
        <f t="shared" si="9"/>
        <v>0</v>
      </c>
      <c r="M71" s="31">
        <f t="shared" si="8"/>
        <v>32.800000000000004</v>
      </c>
    </row>
    <row r="72" spans="1:13" ht="30" customHeight="1" x14ac:dyDescent="0.3">
      <c r="A72" s="31" t="s">
        <v>202</v>
      </c>
      <c r="B72" s="31"/>
      <c r="C72" s="31" t="s">
        <v>200</v>
      </c>
      <c r="D72" s="32">
        <v>129</v>
      </c>
      <c r="E72" s="31" t="s">
        <v>203</v>
      </c>
      <c r="F72" s="28" t="s">
        <v>201</v>
      </c>
      <c r="G72" s="31">
        <v>164</v>
      </c>
      <c r="H72" s="31">
        <f t="shared" si="7"/>
        <v>131.19999999999999</v>
      </c>
      <c r="K72" s="31">
        <f t="shared" si="9"/>
        <v>0</v>
      </c>
      <c r="M72" s="31">
        <f t="shared" si="8"/>
        <v>32.800000000000004</v>
      </c>
    </row>
    <row r="73" spans="1:13" ht="30" customHeight="1" x14ac:dyDescent="0.3">
      <c r="A73" s="32" t="s">
        <v>265</v>
      </c>
      <c r="C73" s="32" t="s">
        <v>264</v>
      </c>
      <c r="D73" s="32">
        <v>479</v>
      </c>
      <c r="E73" s="32" t="s">
        <v>266</v>
      </c>
      <c r="G73" s="32">
        <v>609</v>
      </c>
      <c r="H73" s="31">
        <f t="shared" si="7"/>
        <v>487.2</v>
      </c>
      <c r="I73" s="32">
        <f>G73</f>
        <v>609</v>
      </c>
      <c r="J73" s="32">
        <v>300</v>
      </c>
      <c r="K73" s="31">
        <f t="shared" si="9"/>
        <v>309</v>
      </c>
      <c r="M73" s="31">
        <f t="shared" si="8"/>
        <v>121.80000000000001</v>
      </c>
    </row>
    <row r="74" spans="1:13" ht="30" customHeight="1" x14ac:dyDescent="0.3">
      <c r="A74" s="32" t="s">
        <v>228</v>
      </c>
      <c r="C74" s="32" t="s">
        <v>229</v>
      </c>
      <c r="D74" s="32">
        <v>123</v>
      </c>
      <c r="E74" s="32" t="s">
        <v>219</v>
      </c>
      <c r="F74" s="28" t="s">
        <v>232</v>
      </c>
      <c r="G74" s="32">
        <v>157</v>
      </c>
      <c r="H74" s="31">
        <f t="shared" si="7"/>
        <v>125.6</v>
      </c>
      <c r="K74" s="31">
        <f t="shared" si="9"/>
        <v>0</v>
      </c>
      <c r="M74" s="31">
        <f t="shared" si="8"/>
        <v>31.400000000000002</v>
      </c>
    </row>
    <row r="75" spans="1:13" ht="30" customHeight="1" x14ac:dyDescent="0.3">
      <c r="A75" s="32" t="s">
        <v>228</v>
      </c>
      <c r="C75" s="32" t="s">
        <v>224</v>
      </c>
      <c r="D75" s="32">
        <v>123</v>
      </c>
      <c r="E75" s="32" t="s">
        <v>219</v>
      </c>
      <c r="F75" s="28" t="s">
        <v>227</v>
      </c>
      <c r="G75" s="32">
        <v>157</v>
      </c>
      <c r="H75" s="31">
        <f t="shared" si="7"/>
        <v>125.6</v>
      </c>
      <c r="K75" s="31">
        <f t="shared" si="9"/>
        <v>0</v>
      </c>
      <c r="M75" s="31">
        <f t="shared" si="8"/>
        <v>31.400000000000002</v>
      </c>
    </row>
    <row r="76" spans="1:13" ht="30" customHeight="1" x14ac:dyDescent="0.3">
      <c r="A76" s="32" t="s">
        <v>226</v>
      </c>
      <c r="C76" s="32" t="s">
        <v>224</v>
      </c>
      <c r="D76" s="32">
        <v>123</v>
      </c>
      <c r="E76" s="32" t="s">
        <v>219</v>
      </c>
      <c r="F76" s="28" t="s">
        <v>225</v>
      </c>
      <c r="G76" s="32">
        <v>286</v>
      </c>
      <c r="H76" s="31">
        <f t="shared" si="7"/>
        <v>228.8</v>
      </c>
      <c r="K76" s="31">
        <f t="shared" si="9"/>
        <v>0</v>
      </c>
      <c r="M76" s="31">
        <f t="shared" si="8"/>
        <v>57.2</v>
      </c>
    </row>
    <row r="77" spans="1:13" ht="30" customHeight="1" x14ac:dyDescent="0.3">
      <c r="A77" s="32" t="s">
        <v>231</v>
      </c>
      <c r="C77" s="32" t="s">
        <v>229</v>
      </c>
      <c r="D77" s="32">
        <v>225</v>
      </c>
      <c r="E77" s="32" t="s">
        <v>219</v>
      </c>
      <c r="F77" s="28" t="s">
        <v>230</v>
      </c>
      <c r="G77" s="32">
        <v>286</v>
      </c>
      <c r="H77" s="31">
        <f t="shared" si="7"/>
        <v>228.8</v>
      </c>
      <c r="K77" s="31">
        <f t="shared" si="9"/>
        <v>0</v>
      </c>
      <c r="M77" s="31">
        <f t="shared" si="8"/>
        <v>57.2</v>
      </c>
    </row>
    <row r="78" spans="1:13" ht="30" customHeight="1" x14ac:dyDescent="0.3">
      <c r="A78" s="32" t="s">
        <v>106</v>
      </c>
      <c r="B78" s="32" t="s">
        <v>104</v>
      </c>
      <c r="C78" s="32" t="s">
        <v>103</v>
      </c>
      <c r="D78" s="32">
        <v>154</v>
      </c>
      <c r="E78" s="32" t="s">
        <v>270</v>
      </c>
      <c r="F78" s="28" t="s">
        <v>105</v>
      </c>
      <c r="G78" s="32">
        <v>196</v>
      </c>
      <c r="H78" s="31">
        <f t="shared" si="7"/>
        <v>156.80000000000001</v>
      </c>
      <c r="K78" s="31">
        <f t="shared" si="9"/>
        <v>0</v>
      </c>
      <c r="M78" s="31">
        <f t="shared" si="8"/>
        <v>39.200000000000003</v>
      </c>
    </row>
    <row r="79" spans="1:13" ht="30" customHeight="1" x14ac:dyDescent="0.3">
      <c r="A79" s="32" t="s">
        <v>106</v>
      </c>
      <c r="C79" s="32" t="s">
        <v>220</v>
      </c>
      <c r="D79" s="32">
        <v>170</v>
      </c>
      <c r="E79" s="32" t="s">
        <v>219</v>
      </c>
      <c r="F79" s="28" t="s">
        <v>221</v>
      </c>
      <c r="G79" s="32">
        <v>216</v>
      </c>
      <c r="H79" s="31">
        <f t="shared" si="7"/>
        <v>172.8</v>
      </c>
      <c r="K79" s="31"/>
      <c r="M79" s="31">
        <f t="shared" si="8"/>
        <v>43.2</v>
      </c>
    </row>
    <row r="80" spans="1:13" ht="30" customHeight="1" x14ac:dyDescent="0.3">
      <c r="A80" s="32" t="s">
        <v>106</v>
      </c>
      <c r="B80" s="32" t="s">
        <v>104</v>
      </c>
      <c r="C80" s="32" t="s">
        <v>103</v>
      </c>
      <c r="D80" s="32">
        <v>154</v>
      </c>
      <c r="E80" s="32" t="s">
        <v>97</v>
      </c>
      <c r="F80" s="28" t="s">
        <v>105</v>
      </c>
      <c r="G80" s="32">
        <v>196</v>
      </c>
      <c r="H80" s="31">
        <f t="shared" si="7"/>
        <v>156.80000000000001</v>
      </c>
      <c r="I80" s="32">
        <f>G80+G81+G82+G83</f>
        <v>1047</v>
      </c>
      <c r="J80" s="32">
        <v>900</v>
      </c>
      <c r="K80" s="31">
        <f t="shared" ref="K80:K85" si="10">I80-J80</f>
        <v>147</v>
      </c>
      <c r="M80" s="31">
        <f t="shared" si="8"/>
        <v>39.200000000000003</v>
      </c>
    </row>
    <row r="81" spans="1:13" ht="30" customHeight="1" x14ac:dyDescent="0.3">
      <c r="A81" s="32" t="s">
        <v>269</v>
      </c>
      <c r="C81" s="32" t="s">
        <v>267</v>
      </c>
      <c r="D81" s="32">
        <v>123</v>
      </c>
      <c r="E81" s="32" t="s">
        <v>270</v>
      </c>
      <c r="F81" s="28" t="s">
        <v>268</v>
      </c>
      <c r="G81" s="32">
        <v>157</v>
      </c>
      <c r="H81" s="31">
        <f t="shared" si="7"/>
        <v>125.6</v>
      </c>
      <c r="K81" s="31">
        <f t="shared" si="10"/>
        <v>0</v>
      </c>
      <c r="M81" s="31">
        <f t="shared" si="8"/>
        <v>31.400000000000002</v>
      </c>
    </row>
    <row r="82" spans="1:13" ht="30" customHeight="1" x14ac:dyDescent="0.3">
      <c r="A82" s="32" t="s">
        <v>128</v>
      </c>
      <c r="C82" s="32" t="s">
        <v>127</v>
      </c>
      <c r="D82" s="32">
        <v>332</v>
      </c>
      <c r="E82" s="32" t="s">
        <v>129</v>
      </c>
      <c r="G82" s="32">
        <v>422</v>
      </c>
      <c r="H82" s="31">
        <f t="shared" si="7"/>
        <v>337.6</v>
      </c>
      <c r="K82" s="31">
        <f t="shared" si="10"/>
        <v>0</v>
      </c>
      <c r="M82" s="31">
        <f t="shared" si="8"/>
        <v>84.4</v>
      </c>
    </row>
    <row r="83" spans="1:13" ht="30" customHeight="1" x14ac:dyDescent="0.3">
      <c r="A83" s="32" t="s">
        <v>29</v>
      </c>
      <c r="B83" s="32">
        <v>74</v>
      </c>
      <c r="C83" s="32" t="s">
        <v>28</v>
      </c>
      <c r="D83" s="32">
        <v>214</v>
      </c>
      <c r="E83" s="32" t="s">
        <v>18</v>
      </c>
      <c r="G83" s="32">
        <v>272</v>
      </c>
      <c r="H83" s="31">
        <f t="shared" si="7"/>
        <v>217.6</v>
      </c>
      <c r="I83" s="32">
        <f>G83+G84+G85+G86+G87+G88+G89</f>
        <v>2456</v>
      </c>
      <c r="J83" s="32">
        <v>1000</v>
      </c>
      <c r="K83" s="31">
        <f t="shared" si="10"/>
        <v>1456</v>
      </c>
      <c r="M83" s="31">
        <f t="shared" si="8"/>
        <v>54.400000000000006</v>
      </c>
    </row>
    <row r="84" spans="1:13" ht="30" customHeight="1" x14ac:dyDescent="0.3">
      <c r="A84" s="32" t="s">
        <v>27</v>
      </c>
      <c r="B84" s="32">
        <v>74</v>
      </c>
      <c r="C84" s="32" t="s">
        <v>26</v>
      </c>
      <c r="D84" s="32">
        <v>275</v>
      </c>
      <c r="E84" s="32" t="s">
        <v>18</v>
      </c>
      <c r="G84" s="32">
        <v>350</v>
      </c>
      <c r="H84" s="31">
        <f t="shared" si="7"/>
        <v>280</v>
      </c>
      <c r="K84" s="31">
        <f t="shared" si="10"/>
        <v>0</v>
      </c>
      <c r="M84" s="31">
        <f t="shared" si="8"/>
        <v>70</v>
      </c>
    </row>
    <row r="85" spans="1:13" ht="30" customHeight="1" x14ac:dyDescent="0.3">
      <c r="A85" s="32" t="s">
        <v>0</v>
      </c>
      <c r="B85" s="32">
        <v>50</v>
      </c>
      <c r="D85" s="32">
        <v>689</v>
      </c>
      <c r="E85" s="32" t="s">
        <v>1</v>
      </c>
      <c r="G85" s="32">
        <v>876</v>
      </c>
      <c r="H85" s="31">
        <f t="shared" si="7"/>
        <v>700.8</v>
      </c>
      <c r="K85" s="31">
        <f t="shared" si="10"/>
        <v>0</v>
      </c>
      <c r="M85" s="31">
        <f t="shared" si="8"/>
        <v>175.20000000000002</v>
      </c>
    </row>
    <row r="86" spans="1:13" ht="30" customHeight="1" x14ac:dyDescent="0.3">
      <c r="A86" s="32" t="s">
        <v>109</v>
      </c>
      <c r="B86" s="29" t="s">
        <v>107</v>
      </c>
      <c r="D86" s="32">
        <v>495</v>
      </c>
      <c r="E86" s="32" t="s">
        <v>110</v>
      </c>
      <c r="F86" s="28" t="s">
        <v>108</v>
      </c>
      <c r="G86" s="31">
        <v>629</v>
      </c>
      <c r="H86" s="31">
        <f t="shared" si="7"/>
        <v>503.2</v>
      </c>
      <c r="K86" s="31"/>
      <c r="M86" s="31">
        <f t="shared" si="8"/>
        <v>125.80000000000001</v>
      </c>
    </row>
    <row r="87" spans="1:13" ht="30" customHeight="1" x14ac:dyDescent="0.3">
      <c r="A87" s="32" t="s">
        <v>170</v>
      </c>
      <c r="B87" s="32">
        <v>7</v>
      </c>
      <c r="C87" s="32" t="s">
        <v>83</v>
      </c>
      <c r="D87" s="32">
        <v>78</v>
      </c>
      <c r="E87" s="32" t="s">
        <v>159</v>
      </c>
      <c r="F87" s="28" t="s">
        <v>169</v>
      </c>
      <c r="G87" s="32">
        <v>100</v>
      </c>
      <c r="H87" s="31">
        <f t="shared" si="7"/>
        <v>80</v>
      </c>
      <c r="K87" s="31">
        <f>I87-J87</f>
        <v>0</v>
      </c>
      <c r="M87" s="31">
        <f t="shared" si="8"/>
        <v>20</v>
      </c>
    </row>
    <row r="88" spans="1:13" ht="30" customHeight="1" x14ac:dyDescent="0.3">
      <c r="A88" s="32" t="s">
        <v>172</v>
      </c>
      <c r="B88" s="32">
        <v>7</v>
      </c>
      <c r="D88" s="32">
        <v>90</v>
      </c>
      <c r="E88" s="32" t="s">
        <v>159</v>
      </c>
      <c r="F88" s="28" t="s">
        <v>171</v>
      </c>
      <c r="G88" s="32">
        <v>115</v>
      </c>
      <c r="H88" s="31">
        <f t="shared" si="7"/>
        <v>92</v>
      </c>
      <c r="K88" s="31">
        <f>I88-J88</f>
        <v>0</v>
      </c>
      <c r="M88" s="31">
        <f t="shared" si="8"/>
        <v>23</v>
      </c>
    </row>
    <row r="89" spans="1:13" ht="30" customHeight="1" x14ac:dyDescent="0.3">
      <c r="A89" s="32" t="s">
        <v>239</v>
      </c>
      <c r="B89" s="32">
        <v>3</v>
      </c>
      <c r="C89" s="32" t="s">
        <v>83</v>
      </c>
      <c r="D89" s="32">
        <v>89</v>
      </c>
      <c r="E89" s="32" t="s">
        <v>219</v>
      </c>
      <c r="F89" s="28" t="s">
        <v>238</v>
      </c>
      <c r="G89" s="32">
        <v>114</v>
      </c>
      <c r="H89" s="31">
        <f t="shared" si="7"/>
        <v>91.2</v>
      </c>
      <c r="K89" s="31">
        <f>I89-J89</f>
        <v>0</v>
      </c>
      <c r="M89" s="31">
        <f t="shared" si="8"/>
        <v>22.8</v>
      </c>
    </row>
    <row r="90" spans="1:13" ht="30" customHeight="1" x14ac:dyDescent="0.3">
      <c r="A90" s="32" t="s">
        <v>241</v>
      </c>
      <c r="B90" s="32">
        <v>3</v>
      </c>
      <c r="D90" s="32">
        <v>90</v>
      </c>
      <c r="E90" s="32" t="s">
        <v>219</v>
      </c>
      <c r="F90" s="28" t="s">
        <v>240</v>
      </c>
      <c r="G90" s="32">
        <v>115</v>
      </c>
      <c r="H90" s="31">
        <f t="shared" si="7"/>
        <v>92</v>
      </c>
      <c r="K90" s="31">
        <f>I90-J90</f>
        <v>0</v>
      </c>
      <c r="M90" s="31">
        <f t="shared" si="8"/>
        <v>23</v>
      </c>
    </row>
    <row r="91" spans="1:13" ht="30" customHeight="1" x14ac:dyDescent="0.3">
      <c r="A91" s="32" t="s">
        <v>161</v>
      </c>
      <c r="B91" s="32">
        <v>7</v>
      </c>
      <c r="C91" s="32" t="s">
        <v>83</v>
      </c>
      <c r="D91" s="32">
        <v>90</v>
      </c>
      <c r="F91" s="28" t="s">
        <v>160</v>
      </c>
      <c r="G91" s="32">
        <v>115</v>
      </c>
      <c r="H91" s="31">
        <f t="shared" si="7"/>
        <v>92</v>
      </c>
      <c r="K91" s="31"/>
      <c r="M91" s="31">
        <f t="shared" si="8"/>
        <v>23</v>
      </c>
    </row>
    <row r="92" spans="1:13" ht="30" customHeight="1" x14ac:dyDescent="0.3">
      <c r="A92" s="32" t="s">
        <v>168</v>
      </c>
      <c r="B92" s="32" t="s">
        <v>164</v>
      </c>
      <c r="C92" s="32" t="s">
        <v>83</v>
      </c>
      <c r="D92" s="32">
        <v>80</v>
      </c>
      <c r="E92" s="32" t="s">
        <v>159</v>
      </c>
      <c r="F92" s="28" t="s">
        <v>167</v>
      </c>
      <c r="G92" s="32">
        <v>102</v>
      </c>
      <c r="H92" s="31">
        <f t="shared" si="7"/>
        <v>81.599999999999994</v>
      </c>
      <c r="K92" s="31">
        <f t="shared" ref="K92:K133" si="11">I92-J92</f>
        <v>0</v>
      </c>
      <c r="M92" s="31">
        <f t="shared" si="8"/>
        <v>20.400000000000002</v>
      </c>
    </row>
    <row r="93" spans="1:13" ht="30" customHeight="1" x14ac:dyDescent="0.3">
      <c r="A93" s="32" t="s">
        <v>168</v>
      </c>
      <c r="B93" s="32" t="s">
        <v>164</v>
      </c>
      <c r="C93" s="32" t="s">
        <v>83</v>
      </c>
      <c r="D93" s="32">
        <v>80</v>
      </c>
      <c r="E93" s="32" t="s">
        <v>159</v>
      </c>
      <c r="F93" s="28" t="s">
        <v>167</v>
      </c>
      <c r="G93" s="32">
        <v>102</v>
      </c>
      <c r="H93" s="31">
        <f t="shared" si="7"/>
        <v>81.599999999999994</v>
      </c>
      <c r="K93" s="31">
        <f t="shared" si="11"/>
        <v>0</v>
      </c>
      <c r="M93" s="31">
        <f t="shared" si="8"/>
        <v>20.400000000000002</v>
      </c>
    </row>
    <row r="94" spans="1:13" ht="30" customHeight="1" x14ac:dyDescent="0.3">
      <c r="A94" s="32" t="s">
        <v>166</v>
      </c>
      <c r="B94" s="32" t="s">
        <v>164</v>
      </c>
      <c r="C94" s="32" t="s">
        <v>83</v>
      </c>
      <c r="D94" s="32">
        <v>84</v>
      </c>
      <c r="E94" s="32" t="s">
        <v>159</v>
      </c>
      <c r="F94" s="28" t="s">
        <v>165</v>
      </c>
      <c r="G94" s="32">
        <v>107</v>
      </c>
      <c r="H94" s="31">
        <f t="shared" si="7"/>
        <v>85.6</v>
      </c>
      <c r="K94" s="31">
        <f t="shared" si="11"/>
        <v>0</v>
      </c>
      <c r="M94" s="31">
        <f t="shared" si="8"/>
        <v>21.400000000000002</v>
      </c>
    </row>
    <row r="95" spans="1:13" ht="30" customHeight="1" x14ac:dyDescent="0.3">
      <c r="A95" s="32" t="s">
        <v>166</v>
      </c>
      <c r="B95" s="32" t="s">
        <v>164</v>
      </c>
      <c r="C95" s="32" t="s">
        <v>83</v>
      </c>
      <c r="D95" s="32">
        <v>84</v>
      </c>
      <c r="E95" s="32" t="s">
        <v>159</v>
      </c>
      <c r="F95" s="28" t="s">
        <v>165</v>
      </c>
      <c r="G95" s="32">
        <v>107</v>
      </c>
      <c r="H95" s="31">
        <f t="shared" si="7"/>
        <v>85.6</v>
      </c>
      <c r="K95" s="31">
        <f t="shared" si="11"/>
        <v>0</v>
      </c>
      <c r="M95" s="31">
        <f t="shared" si="8"/>
        <v>21.400000000000002</v>
      </c>
    </row>
    <row r="96" spans="1:13" ht="30" customHeight="1" x14ac:dyDescent="0.3">
      <c r="A96" s="32" t="s">
        <v>102</v>
      </c>
      <c r="B96" s="29" t="s">
        <v>71</v>
      </c>
      <c r="D96" s="32">
        <v>310</v>
      </c>
      <c r="E96" s="32" t="s">
        <v>219</v>
      </c>
      <c r="F96" s="28" t="s">
        <v>101</v>
      </c>
      <c r="G96" s="31">
        <v>394</v>
      </c>
      <c r="H96" s="31">
        <f t="shared" si="7"/>
        <v>315.2</v>
      </c>
      <c r="I96" s="32">
        <f>G96+G97+G98+G99+G100+G101+G102+G103+G104+G105+G106+G107</f>
        <v>4305</v>
      </c>
      <c r="J96" s="32">
        <v>1500</v>
      </c>
      <c r="K96" s="31">
        <f t="shared" si="11"/>
        <v>2805</v>
      </c>
      <c r="M96" s="31">
        <f t="shared" si="8"/>
        <v>78.800000000000011</v>
      </c>
    </row>
    <row r="97" spans="1:14" ht="30" customHeight="1" x14ac:dyDescent="0.3">
      <c r="A97" s="32" t="s">
        <v>102</v>
      </c>
      <c r="B97" s="29" t="s">
        <v>111</v>
      </c>
      <c r="D97" s="32">
        <v>310</v>
      </c>
      <c r="E97" s="32" t="s">
        <v>209</v>
      </c>
      <c r="F97" s="28" t="s">
        <v>101</v>
      </c>
      <c r="G97" s="31">
        <v>394</v>
      </c>
      <c r="H97" s="31">
        <f t="shared" si="7"/>
        <v>315.2</v>
      </c>
      <c r="I97" s="32">
        <f>G97</f>
        <v>394</v>
      </c>
      <c r="J97" s="32">
        <v>394</v>
      </c>
      <c r="K97" s="31">
        <f t="shared" si="11"/>
        <v>0</v>
      </c>
      <c r="M97" s="31">
        <f t="shared" si="8"/>
        <v>78.800000000000011</v>
      </c>
    </row>
    <row r="98" spans="1:14" ht="30" customHeight="1" x14ac:dyDescent="0.3">
      <c r="A98" s="32" t="s">
        <v>102</v>
      </c>
      <c r="B98" s="29" t="s">
        <v>111</v>
      </c>
      <c r="D98" s="32">
        <v>310</v>
      </c>
      <c r="E98" s="31" t="s">
        <v>135</v>
      </c>
      <c r="F98" s="28" t="s">
        <v>101</v>
      </c>
      <c r="G98" s="31">
        <v>394</v>
      </c>
      <c r="H98" s="31">
        <f t="shared" ref="H98:H129" si="12">G98-M98</f>
        <v>315.2</v>
      </c>
      <c r="I98" s="32">
        <f>G98+G99</f>
        <v>788</v>
      </c>
      <c r="J98" s="32">
        <v>650</v>
      </c>
      <c r="K98" s="31">
        <f t="shared" si="11"/>
        <v>138</v>
      </c>
      <c r="M98" s="31">
        <f t="shared" ref="M98:M133" si="13">G98*20%</f>
        <v>78.800000000000011</v>
      </c>
    </row>
    <row r="99" spans="1:14" ht="30" customHeight="1" x14ac:dyDescent="0.3">
      <c r="A99" s="32" t="s">
        <v>102</v>
      </c>
      <c r="B99" s="29" t="s">
        <v>71</v>
      </c>
      <c r="D99" s="32">
        <v>310</v>
      </c>
      <c r="E99" s="32" t="s">
        <v>97</v>
      </c>
      <c r="F99" s="28" t="s">
        <v>101</v>
      </c>
      <c r="G99" s="31">
        <v>394</v>
      </c>
      <c r="H99" s="31">
        <f t="shared" si="12"/>
        <v>315.2</v>
      </c>
      <c r="K99" s="31">
        <f t="shared" si="11"/>
        <v>0</v>
      </c>
      <c r="M99" s="31">
        <f t="shared" si="13"/>
        <v>78.800000000000011</v>
      </c>
    </row>
    <row r="100" spans="1:14" ht="30" customHeight="1" x14ac:dyDescent="0.3">
      <c r="A100" s="32" t="s">
        <v>100</v>
      </c>
      <c r="B100" s="29" t="s">
        <v>98</v>
      </c>
      <c r="D100" s="32">
        <v>519</v>
      </c>
      <c r="E100" s="31" t="s">
        <v>143</v>
      </c>
      <c r="F100" s="28" t="s">
        <v>99</v>
      </c>
      <c r="G100" s="31">
        <v>660</v>
      </c>
      <c r="H100" s="31">
        <f t="shared" si="12"/>
        <v>528</v>
      </c>
      <c r="K100" s="31">
        <f t="shared" si="11"/>
        <v>0</v>
      </c>
      <c r="M100" s="31">
        <f t="shared" si="13"/>
        <v>132</v>
      </c>
    </row>
    <row r="101" spans="1:14" ht="30" customHeight="1" x14ac:dyDescent="0.3">
      <c r="A101" s="32" t="s">
        <v>100</v>
      </c>
      <c r="B101" s="29" t="s">
        <v>111</v>
      </c>
      <c r="D101" s="32">
        <v>519</v>
      </c>
      <c r="E101" s="32" t="s">
        <v>110</v>
      </c>
      <c r="F101" s="28" t="s">
        <v>99</v>
      </c>
      <c r="G101" s="31">
        <v>660</v>
      </c>
      <c r="H101" s="31">
        <f t="shared" si="12"/>
        <v>528</v>
      </c>
      <c r="I101" s="32">
        <f>G101+G102</f>
        <v>1320</v>
      </c>
      <c r="J101" s="32">
        <v>600</v>
      </c>
      <c r="K101" s="31">
        <f t="shared" si="11"/>
        <v>720</v>
      </c>
      <c r="M101" s="31">
        <f t="shared" si="13"/>
        <v>132</v>
      </c>
    </row>
    <row r="102" spans="1:14" ht="30" customHeight="1" x14ac:dyDescent="0.3">
      <c r="A102" s="32" t="s">
        <v>100</v>
      </c>
      <c r="B102" s="29" t="s">
        <v>98</v>
      </c>
      <c r="D102" s="32">
        <v>519</v>
      </c>
      <c r="E102" s="32" t="s">
        <v>97</v>
      </c>
      <c r="F102" s="28" t="s">
        <v>99</v>
      </c>
      <c r="G102" s="31">
        <v>660</v>
      </c>
      <c r="H102" s="31">
        <f t="shared" si="12"/>
        <v>528</v>
      </c>
      <c r="K102" s="31">
        <f t="shared" si="11"/>
        <v>0</v>
      </c>
      <c r="M102" s="31">
        <f t="shared" si="13"/>
        <v>132</v>
      </c>
    </row>
    <row r="103" spans="1:14" ht="30" customHeight="1" x14ac:dyDescent="0.3">
      <c r="A103" s="31" t="s">
        <v>78</v>
      </c>
      <c r="B103" s="31">
        <v>13</v>
      </c>
      <c r="C103" s="31"/>
      <c r="D103" s="32">
        <v>172</v>
      </c>
      <c r="E103" s="32" t="s">
        <v>74</v>
      </c>
      <c r="F103" s="28" t="s">
        <v>77</v>
      </c>
      <c r="G103" s="31">
        <v>219</v>
      </c>
      <c r="H103" s="31">
        <f t="shared" si="12"/>
        <v>175.2</v>
      </c>
      <c r="I103" s="32">
        <f>G103+G104+G105</f>
        <v>535</v>
      </c>
      <c r="J103" s="32">
        <v>200</v>
      </c>
      <c r="K103" s="31">
        <f t="shared" si="11"/>
        <v>335</v>
      </c>
      <c r="M103" s="31">
        <f t="shared" si="13"/>
        <v>43.800000000000004</v>
      </c>
    </row>
    <row r="104" spans="1:14" ht="30" customHeight="1" x14ac:dyDescent="0.3">
      <c r="A104" s="31" t="s">
        <v>198</v>
      </c>
      <c r="B104" s="32">
        <v>6</v>
      </c>
      <c r="C104" s="29" t="s">
        <v>83</v>
      </c>
      <c r="D104" s="32">
        <v>124</v>
      </c>
      <c r="E104" s="32" t="s">
        <v>199</v>
      </c>
      <c r="F104" s="28" t="s">
        <v>197</v>
      </c>
      <c r="G104" s="31">
        <v>158</v>
      </c>
      <c r="H104" s="31">
        <f t="shared" si="12"/>
        <v>126.4</v>
      </c>
      <c r="I104" s="32">
        <f>G104+G105</f>
        <v>316</v>
      </c>
      <c r="J104" s="32">
        <v>316</v>
      </c>
      <c r="K104" s="31">
        <f t="shared" si="11"/>
        <v>0</v>
      </c>
      <c r="M104" s="31">
        <f t="shared" si="13"/>
        <v>31.6</v>
      </c>
    </row>
    <row r="105" spans="1:14" ht="30" customHeight="1" x14ac:dyDescent="0.3">
      <c r="A105" s="31" t="s">
        <v>198</v>
      </c>
      <c r="B105" s="32">
        <v>6</v>
      </c>
      <c r="C105" s="29" t="s">
        <v>83</v>
      </c>
      <c r="D105" s="32">
        <v>124</v>
      </c>
      <c r="E105" s="32" t="s">
        <v>199</v>
      </c>
      <c r="F105" s="28" t="s">
        <v>197</v>
      </c>
      <c r="G105" s="31">
        <v>158</v>
      </c>
      <c r="H105" s="31">
        <f t="shared" si="12"/>
        <v>126.4</v>
      </c>
      <c r="K105" s="31">
        <f t="shared" si="11"/>
        <v>0</v>
      </c>
      <c r="M105" s="31">
        <f t="shared" si="13"/>
        <v>31.6</v>
      </c>
    </row>
    <row r="106" spans="1:14" ht="30" customHeight="1" x14ac:dyDescent="0.3">
      <c r="A106" s="31" t="s">
        <v>76</v>
      </c>
      <c r="B106" s="31" t="s">
        <v>71</v>
      </c>
      <c r="C106" s="31"/>
      <c r="D106" s="32">
        <v>71</v>
      </c>
      <c r="E106" s="32" t="s">
        <v>143</v>
      </c>
      <c r="F106" s="28" t="s">
        <v>75</v>
      </c>
      <c r="G106" s="31">
        <v>107</v>
      </c>
      <c r="H106" s="31">
        <f t="shared" si="12"/>
        <v>85.6</v>
      </c>
      <c r="K106" s="31">
        <f t="shared" si="11"/>
        <v>0</v>
      </c>
      <c r="M106" s="31">
        <f t="shared" si="13"/>
        <v>21.400000000000002</v>
      </c>
    </row>
    <row r="107" spans="1:14" ht="30" customHeight="1" x14ac:dyDescent="0.3">
      <c r="A107" s="31" t="s">
        <v>76</v>
      </c>
      <c r="B107" s="31" t="s">
        <v>71</v>
      </c>
      <c r="C107" s="31"/>
      <c r="D107" s="32">
        <v>71</v>
      </c>
      <c r="E107" s="32" t="s">
        <v>74</v>
      </c>
      <c r="F107" s="28" t="s">
        <v>75</v>
      </c>
      <c r="G107" s="31">
        <v>107</v>
      </c>
      <c r="H107" s="31">
        <f t="shared" si="12"/>
        <v>85.6</v>
      </c>
      <c r="K107" s="31">
        <f t="shared" si="11"/>
        <v>0</v>
      </c>
      <c r="M107" s="31">
        <f t="shared" si="13"/>
        <v>21.400000000000002</v>
      </c>
    </row>
    <row r="108" spans="1:14" ht="30" customHeight="1" x14ac:dyDescent="0.3">
      <c r="A108" s="31" t="s">
        <v>73</v>
      </c>
      <c r="B108" s="31" t="s">
        <v>71</v>
      </c>
      <c r="C108" s="32" t="s">
        <v>70</v>
      </c>
      <c r="D108" s="32">
        <v>86</v>
      </c>
      <c r="E108" s="31" t="s">
        <v>143</v>
      </c>
      <c r="F108" s="28" t="s">
        <v>72</v>
      </c>
      <c r="G108" s="31">
        <v>110</v>
      </c>
      <c r="H108" s="31">
        <f t="shared" si="12"/>
        <v>88</v>
      </c>
      <c r="K108" s="31">
        <f t="shared" si="11"/>
        <v>0</v>
      </c>
      <c r="M108" s="31">
        <f t="shared" si="13"/>
        <v>22</v>
      </c>
    </row>
    <row r="109" spans="1:14" ht="30" customHeight="1" x14ac:dyDescent="0.3">
      <c r="A109" s="31" t="s">
        <v>73</v>
      </c>
      <c r="B109" s="31" t="s">
        <v>71</v>
      </c>
      <c r="C109" s="32" t="s">
        <v>70</v>
      </c>
      <c r="D109" s="32">
        <v>86</v>
      </c>
      <c r="E109" s="32" t="s">
        <v>74</v>
      </c>
      <c r="F109" s="28" t="s">
        <v>72</v>
      </c>
      <c r="G109" s="31">
        <v>110</v>
      </c>
      <c r="H109" s="31">
        <f t="shared" si="12"/>
        <v>88</v>
      </c>
      <c r="K109" s="31">
        <f t="shared" si="11"/>
        <v>0</v>
      </c>
      <c r="M109" s="31">
        <f t="shared" si="13"/>
        <v>22</v>
      </c>
    </row>
    <row r="110" spans="1:14" ht="30" customHeight="1" x14ac:dyDescent="0.3">
      <c r="A110" s="31" t="s">
        <v>142</v>
      </c>
      <c r="B110" s="31" t="s">
        <v>71</v>
      </c>
      <c r="C110" s="31" t="s">
        <v>70</v>
      </c>
      <c r="D110" s="32">
        <v>77</v>
      </c>
      <c r="E110" s="31" t="s">
        <v>143</v>
      </c>
      <c r="F110" s="28"/>
      <c r="G110" s="31">
        <v>110</v>
      </c>
      <c r="H110" s="31">
        <f t="shared" si="12"/>
        <v>88</v>
      </c>
      <c r="K110" s="31">
        <f t="shared" si="11"/>
        <v>0</v>
      </c>
      <c r="M110" s="31">
        <f t="shared" si="13"/>
        <v>22</v>
      </c>
    </row>
    <row r="111" spans="1:14" ht="30" customHeight="1" x14ac:dyDescent="0.3">
      <c r="A111" s="31" t="s">
        <v>257</v>
      </c>
      <c r="B111" s="31" t="s">
        <v>244</v>
      </c>
      <c r="D111" s="31">
        <v>149</v>
      </c>
      <c r="E111" s="33" t="s">
        <v>247</v>
      </c>
      <c r="F111" s="28" t="s">
        <v>256</v>
      </c>
      <c r="G111" s="31">
        <v>190</v>
      </c>
      <c r="H111" s="31">
        <f t="shared" si="12"/>
        <v>152</v>
      </c>
      <c r="I111" s="32">
        <f>G111+G112+G113+G114+G115</f>
        <v>2701</v>
      </c>
      <c r="J111" s="32">
        <v>700</v>
      </c>
      <c r="K111" s="31">
        <f t="shared" si="11"/>
        <v>2001</v>
      </c>
      <c r="M111" s="31">
        <f t="shared" si="13"/>
        <v>38</v>
      </c>
      <c r="N111" s="31"/>
    </row>
    <row r="112" spans="1:14" ht="30" customHeight="1" x14ac:dyDescent="0.3">
      <c r="A112" s="32" t="s">
        <v>96</v>
      </c>
      <c r="B112" s="32">
        <v>56</v>
      </c>
      <c r="C112" s="32" t="s">
        <v>94</v>
      </c>
      <c r="D112" s="32">
        <v>459</v>
      </c>
      <c r="E112" s="32" t="s">
        <v>242</v>
      </c>
      <c r="F112" s="28" t="s">
        <v>95</v>
      </c>
      <c r="G112" s="32">
        <v>583</v>
      </c>
      <c r="H112" s="31">
        <f t="shared" si="12"/>
        <v>466.4</v>
      </c>
      <c r="I112" s="32">
        <f>G112</f>
        <v>583</v>
      </c>
      <c r="J112" s="32">
        <v>300</v>
      </c>
      <c r="K112" s="31">
        <f t="shared" si="11"/>
        <v>283</v>
      </c>
      <c r="M112" s="31">
        <f t="shared" si="13"/>
        <v>116.60000000000001</v>
      </c>
    </row>
    <row r="113" spans="1:14" ht="30" customHeight="1" x14ac:dyDescent="0.3">
      <c r="A113" s="32" t="s">
        <v>96</v>
      </c>
      <c r="B113" s="32">
        <v>48</v>
      </c>
      <c r="C113" s="32" t="s">
        <v>94</v>
      </c>
      <c r="D113" s="32">
        <v>459</v>
      </c>
      <c r="E113" s="32" t="s">
        <v>156</v>
      </c>
      <c r="F113" s="28" t="s">
        <v>95</v>
      </c>
      <c r="G113" s="32">
        <v>583</v>
      </c>
      <c r="H113" s="31">
        <f t="shared" si="12"/>
        <v>466.4</v>
      </c>
      <c r="I113" s="32">
        <f>G113+G114</f>
        <v>1166</v>
      </c>
      <c r="K113" s="31">
        <f t="shared" si="11"/>
        <v>1166</v>
      </c>
      <c r="M113" s="31">
        <f t="shared" si="13"/>
        <v>116.60000000000001</v>
      </c>
    </row>
    <row r="114" spans="1:14" ht="30" customHeight="1" x14ac:dyDescent="0.3">
      <c r="A114" s="32" t="s">
        <v>96</v>
      </c>
      <c r="B114" s="32">
        <v>50</v>
      </c>
      <c r="C114" s="32" t="s">
        <v>94</v>
      </c>
      <c r="D114" s="32">
        <v>459</v>
      </c>
      <c r="E114" s="32" t="s">
        <v>97</v>
      </c>
      <c r="F114" s="28" t="s">
        <v>95</v>
      </c>
      <c r="G114" s="32">
        <v>583</v>
      </c>
      <c r="H114" s="31">
        <f t="shared" si="12"/>
        <v>466.4</v>
      </c>
      <c r="K114" s="31">
        <f t="shared" si="11"/>
        <v>0</v>
      </c>
      <c r="M114" s="31">
        <f t="shared" si="13"/>
        <v>116.60000000000001</v>
      </c>
    </row>
    <row r="115" spans="1:14" ht="30" customHeight="1" x14ac:dyDescent="0.3">
      <c r="A115" s="31" t="s">
        <v>132</v>
      </c>
      <c r="B115" s="32">
        <v>50</v>
      </c>
      <c r="C115" s="29"/>
      <c r="D115" s="32">
        <v>600</v>
      </c>
      <c r="E115" s="31" t="s">
        <v>129</v>
      </c>
      <c r="F115" s="28"/>
      <c r="G115" s="31">
        <v>762</v>
      </c>
      <c r="H115" s="31">
        <f t="shared" si="12"/>
        <v>609.6</v>
      </c>
      <c r="I115" s="32">
        <f>G115+G116+G117+G118</f>
        <v>2900</v>
      </c>
      <c r="J115" s="32">
        <v>1300</v>
      </c>
      <c r="K115" s="31">
        <f t="shared" si="11"/>
        <v>1600</v>
      </c>
      <c r="M115" s="31">
        <f t="shared" si="13"/>
        <v>152.4</v>
      </c>
    </row>
    <row r="116" spans="1:14" ht="30" customHeight="1" x14ac:dyDescent="0.3">
      <c r="A116" s="31" t="s">
        <v>131</v>
      </c>
      <c r="B116" s="29">
        <v>50</v>
      </c>
      <c r="C116" s="29"/>
      <c r="D116" s="32">
        <v>608</v>
      </c>
      <c r="E116" s="31" t="s">
        <v>129</v>
      </c>
      <c r="F116" s="28"/>
      <c r="G116" s="31">
        <v>773</v>
      </c>
      <c r="H116" s="31">
        <f t="shared" si="12"/>
        <v>618.4</v>
      </c>
      <c r="K116" s="31">
        <f t="shared" si="11"/>
        <v>0</v>
      </c>
      <c r="M116" s="31">
        <f t="shared" si="13"/>
        <v>154.60000000000002</v>
      </c>
    </row>
    <row r="117" spans="1:14" ht="30" customHeight="1" x14ac:dyDescent="0.3">
      <c r="A117" s="31" t="s">
        <v>130</v>
      </c>
      <c r="B117" s="32">
        <v>50</v>
      </c>
      <c r="C117" s="29"/>
      <c r="D117" s="32">
        <v>545</v>
      </c>
      <c r="E117" s="31" t="s">
        <v>129</v>
      </c>
      <c r="F117" s="28"/>
      <c r="G117" s="31">
        <v>693</v>
      </c>
      <c r="H117" s="31">
        <f t="shared" si="12"/>
        <v>554.4</v>
      </c>
      <c r="K117" s="31">
        <f t="shared" si="11"/>
        <v>0</v>
      </c>
      <c r="M117" s="31">
        <f t="shared" si="13"/>
        <v>138.6</v>
      </c>
    </row>
    <row r="118" spans="1:14" ht="30" customHeight="1" x14ac:dyDescent="0.3">
      <c r="A118" s="32" t="s">
        <v>5</v>
      </c>
      <c r="B118" s="32">
        <v>44</v>
      </c>
      <c r="C118" s="32" t="s">
        <v>3</v>
      </c>
      <c r="D118" s="32">
        <v>529</v>
      </c>
      <c r="E118" s="32" t="s">
        <v>6</v>
      </c>
      <c r="F118" s="28" t="s">
        <v>4</v>
      </c>
      <c r="G118" s="32">
        <v>672</v>
      </c>
      <c r="H118" s="31">
        <f t="shared" si="12"/>
        <v>537.6</v>
      </c>
      <c r="I118" s="32">
        <f>G118</f>
        <v>672</v>
      </c>
      <c r="J118" s="32">
        <v>350</v>
      </c>
      <c r="K118" s="31">
        <f t="shared" si="11"/>
        <v>322</v>
      </c>
      <c r="M118" s="31">
        <f t="shared" si="13"/>
        <v>134.4</v>
      </c>
    </row>
    <row r="119" spans="1:14" ht="30" customHeight="1" x14ac:dyDescent="0.3">
      <c r="A119" s="32" t="s">
        <v>13</v>
      </c>
      <c r="B119" s="32">
        <v>98</v>
      </c>
      <c r="C119" s="32" t="s">
        <v>12</v>
      </c>
      <c r="D119" s="32">
        <v>413</v>
      </c>
      <c r="E119" s="32" t="s">
        <v>9</v>
      </c>
      <c r="G119" s="32">
        <v>525</v>
      </c>
      <c r="H119" s="31">
        <f t="shared" si="12"/>
        <v>420</v>
      </c>
      <c r="K119" s="31">
        <f t="shared" si="11"/>
        <v>0</v>
      </c>
      <c r="M119" s="31">
        <f t="shared" si="13"/>
        <v>105</v>
      </c>
    </row>
    <row r="120" spans="1:14" ht="30" customHeight="1" x14ac:dyDescent="0.3">
      <c r="A120" s="32" t="s">
        <v>259</v>
      </c>
      <c r="B120" s="32">
        <v>152</v>
      </c>
      <c r="D120" s="32">
        <v>185</v>
      </c>
      <c r="E120" s="32" t="s">
        <v>260</v>
      </c>
      <c r="F120" s="28" t="s">
        <v>258</v>
      </c>
      <c r="G120" s="32">
        <v>235</v>
      </c>
      <c r="H120" s="31">
        <f t="shared" si="12"/>
        <v>188</v>
      </c>
      <c r="K120" s="31">
        <f t="shared" si="11"/>
        <v>0</v>
      </c>
      <c r="M120" s="31">
        <f t="shared" si="13"/>
        <v>47</v>
      </c>
    </row>
    <row r="121" spans="1:14" ht="30" customHeight="1" x14ac:dyDescent="0.3">
      <c r="A121" s="32" t="s">
        <v>38</v>
      </c>
      <c r="B121" s="32">
        <v>146</v>
      </c>
      <c r="C121" s="32" t="s">
        <v>36</v>
      </c>
      <c r="D121" s="32">
        <v>139</v>
      </c>
      <c r="E121" s="32" t="s">
        <v>32</v>
      </c>
      <c r="F121" s="28" t="s">
        <v>37</v>
      </c>
      <c r="G121" s="32">
        <v>177</v>
      </c>
      <c r="H121" s="31">
        <f t="shared" si="12"/>
        <v>141.6</v>
      </c>
      <c r="K121" s="31">
        <f t="shared" si="11"/>
        <v>0</v>
      </c>
      <c r="M121" s="31">
        <f t="shared" si="13"/>
        <v>35.4</v>
      </c>
    </row>
    <row r="122" spans="1:14" ht="30" customHeight="1" x14ac:dyDescent="0.3">
      <c r="A122" s="32" t="s">
        <v>35</v>
      </c>
      <c r="B122" s="32">
        <v>146</v>
      </c>
      <c r="C122" s="32" t="s">
        <v>33</v>
      </c>
      <c r="D122" s="32">
        <v>185</v>
      </c>
      <c r="E122" s="32" t="s">
        <v>32</v>
      </c>
      <c r="F122" s="28" t="s">
        <v>34</v>
      </c>
      <c r="G122" s="32">
        <v>235</v>
      </c>
      <c r="H122" s="31">
        <f t="shared" si="12"/>
        <v>188</v>
      </c>
      <c r="K122" s="31">
        <f t="shared" si="11"/>
        <v>0</v>
      </c>
      <c r="M122" s="31">
        <f t="shared" si="13"/>
        <v>47</v>
      </c>
    </row>
    <row r="123" spans="1:14" ht="30" customHeight="1" x14ac:dyDescent="0.3">
      <c r="A123" s="32" t="s">
        <v>41</v>
      </c>
      <c r="B123" s="32">
        <v>146</v>
      </c>
      <c r="C123" s="32" t="s">
        <v>39</v>
      </c>
      <c r="D123" s="32">
        <v>185</v>
      </c>
      <c r="E123" s="32" t="s">
        <v>32</v>
      </c>
      <c r="F123" s="28" t="s">
        <v>40</v>
      </c>
      <c r="G123" s="32">
        <v>235</v>
      </c>
      <c r="H123" s="31">
        <f t="shared" si="12"/>
        <v>188</v>
      </c>
      <c r="I123" s="32">
        <f>G123+G124+G125+G126</f>
        <v>1150</v>
      </c>
      <c r="J123" s="32">
        <v>800</v>
      </c>
      <c r="K123" s="31">
        <f t="shared" si="11"/>
        <v>350</v>
      </c>
      <c r="M123" s="31">
        <f t="shared" si="13"/>
        <v>47</v>
      </c>
    </row>
    <row r="124" spans="1:14" ht="30" customHeight="1" x14ac:dyDescent="0.3">
      <c r="A124" s="32" t="s">
        <v>114</v>
      </c>
      <c r="B124" s="32">
        <v>48</v>
      </c>
      <c r="C124" s="32" t="s">
        <v>116</v>
      </c>
      <c r="D124" s="32">
        <v>230</v>
      </c>
      <c r="E124" s="32" t="s">
        <v>115</v>
      </c>
      <c r="F124" s="28" t="s">
        <v>117</v>
      </c>
      <c r="G124" s="32">
        <v>293</v>
      </c>
      <c r="H124" s="31">
        <f t="shared" si="12"/>
        <v>234.4</v>
      </c>
      <c r="I124" s="32">
        <f>G124+G125</f>
        <v>586</v>
      </c>
      <c r="J124" s="32">
        <v>400</v>
      </c>
      <c r="K124" s="31">
        <f t="shared" si="11"/>
        <v>186</v>
      </c>
      <c r="M124" s="31">
        <f t="shared" si="13"/>
        <v>58.6</v>
      </c>
    </row>
    <row r="125" spans="1:14" ht="30" customHeight="1" x14ac:dyDescent="0.3">
      <c r="A125" s="32" t="s">
        <v>114</v>
      </c>
      <c r="B125" s="32">
        <v>50</v>
      </c>
      <c r="C125" s="32" t="s">
        <v>112</v>
      </c>
      <c r="D125" s="32">
        <v>230</v>
      </c>
      <c r="E125" s="32" t="s">
        <v>115</v>
      </c>
      <c r="F125" s="28" t="s">
        <v>113</v>
      </c>
      <c r="G125" s="32">
        <v>293</v>
      </c>
      <c r="H125" s="31">
        <f t="shared" si="12"/>
        <v>234.4</v>
      </c>
      <c r="K125" s="31">
        <f t="shared" si="11"/>
        <v>0</v>
      </c>
      <c r="M125" s="31">
        <f t="shared" si="13"/>
        <v>58.6</v>
      </c>
    </row>
    <row r="126" spans="1:14" ht="30" customHeight="1" x14ac:dyDescent="0.3">
      <c r="A126" s="32" t="s">
        <v>255</v>
      </c>
      <c r="B126" s="31" t="s">
        <v>244</v>
      </c>
      <c r="C126" s="32" t="s">
        <v>253</v>
      </c>
      <c r="D126" s="31">
        <v>259</v>
      </c>
      <c r="E126" s="33" t="s">
        <v>247</v>
      </c>
      <c r="F126" s="28" t="s">
        <v>254</v>
      </c>
      <c r="G126" s="32">
        <v>329</v>
      </c>
      <c r="H126" s="31">
        <f t="shared" si="12"/>
        <v>263.2</v>
      </c>
      <c r="K126" s="31">
        <f t="shared" si="11"/>
        <v>0</v>
      </c>
      <c r="M126" s="31">
        <f t="shared" si="13"/>
        <v>65.8</v>
      </c>
      <c r="N126" s="31"/>
    </row>
    <row r="127" spans="1:14" ht="30" customHeight="1" x14ac:dyDescent="0.3">
      <c r="A127" s="31" t="s">
        <v>246</v>
      </c>
      <c r="B127" s="31" t="s">
        <v>244</v>
      </c>
      <c r="C127" s="31" t="s">
        <v>251</v>
      </c>
      <c r="D127" s="31">
        <v>259</v>
      </c>
      <c r="E127" s="33" t="s">
        <v>247</v>
      </c>
      <c r="F127" s="28" t="s">
        <v>252</v>
      </c>
      <c r="G127" s="31">
        <v>329</v>
      </c>
      <c r="H127" s="31">
        <f t="shared" si="12"/>
        <v>263.2</v>
      </c>
      <c r="K127" s="31">
        <f t="shared" si="11"/>
        <v>0</v>
      </c>
      <c r="M127" s="31">
        <f t="shared" si="13"/>
        <v>65.8</v>
      </c>
      <c r="N127" s="31"/>
    </row>
    <row r="128" spans="1:14" ht="30" customHeight="1" x14ac:dyDescent="0.3">
      <c r="A128" s="32" t="s">
        <v>246</v>
      </c>
      <c r="B128" s="31" t="s">
        <v>244</v>
      </c>
      <c r="C128" s="32" t="s">
        <v>243</v>
      </c>
      <c r="D128" s="31">
        <v>233</v>
      </c>
      <c r="E128" s="33" t="s">
        <v>247</v>
      </c>
      <c r="F128" s="28" t="s">
        <v>245</v>
      </c>
      <c r="G128" s="32">
        <v>296</v>
      </c>
      <c r="H128" s="31">
        <f t="shared" si="12"/>
        <v>236.8</v>
      </c>
      <c r="K128" s="31">
        <f t="shared" si="11"/>
        <v>0</v>
      </c>
      <c r="M128" s="31">
        <f t="shared" si="13"/>
        <v>59.2</v>
      </c>
      <c r="N128" s="31"/>
    </row>
    <row r="129" spans="1:13" ht="30" customHeight="1" x14ac:dyDescent="0.3">
      <c r="A129" s="32" t="s">
        <v>2</v>
      </c>
      <c r="B129" s="32">
        <v>50</v>
      </c>
      <c r="D129" s="32">
        <v>699</v>
      </c>
      <c r="E129" s="32" t="s">
        <v>1</v>
      </c>
      <c r="G129" s="32">
        <v>888</v>
      </c>
      <c r="H129" s="31">
        <f t="shared" si="12"/>
        <v>710.4</v>
      </c>
      <c r="I129" s="32">
        <f>G129+G130</f>
        <v>1197</v>
      </c>
      <c r="J129" s="32">
        <v>850</v>
      </c>
      <c r="K129" s="31">
        <f t="shared" si="11"/>
        <v>347</v>
      </c>
      <c r="M129" s="31">
        <f t="shared" si="13"/>
        <v>177.60000000000002</v>
      </c>
    </row>
    <row r="130" spans="1:13" ht="30" customHeight="1" x14ac:dyDescent="0.3">
      <c r="A130" s="32" t="s">
        <v>57</v>
      </c>
      <c r="B130" s="32">
        <v>5</v>
      </c>
      <c r="C130" s="32" t="s">
        <v>56</v>
      </c>
      <c r="D130" s="32">
        <v>309</v>
      </c>
      <c r="E130" s="32" t="s">
        <v>58</v>
      </c>
      <c r="G130" s="32">
        <v>309</v>
      </c>
      <c r="H130" s="31">
        <f>G130-M130</f>
        <v>247.2</v>
      </c>
      <c r="K130" s="31">
        <f t="shared" si="11"/>
        <v>0</v>
      </c>
      <c r="M130" s="31">
        <f t="shared" si="13"/>
        <v>61.800000000000004</v>
      </c>
    </row>
    <row r="131" spans="1:13" ht="30" customHeight="1" x14ac:dyDescent="0.3">
      <c r="A131" s="32" t="s">
        <v>310</v>
      </c>
      <c r="D131" s="32">
        <v>60</v>
      </c>
      <c r="H131" s="31">
        <f>G131-M131</f>
        <v>0</v>
      </c>
      <c r="K131" s="31">
        <f t="shared" si="11"/>
        <v>0</v>
      </c>
      <c r="M131" s="31">
        <f t="shared" si="13"/>
        <v>0</v>
      </c>
    </row>
    <row r="132" spans="1:13" ht="30" customHeight="1" x14ac:dyDescent="0.3">
      <c r="A132" s="32" t="s">
        <v>311</v>
      </c>
      <c r="D132" s="32">
        <v>449</v>
      </c>
      <c r="H132" s="31">
        <f>G132-M132</f>
        <v>0</v>
      </c>
      <c r="K132" s="31">
        <f t="shared" si="11"/>
        <v>0</v>
      </c>
      <c r="M132" s="31">
        <f t="shared" si="13"/>
        <v>0</v>
      </c>
    </row>
    <row r="133" spans="1:13" ht="30" customHeight="1" x14ac:dyDescent="0.3">
      <c r="A133" s="32" t="s">
        <v>312</v>
      </c>
      <c r="C133" s="32" t="s">
        <v>313</v>
      </c>
      <c r="D133" s="32">
        <v>70</v>
      </c>
      <c r="H133" s="31">
        <f>G133-M133</f>
        <v>0</v>
      </c>
      <c r="K133" s="31">
        <f t="shared" si="11"/>
        <v>0</v>
      </c>
      <c r="M133" s="31">
        <f t="shared" si="13"/>
        <v>0</v>
      </c>
    </row>
    <row r="134" spans="1:13" ht="30" customHeight="1" x14ac:dyDescent="0.3">
      <c r="A134" s="32" t="s">
        <v>314</v>
      </c>
      <c r="D134" s="32">
        <v>52</v>
      </c>
      <c r="H134" s="32">
        <f>SUM(H2:H133)</f>
        <v>31155.200000000008</v>
      </c>
    </row>
    <row r="135" spans="1:13" ht="30" customHeight="1" x14ac:dyDescent="0.3">
      <c r="A135" s="32" t="s">
        <v>315</v>
      </c>
      <c r="B135" s="32">
        <v>140</v>
      </c>
      <c r="D135" s="32">
        <v>341</v>
      </c>
    </row>
    <row r="136" spans="1:13" ht="30" customHeight="1" x14ac:dyDescent="0.3">
      <c r="A136" s="32" t="s">
        <v>316</v>
      </c>
      <c r="B136" s="32">
        <v>11</v>
      </c>
      <c r="D136" s="32">
        <v>84</v>
      </c>
    </row>
    <row r="137" spans="1:13" ht="30" customHeight="1" x14ac:dyDescent="0.3">
      <c r="A137" s="32" t="s">
        <v>316</v>
      </c>
      <c r="D137" s="32">
        <v>90</v>
      </c>
    </row>
    <row r="138" spans="1:13" ht="30" customHeight="1" x14ac:dyDescent="0.3">
      <c r="D138" s="32">
        <f>SUM(D2:D137)</f>
        <v>30902</v>
      </c>
    </row>
    <row r="139" spans="1:13" ht="30" customHeight="1" x14ac:dyDescent="0.3">
      <c r="D139" s="32">
        <v>30687</v>
      </c>
    </row>
  </sheetData>
  <sortState ref="A2:N131">
    <sortCondition ref="A2"/>
  </sortState>
  <hyperlinks>
    <hyperlink ref="F58" r:id="rId1" xr:uid="{00000000-0004-0000-2F00-000000000000}"/>
    <hyperlink ref="F111" r:id="rId2" xr:uid="{00000000-0004-0000-2F00-000001000000}"/>
    <hyperlink ref="F127" r:id="rId3" xr:uid="{00000000-0004-0000-2F00-000002000000}"/>
    <hyperlink ref="F128" r:id="rId4" xr:uid="{00000000-0004-0000-2F00-000003000000}"/>
    <hyperlink ref="F126" r:id="rId5" xr:uid="{00000000-0004-0000-2F00-000004000000}"/>
    <hyperlink ref="F69" r:id="rId6" xr:uid="{00000000-0004-0000-2F00-000005000000}"/>
    <hyperlink ref="F70" r:id="rId7" xr:uid="{00000000-0004-0000-2F00-000006000000}"/>
    <hyperlink ref="F71" r:id="rId8" xr:uid="{00000000-0004-0000-2F00-000007000000}"/>
    <hyperlink ref="F72" r:id="rId9" xr:uid="{00000000-0004-0000-2F00-000008000000}"/>
    <hyperlink ref="F2" r:id="rId10" xr:uid="{00000000-0004-0000-2F00-000009000000}"/>
    <hyperlink ref="F46" r:id="rId11" xr:uid="{00000000-0004-0000-2F00-00000A000000}"/>
    <hyperlink ref="F44" r:id="rId12" xr:uid="{00000000-0004-0000-2F00-00000B000000}"/>
    <hyperlink ref="F48" r:id="rId13" xr:uid="{00000000-0004-0000-2F00-00000C000000}"/>
    <hyperlink ref="F49" r:id="rId14" xr:uid="{00000000-0004-0000-2F00-00000D000000}"/>
    <hyperlink ref="F47" r:id="rId15" xr:uid="{00000000-0004-0000-2F00-00000E000000}"/>
    <hyperlink ref="F43" r:id="rId16" xr:uid="{00000000-0004-0000-2F00-00000F000000}"/>
    <hyperlink ref="F51" r:id="rId17" xr:uid="{00000000-0004-0000-2F00-000010000000}"/>
    <hyperlink ref="F50" r:id="rId18" xr:uid="{00000000-0004-0000-2F00-000011000000}"/>
    <hyperlink ref="F18" r:id="rId19" xr:uid="{00000000-0004-0000-2F00-000012000000}"/>
    <hyperlink ref="F19" r:id="rId20" xr:uid="{00000000-0004-0000-2F00-000013000000}"/>
    <hyperlink ref="F45" r:id="rId21" xr:uid="{00000000-0004-0000-2F00-000014000000}"/>
    <hyperlink ref="F68" r:id="rId22" xr:uid="{00000000-0004-0000-2F00-000015000000}"/>
    <hyperlink ref="F81" r:id="rId23" xr:uid="{00000000-0004-0000-2F00-000016000000}"/>
    <hyperlink ref="F78" r:id="rId24" xr:uid="{00000000-0004-0000-2F00-000017000000}"/>
    <hyperlink ref="F15" r:id="rId25" xr:uid="{00000000-0004-0000-2F00-000018000000}"/>
    <hyperlink ref="F124" r:id="rId26" xr:uid="{00000000-0004-0000-2F00-000019000000}"/>
    <hyperlink ref="F125" r:id="rId27" xr:uid="{00000000-0004-0000-2F00-00001A000000}"/>
    <hyperlink ref="F80" r:id="rId28" xr:uid="{00000000-0004-0000-2F00-00001B000000}"/>
    <hyperlink ref="F101" r:id="rId29" xr:uid="{00000000-0004-0000-2F00-00001C000000}"/>
    <hyperlink ref="F99" r:id="rId30" xr:uid="{00000000-0004-0000-2F00-00001D000000}"/>
    <hyperlink ref="F97" r:id="rId31" xr:uid="{00000000-0004-0000-2F00-00001E000000}"/>
    <hyperlink ref="F98" r:id="rId32" xr:uid="{00000000-0004-0000-2F00-00001F000000}"/>
    <hyperlink ref="F100" r:id="rId33" xr:uid="{00000000-0004-0000-2F00-000020000000}"/>
    <hyperlink ref="F112" r:id="rId34" xr:uid="{00000000-0004-0000-2F00-000021000000}"/>
    <hyperlink ref="F102" r:id="rId35" xr:uid="{00000000-0004-0000-2F00-000022000000}"/>
    <hyperlink ref="F96" r:id="rId36" xr:uid="{00000000-0004-0000-2F00-000023000000}"/>
    <hyperlink ref="F60" r:id="rId37" xr:uid="{00000000-0004-0000-2F00-000024000000}"/>
    <hyperlink ref="F29" r:id="rId38" xr:uid="{00000000-0004-0000-2F00-000025000000}"/>
    <hyperlink ref="F21" r:id="rId39" xr:uid="{00000000-0004-0000-2F00-000026000000}"/>
    <hyperlink ref="F28" r:id="rId40" xr:uid="{00000000-0004-0000-2F00-000027000000}"/>
    <hyperlink ref="F113" r:id="rId41" xr:uid="{00000000-0004-0000-2F00-000028000000}"/>
    <hyperlink ref="F11" r:id="rId42" xr:uid="{00000000-0004-0000-2F00-000029000000}"/>
    <hyperlink ref="F20" r:id="rId43" xr:uid="{00000000-0004-0000-2F00-00002A000000}"/>
    <hyperlink ref="F24" r:id="rId44" xr:uid="{00000000-0004-0000-2F00-00002B000000}"/>
    <hyperlink ref="F23" r:id="rId45" xr:uid="{00000000-0004-0000-2F00-00002C000000}"/>
    <hyperlink ref="F39" r:id="rId46" xr:uid="{00000000-0004-0000-2F00-00002D000000}"/>
    <hyperlink ref="F120" r:id="rId47" xr:uid="{00000000-0004-0000-2F00-00002E000000}"/>
    <hyperlink ref="F90" r:id="rId48" xr:uid="{00000000-0004-0000-2F00-00002F000000}"/>
    <hyperlink ref="F89" r:id="rId49" xr:uid="{00000000-0004-0000-2F00-000030000000}"/>
    <hyperlink ref="F30" r:id="rId50" xr:uid="{00000000-0004-0000-2F00-000031000000}"/>
    <hyperlink ref="F31" r:id="rId51" xr:uid="{00000000-0004-0000-2F00-000032000000}"/>
    <hyperlink ref="F114" r:id="rId52" xr:uid="{00000000-0004-0000-2F00-000033000000}"/>
    <hyperlink ref="F66" r:id="rId53" xr:uid="{00000000-0004-0000-2F00-000034000000}"/>
    <hyperlink ref="F88" r:id="rId54" xr:uid="{00000000-0004-0000-2F00-000035000000}"/>
    <hyperlink ref="F16" r:id="rId55" xr:uid="{00000000-0004-0000-2F00-000036000000}"/>
    <hyperlink ref="F87" r:id="rId56" xr:uid="{00000000-0004-0000-2F00-000037000000}"/>
    <hyperlink ref="F92" r:id="rId57" xr:uid="{00000000-0004-0000-2F00-000038000000}"/>
    <hyperlink ref="F93" r:id="rId58" xr:uid="{00000000-0004-0000-2F00-000039000000}"/>
    <hyperlink ref="F94" r:id="rId59" xr:uid="{00000000-0004-0000-2F00-00003A000000}"/>
    <hyperlink ref="F95" r:id="rId60" xr:uid="{00000000-0004-0000-2F00-00003B000000}"/>
    <hyperlink ref="F74" r:id="rId61" xr:uid="{00000000-0004-0000-2F00-00003C000000}"/>
    <hyperlink ref="F77" r:id="rId62" xr:uid="{00000000-0004-0000-2F00-00003D000000}"/>
    <hyperlink ref="F37" r:id="rId63" xr:uid="{00000000-0004-0000-2F00-00003E000000}"/>
    <hyperlink ref="F38" r:id="rId64" xr:uid="{00000000-0004-0000-2F00-00003F000000}"/>
    <hyperlink ref="F75" r:id="rId65" xr:uid="{00000000-0004-0000-2F00-000040000000}"/>
    <hyperlink ref="F76" r:id="rId66" xr:uid="{00000000-0004-0000-2F00-000041000000}"/>
    <hyperlink ref="F63" r:id="rId67" xr:uid="{00000000-0004-0000-2F00-000042000000}"/>
    <hyperlink ref="F27" r:id="rId68" xr:uid="{00000000-0004-0000-2F00-000043000000}"/>
    <hyperlink ref="F22" r:id="rId69" xr:uid="{00000000-0004-0000-2F00-000044000000}"/>
    <hyperlink ref="F26" r:id="rId70" xr:uid="{00000000-0004-0000-2F00-000045000000}"/>
    <hyperlink ref="F5" r:id="rId71" xr:uid="{00000000-0004-0000-2F00-000046000000}"/>
    <hyperlink ref="F6" r:id="rId72" xr:uid="{00000000-0004-0000-2F00-000047000000}"/>
    <hyperlink ref="F7" r:id="rId73" xr:uid="{00000000-0004-0000-2F00-000048000000}"/>
    <hyperlink ref="F4" r:id="rId74" xr:uid="{00000000-0004-0000-2F00-000049000000}"/>
    <hyperlink ref="F8" r:id="rId75" xr:uid="{00000000-0004-0000-2F00-00004A000000}"/>
    <hyperlink ref="F9" r:id="rId76" xr:uid="{00000000-0004-0000-2F00-00004B000000}"/>
    <hyperlink ref="F10" r:id="rId77" xr:uid="{00000000-0004-0000-2F00-00004C000000}"/>
    <hyperlink ref="F53" r:id="rId78" xr:uid="{00000000-0004-0000-2F00-00004D000000}"/>
    <hyperlink ref="F57" r:id="rId79" xr:uid="{00000000-0004-0000-2F00-00004E000000}"/>
    <hyperlink ref="F59" r:id="rId80" xr:uid="{00000000-0004-0000-2F00-00004F000000}"/>
    <hyperlink ref="F103" r:id="rId81" xr:uid="{00000000-0004-0000-2F00-000050000000}"/>
    <hyperlink ref="F104" r:id="rId82" xr:uid="{00000000-0004-0000-2F00-000051000000}"/>
    <hyperlink ref="F105" r:id="rId83" xr:uid="{00000000-0004-0000-2F00-000052000000}"/>
    <hyperlink ref="F36" r:id="rId84" xr:uid="{00000000-0004-0000-2F00-000053000000}"/>
    <hyperlink ref="F106" r:id="rId85" xr:uid="{00000000-0004-0000-2F00-000054000000}"/>
    <hyperlink ref="F107" r:id="rId86" xr:uid="{00000000-0004-0000-2F00-000055000000}"/>
    <hyperlink ref="F109" r:id="rId87" xr:uid="{00000000-0004-0000-2F00-000056000000}"/>
    <hyperlink ref="F108" r:id="rId88" xr:uid="{00000000-0004-0000-2F00-000057000000}"/>
    <hyperlink ref="F25" r:id="rId89" xr:uid="{00000000-0004-0000-2F00-000058000000}"/>
    <hyperlink ref="F86" r:id="rId90" xr:uid="{00000000-0004-0000-2F00-000059000000}"/>
    <hyperlink ref="F79" r:id="rId91" xr:uid="{00000000-0004-0000-2F00-00005A000000}"/>
    <hyperlink ref="F91" r:id="rId92" xr:uid="{00000000-0004-0000-2F00-00005B000000}"/>
    <hyperlink ref="F40" r:id="rId93" xr:uid="{00000000-0004-0000-2F00-00005C000000}"/>
    <hyperlink ref="F41" r:id="rId94" xr:uid="{00000000-0004-0000-2F00-00005D000000}"/>
    <hyperlink ref="F123" r:id="rId95" xr:uid="{00000000-0004-0000-2F00-00005E000000}"/>
    <hyperlink ref="F121" r:id="rId96" xr:uid="{00000000-0004-0000-2F00-00005F000000}"/>
    <hyperlink ref="F122" r:id="rId97" xr:uid="{00000000-0004-0000-2F00-000060000000}"/>
    <hyperlink ref="F42" r:id="rId98" xr:uid="{00000000-0004-0000-2F00-000061000000}"/>
    <hyperlink ref="F118" r:id="rId99" xr:uid="{00000000-0004-0000-2F00-000062000000}"/>
    <hyperlink ref="F35" r:id="rId100" xr:uid="{00000000-0004-0000-2F00-000063000000}"/>
  </hyperlinks>
  <pageMargins left="0.7" right="0.7" top="0.75" bottom="0.75" header="0.3" footer="0.3"/>
  <pageSetup paperSize="9" orientation="portrait" verticalDpi="0" r:id="rId10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35"/>
  <sheetViews>
    <sheetView topLeftCell="A30" workbookViewId="0">
      <selection activeCell="B34" sqref="B34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283</v>
      </c>
      <c r="B2" s="47" t="s">
        <v>299</v>
      </c>
      <c r="C2" s="16" t="s">
        <v>298</v>
      </c>
      <c r="D2" s="12">
        <v>42</v>
      </c>
      <c r="E2" s="12" t="s">
        <v>3</v>
      </c>
      <c r="F2" s="12">
        <v>478</v>
      </c>
      <c r="G2" s="13">
        <f t="shared" ref="G2:G33" si="0">F2-L2</f>
        <v>382.4</v>
      </c>
      <c r="H2" s="12">
        <f>F2+F3+F4+F5+F6+F7+F8+F9</f>
        <v>2071</v>
      </c>
      <c r="I2" s="12">
        <v>2071</v>
      </c>
      <c r="J2" s="13">
        <f t="shared" ref="J2:J33" si="1">H2-I2</f>
        <v>0</v>
      </c>
      <c r="L2" s="13">
        <f t="shared" ref="L2:L33" si="2">F2*20%</f>
        <v>95.600000000000009</v>
      </c>
    </row>
    <row r="3" spans="1:14" s="10" customFormat="1" ht="30" customHeight="1" x14ac:dyDescent="0.3">
      <c r="A3" s="10" t="s">
        <v>283</v>
      </c>
      <c r="B3" s="41" t="s">
        <v>293</v>
      </c>
      <c r="C3" s="15" t="s">
        <v>297</v>
      </c>
      <c r="D3" s="10">
        <v>12</v>
      </c>
      <c r="E3" s="10" t="s">
        <v>296</v>
      </c>
      <c r="F3" s="10">
        <v>107</v>
      </c>
      <c r="G3" s="11">
        <f t="shared" si="0"/>
        <v>85.6</v>
      </c>
      <c r="J3" s="11">
        <f t="shared" si="1"/>
        <v>0</v>
      </c>
      <c r="L3" s="11">
        <f t="shared" si="2"/>
        <v>21.400000000000002</v>
      </c>
      <c r="M3" s="11"/>
      <c r="N3" s="11"/>
    </row>
    <row r="4" spans="1:14" s="10" customFormat="1" ht="30" customHeight="1" x14ac:dyDescent="0.3">
      <c r="A4" s="10" t="s">
        <v>283</v>
      </c>
      <c r="B4" s="41" t="s">
        <v>293</v>
      </c>
      <c r="C4" s="15" t="s">
        <v>295</v>
      </c>
      <c r="D4" s="10">
        <v>12</v>
      </c>
      <c r="E4" s="10" t="s">
        <v>294</v>
      </c>
      <c r="F4" s="10">
        <v>107</v>
      </c>
      <c r="G4" s="11">
        <f t="shared" si="0"/>
        <v>85.6</v>
      </c>
      <c r="J4" s="11">
        <f t="shared" si="1"/>
        <v>0</v>
      </c>
      <c r="L4" s="11">
        <f t="shared" si="2"/>
        <v>21.400000000000002</v>
      </c>
    </row>
    <row r="5" spans="1:14" s="10" customFormat="1" ht="30" customHeight="1" x14ac:dyDescent="0.3">
      <c r="A5" s="10" t="s">
        <v>283</v>
      </c>
      <c r="B5" s="41" t="s">
        <v>293</v>
      </c>
      <c r="C5" s="15" t="s">
        <v>292</v>
      </c>
      <c r="D5" s="10">
        <v>12</v>
      </c>
      <c r="E5" s="10" t="s">
        <v>83</v>
      </c>
      <c r="F5" s="10">
        <v>107</v>
      </c>
      <c r="G5" s="11">
        <f t="shared" si="0"/>
        <v>85.6</v>
      </c>
      <c r="J5" s="11">
        <f t="shared" si="1"/>
        <v>0</v>
      </c>
      <c r="L5" s="11">
        <f t="shared" si="2"/>
        <v>21.400000000000002</v>
      </c>
    </row>
    <row r="6" spans="1:14" s="10" customFormat="1" ht="30" customHeight="1" x14ac:dyDescent="0.3">
      <c r="A6" s="10" t="s">
        <v>283</v>
      </c>
      <c r="B6" s="41" t="s">
        <v>291</v>
      </c>
      <c r="C6" s="15" t="s">
        <v>290</v>
      </c>
      <c r="D6" s="10">
        <v>11</v>
      </c>
      <c r="E6" s="10" t="s">
        <v>289</v>
      </c>
      <c r="F6" s="10">
        <v>190</v>
      </c>
      <c r="G6" s="11">
        <f t="shared" si="0"/>
        <v>152</v>
      </c>
      <c r="J6" s="11">
        <f t="shared" si="1"/>
        <v>0</v>
      </c>
      <c r="L6" s="11">
        <f t="shared" si="2"/>
        <v>38</v>
      </c>
    </row>
    <row r="7" spans="1:14" s="10" customFormat="1" ht="30" customHeight="1" x14ac:dyDescent="0.3">
      <c r="A7" s="10" t="s">
        <v>283</v>
      </c>
      <c r="B7" s="41" t="s">
        <v>288</v>
      </c>
      <c r="C7" s="15" t="s">
        <v>287</v>
      </c>
      <c r="D7" s="10">
        <v>158</v>
      </c>
      <c r="E7" s="10" t="s">
        <v>120</v>
      </c>
      <c r="F7" s="10">
        <v>213</v>
      </c>
      <c r="G7" s="11">
        <f t="shared" si="0"/>
        <v>170.4</v>
      </c>
      <c r="J7" s="11">
        <f t="shared" si="1"/>
        <v>0</v>
      </c>
      <c r="L7" s="11">
        <f t="shared" si="2"/>
        <v>42.6</v>
      </c>
    </row>
    <row r="8" spans="1:14" s="10" customFormat="1" ht="30" customHeight="1" x14ac:dyDescent="0.3">
      <c r="A8" s="10" t="s">
        <v>283</v>
      </c>
      <c r="B8" s="41" t="s">
        <v>286</v>
      </c>
      <c r="C8" s="15" t="s">
        <v>285</v>
      </c>
      <c r="D8" s="10" t="s">
        <v>284</v>
      </c>
      <c r="E8" s="10" t="s">
        <v>52</v>
      </c>
      <c r="F8" s="10">
        <v>467</v>
      </c>
      <c r="G8" s="11">
        <f t="shared" si="0"/>
        <v>373.6</v>
      </c>
      <c r="J8" s="11">
        <f t="shared" si="1"/>
        <v>0</v>
      </c>
      <c r="L8" s="11">
        <f t="shared" si="2"/>
        <v>93.4</v>
      </c>
    </row>
    <row r="9" spans="1:14" s="8" customFormat="1" ht="30" customHeight="1" x14ac:dyDescent="0.3">
      <c r="A9" s="8" t="s">
        <v>283</v>
      </c>
      <c r="B9" s="48" t="s">
        <v>282</v>
      </c>
      <c r="C9" s="14" t="s">
        <v>281</v>
      </c>
      <c r="D9" s="8">
        <v>164</v>
      </c>
      <c r="E9" s="8" t="s">
        <v>89</v>
      </c>
      <c r="F9" s="8">
        <v>402</v>
      </c>
      <c r="G9" s="9">
        <f t="shared" si="0"/>
        <v>321.60000000000002</v>
      </c>
      <c r="J9" s="9">
        <f t="shared" si="1"/>
        <v>0</v>
      </c>
      <c r="L9" s="9">
        <f t="shared" si="2"/>
        <v>80.400000000000006</v>
      </c>
    </row>
    <row r="10" spans="1:14" s="3" customFormat="1" ht="30" customHeight="1" x14ac:dyDescent="0.3">
      <c r="A10" s="3" t="s">
        <v>277</v>
      </c>
      <c r="B10" s="43" t="s">
        <v>280</v>
      </c>
      <c r="C10" s="15" t="s">
        <v>279</v>
      </c>
      <c r="D10" s="3">
        <v>27</v>
      </c>
      <c r="E10" s="3" t="s">
        <v>278</v>
      </c>
      <c r="F10" s="4">
        <v>210</v>
      </c>
      <c r="G10" s="4">
        <f t="shared" si="0"/>
        <v>168</v>
      </c>
      <c r="H10" s="3">
        <f>F10+F11</f>
        <v>838</v>
      </c>
      <c r="I10" s="3">
        <v>838</v>
      </c>
      <c r="J10" s="4">
        <f t="shared" si="1"/>
        <v>0</v>
      </c>
      <c r="L10" s="4">
        <f t="shared" si="2"/>
        <v>42</v>
      </c>
    </row>
    <row r="11" spans="1:14" s="3" customFormat="1" ht="30" customHeight="1" x14ac:dyDescent="0.3">
      <c r="A11" s="3" t="s">
        <v>277</v>
      </c>
      <c r="B11" s="43" t="s">
        <v>276</v>
      </c>
      <c r="C11" s="23" t="s">
        <v>275</v>
      </c>
      <c r="D11" s="3">
        <v>50</v>
      </c>
      <c r="E11" s="3" t="s">
        <v>274</v>
      </c>
      <c r="F11" s="3">
        <v>628</v>
      </c>
      <c r="G11" s="4">
        <f t="shared" si="0"/>
        <v>502.4</v>
      </c>
      <c r="J11" s="4">
        <f t="shared" si="1"/>
        <v>0</v>
      </c>
      <c r="L11" s="4">
        <f t="shared" si="2"/>
        <v>125.60000000000001</v>
      </c>
    </row>
    <row r="12" spans="1:14" s="12" customFormat="1" ht="30" customHeight="1" x14ac:dyDescent="0.3">
      <c r="A12" s="12" t="s">
        <v>270</v>
      </c>
      <c r="B12" s="35" t="s">
        <v>273</v>
      </c>
      <c r="C12" s="16" t="s">
        <v>272</v>
      </c>
      <c r="D12" s="12" t="s">
        <v>271</v>
      </c>
      <c r="G12" s="13">
        <f t="shared" si="0"/>
        <v>0</v>
      </c>
      <c r="H12" s="12">
        <f>F12+F13+F14</f>
        <v>353</v>
      </c>
      <c r="I12" s="12">
        <v>150</v>
      </c>
      <c r="J12" s="13">
        <f t="shared" si="1"/>
        <v>203</v>
      </c>
      <c r="L12" s="13">
        <f t="shared" si="2"/>
        <v>0</v>
      </c>
    </row>
    <row r="13" spans="1:14" s="10" customFormat="1" ht="30" customHeight="1" x14ac:dyDescent="0.3">
      <c r="A13" s="10" t="s">
        <v>270</v>
      </c>
      <c r="B13" s="41" t="s">
        <v>106</v>
      </c>
      <c r="C13" s="15" t="s">
        <v>105</v>
      </c>
      <c r="D13" s="10" t="s">
        <v>104</v>
      </c>
      <c r="E13" s="10" t="s">
        <v>103</v>
      </c>
      <c r="F13" s="10">
        <v>196</v>
      </c>
      <c r="G13" s="11">
        <f t="shared" si="0"/>
        <v>156.80000000000001</v>
      </c>
      <c r="J13" s="11">
        <f t="shared" si="1"/>
        <v>0</v>
      </c>
      <c r="L13" s="11">
        <f t="shared" si="2"/>
        <v>39.200000000000003</v>
      </c>
    </row>
    <row r="14" spans="1:14" s="8" customFormat="1" ht="30" customHeight="1" x14ac:dyDescent="0.3">
      <c r="A14" s="8" t="s">
        <v>270</v>
      </c>
      <c r="B14" s="48" t="s">
        <v>269</v>
      </c>
      <c r="C14" s="14" t="s">
        <v>268</v>
      </c>
      <c r="E14" s="8" t="s">
        <v>267</v>
      </c>
      <c r="F14" s="8">
        <v>157</v>
      </c>
      <c r="G14" s="9">
        <f t="shared" si="0"/>
        <v>125.6</v>
      </c>
      <c r="J14" s="9">
        <f t="shared" si="1"/>
        <v>0</v>
      </c>
      <c r="L14" s="9">
        <f t="shared" si="2"/>
        <v>31.400000000000002</v>
      </c>
    </row>
    <row r="15" spans="1:14" s="5" customFormat="1" ht="30" customHeight="1" x14ac:dyDescent="0.3">
      <c r="A15" s="5" t="s">
        <v>266</v>
      </c>
      <c r="B15" s="46" t="s">
        <v>265</v>
      </c>
      <c r="E15" s="5" t="s">
        <v>264</v>
      </c>
      <c r="F15" s="5">
        <v>609</v>
      </c>
      <c r="G15" s="6">
        <f t="shared" si="0"/>
        <v>487.2</v>
      </c>
      <c r="H15" s="5">
        <f>F15</f>
        <v>609</v>
      </c>
      <c r="I15" s="5">
        <v>609</v>
      </c>
      <c r="J15" s="6">
        <f t="shared" si="1"/>
        <v>0</v>
      </c>
      <c r="L15" s="6">
        <f t="shared" si="2"/>
        <v>121.80000000000001</v>
      </c>
    </row>
    <row r="16" spans="1:14" s="3" customFormat="1" ht="30" customHeight="1" x14ac:dyDescent="0.3">
      <c r="A16" s="3" t="s">
        <v>260</v>
      </c>
      <c r="B16" s="43" t="s">
        <v>263</v>
      </c>
      <c r="C16" s="23" t="s">
        <v>262</v>
      </c>
      <c r="D16" s="3" t="s">
        <v>261</v>
      </c>
      <c r="E16" s="3" t="s">
        <v>120</v>
      </c>
      <c r="F16" s="3">
        <v>178</v>
      </c>
      <c r="G16" s="4">
        <f t="shared" si="0"/>
        <v>142.4</v>
      </c>
      <c r="H16" s="3">
        <f>F16+F17</f>
        <v>413</v>
      </c>
      <c r="I16" s="3">
        <v>413</v>
      </c>
      <c r="J16" s="4">
        <f t="shared" si="1"/>
        <v>0</v>
      </c>
      <c r="L16" s="4">
        <f t="shared" si="2"/>
        <v>35.6</v>
      </c>
    </row>
    <row r="17" spans="1:12" s="3" customFormat="1" ht="30" customHeight="1" x14ac:dyDescent="0.3">
      <c r="A17" s="3" t="s">
        <v>260</v>
      </c>
      <c r="B17" s="43" t="s">
        <v>259</v>
      </c>
      <c r="C17" s="23" t="s">
        <v>258</v>
      </c>
      <c r="D17" s="3">
        <v>152</v>
      </c>
      <c r="F17" s="3">
        <v>235</v>
      </c>
      <c r="G17" s="4">
        <f t="shared" si="0"/>
        <v>188</v>
      </c>
      <c r="J17" s="4">
        <f t="shared" si="1"/>
        <v>0</v>
      </c>
      <c r="L17" s="4">
        <f t="shared" si="2"/>
        <v>47</v>
      </c>
    </row>
    <row r="18" spans="1:12" s="13" customFormat="1" ht="30" customHeight="1" x14ac:dyDescent="0.3">
      <c r="A18" s="27" t="s">
        <v>247</v>
      </c>
      <c r="B18" s="45" t="s">
        <v>257</v>
      </c>
      <c r="C18" s="16" t="s">
        <v>256</v>
      </c>
      <c r="D18" s="13" t="s">
        <v>244</v>
      </c>
      <c r="E18" s="12"/>
      <c r="F18" s="13">
        <v>190</v>
      </c>
      <c r="G18" s="13">
        <f t="shared" si="0"/>
        <v>152</v>
      </c>
      <c r="H18" s="12">
        <f>F18+F19+F20+F21+F22</f>
        <v>1334</v>
      </c>
      <c r="I18" s="12">
        <v>1334</v>
      </c>
      <c r="J18" s="13">
        <f t="shared" si="1"/>
        <v>0</v>
      </c>
      <c r="K18" s="12"/>
      <c r="L18" s="13">
        <f t="shared" si="2"/>
        <v>38</v>
      </c>
    </row>
    <row r="19" spans="1:12" s="11" customFormat="1" ht="30" customHeight="1" x14ac:dyDescent="0.3">
      <c r="A19" s="26" t="s">
        <v>247</v>
      </c>
      <c r="B19" s="41" t="s">
        <v>255</v>
      </c>
      <c r="C19" s="15" t="s">
        <v>254</v>
      </c>
      <c r="D19" s="11" t="s">
        <v>244</v>
      </c>
      <c r="E19" s="10" t="s">
        <v>253</v>
      </c>
      <c r="F19" s="10">
        <v>329</v>
      </c>
      <c r="G19" s="11">
        <f t="shared" si="0"/>
        <v>263.2</v>
      </c>
      <c r="H19" s="10"/>
      <c r="I19" s="10"/>
      <c r="J19" s="11">
        <f t="shared" si="1"/>
        <v>0</v>
      </c>
      <c r="K19" s="10"/>
      <c r="L19" s="11">
        <f t="shared" si="2"/>
        <v>65.8</v>
      </c>
    </row>
    <row r="20" spans="1:12" s="11" customFormat="1" ht="30" customHeight="1" x14ac:dyDescent="0.3">
      <c r="A20" s="26" t="s">
        <v>247</v>
      </c>
      <c r="B20" s="42" t="s">
        <v>246</v>
      </c>
      <c r="C20" s="15" t="s">
        <v>252</v>
      </c>
      <c r="D20" s="11" t="s">
        <v>244</v>
      </c>
      <c r="E20" s="11" t="s">
        <v>251</v>
      </c>
      <c r="F20" s="11">
        <v>329</v>
      </c>
      <c r="G20" s="11">
        <f t="shared" si="0"/>
        <v>263.2</v>
      </c>
      <c r="H20" s="10"/>
      <c r="I20" s="10"/>
      <c r="J20" s="11">
        <f t="shared" si="1"/>
        <v>0</v>
      </c>
      <c r="K20" s="10"/>
      <c r="L20" s="11">
        <f t="shared" si="2"/>
        <v>65.8</v>
      </c>
    </row>
    <row r="21" spans="1:12" s="10" customFormat="1" ht="30" customHeight="1" x14ac:dyDescent="0.3">
      <c r="A21" s="10" t="s">
        <v>247</v>
      </c>
      <c r="B21" s="41" t="s">
        <v>250</v>
      </c>
      <c r="C21" s="15" t="s">
        <v>249</v>
      </c>
      <c r="D21" s="10" t="s">
        <v>248</v>
      </c>
      <c r="E21" s="10" t="s">
        <v>83</v>
      </c>
      <c r="F21" s="10">
        <v>190</v>
      </c>
      <c r="G21" s="11">
        <f t="shared" si="0"/>
        <v>152</v>
      </c>
      <c r="J21" s="11">
        <f t="shared" si="1"/>
        <v>0</v>
      </c>
      <c r="L21" s="11">
        <f t="shared" si="2"/>
        <v>38</v>
      </c>
    </row>
    <row r="22" spans="1:12" s="9" customFormat="1" ht="30" customHeight="1" x14ac:dyDescent="0.3">
      <c r="A22" s="25" t="s">
        <v>247</v>
      </c>
      <c r="B22" s="48" t="s">
        <v>246</v>
      </c>
      <c r="C22" s="14" t="s">
        <v>245</v>
      </c>
      <c r="D22" s="9" t="s">
        <v>244</v>
      </c>
      <c r="E22" s="8" t="s">
        <v>243</v>
      </c>
      <c r="F22" s="8">
        <v>296</v>
      </c>
      <c r="G22" s="9">
        <f t="shared" si="0"/>
        <v>236.8</v>
      </c>
      <c r="H22" s="8"/>
      <c r="I22" s="8"/>
      <c r="J22" s="9">
        <f t="shared" si="1"/>
        <v>0</v>
      </c>
      <c r="K22" s="8"/>
      <c r="L22" s="9">
        <f t="shared" si="2"/>
        <v>59.2</v>
      </c>
    </row>
    <row r="23" spans="1:12" s="3" customFormat="1" ht="30" customHeight="1" x14ac:dyDescent="0.3">
      <c r="A23" s="3" t="s">
        <v>242</v>
      </c>
      <c r="B23" s="43" t="s">
        <v>96</v>
      </c>
      <c r="C23" s="15" t="s">
        <v>95</v>
      </c>
      <c r="D23" s="3">
        <v>56</v>
      </c>
      <c r="E23" s="3" t="s">
        <v>94</v>
      </c>
      <c r="F23" s="3">
        <v>583</v>
      </c>
      <c r="G23" s="4">
        <f t="shared" si="0"/>
        <v>466.4</v>
      </c>
      <c r="H23" s="3">
        <f>F23</f>
        <v>583</v>
      </c>
      <c r="I23" s="3">
        <v>300</v>
      </c>
      <c r="J23" s="4">
        <f t="shared" si="1"/>
        <v>283</v>
      </c>
      <c r="L23" s="4">
        <f t="shared" si="2"/>
        <v>116.60000000000001</v>
      </c>
    </row>
    <row r="24" spans="1:12" s="12" customFormat="1" ht="30" customHeight="1" x14ac:dyDescent="0.3">
      <c r="A24" s="12" t="s">
        <v>219</v>
      </c>
      <c r="B24" s="47" t="s">
        <v>102</v>
      </c>
      <c r="C24" s="16"/>
      <c r="D24" s="22" t="s">
        <v>71</v>
      </c>
      <c r="F24" s="13">
        <v>394</v>
      </c>
      <c r="G24" s="13">
        <f t="shared" si="0"/>
        <v>315.2</v>
      </c>
      <c r="H24" s="12">
        <f>F24+F25+F26+F27+F28+F29+F30+F31+F32+F33+F34+F35</f>
        <v>3103</v>
      </c>
      <c r="I24" s="12">
        <v>1500</v>
      </c>
      <c r="J24" s="13">
        <f t="shared" si="1"/>
        <v>1603</v>
      </c>
      <c r="L24" s="13">
        <f t="shared" si="2"/>
        <v>78.800000000000011</v>
      </c>
    </row>
    <row r="25" spans="1:12" s="10" customFormat="1" ht="30" customHeight="1" x14ac:dyDescent="0.3">
      <c r="A25" s="10" t="s">
        <v>219</v>
      </c>
      <c r="B25" s="41" t="s">
        <v>241</v>
      </c>
      <c r="C25" s="15"/>
      <c r="D25" s="10">
        <v>3</v>
      </c>
      <c r="F25" s="10">
        <v>115</v>
      </c>
      <c r="G25" s="11">
        <f t="shared" si="0"/>
        <v>92</v>
      </c>
      <c r="J25" s="11">
        <f t="shared" si="1"/>
        <v>0</v>
      </c>
      <c r="L25" s="11">
        <f t="shared" si="2"/>
        <v>23</v>
      </c>
    </row>
    <row r="26" spans="1:12" s="10" customFormat="1" ht="30" customHeight="1" x14ac:dyDescent="0.3">
      <c r="A26" s="10" t="s">
        <v>219</v>
      </c>
      <c r="B26" s="41" t="s">
        <v>239</v>
      </c>
      <c r="C26" s="15"/>
      <c r="D26" s="10">
        <v>3</v>
      </c>
      <c r="E26" s="10" t="s">
        <v>83</v>
      </c>
      <c r="F26" s="10">
        <v>114</v>
      </c>
      <c r="G26" s="11">
        <f t="shared" si="0"/>
        <v>91.2</v>
      </c>
      <c r="J26" s="11">
        <f t="shared" si="1"/>
        <v>0</v>
      </c>
      <c r="L26" s="11">
        <f t="shared" si="2"/>
        <v>22.8</v>
      </c>
    </row>
    <row r="27" spans="1:12" s="10" customFormat="1" ht="30" customHeight="1" x14ac:dyDescent="0.3">
      <c r="A27" s="10" t="s">
        <v>219</v>
      </c>
      <c r="B27" s="41" t="s">
        <v>235</v>
      </c>
      <c r="C27" s="15"/>
      <c r="D27" s="10">
        <v>7</v>
      </c>
      <c r="E27" s="10" t="s">
        <v>236</v>
      </c>
      <c r="F27" s="10">
        <v>299</v>
      </c>
      <c r="G27" s="11">
        <f t="shared" si="0"/>
        <v>239.2</v>
      </c>
      <c r="J27" s="11">
        <f t="shared" si="1"/>
        <v>0</v>
      </c>
      <c r="L27" s="11">
        <f t="shared" si="2"/>
        <v>59.800000000000004</v>
      </c>
    </row>
    <row r="28" spans="1:12" s="10" customFormat="1" ht="30" customHeight="1" x14ac:dyDescent="0.3">
      <c r="A28" s="10" t="s">
        <v>219</v>
      </c>
      <c r="B28" s="41" t="s">
        <v>235</v>
      </c>
      <c r="C28" s="15"/>
      <c r="D28" s="10">
        <v>7</v>
      </c>
      <c r="E28" s="10" t="s">
        <v>233</v>
      </c>
      <c r="F28" s="10">
        <v>299</v>
      </c>
      <c r="G28" s="11">
        <f t="shared" si="0"/>
        <v>239.2</v>
      </c>
      <c r="J28" s="11">
        <f t="shared" si="1"/>
        <v>0</v>
      </c>
      <c r="L28" s="11">
        <f t="shared" si="2"/>
        <v>59.800000000000004</v>
      </c>
    </row>
    <row r="29" spans="1:12" s="10" customFormat="1" ht="30" customHeight="1" x14ac:dyDescent="0.3">
      <c r="A29" s="10" t="s">
        <v>219</v>
      </c>
      <c r="B29" s="41" t="s">
        <v>228</v>
      </c>
      <c r="C29" s="15"/>
      <c r="E29" s="10" t="s">
        <v>229</v>
      </c>
      <c r="F29" s="10">
        <v>157</v>
      </c>
      <c r="G29" s="11">
        <f t="shared" si="0"/>
        <v>125.6</v>
      </c>
      <c r="J29" s="11">
        <f t="shared" si="1"/>
        <v>0</v>
      </c>
      <c r="L29" s="11">
        <f t="shared" si="2"/>
        <v>31.400000000000002</v>
      </c>
    </row>
    <row r="30" spans="1:12" s="10" customFormat="1" ht="30" customHeight="1" x14ac:dyDescent="0.3">
      <c r="A30" s="10" t="s">
        <v>219</v>
      </c>
      <c r="B30" s="41" t="s">
        <v>231</v>
      </c>
      <c r="C30" s="15"/>
      <c r="E30" s="10" t="s">
        <v>229</v>
      </c>
      <c r="F30" s="10">
        <v>286</v>
      </c>
      <c r="G30" s="11">
        <f t="shared" si="0"/>
        <v>228.8</v>
      </c>
      <c r="J30" s="11">
        <f t="shared" si="1"/>
        <v>0</v>
      </c>
      <c r="L30" s="11">
        <f t="shared" si="2"/>
        <v>57.2</v>
      </c>
    </row>
    <row r="31" spans="1:12" s="10" customFormat="1" ht="30" customHeight="1" x14ac:dyDescent="0.3">
      <c r="A31" s="10" t="s">
        <v>219</v>
      </c>
      <c r="B31" s="41" t="s">
        <v>228</v>
      </c>
      <c r="C31" s="15"/>
      <c r="E31" s="10" t="s">
        <v>224</v>
      </c>
      <c r="F31" s="10">
        <v>157</v>
      </c>
      <c r="G31" s="11">
        <f t="shared" si="0"/>
        <v>125.6</v>
      </c>
      <c r="J31" s="11">
        <f t="shared" si="1"/>
        <v>0</v>
      </c>
      <c r="L31" s="11">
        <f t="shared" si="2"/>
        <v>31.400000000000002</v>
      </c>
    </row>
    <row r="32" spans="1:12" s="10" customFormat="1" ht="30" customHeight="1" x14ac:dyDescent="0.3">
      <c r="A32" s="10" t="s">
        <v>219</v>
      </c>
      <c r="B32" s="41" t="s">
        <v>226</v>
      </c>
      <c r="C32" s="15"/>
      <c r="E32" s="10" t="s">
        <v>224</v>
      </c>
      <c r="F32" s="10">
        <v>286</v>
      </c>
      <c r="G32" s="11">
        <f t="shared" si="0"/>
        <v>228.8</v>
      </c>
      <c r="J32" s="11">
        <f t="shared" si="1"/>
        <v>0</v>
      </c>
      <c r="L32" s="11">
        <f t="shared" si="2"/>
        <v>57.2</v>
      </c>
    </row>
    <row r="33" spans="1:12" s="10" customFormat="1" ht="30" customHeight="1" x14ac:dyDescent="0.3">
      <c r="A33" s="10" t="s">
        <v>219</v>
      </c>
      <c r="B33" s="41" t="s">
        <v>223</v>
      </c>
      <c r="C33" s="15"/>
      <c r="D33" s="10">
        <v>8</v>
      </c>
      <c r="E33" s="10" t="s">
        <v>20</v>
      </c>
      <c r="F33" s="10">
        <v>592</v>
      </c>
      <c r="G33" s="11">
        <f t="shared" si="0"/>
        <v>473.6</v>
      </c>
      <c r="J33" s="11">
        <f t="shared" si="1"/>
        <v>0</v>
      </c>
      <c r="L33" s="11">
        <f t="shared" si="2"/>
        <v>118.4</v>
      </c>
    </row>
    <row r="34" spans="1:12" s="10" customFormat="1" ht="30" customHeight="1" x14ac:dyDescent="0.3">
      <c r="A34" s="10" t="s">
        <v>219</v>
      </c>
      <c r="B34" s="41" t="s">
        <v>106</v>
      </c>
      <c r="C34" s="15"/>
      <c r="E34" s="10" t="s">
        <v>220</v>
      </c>
      <c r="F34" s="10">
        <v>216</v>
      </c>
      <c r="G34" s="11">
        <f t="shared" ref="G34:G65" si="3">F34-L34</f>
        <v>172.8</v>
      </c>
      <c r="J34" s="11"/>
      <c r="L34" s="11">
        <f t="shared" ref="L34:L65" si="4">F34*20%</f>
        <v>43.2</v>
      </c>
    </row>
    <row r="35" spans="1:12" s="8" customFormat="1" ht="30" customHeight="1" x14ac:dyDescent="0.3">
      <c r="A35" s="8" t="s">
        <v>219</v>
      </c>
      <c r="B35" s="48" t="s">
        <v>218</v>
      </c>
      <c r="C35" s="14"/>
      <c r="D35" s="8" t="s">
        <v>216</v>
      </c>
      <c r="E35" s="8" t="s">
        <v>215</v>
      </c>
      <c r="F35" s="8">
        <v>188</v>
      </c>
      <c r="G35" s="9">
        <f t="shared" si="3"/>
        <v>150.4</v>
      </c>
      <c r="J35" s="9">
        <f t="shared" ref="J35:J63" si="5">H35-I35</f>
        <v>0</v>
      </c>
      <c r="L35" s="9">
        <f t="shared" si="4"/>
        <v>37.6</v>
      </c>
    </row>
    <row r="36" spans="1:12" s="3" customFormat="1" ht="32.25" customHeight="1" x14ac:dyDescent="0.3">
      <c r="A36" s="3" t="s">
        <v>212</v>
      </c>
      <c r="B36" s="43" t="s">
        <v>214</v>
      </c>
      <c r="D36" s="3">
        <v>50</v>
      </c>
      <c r="E36" s="3" t="s">
        <v>213</v>
      </c>
      <c r="F36" s="3">
        <v>572</v>
      </c>
      <c r="G36" s="4">
        <f t="shared" si="3"/>
        <v>457.6</v>
      </c>
      <c r="H36" s="3">
        <f>F36+F37</f>
        <v>1309</v>
      </c>
      <c r="I36" s="3">
        <v>650</v>
      </c>
      <c r="J36" s="4">
        <f t="shared" si="5"/>
        <v>659</v>
      </c>
      <c r="L36" s="4">
        <f t="shared" si="4"/>
        <v>114.4</v>
      </c>
    </row>
    <row r="37" spans="1:12" s="3" customFormat="1" ht="32.25" customHeight="1" x14ac:dyDescent="0.3">
      <c r="A37" s="3" t="s">
        <v>212</v>
      </c>
      <c r="B37" s="43" t="s">
        <v>211</v>
      </c>
      <c r="D37" s="3">
        <v>50</v>
      </c>
      <c r="E37" s="3" t="s">
        <v>210</v>
      </c>
      <c r="F37" s="3">
        <v>737</v>
      </c>
      <c r="G37" s="4">
        <f t="shared" si="3"/>
        <v>589.6</v>
      </c>
      <c r="J37" s="4">
        <f t="shared" si="5"/>
        <v>0</v>
      </c>
      <c r="L37" s="4">
        <f t="shared" si="4"/>
        <v>147.4</v>
      </c>
    </row>
    <row r="38" spans="1:12" s="5" customFormat="1" ht="30" customHeight="1" x14ac:dyDescent="0.3">
      <c r="A38" s="5" t="s">
        <v>209</v>
      </c>
      <c r="B38" s="46" t="s">
        <v>102</v>
      </c>
      <c r="C38" s="7" t="s">
        <v>101</v>
      </c>
      <c r="D38" s="24" t="s">
        <v>111</v>
      </c>
      <c r="F38" s="6">
        <v>394</v>
      </c>
      <c r="G38" s="6">
        <f t="shared" si="3"/>
        <v>315.2</v>
      </c>
      <c r="H38" s="5">
        <f>F38</f>
        <v>394</v>
      </c>
      <c r="I38" s="5">
        <v>394</v>
      </c>
      <c r="J38" s="6">
        <f t="shared" si="5"/>
        <v>0</v>
      </c>
      <c r="L38" s="6">
        <f t="shared" si="4"/>
        <v>78.800000000000011</v>
      </c>
    </row>
    <row r="39" spans="1:12" s="3" customFormat="1" ht="30" customHeight="1" x14ac:dyDescent="0.3">
      <c r="A39" s="4" t="s">
        <v>203</v>
      </c>
      <c r="B39" s="49" t="s">
        <v>202</v>
      </c>
      <c r="C39" s="15" t="s">
        <v>208</v>
      </c>
      <c r="E39" s="4" t="s">
        <v>207</v>
      </c>
      <c r="F39" s="4">
        <v>177</v>
      </c>
      <c r="G39" s="4">
        <f t="shared" si="3"/>
        <v>141.6</v>
      </c>
      <c r="H39" s="3">
        <f>F39+F40+F41+F42</f>
        <v>669</v>
      </c>
      <c r="I39" s="3">
        <v>350</v>
      </c>
      <c r="J39" s="4">
        <f t="shared" si="5"/>
        <v>319</v>
      </c>
      <c r="L39" s="4">
        <f t="shared" si="4"/>
        <v>35.4</v>
      </c>
    </row>
    <row r="40" spans="1:12" s="3" customFormat="1" ht="30" customHeight="1" x14ac:dyDescent="0.3">
      <c r="A40" s="4" t="s">
        <v>203</v>
      </c>
      <c r="B40" s="49" t="s">
        <v>202</v>
      </c>
      <c r="C40" s="15" t="s">
        <v>206</v>
      </c>
      <c r="E40" s="4" t="s">
        <v>205</v>
      </c>
      <c r="F40" s="4">
        <v>164</v>
      </c>
      <c r="G40" s="4">
        <f t="shared" si="3"/>
        <v>131.19999999999999</v>
      </c>
      <c r="J40" s="4">
        <f t="shared" si="5"/>
        <v>0</v>
      </c>
      <c r="L40" s="4">
        <f t="shared" si="4"/>
        <v>32.800000000000004</v>
      </c>
    </row>
    <row r="41" spans="1:12" s="3" customFormat="1" ht="30" customHeight="1" x14ac:dyDescent="0.3">
      <c r="A41" s="4" t="s">
        <v>203</v>
      </c>
      <c r="B41" s="49" t="s">
        <v>202</v>
      </c>
      <c r="C41" s="15" t="s">
        <v>204</v>
      </c>
      <c r="D41" s="4"/>
      <c r="E41" s="4" t="s">
        <v>127</v>
      </c>
      <c r="F41" s="4">
        <v>164</v>
      </c>
      <c r="G41" s="4">
        <f t="shared" si="3"/>
        <v>131.19999999999999</v>
      </c>
      <c r="J41" s="4">
        <f t="shared" si="5"/>
        <v>0</v>
      </c>
      <c r="L41" s="4">
        <f t="shared" si="4"/>
        <v>32.800000000000004</v>
      </c>
    </row>
    <row r="42" spans="1:12" s="3" customFormat="1" ht="30" customHeight="1" x14ac:dyDescent="0.3">
      <c r="A42" s="4" t="s">
        <v>203</v>
      </c>
      <c r="B42" s="49" t="s">
        <v>202</v>
      </c>
      <c r="C42" s="15" t="s">
        <v>201</v>
      </c>
      <c r="D42" s="4"/>
      <c r="E42" s="4" t="s">
        <v>200</v>
      </c>
      <c r="F42" s="4">
        <v>164</v>
      </c>
      <c r="G42" s="4">
        <f t="shared" si="3"/>
        <v>131.19999999999999</v>
      </c>
      <c r="J42" s="4">
        <f t="shared" si="5"/>
        <v>0</v>
      </c>
      <c r="L42" s="4">
        <f t="shared" si="4"/>
        <v>32.800000000000004</v>
      </c>
    </row>
    <row r="43" spans="1:12" s="12" customFormat="1" ht="30" customHeight="1" x14ac:dyDescent="0.3">
      <c r="A43" s="12" t="s">
        <v>199</v>
      </c>
      <c r="B43" s="45" t="s">
        <v>198</v>
      </c>
      <c r="C43" s="16" t="s">
        <v>197</v>
      </c>
      <c r="D43" s="12">
        <v>6</v>
      </c>
      <c r="E43" s="22" t="s">
        <v>83</v>
      </c>
      <c r="F43" s="13">
        <v>158</v>
      </c>
      <c r="G43" s="13">
        <f t="shared" si="3"/>
        <v>126.4</v>
      </c>
      <c r="H43" s="12">
        <f>F43+F44</f>
        <v>316</v>
      </c>
      <c r="I43" s="12">
        <v>316</v>
      </c>
      <c r="J43" s="13">
        <f t="shared" si="5"/>
        <v>0</v>
      </c>
      <c r="L43" s="13">
        <f t="shared" si="4"/>
        <v>31.6</v>
      </c>
    </row>
    <row r="44" spans="1:12" s="8" customFormat="1" ht="30" customHeight="1" x14ac:dyDescent="0.3">
      <c r="A44" s="8" t="s">
        <v>199</v>
      </c>
      <c r="B44" s="44" t="s">
        <v>198</v>
      </c>
      <c r="C44" s="14" t="s">
        <v>197</v>
      </c>
      <c r="D44" s="8">
        <v>6</v>
      </c>
      <c r="E44" s="20" t="s">
        <v>83</v>
      </c>
      <c r="F44" s="9">
        <v>158</v>
      </c>
      <c r="G44" s="9">
        <f t="shared" si="3"/>
        <v>126.4</v>
      </c>
      <c r="J44" s="9">
        <f t="shared" si="5"/>
        <v>0</v>
      </c>
      <c r="L44" s="9">
        <f t="shared" si="4"/>
        <v>31.6</v>
      </c>
    </row>
    <row r="45" spans="1:12" s="3" customFormat="1" ht="30" customHeight="1" x14ac:dyDescent="0.3">
      <c r="A45" s="3" t="s">
        <v>159</v>
      </c>
      <c r="B45" s="43" t="s">
        <v>196</v>
      </c>
      <c r="C45" s="15" t="s">
        <v>195</v>
      </c>
      <c r="F45" s="3">
        <v>282</v>
      </c>
      <c r="G45" s="4">
        <f t="shared" si="3"/>
        <v>225.6</v>
      </c>
      <c r="H45" s="3">
        <f>F45+F46+F47+F48+F49+F50+F51+F52+F54+F53+F55+F56+F57+F58+F59+F60+F61+F62+F63+F64+F65</f>
        <v>2991</v>
      </c>
      <c r="I45" s="3">
        <v>2991</v>
      </c>
      <c r="J45" s="4">
        <f t="shared" si="5"/>
        <v>0</v>
      </c>
      <c r="L45" s="4">
        <f t="shared" si="4"/>
        <v>56.400000000000006</v>
      </c>
    </row>
    <row r="46" spans="1:12" s="3" customFormat="1" ht="30" customHeight="1" x14ac:dyDescent="0.3">
      <c r="A46" s="3" t="s">
        <v>159</v>
      </c>
      <c r="B46" s="49" t="s">
        <v>194</v>
      </c>
      <c r="C46" s="15" t="s">
        <v>193</v>
      </c>
      <c r="D46" s="21"/>
      <c r="F46" s="4">
        <v>75</v>
      </c>
      <c r="G46" s="4">
        <f t="shared" si="3"/>
        <v>60</v>
      </c>
      <c r="J46" s="4">
        <f t="shared" si="5"/>
        <v>0</v>
      </c>
      <c r="L46" s="4">
        <f t="shared" si="4"/>
        <v>15</v>
      </c>
    </row>
    <row r="47" spans="1:12" s="3" customFormat="1" ht="30" customHeight="1" x14ac:dyDescent="0.3">
      <c r="A47" s="3" t="s">
        <v>159</v>
      </c>
      <c r="B47" s="49" t="s">
        <v>192</v>
      </c>
      <c r="C47" s="15" t="s">
        <v>191</v>
      </c>
      <c r="D47" s="21"/>
      <c r="F47" s="4">
        <v>75</v>
      </c>
      <c r="G47" s="4">
        <f t="shared" si="3"/>
        <v>60</v>
      </c>
      <c r="J47" s="4">
        <f t="shared" si="5"/>
        <v>0</v>
      </c>
      <c r="L47" s="4">
        <f t="shared" si="4"/>
        <v>15</v>
      </c>
    </row>
    <row r="48" spans="1:12" s="3" customFormat="1" ht="30" customHeight="1" x14ac:dyDescent="0.3">
      <c r="A48" s="3" t="s">
        <v>159</v>
      </c>
      <c r="B48" s="49" t="s">
        <v>190</v>
      </c>
      <c r="C48" s="15" t="s">
        <v>189</v>
      </c>
      <c r="E48" s="4"/>
      <c r="F48" s="4">
        <v>159</v>
      </c>
      <c r="G48" s="4">
        <f t="shared" si="3"/>
        <v>127.2</v>
      </c>
      <c r="J48" s="4">
        <f t="shared" si="5"/>
        <v>0</v>
      </c>
      <c r="L48" s="4">
        <f t="shared" si="4"/>
        <v>31.8</v>
      </c>
    </row>
    <row r="49" spans="1:12" s="3" customFormat="1" ht="30" customHeight="1" x14ac:dyDescent="0.3">
      <c r="A49" s="3" t="s">
        <v>159</v>
      </c>
      <c r="B49" s="43" t="s">
        <v>188</v>
      </c>
      <c r="C49" s="15" t="s">
        <v>187</v>
      </c>
      <c r="F49" s="3">
        <v>159</v>
      </c>
      <c r="G49" s="4">
        <f t="shared" si="3"/>
        <v>127.2</v>
      </c>
      <c r="J49" s="4">
        <f t="shared" si="5"/>
        <v>0</v>
      </c>
      <c r="L49" s="4">
        <f t="shared" si="4"/>
        <v>31.8</v>
      </c>
    </row>
    <row r="50" spans="1:12" s="3" customFormat="1" ht="30" customHeight="1" x14ac:dyDescent="0.3">
      <c r="A50" s="3" t="s">
        <v>159</v>
      </c>
      <c r="B50" s="43" t="s">
        <v>186</v>
      </c>
      <c r="C50" s="15" t="s">
        <v>185</v>
      </c>
      <c r="F50" s="3">
        <v>148</v>
      </c>
      <c r="G50" s="4">
        <f t="shared" si="3"/>
        <v>118.4</v>
      </c>
      <c r="J50" s="4">
        <f t="shared" si="5"/>
        <v>0</v>
      </c>
      <c r="L50" s="4">
        <f t="shared" si="4"/>
        <v>29.6</v>
      </c>
    </row>
    <row r="51" spans="1:12" s="3" customFormat="1" ht="30" customHeight="1" x14ac:dyDescent="0.3">
      <c r="A51" s="3" t="s">
        <v>159</v>
      </c>
      <c r="B51" s="43" t="s">
        <v>184</v>
      </c>
      <c r="C51" s="15" t="s">
        <v>183</v>
      </c>
      <c r="F51" s="3">
        <v>267</v>
      </c>
      <c r="G51" s="4">
        <f t="shared" si="3"/>
        <v>213.6</v>
      </c>
      <c r="J51" s="4">
        <f t="shared" si="5"/>
        <v>0</v>
      </c>
      <c r="L51" s="4">
        <f t="shared" si="4"/>
        <v>53.400000000000006</v>
      </c>
    </row>
    <row r="52" spans="1:12" s="3" customFormat="1" ht="30" customHeight="1" x14ac:dyDescent="0.3">
      <c r="A52" s="3" t="s">
        <v>159</v>
      </c>
      <c r="B52" s="49" t="s">
        <v>182</v>
      </c>
      <c r="C52" s="15" t="s">
        <v>181</v>
      </c>
      <c r="E52" s="4"/>
      <c r="F52" s="4">
        <v>267</v>
      </c>
      <c r="G52" s="4">
        <f t="shared" si="3"/>
        <v>213.6</v>
      </c>
      <c r="J52" s="4">
        <f t="shared" si="5"/>
        <v>0</v>
      </c>
      <c r="L52" s="4">
        <f t="shared" si="4"/>
        <v>53.400000000000006</v>
      </c>
    </row>
    <row r="53" spans="1:12" s="3" customFormat="1" ht="30" customHeight="1" x14ac:dyDescent="0.3">
      <c r="A53" s="3" t="s">
        <v>159</v>
      </c>
      <c r="B53" s="43" t="s">
        <v>180</v>
      </c>
      <c r="C53" s="15" t="s">
        <v>179</v>
      </c>
      <c r="F53" s="3">
        <v>121</v>
      </c>
      <c r="G53" s="4">
        <f t="shared" si="3"/>
        <v>96.8</v>
      </c>
      <c r="J53" s="4">
        <f t="shared" si="5"/>
        <v>0</v>
      </c>
      <c r="L53" s="4">
        <f t="shared" si="4"/>
        <v>24.200000000000003</v>
      </c>
    </row>
    <row r="54" spans="1:12" s="3" customFormat="1" ht="30" customHeight="1" x14ac:dyDescent="0.3">
      <c r="A54" s="3" t="s">
        <v>159</v>
      </c>
      <c r="B54" s="43" t="s">
        <v>178</v>
      </c>
      <c r="C54" s="15" t="s">
        <v>177</v>
      </c>
      <c r="D54" s="21"/>
      <c r="E54" s="21"/>
      <c r="F54" s="4">
        <v>114</v>
      </c>
      <c r="G54" s="4">
        <f t="shared" si="3"/>
        <v>91.2</v>
      </c>
      <c r="J54" s="4">
        <f t="shared" si="5"/>
        <v>0</v>
      </c>
      <c r="L54" s="4">
        <f t="shared" si="4"/>
        <v>22.8</v>
      </c>
    </row>
    <row r="55" spans="1:12" s="3" customFormat="1" ht="30" customHeight="1" x14ac:dyDescent="0.3">
      <c r="A55" s="3" t="s">
        <v>159</v>
      </c>
      <c r="B55" s="49" t="s">
        <v>176</v>
      </c>
      <c r="C55" s="15" t="s">
        <v>175</v>
      </c>
      <c r="D55" s="21"/>
      <c r="F55" s="4">
        <v>117</v>
      </c>
      <c r="G55" s="4">
        <f t="shared" si="3"/>
        <v>93.6</v>
      </c>
      <c r="J55" s="4">
        <f t="shared" si="5"/>
        <v>0</v>
      </c>
      <c r="L55" s="4">
        <f t="shared" si="4"/>
        <v>23.400000000000002</v>
      </c>
    </row>
    <row r="56" spans="1:12" s="3" customFormat="1" ht="30" customHeight="1" x14ac:dyDescent="0.3">
      <c r="A56" s="3" t="s">
        <v>159</v>
      </c>
      <c r="B56" s="49" t="s">
        <v>174</v>
      </c>
      <c r="C56" s="15" t="s">
        <v>173</v>
      </c>
      <c r="D56" s="4"/>
      <c r="E56" s="4"/>
      <c r="F56" s="4">
        <v>117</v>
      </c>
      <c r="G56" s="4">
        <f t="shared" si="3"/>
        <v>93.6</v>
      </c>
      <c r="J56" s="4">
        <f t="shared" si="5"/>
        <v>0</v>
      </c>
      <c r="L56" s="4">
        <f t="shared" si="4"/>
        <v>23.400000000000002</v>
      </c>
    </row>
    <row r="57" spans="1:12" s="3" customFormat="1" ht="30" customHeight="1" x14ac:dyDescent="0.3">
      <c r="A57" s="3" t="s">
        <v>159</v>
      </c>
      <c r="B57" s="43" t="s">
        <v>172</v>
      </c>
      <c r="C57" s="23" t="s">
        <v>171</v>
      </c>
      <c r="D57" s="3">
        <v>7</v>
      </c>
      <c r="F57" s="3">
        <v>115</v>
      </c>
      <c r="G57" s="4">
        <f t="shared" si="3"/>
        <v>92</v>
      </c>
      <c r="J57" s="4">
        <f t="shared" si="5"/>
        <v>0</v>
      </c>
      <c r="L57" s="4">
        <f t="shared" si="4"/>
        <v>23</v>
      </c>
    </row>
    <row r="58" spans="1:12" s="3" customFormat="1" ht="30" customHeight="1" x14ac:dyDescent="0.3">
      <c r="A58" s="3" t="s">
        <v>159</v>
      </c>
      <c r="B58" s="43" t="s">
        <v>170</v>
      </c>
      <c r="C58" s="23" t="s">
        <v>169</v>
      </c>
      <c r="D58" s="3">
        <v>7</v>
      </c>
      <c r="E58" s="3" t="s">
        <v>83</v>
      </c>
      <c r="F58" s="3">
        <v>100</v>
      </c>
      <c r="G58" s="4">
        <f t="shared" si="3"/>
        <v>80</v>
      </c>
      <c r="J58" s="4">
        <f t="shared" si="5"/>
        <v>0</v>
      </c>
      <c r="L58" s="4">
        <f t="shared" si="4"/>
        <v>20</v>
      </c>
    </row>
    <row r="59" spans="1:12" s="3" customFormat="1" ht="30" customHeight="1" x14ac:dyDescent="0.3">
      <c r="A59" s="3" t="s">
        <v>159</v>
      </c>
      <c r="B59" s="43" t="s">
        <v>168</v>
      </c>
      <c r="C59" s="23" t="s">
        <v>167</v>
      </c>
      <c r="D59" s="3" t="s">
        <v>164</v>
      </c>
      <c r="E59" s="3" t="s">
        <v>83</v>
      </c>
      <c r="F59" s="3">
        <v>102</v>
      </c>
      <c r="G59" s="4">
        <f t="shared" si="3"/>
        <v>81.599999999999994</v>
      </c>
      <c r="J59" s="4">
        <f t="shared" si="5"/>
        <v>0</v>
      </c>
      <c r="L59" s="4">
        <f t="shared" si="4"/>
        <v>20.400000000000002</v>
      </c>
    </row>
    <row r="60" spans="1:12" s="3" customFormat="1" ht="30" customHeight="1" x14ac:dyDescent="0.3">
      <c r="A60" s="3" t="s">
        <v>159</v>
      </c>
      <c r="B60" s="43" t="s">
        <v>168</v>
      </c>
      <c r="C60" s="23" t="s">
        <v>167</v>
      </c>
      <c r="D60" s="3" t="s">
        <v>164</v>
      </c>
      <c r="E60" s="3" t="s">
        <v>83</v>
      </c>
      <c r="F60" s="3">
        <v>102</v>
      </c>
      <c r="G60" s="4">
        <f t="shared" si="3"/>
        <v>81.599999999999994</v>
      </c>
      <c r="J60" s="4">
        <f t="shared" si="5"/>
        <v>0</v>
      </c>
      <c r="L60" s="4">
        <f t="shared" si="4"/>
        <v>20.400000000000002</v>
      </c>
    </row>
    <row r="61" spans="1:12" s="3" customFormat="1" ht="30" customHeight="1" x14ac:dyDescent="0.3">
      <c r="A61" s="3" t="s">
        <v>159</v>
      </c>
      <c r="B61" s="43" t="s">
        <v>166</v>
      </c>
      <c r="C61" s="23" t="s">
        <v>165</v>
      </c>
      <c r="D61" s="3" t="s">
        <v>164</v>
      </c>
      <c r="E61" s="3" t="s">
        <v>83</v>
      </c>
      <c r="F61" s="3">
        <v>107</v>
      </c>
      <c r="G61" s="4">
        <f t="shared" si="3"/>
        <v>85.6</v>
      </c>
      <c r="J61" s="4">
        <f t="shared" si="5"/>
        <v>0</v>
      </c>
      <c r="L61" s="4">
        <f t="shared" si="4"/>
        <v>21.400000000000002</v>
      </c>
    </row>
    <row r="62" spans="1:12" s="3" customFormat="1" ht="30" customHeight="1" x14ac:dyDescent="0.3">
      <c r="A62" s="3" t="s">
        <v>159</v>
      </c>
      <c r="B62" s="43" t="s">
        <v>166</v>
      </c>
      <c r="C62" s="23" t="s">
        <v>165</v>
      </c>
      <c r="D62" s="3" t="s">
        <v>164</v>
      </c>
      <c r="E62" s="3" t="s">
        <v>83</v>
      </c>
      <c r="F62" s="3">
        <v>107</v>
      </c>
      <c r="G62" s="4">
        <f t="shared" si="3"/>
        <v>85.6</v>
      </c>
      <c r="J62" s="4">
        <f t="shared" si="5"/>
        <v>0</v>
      </c>
      <c r="L62" s="4">
        <f t="shared" si="4"/>
        <v>21.400000000000002</v>
      </c>
    </row>
    <row r="63" spans="1:12" s="3" customFormat="1" ht="30" customHeight="1" x14ac:dyDescent="0.3">
      <c r="A63" s="3" t="s">
        <v>159</v>
      </c>
      <c r="B63" s="43" t="s">
        <v>163</v>
      </c>
      <c r="C63" s="23" t="s">
        <v>162</v>
      </c>
      <c r="D63" s="3">
        <v>7</v>
      </c>
      <c r="E63" s="3" t="s">
        <v>83</v>
      </c>
      <c r="F63" s="3">
        <v>176</v>
      </c>
      <c r="G63" s="4">
        <f t="shared" si="3"/>
        <v>140.80000000000001</v>
      </c>
      <c r="J63" s="4">
        <f t="shared" si="5"/>
        <v>0</v>
      </c>
      <c r="L63" s="4">
        <f t="shared" si="4"/>
        <v>35.200000000000003</v>
      </c>
    </row>
    <row r="64" spans="1:12" s="3" customFormat="1" ht="30" customHeight="1" x14ac:dyDescent="0.3">
      <c r="B64" s="43" t="s">
        <v>161</v>
      </c>
      <c r="C64" s="23" t="s">
        <v>160</v>
      </c>
      <c r="D64" s="3">
        <v>7</v>
      </c>
      <c r="E64" s="3" t="s">
        <v>83</v>
      </c>
      <c r="F64" s="3">
        <v>115</v>
      </c>
      <c r="G64" s="4">
        <f t="shared" si="3"/>
        <v>92</v>
      </c>
      <c r="J64" s="4"/>
      <c r="L64" s="4">
        <f t="shared" si="4"/>
        <v>23</v>
      </c>
    </row>
    <row r="65" spans="1:12" s="3" customFormat="1" ht="30" customHeight="1" x14ac:dyDescent="0.3">
      <c r="A65" s="3" t="s">
        <v>159</v>
      </c>
      <c r="B65" s="43" t="s">
        <v>158</v>
      </c>
      <c r="C65" s="23" t="s">
        <v>157</v>
      </c>
      <c r="D65" s="3">
        <v>7</v>
      </c>
      <c r="E65" s="3" t="s">
        <v>83</v>
      </c>
      <c r="F65" s="3">
        <v>166</v>
      </c>
      <c r="G65" s="4">
        <f t="shared" si="3"/>
        <v>132.80000000000001</v>
      </c>
      <c r="J65" s="4">
        <f t="shared" ref="J65:J76" si="6">H65-I65</f>
        <v>0</v>
      </c>
      <c r="L65" s="4">
        <f t="shared" si="4"/>
        <v>33.200000000000003</v>
      </c>
    </row>
    <row r="66" spans="1:12" s="12" customFormat="1" ht="30" customHeight="1" x14ac:dyDescent="0.3">
      <c r="A66" s="12" t="s">
        <v>156</v>
      </c>
      <c r="B66" s="47" t="s">
        <v>96</v>
      </c>
      <c r="C66" s="16" t="s">
        <v>95</v>
      </c>
      <c r="D66" s="12">
        <v>48</v>
      </c>
      <c r="E66" s="12" t="s">
        <v>94</v>
      </c>
      <c r="F66" s="12">
        <v>583</v>
      </c>
      <c r="G66" s="13">
        <f t="shared" ref="G66:G97" si="7">F66-L66</f>
        <v>466.4</v>
      </c>
      <c r="H66" s="12">
        <f>F66+F67</f>
        <v>674</v>
      </c>
      <c r="I66" s="12">
        <v>674</v>
      </c>
      <c r="J66" s="13">
        <f t="shared" si="6"/>
        <v>0</v>
      </c>
      <c r="L66" s="13">
        <f t="shared" ref="L66:L97" si="8">F66*20%</f>
        <v>116.60000000000001</v>
      </c>
    </row>
    <row r="67" spans="1:12" s="8" customFormat="1" ht="30" customHeight="1" x14ac:dyDescent="0.3">
      <c r="A67" s="8" t="s">
        <v>156</v>
      </c>
      <c r="B67" s="48" t="s">
        <v>88</v>
      </c>
      <c r="C67" s="14" t="s">
        <v>87</v>
      </c>
      <c r="D67" s="8" t="s">
        <v>155</v>
      </c>
      <c r="E67" s="8" t="s">
        <v>3</v>
      </c>
      <c r="F67" s="9">
        <v>91</v>
      </c>
      <c r="G67" s="9">
        <f t="shared" si="7"/>
        <v>72.8</v>
      </c>
      <c r="J67" s="9">
        <f t="shared" si="6"/>
        <v>0</v>
      </c>
      <c r="L67" s="9">
        <f t="shared" si="8"/>
        <v>18.2</v>
      </c>
    </row>
    <row r="68" spans="1:12" s="12" customFormat="1" ht="30" customHeight="1" x14ac:dyDescent="0.3">
      <c r="A68" s="13" t="s">
        <v>143</v>
      </c>
      <c r="B68" s="45" t="s">
        <v>154</v>
      </c>
      <c r="C68" s="16" t="s">
        <v>153</v>
      </c>
      <c r="E68" s="12" t="s">
        <v>152</v>
      </c>
      <c r="F68" s="13">
        <v>88</v>
      </c>
      <c r="G68" s="13">
        <f t="shared" si="7"/>
        <v>70.400000000000006</v>
      </c>
      <c r="H68" s="12">
        <f>F68+F69+F70+F71+F72+F73+F74+F75</f>
        <v>1519</v>
      </c>
      <c r="I68" s="12">
        <v>1519</v>
      </c>
      <c r="J68" s="13">
        <f t="shared" si="6"/>
        <v>0</v>
      </c>
      <c r="L68" s="13">
        <f t="shared" si="8"/>
        <v>17.600000000000001</v>
      </c>
    </row>
    <row r="69" spans="1:12" s="10" customFormat="1" ht="30" customHeight="1" x14ac:dyDescent="0.3">
      <c r="A69" s="11" t="s">
        <v>143</v>
      </c>
      <c r="B69" s="42" t="s">
        <v>151</v>
      </c>
      <c r="C69" s="15" t="s">
        <v>150</v>
      </c>
      <c r="D69" s="11"/>
      <c r="E69" s="11" t="s">
        <v>3</v>
      </c>
      <c r="F69" s="11">
        <v>147</v>
      </c>
      <c r="G69" s="11">
        <f t="shared" si="7"/>
        <v>117.6</v>
      </c>
      <c r="J69" s="11">
        <f t="shared" si="6"/>
        <v>0</v>
      </c>
      <c r="L69" s="11">
        <f t="shared" si="8"/>
        <v>29.400000000000002</v>
      </c>
    </row>
    <row r="70" spans="1:12" s="10" customFormat="1" ht="30" customHeight="1" x14ac:dyDescent="0.3">
      <c r="A70" s="11" t="s">
        <v>143</v>
      </c>
      <c r="B70" s="42" t="s">
        <v>149</v>
      </c>
      <c r="C70" s="15" t="s">
        <v>148</v>
      </c>
      <c r="D70" s="10" t="s">
        <v>147</v>
      </c>
      <c r="E70" s="11" t="s">
        <v>146</v>
      </c>
      <c r="F70" s="11">
        <v>150</v>
      </c>
      <c r="G70" s="11">
        <f t="shared" si="7"/>
        <v>120</v>
      </c>
      <c r="J70" s="11">
        <f t="shared" si="6"/>
        <v>0</v>
      </c>
      <c r="L70" s="11">
        <f t="shared" si="8"/>
        <v>30</v>
      </c>
    </row>
    <row r="71" spans="1:12" s="10" customFormat="1" ht="30" customHeight="1" x14ac:dyDescent="0.3">
      <c r="A71" s="10" t="s">
        <v>143</v>
      </c>
      <c r="B71" s="42" t="s">
        <v>145</v>
      </c>
      <c r="C71" s="15" t="s">
        <v>144</v>
      </c>
      <c r="D71" s="11"/>
      <c r="E71" s="11" t="s">
        <v>127</v>
      </c>
      <c r="F71" s="11">
        <v>147</v>
      </c>
      <c r="G71" s="11">
        <f t="shared" si="7"/>
        <v>117.6</v>
      </c>
      <c r="J71" s="11">
        <f t="shared" si="6"/>
        <v>0</v>
      </c>
      <c r="L71" s="11">
        <f t="shared" si="8"/>
        <v>29.400000000000002</v>
      </c>
    </row>
    <row r="72" spans="1:12" s="10" customFormat="1" ht="30" customHeight="1" x14ac:dyDescent="0.3">
      <c r="A72" s="11" t="s">
        <v>143</v>
      </c>
      <c r="B72" s="41" t="s">
        <v>100</v>
      </c>
      <c r="C72" s="15" t="s">
        <v>99</v>
      </c>
      <c r="D72" s="21" t="s">
        <v>98</v>
      </c>
      <c r="F72" s="11">
        <v>660</v>
      </c>
      <c r="G72" s="11">
        <f t="shared" si="7"/>
        <v>528</v>
      </c>
      <c r="J72" s="11">
        <f t="shared" si="6"/>
        <v>0</v>
      </c>
      <c r="L72" s="11">
        <f t="shared" si="8"/>
        <v>132</v>
      </c>
    </row>
    <row r="73" spans="1:12" s="10" customFormat="1" ht="30" customHeight="1" x14ac:dyDescent="0.3">
      <c r="A73" s="10" t="s">
        <v>143</v>
      </c>
      <c r="B73" s="42" t="s">
        <v>76</v>
      </c>
      <c r="C73" s="15" t="s">
        <v>75</v>
      </c>
      <c r="D73" s="11" t="s">
        <v>71</v>
      </c>
      <c r="E73" s="11"/>
      <c r="F73" s="11">
        <v>107</v>
      </c>
      <c r="G73" s="11">
        <f t="shared" si="7"/>
        <v>85.6</v>
      </c>
      <c r="J73" s="11">
        <f t="shared" si="6"/>
        <v>0</v>
      </c>
      <c r="L73" s="11">
        <f t="shared" si="8"/>
        <v>21.400000000000002</v>
      </c>
    </row>
    <row r="74" spans="1:12" s="10" customFormat="1" ht="30" customHeight="1" x14ac:dyDescent="0.3">
      <c r="A74" s="11" t="s">
        <v>143</v>
      </c>
      <c r="B74" s="42" t="s">
        <v>73</v>
      </c>
      <c r="C74" s="15" t="s">
        <v>72</v>
      </c>
      <c r="D74" s="11" t="s">
        <v>71</v>
      </c>
      <c r="E74" s="10" t="s">
        <v>70</v>
      </c>
      <c r="F74" s="11">
        <v>110</v>
      </c>
      <c r="G74" s="11">
        <f t="shared" si="7"/>
        <v>88</v>
      </c>
      <c r="J74" s="11">
        <f t="shared" si="6"/>
        <v>0</v>
      </c>
      <c r="L74" s="11">
        <f t="shared" si="8"/>
        <v>22</v>
      </c>
    </row>
    <row r="75" spans="1:12" s="8" customFormat="1" ht="30" customHeight="1" x14ac:dyDescent="0.3">
      <c r="A75" s="9" t="s">
        <v>143</v>
      </c>
      <c r="B75" s="44" t="s">
        <v>142</v>
      </c>
      <c r="C75" s="14"/>
      <c r="D75" s="9" t="s">
        <v>71</v>
      </c>
      <c r="E75" s="9" t="s">
        <v>70</v>
      </c>
      <c r="F75" s="9">
        <v>110</v>
      </c>
      <c r="G75" s="9">
        <f t="shared" si="7"/>
        <v>88</v>
      </c>
      <c r="J75" s="9">
        <f t="shared" si="6"/>
        <v>0</v>
      </c>
      <c r="L75" s="9">
        <f t="shared" si="8"/>
        <v>22</v>
      </c>
    </row>
    <row r="76" spans="1:12" s="3" customFormat="1" ht="30" customHeight="1" x14ac:dyDescent="0.3">
      <c r="A76" s="3" t="s">
        <v>138</v>
      </c>
      <c r="B76" s="43" t="s">
        <v>141</v>
      </c>
      <c r="C76" s="15" t="s">
        <v>140</v>
      </c>
      <c r="D76" s="3">
        <v>17</v>
      </c>
      <c r="E76" s="3" t="s">
        <v>139</v>
      </c>
      <c r="F76" s="3">
        <v>155</v>
      </c>
      <c r="G76" s="4">
        <f t="shared" si="7"/>
        <v>124</v>
      </c>
      <c r="H76" s="3">
        <f>F76+F77</f>
        <v>484</v>
      </c>
      <c r="I76" s="3">
        <v>250</v>
      </c>
      <c r="J76" s="4">
        <f t="shared" si="6"/>
        <v>234</v>
      </c>
      <c r="L76" s="4">
        <f t="shared" si="8"/>
        <v>31</v>
      </c>
    </row>
    <row r="77" spans="1:12" s="3" customFormat="1" ht="30" customHeight="1" x14ac:dyDescent="0.3">
      <c r="A77" s="3" t="s">
        <v>138</v>
      </c>
      <c r="B77" s="43" t="s">
        <v>137</v>
      </c>
      <c r="C77" s="15" t="s">
        <v>136</v>
      </c>
      <c r="D77" s="3">
        <v>4</v>
      </c>
      <c r="E77" s="3" t="s">
        <v>83</v>
      </c>
      <c r="F77" s="3">
        <v>329</v>
      </c>
      <c r="G77" s="4">
        <f t="shared" si="7"/>
        <v>263.2</v>
      </c>
      <c r="J77" s="4"/>
      <c r="L77" s="4">
        <f t="shared" si="8"/>
        <v>65.8</v>
      </c>
    </row>
    <row r="78" spans="1:12" s="12" customFormat="1" ht="30" customHeight="1" x14ac:dyDescent="0.3">
      <c r="A78" s="13" t="s">
        <v>135</v>
      </c>
      <c r="B78" s="47" t="s">
        <v>102</v>
      </c>
      <c r="C78" s="16" t="s">
        <v>101</v>
      </c>
      <c r="D78" s="22" t="s">
        <v>111</v>
      </c>
      <c r="F78" s="13">
        <v>394</v>
      </c>
      <c r="G78" s="13">
        <f t="shared" si="7"/>
        <v>315.2</v>
      </c>
      <c r="H78" s="12">
        <f>F78+F79</f>
        <v>1282</v>
      </c>
      <c r="I78" s="12">
        <v>1282</v>
      </c>
      <c r="J78" s="13">
        <f>H78-I78</f>
        <v>0</v>
      </c>
      <c r="L78" s="13">
        <f t="shared" si="8"/>
        <v>78.800000000000011</v>
      </c>
    </row>
    <row r="79" spans="1:12" s="8" customFormat="1" ht="30" customHeight="1" x14ac:dyDescent="0.3">
      <c r="A79" s="9" t="s">
        <v>135</v>
      </c>
      <c r="B79" s="48" t="s">
        <v>134</v>
      </c>
      <c r="C79" s="14" t="s">
        <v>133</v>
      </c>
      <c r="D79" s="20">
        <v>54</v>
      </c>
      <c r="F79" s="9">
        <v>888</v>
      </c>
      <c r="G79" s="9">
        <f t="shared" si="7"/>
        <v>710.4</v>
      </c>
      <c r="J79" s="9"/>
      <c r="L79" s="9">
        <f t="shared" si="8"/>
        <v>177.60000000000002</v>
      </c>
    </row>
    <row r="80" spans="1:12" s="3" customFormat="1" ht="30" customHeight="1" x14ac:dyDescent="0.3">
      <c r="A80" s="4" t="s">
        <v>129</v>
      </c>
      <c r="B80" s="49" t="s">
        <v>132</v>
      </c>
      <c r="C80" s="15"/>
      <c r="D80" s="3">
        <v>50</v>
      </c>
      <c r="E80" s="21"/>
      <c r="F80" s="4">
        <v>762</v>
      </c>
      <c r="G80" s="4">
        <f t="shared" si="7"/>
        <v>609.6</v>
      </c>
      <c r="H80" s="3">
        <f>F80+F81+F82+F83</f>
        <v>2650</v>
      </c>
      <c r="I80" s="3">
        <v>2650</v>
      </c>
      <c r="J80" s="4">
        <f t="shared" ref="J80:J89" si="9">H80-I80</f>
        <v>0</v>
      </c>
      <c r="L80" s="4">
        <f t="shared" si="8"/>
        <v>152.4</v>
      </c>
    </row>
    <row r="81" spans="1:12" s="3" customFormat="1" ht="30" customHeight="1" x14ac:dyDescent="0.3">
      <c r="A81" s="4" t="s">
        <v>129</v>
      </c>
      <c r="B81" s="49" t="s">
        <v>131</v>
      </c>
      <c r="C81" s="15"/>
      <c r="D81" s="21">
        <v>50</v>
      </c>
      <c r="E81" s="21"/>
      <c r="F81" s="4">
        <v>773</v>
      </c>
      <c r="G81" s="4">
        <f t="shared" si="7"/>
        <v>618.4</v>
      </c>
      <c r="J81" s="4">
        <f t="shared" si="9"/>
        <v>0</v>
      </c>
      <c r="L81" s="4">
        <f t="shared" si="8"/>
        <v>154.60000000000002</v>
      </c>
    </row>
    <row r="82" spans="1:12" s="3" customFormat="1" ht="30" customHeight="1" x14ac:dyDescent="0.3">
      <c r="A82" s="4" t="s">
        <v>129</v>
      </c>
      <c r="B82" s="49" t="s">
        <v>130</v>
      </c>
      <c r="C82" s="15"/>
      <c r="D82" s="3">
        <v>50</v>
      </c>
      <c r="E82" s="21"/>
      <c r="F82" s="4">
        <v>693</v>
      </c>
      <c r="G82" s="4">
        <f t="shared" si="7"/>
        <v>554.4</v>
      </c>
      <c r="J82" s="4">
        <f t="shared" si="9"/>
        <v>0</v>
      </c>
      <c r="L82" s="4">
        <f t="shared" si="8"/>
        <v>138.6</v>
      </c>
    </row>
    <row r="83" spans="1:12" s="3" customFormat="1" ht="30" customHeight="1" x14ac:dyDescent="0.3">
      <c r="A83" s="3" t="s">
        <v>129</v>
      </c>
      <c r="B83" s="43" t="s">
        <v>128</v>
      </c>
      <c r="E83" s="3" t="s">
        <v>127</v>
      </c>
      <c r="F83" s="3">
        <v>422</v>
      </c>
      <c r="G83" s="4">
        <f t="shared" si="7"/>
        <v>337.6</v>
      </c>
      <c r="J83" s="4">
        <f t="shared" si="9"/>
        <v>0</v>
      </c>
      <c r="L83" s="4">
        <f t="shared" si="8"/>
        <v>84.4</v>
      </c>
    </row>
    <row r="84" spans="1:12" s="12" customFormat="1" ht="30" customHeight="1" x14ac:dyDescent="0.3">
      <c r="A84" s="12" t="s">
        <v>124</v>
      </c>
      <c r="B84" s="47" t="s">
        <v>126</v>
      </c>
      <c r="C84" s="16" t="s">
        <v>125</v>
      </c>
      <c r="D84" s="12" t="s">
        <v>121</v>
      </c>
      <c r="E84" s="12" t="s">
        <v>7</v>
      </c>
      <c r="F84" s="12">
        <v>266</v>
      </c>
      <c r="G84" s="13">
        <f t="shared" si="7"/>
        <v>212.8</v>
      </c>
      <c r="H84" s="12">
        <f>F84+F85</f>
        <v>532</v>
      </c>
      <c r="I84" s="12">
        <v>532</v>
      </c>
      <c r="J84" s="13">
        <f t="shared" si="9"/>
        <v>0</v>
      </c>
      <c r="L84" s="13">
        <f t="shared" si="8"/>
        <v>53.2</v>
      </c>
    </row>
    <row r="85" spans="1:12" s="8" customFormat="1" ht="30" customHeight="1" x14ac:dyDescent="0.3">
      <c r="A85" s="8" t="s">
        <v>124</v>
      </c>
      <c r="B85" s="48" t="s">
        <v>123</v>
      </c>
      <c r="C85" s="14" t="s">
        <v>122</v>
      </c>
      <c r="D85" s="8" t="s">
        <v>121</v>
      </c>
      <c r="E85" s="8" t="s">
        <v>120</v>
      </c>
      <c r="F85" s="8">
        <v>266</v>
      </c>
      <c r="G85" s="9">
        <f t="shared" si="7"/>
        <v>212.8</v>
      </c>
      <c r="J85" s="9">
        <f t="shared" si="9"/>
        <v>0</v>
      </c>
      <c r="L85" s="9">
        <f t="shared" si="8"/>
        <v>53.2</v>
      </c>
    </row>
    <row r="86" spans="1:12" s="3" customFormat="1" ht="30" customHeight="1" x14ac:dyDescent="0.3">
      <c r="A86" s="3" t="s">
        <v>119</v>
      </c>
      <c r="B86" s="43" t="s">
        <v>118</v>
      </c>
      <c r="C86" s="23" t="s">
        <v>53</v>
      </c>
      <c r="D86" s="3">
        <v>50</v>
      </c>
      <c r="E86" s="3" t="s">
        <v>52</v>
      </c>
      <c r="F86" s="3">
        <v>888</v>
      </c>
      <c r="G86" s="4">
        <f t="shared" si="7"/>
        <v>710.4</v>
      </c>
      <c r="H86" s="3">
        <f>F86</f>
        <v>888</v>
      </c>
      <c r="I86" s="3">
        <v>888</v>
      </c>
      <c r="J86" s="4">
        <f t="shared" si="9"/>
        <v>0</v>
      </c>
      <c r="L86" s="4">
        <f t="shared" si="8"/>
        <v>177.60000000000002</v>
      </c>
    </row>
    <row r="87" spans="1:12" s="12" customFormat="1" ht="30" customHeight="1" x14ac:dyDescent="0.3">
      <c r="A87" s="12" t="s">
        <v>115</v>
      </c>
      <c r="B87" s="47" t="s">
        <v>114</v>
      </c>
      <c r="C87" s="16" t="s">
        <v>117</v>
      </c>
      <c r="D87" s="12">
        <v>48</v>
      </c>
      <c r="E87" s="12" t="s">
        <v>116</v>
      </c>
      <c r="F87" s="12">
        <v>293</v>
      </c>
      <c r="G87" s="13">
        <f t="shared" si="7"/>
        <v>234.4</v>
      </c>
      <c r="H87" s="12">
        <f>F87+F88</f>
        <v>586</v>
      </c>
      <c r="I87" s="12">
        <v>586</v>
      </c>
      <c r="J87" s="13">
        <f t="shared" si="9"/>
        <v>0</v>
      </c>
      <c r="L87" s="13">
        <f t="shared" si="8"/>
        <v>58.6</v>
      </c>
    </row>
    <row r="88" spans="1:12" s="8" customFormat="1" ht="30" customHeight="1" x14ac:dyDescent="0.3">
      <c r="A88" s="8" t="s">
        <v>115</v>
      </c>
      <c r="B88" s="48" t="s">
        <v>114</v>
      </c>
      <c r="C88" s="14" t="s">
        <v>113</v>
      </c>
      <c r="D88" s="8">
        <v>50</v>
      </c>
      <c r="E88" s="8" t="s">
        <v>112</v>
      </c>
      <c r="F88" s="8">
        <v>293</v>
      </c>
      <c r="G88" s="9">
        <f t="shared" si="7"/>
        <v>234.4</v>
      </c>
      <c r="J88" s="9">
        <f t="shared" si="9"/>
        <v>0</v>
      </c>
      <c r="L88" s="9">
        <f t="shared" si="8"/>
        <v>58.6</v>
      </c>
    </row>
    <row r="89" spans="1:12" s="3" customFormat="1" ht="30" customHeight="1" x14ac:dyDescent="0.3">
      <c r="A89" s="3" t="s">
        <v>110</v>
      </c>
      <c r="B89" s="43" t="s">
        <v>100</v>
      </c>
      <c r="C89" s="15" t="s">
        <v>99</v>
      </c>
      <c r="D89" s="21" t="s">
        <v>111</v>
      </c>
      <c r="F89" s="4">
        <v>660</v>
      </c>
      <c r="G89" s="4">
        <f t="shared" si="7"/>
        <v>528</v>
      </c>
      <c r="H89" s="3">
        <f>F89+F90</f>
        <v>1289</v>
      </c>
      <c r="I89" s="3">
        <v>600</v>
      </c>
      <c r="J89" s="4">
        <f t="shared" si="9"/>
        <v>689</v>
      </c>
      <c r="L89" s="4">
        <f t="shared" si="8"/>
        <v>132</v>
      </c>
    </row>
    <row r="90" spans="1:12" s="3" customFormat="1" ht="30" customHeight="1" x14ac:dyDescent="0.3">
      <c r="A90" s="3" t="s">
        <v>110</v>
      </c>
      <c r="B90" s="43" t="s">
        <v>109</v>
      </c>
      <c r="C90" s="15" t="s">
        <v>108</v>
      </c>
      <c r="D90" s="21" t="s">
        <v>107</v>
      </c>
      <c r="F90" s="4">
        <v>629</v>
      </c>
      <c r="G90" s="4">
        <f t="shared" si="7"/>
        <v>503.2</v>
      </c>
      <c r="J90" s="4"/>
      <c r="L90" s="4">
        <f t="shared" si="8"/>
        <v>125.80000000000001</v>
      </c>
    </row>
    <row r="91" spans="1:12" s="12" customFormat="1" ht="30" customHeight="1" x14ac:dyDescent="0.3">
      <c r="A91" s="12" t="s">
        <v>97</v>
      </c>
      <c r="B91" s="47" t="s">
        <v>106</v>
      </c>
      <c r="C91" s="16" t="s">
        <v>105</v>
      </c>
      <c r="D91" s="12" t="s">
        <v>104</v>
      </c>
      <c r="E91" s="12" t="s">
        <v>103</v>
      </c>
      <c r="F91" s="12">
        <v>196</v>
      </c>
      <c r="G91" s="13">
        <f t="shared" si="7"/>
        <v>156.80000000000001</v>
      </c>
      <c r="H91" s="12">
        <f>F91+F92+F93+F94</f>
        <v>1833</v>
      </c>
      <c r="I91" s="12">
        <v>1833</v>
      </c>
      <c r="J91" s="13">
        <f t="shared" ref="J91:J104" si="10">H91-I91</f>
        <v>0</v>
      </c>
      <c r="L91" s="13">
        <f t="shared" si="8"/>
        <v>39.200000000000003</v>
      </c>
    </row>
    <row r="92" spans="1:12" s="10" customFormat="1" ht="30" customHeight="1" x14ac:dyDescent="0.3">
      <c r="A92" s="10" t="s">
        <v>97</v>
      </c>
      <c r="B92" s="41" t="s">
        <v>102</v>
      </c>
      <c r="C92" s="15" t="s">
        <v>101</v>
      </c>
      <c r="D92" s="21" t="s">
        <v>71</v>
      </c>
      <c r="F92" s="11">
        <v>394</v>
      </c>
      <c r="G92" s="11">
        <f t="shared" si="7"/>
        <v>315.2</v>
      </c>
      <c r="J92" s="11">
        <f t="shared" si="10"/>
        <v>0</v>
      </c>
      <c r="L92" s="11">
        <f t="shared" si="8"/>
        <v>78.800000000000011</v>
      </c>
    </row>
    <row r="93" spans="1:12" s="10" customFormat="1" ht="30" customHeight="1" x14ac:dyDescent="0.3">
      <c r="A93" s="10" t="s">
        <v>97</v>
      </c>
      <c r="B93" s="41" t="s">
        <v>100</v>
      </c>
      <c r="C93" s="15" t="s">
        <v>99</v>
      </c>
      <c r="D93" s="21" t="s">
        <v>98</v>
      </c>
      <c r="F93" s="11">
        <v>660</v>
      </c>
      <c r="G93" s="11">
        <f t="shared" si="7"/>
        <v>528</v>
      </c>
      <c r="J93" s="11">
        <f t="shared" si="10"/>
        <v>0</v>
      </c>
      <c r="L93" s="11">
        <f t="shared" si="8"/>
        <v>132</v>
      </c>
    </row>
    <row r="94" spans="1:12" s="8" customFormat="1" ht="30" customHeight="1" x14ac:dyDescent="0.3">
      <c r="A94" s="8" t="s">
        <v>97</v>
      </c>
      <c r="B94" s="48" t="s">
        <v>96</v>
      </c>
      <c r="C94" s="14" t="s">
        <v>95</v>
      </c>
      <c r="D94" s="8">
        <v>50</v>
      </c>
      <c r="E94" s="8" t="s">
        <v>94</v>
      </c>
      <c r="F94" s="8">
        <v>583</v>
      </c>
      <c r="G94" s="9">
        <f t="shared" si="7"/>
        <v>466.4</v>
      </c>
      <c r="J94" s="9">
        <f t="shared" si="10"/>
        <v>0</v>
      </c>
      <c r="L94" s="9">
        <f t="shared" si="8"/>
        <v>116.60000000000001</v>
      </c>
    </row>
    <row r="95" spans="1:12" s="3" customFormat="1" ht="30" customHeight="1" x14ac:dyDescent="0.3">
      <c r="A95" s="3" t="s">
        <v>82</v>
      </c>
      <c r="B95" s="43" t="s">
        <v>93</v>
      </c>
      <c r="C95" s="15"/>
      <c r="D95" s="21" t="s">
        <v>92</v>
      </c>
      <c r="F95" s="4">
        <v>159</v>
      </c>
      <c r="G95" s="4">
        <f t="shared" si="7"/>
        <v>127.2</v>
      </c>
      <c r="H95" s="3">
        <f>F95+F96+F97+F98+F99</f>
        <v>829</v>
      </c>
      <c r="I95" s="3">
        <v>829</v>
      </c>
      <c r="J95" s="4">
        <f t="shared" si="10"/>
        <v>0</v>
      </c>
      <c r="L95" s="4">
        <f t="shared" si="8"/>
        <v>31.8</v>
      </c>
    </row>
    <row r="96" spans="1:12" s="3" customFormat="1" ht="30" customHeight="1" x14ac:dyDescent="0.3">
      <c r="A96" s="3" t="s">
        <v>82</v>
      </c>
      <c r="B96" s="43" t="s">
        <v>91</v>
      </c>
      <c r="C96" s="15" t="s">
        <v>90</v>
      </c>
      <c r="D96" s="3" t="s">
        <v>84</v>
      </c>
      <c r="E96" s="3" t="s">
        <v>89</v>
      </c>
      <c r="F96" s="4">
        <v>83</v>
      </c>
      <c r="G96" s="4">
        <f t="shared" si="7"/>
        <v>66.400000000000006</v>
      </c>
      <c r="J96" s="4">
        <f t="shared" si="10"/>
        <v>0</v>
      </c>
      <c r="L96" s="4">
        <f t="shared" si="8"/>
        <v>16.600000000000001</v>
      </c>
    </row>
    <row r="97" spans="1:12" s="3" customFormat="1" ht="30" customHeight="1" x14ac:dyDescent="0.3">
      <c r="A97" s="3" t="s">
        <v>82</v>
      </c>
      <c r="B97" s="43" t="s">
        <v>88</v>
      </c>
      <c r="C97" s="15" t="s">
        <v>87</v>
      </c>
      <c r="D97" s="3" t="s">
        <v>84</v>
      </c>
      <c r="E97" s="3" t="s">
        <v>3</v>
      </c>
      <c r="F97" s="4">
        <v>91</v>
      </c>
      <c r="G97" s="4">
        <f t="shared" si="7"/>
        <v>72.8</v>
      </c>
      <c r="J97" s="4">
        <f t="shared" si="10"/>
        <v>0</v>
      </c>
      <c r="L97" s="4">
        <f t="shared" si="8"/>
        <v>18.2</v>
      </c>
    </row>
    <row r="98" spans="1:12" s="3" customFormat="1" ht="30" customHeight="1" x14ac:dyDescent="0.3">
      <c r="A98" s="3" t="s">
        <v>82</v>
      </c>
      <c r="B98" s="36" t="s">
        <v>86</v>
      </c>
      <c r="C98" s="15" t="s">
        <v>85</v>
      </c>
      <c r="D98" s="3" t="s">
        <v>84</v>
      </c>
      <c r="E98" s="3" t="s">
        <v>83</v>
      </c>
      <c r="G98" s="4">
        <f t="shared" ref="G98:G129" si="11">F98-L98</f>
        <v>0</v>
      </c>
      <c r="J98" s="4">
        <f t="shared" si="10"/>
        <v>0</v>
      </c>
      <c r="L98" s="4">
        <f t="shared" ref="L98:L134" si="12">F98*20%</f>
        <v>0</v>
      </c>
    </row>
    <row r="99" spans="1:12" s="3" customFormat="1" ht="30" customHeight="1" x14ac:dyDescent="0.3">
      <c r="A99" s="3" t="s">
        <v>82</v>
      </c>
      <c r="B99" s="43" t="s">
        <v>81</v>
      </c>
      <c r="C99" s="23" t="s">
        <v>80</v>
      </c>
      <c r="D99" s="3">
        <v>122</v>
      </c>
      <c r="E99" s="3" t="s">
        <v>79</v>
      </c>
      <c r="F99" s="3">
        <v>496</v>
      </c>
      <c r="G99" s="4">
        <f t="shared" si="11"/>
        <v>396.8</v>
      </c>
      <c r="J99" s="4">
        <f t="shared" si="10"/>
        <v>0</v>
      </c>
      <c r="L99" s="4">
        <f t="shared" si="12"/>
        <v>99.2</v>
      </c>
    </row>
    <row r="100" spans="1:12" s="12" customFormat="1" ht="30" customHeight="1" x14ac:dyDescent="0.3">
      <c r="A100" s="12" t="s">
        <v>74</v>
      </c>
      <c r="B100" s="45" t="s">
        <v>78</v>
      </c>
      <c r="C100" s="16" t="s">
        <v>77</v>
      </c>
      <c r="D100" s="13">
        <v>13</v>
      </c>
      <c r="E100" s="13"/>
      <c r="F100" s="13">
        <v>219</v>
      </c>
      <c r="G100" s="13">
        <f t="shared" si="11"/>
        <v>175.2</v>
      </c>
      <c r="H100" s="12">
        <f>F100+F101+F102</f>
        <v>436</v>
      </c>
      <c r="I100" s="12">
        <v>436</v>
      </c>
      <c r="J100" s="13">
        <f t="shared" si="10"/>
        <v>0</v>
      </c>
      <c r="L100" s="13">
        <f t="shared" si="12"/>
        <v>43.800000000000004</v>
      </c>
    </row>
    <row r="101" spans="1:12" s="10" customFormat="1" ht="30" customHeight="1" x14ac:dyDescent="0.3">
      <c r="A101" s="10" t="s">
        <v>74</v>
      </c>
      <c r="B101" s="42" t="s">
        <v>76</v>
      </c>
      <c r="C101" s="15" t="s">
        <v>75</v>
      </c>
      <c r="D101" s="11" t="s">
        <v>71</v>
      </c>
      <c r="E101" s="11"/>
      <c r="F101" s="11">
        <v>107</v>
      </c>
      <c r="G101" s="11">
        <f t="shared" si="11"/>
        <v>85.6</v>
      </c>
      <c r="J101" s="11">
        <f t="shared" si="10"/>
        <v>0</v>
      </c>
      <c r="L101" s="11">
        <f t="shared" si="12"/>
        <v>21.400000000000002</v>
      </c>
    </row>
    <row r="102" spans="1:12" s="8" customFormat="1" ht="30" customHeight="1" x14ac:dyDescent="0.3">
      <c r="A102" s="8" t="s">
        <v>74</v>
      </c>
      <c r="B102" s="44" t="s">
        <v>73</v>
      </c>
      <c r="C102" s="14" t="s">
        <v>72</v>
      </c>
      <c r="D102" s="9" t="s">
        <v>71</v>
      </c>
      <c r="E102" s="8" t="s">
        <v>70</v>
      </c>
      <c r="F102" s="9">
        <v>110</v>
      </c>
      <c r="G102" s="9">
        <f t="shared" si="11"/>
        <v>88</v>
      </c>
      <c r="J102" s="9">
        <f t="shared" si="10"/>
        <v>0</v>
      </c>
      <c r="L102" s="9">
        <f t="shared" si="12"/>
        <v>22</v>
      </c>
    </row>
    <row r="103" spans="1:12" s="12" customFormat="1" ht="30" customHeight="1" x14ac:dyDescent="0.3">
      <c r="A103" s="12" t="s">
        <v>64</v>
      </c>
      <c r="B103" s="45" t="s">
        <v>69</v>
      </c>
      <c r="C103" s="16" t="s">
        <v>68</v>
      </c>
      <c r="D103" s="22" t="s">
        <v>61</v>
      </c>
      <c r="E103" s="13" t="s">
        <v>7</v>
      </c>
      <c r="F103" s="13">
        <v>277</v>
      </c>
      <c r="G103" s="13">
        <f t="shared" si="11"/>
        <v>221.6</v>
      </c>
      <c r="H103" s="12">
        <f>F103+F104+F105+F106</f>
        <v>1209</v>
      </c>
      <c r="I103" s="12">
        <v>600</v>
      </c>
      <c r="J103" s="13">
        <f t="shared" si="10"/>
        <v>609</v>
      </c>
      <c r="L103" s="13">
        <f t="shared" si="12"/>
        <v>55.400000000000006</v>
      </c>
    </row>
    <row r="104" spans="1:12" s="10" customFormat="1" ht="30" customHeight="1" x14ac:dyDescent="0.3">
      <c r="A104" s="10" t="s">
        <v>64</v>
      </c>
      <c r="B104" s="42" t="s">
        <v>67</v>
      </c>
      <c r="C104" s="15" t="s">
        <v>66</v>
      </c>
      <c r="D104" s="21" t="s">
        <v>61</v>
      </c>
      <c r="E104" s="21" t="s">
        <v>3</v>
      </c>
      <c r="F104" s="11">
        <v>235</v>
      </c>
      <c r="G104" s="11">
        <f t="shared" si="11"/>
        <v>188</v>
      </c>
      <c r="J104" s="11">
        <f t="shared" si="10"/>
        <v>0</v>
      </c>
      <c r="L104" s="11">
        <f t="shared" si="12"/>
        <v>47</v>
      </c>
    </row>
    <row r="105" spans="1:12" s="10" customFormat="1" ht="30" customHeight="1" x14ac:dyDescent="0.3">
      <c r="A105" s="10" t="s">
        <v>64</v>
      </c>
      <c r="B105" s="42" t="s">
        <v>65</v>
      </c>
      <c r="C105" s="15"/>
      <c r="D105" s="21">
        <v>128</v>
      </c>
      <c r="E105" s="21" t="s">
        <v>16</v>
      </c>
      <c r="F105" s="11">
        <v>439</v>
      </c>
      <c r="G105" s="11">
        <f t="shared" si="11"/>
        <v>351.2</v>
      </c>
      <c r="J105" s="11"/>
      <c r="L105" s="11">
        <f t="shared" si="12"/>
        <v>87.800000000000011</v>
      </c>
    </row>
    <row r="106" spans="1:12" s="8" customFormat="1" ht="30" customHeight="1" x14ac:dyDescent="0.3">
      <c r="A106" s="8" t="s">
        <v>64</v>
      </c>
      <c r="B106" s="48" t="s">
        <v>63</v>
      </c>
      <c r="C106" s="14" t="s">
        <v>62</v>
      </c>
      <c r="D106" s="20" t="s">
        <v>61</v>
      </c>
      <c r="F106" s="9">
        <v>258</v>
      </c>
      <c r="G106" s="9">
        <f t="shared" si="11"/>
        <v>206.4</v>
      </c>
      <c r="J106" s="9">
        <f t="shared" ref="J106:J122" si="13">H106-I106</f>
        <v>0</v>
      </c>
      <c r="L106" s="9">
        <f t="shared" si="12"/>
        <v>51.6</v>
      </c>
    </row>
    <row r="107" spans="1:12" s="3" customFormat="1" ht="30" customHeight="1" x14ac:dyDescent="0.3">
      <c r="A107" s="3" t="s">
        <v>58</v>
      </c>
      <c r="B107" s="43" t="s">
        <v>60</v>
      </c>
      <c r="D107" s="3">
        <v>5</v>
      </c>
      <c r="E107" s="3" t="s">
        <v>59</v>
      </c>
      <c r="F107" s="3">
        <v>245</v>
      </c>
      <c r="G107" s="4">
        <f t="shared" si="11"/>
        <v>196</v>
      </c>
      <c r="H107" s="3">
        <f>F107+F108</f>
        <v>554</v>
      </c>
      <c r="I107" s="3">
        <v>554</v>
      </c>
      <c r="J107" s="4">
        <f t="shared" si="13"/>
        <v>0</v>
      </c>
      <c r="L107" s="4">
        <f t="shared" si="12"/>
        <v>49</v>
      </c>
    </row>
    <row r="108" spans="1:12" s="3" customFormat="1" ht="30" customHeight="1" x14ac:dyDescent="0.3">
      <c r="A108" s="3" t="s">
        <v>58</v>
      </c>
      <c r="B108" s="43" t="s">
        <v>57</v>
      </c>
      <c r="D108" s="3">
        <v>5</v>
      </c>
      <c r="E108" s="3" t="s">
        <v>56</v>
      </c>
      <c r="F108" s="3">
        <v>309</v>
      </c>
      <c r="G108" s="4">
        <f t="shared" si="11"/>
        <v>247.2</v>
      </c>
      <c r="J108" s="4">
        <f t="shared" si="13"/>
        <v>0</v>
      </c>
      <c r="L108" s="4">
        <f t="shared" si="12"/>
        <v>61.800000000000004</v>
      </c>
    </row>
    <row r="109" spans="1:12" s="17" customFormat="1" ht="30" customHeight="1" x14ac:dyDescent="0.3">
      <c r="A109" s="17" t="s">
        <v>55</v>
      </c>
      <c r="B109" s="17" t="s">
        <v>54</v>
      </c>
      <c r="C109" s="19" t="s">
        <v>53</v>
      </c>
      <c r="D109" s="17">
        <v>42</v>
      </c>
      <c r="E109" s="17" t="s">
        <v>52</v>
      </c>
      <c r="G109" s="18">
        <f t="shared" si="11"/>
        <v>0</v>
      </c>
      <c r="H109" s="17">
        <f>F109</f>
        <v>0</v>
      </c>
      <c r="J109" s="18">
        <f t="shared" si="13"/>
        <v>0</v>
      </c>
      <c r="L109" s="18">
        <f t="shared" si="12"/>
        <v>0</v>
      </c>
    </row>
    <row r="110" spans="1:12" s="3" customFormat="1" ht="30" customHeight="1" x14ac:dyDescent="0.3">
      <c r="A110" s="3" t="s">
        <v>44</v>
      </c>
      <c r="B110" s="43" t="s">
        <v>51</v>
      </c>
      <c r="E110" s="3" t="s">
        <v>50</v>
      </c>
      <c r="F110" s="3">
        <v>134</v>
      </c>
      <c r="G110" s="4">
        <f t="shared" si="11"/>
        <v>107.2</v>
      </c>
      <c r="H110" s="3">
        <f>F110+F111+F112+F113</f>
        <v>689</v>
      </c>
      <c r="I110" s="3">
        <v>689</v>
      </c>
      <c r="J110" s="4">
        <f t="shared" si="13"/>
        <v>0</v>
      </c>
      <c r="L110" s="4">
        <f t="shared" si="12"/>
        <v>26.8</v>
      </c>
    </row>
    <row r="111" spans="1:12" s="3" customFormat="1" ht="30" customHeight="1" x14ac:dyDescent="0.3">
      <c r="A111" s="3" t="s">
        <v>44</v>
      </c>
      <c r="B111" s="43" t="s">
        <v>49</v>
      </c>
      <c r="D111" s="3" t="s">
        <v>48</v>
      </c>
      <c r="E111" s="3" t="s">
        <v>47</v>
      </c>
      <c r="F111" s="3">
        <v>303</v>
      </c>
      <c r="G111" s="4">
        <f t="shared" si="11"/>
        <v>242.4</v>
      </c>
      <c r="J111" s="4">
        <f t="shared" si="13"/>
        <v>0</v>
      </c>
      <c r="L111" s="4">
        <f t="shared" si="12"/>
        <v>60.6</v>
      </c>
    </row>
    <row r="112" spans="1:12" s="3" customFormat="1" ht="30" customHeight="1" x14ac:dyDescent="0.3">
      <c r="A112" s="3" t="s">
        <v>44</v>
      </c>
      <c r="B112" s="43" t="s">
        <v>46</v>
      </c>
      <c r="D112" s="3" t="s">
        <v>45</v>
      </c>
      <c r="E112" s="3" t="s">
        <v>3</v>
      </c>
      <c r="F112" s="3">
        <v>126</v>
      </c>
      <c r="G112" s="4">
        <f t="shared" si="11"/>
        <v>100.8</v>
      </c>
      <c r="J112" s="4">
        <f t="shared" si="13"/>
        <v>0</v>
      </c>
      <c r="L112" s="4">
        <f t="shared" si="12"/>
        <v>25.200000000000003</v>
      </c>
    </row>
    <row r="113" spans="1:12" s="3" customFormat="1" ht="30" customHeight="1" x14ac:dyDescent="0.3">
      <c r="A113" s="3" t="s">
        <v>44</v>
      </c>
      <c r="B113" s="43" t="s">
        <v>43</v>
      </c>
      <c r="D113" s="3">
        <v>23</v>
      </c>
      <c r="E113" s="3" t="s">
        <v>42</v>
      </c>
      <c r="F113" s="3">
        <v>126</v>
      </c>
      <c r="G113" s="4">
        <f t="shared" si="11"/>
        <v>100.8</v>
      </c>
      <c r="J113" s="4">
        <f t="shared" si="13"/>
        <v>0</v>
      </c>
      <c r="L113" s="4">
        <f t="shared" si="12"/>
        <v>25.200000000000003</v>
      </c>
    </row>
    <row r="114" spans="1:12" s="12" customFormat="1" ht="30" customHeight="1" x14ac:dyDescent="0.3">
      <c r="A114" s="12" t="s">
        <v>32</v>
      </c>
      <c r="B114" s="47" t="s">
        <v>41</v>
      </c>
      <c r="C114" s="16" t="s">
        <v>40</v>
      </c>
      <c r="D114" s="12">
        <v>146</v>
      </c>
      <c r="E114" s="12" t="s">
        <v>39</v>
      </c>
      <c r="F114" s="12">
        <v>235</v>
      </c>
      <c r="G114" s="13">
        <f t="shared" si="11"/>
        <v>188</v>
      </c>
      <c r="H114" s="12">
        <f>F114+F115+F116+F117</f>
        <v>1581</v>
      </c>
      <c r="I114" s="12">
        <v>1581</v>
      </c>
      <c r="J114" s="13">
        <f t="shared" si="13"/>
        <v>0</v>
      </c>
      <c r="L114" s="13">
        <f t="shared" si="12"/>
        <v>47</v>
      </c>
    </row>
    <row r="115" spans="1:12" s="10" customFormat="1" ht="30" customHeight="1" x14ac:dyDescent="0.3">
      <c r="A115" s="10" t="s">
        <v>32</v>
      </c>
      <c r="B115" s="41" t="s">
        <v>38</v>
      </c>
      <c r="C115" s="15" t="s">
        <v>37</v>
      </c>
      <c r="D115" s="10">
        <v>146</v>
      </c>
      <c r="E115" s="10" t="s">
        <v>36</v>
      </c>
      <c r="F115" s="10">
        <v>177</v>
      </c>
      <c r="G115" s="11">
        <f t="shared" si="11"/>
        <v>141.6</v>
      </c>
      <c r="J115" s="11">
        <f t="shared" si="13"/>
        <v>0</v>
      </c>
      <c r="L115" s="11">
        <f t="shared" si="12"/>
        <v>35.4</v>
      </c>
    </row>
    <row r="116" spans="1:12" s="10" customFormat="1" ht="30" customHeight="1" x14ac:dyDescent="0.3">
      <c r="A116" s="10" t="s">
        <v>32</v>
      </c>
      <c r="B116" s="41" t="s">
        <v>35</v>
      </c>
      <c r="C116" s="15" t="s">
        <v>34</v>
      </c>
      <c r="D116" s="10">
        <v>146</v>
      </c>
      <c r="E116" s="10" t="s">
        <v>33</v>
      </c>
      <c r="F116" s="10">
        <v>235</v>
      </c>
      <c r="G116" s="11">
        <f t="shared" si="11"/>
        <v>188</v>
      </c>
      <c r="J116" s="11">
        <f t="shared" si="13"/>
        <v>0</v>
      </c>
      <c r="L116" s="11">
        <f t="shared" si="12"/>
        <v>47</v>
      </c>
    </row>
    <row r="117" spans="1:12" s="8" customFormat="1" ht="30" customHeight="1" x14ac:dyDescent="0.3">
      <c r="A117" s="8" t="s">
        <v>32</v>
      </c>
      <c r="B117" s="48" t="s">
        <v>31</v>
      </c>
      <c r="C117" s="14" t="s">
        <v>30</v>
      </c>
      <c r="D117" s="8">
        <v>152</v>
      </c>
      <c r="F117" s="8">
        <v>934</v>
      </c>
      <c r="G117" s="9">
        <f t="shared" si="11"/>
        <v>747.2</v>
      </c>
      <c r="J117" s="9">
        <f t="shared" si="13"/>
        <v>0</v>
      </c>
      <c r="L117" s="9">
        <f t="shared" si="12"/>
        <v>186.8</v>
      </c>
    </row>
    <row r="118" spans="1:12" s="12" customFormat="1" ht="30" customHeight="1" x14ac:dyDescent="0.3">
      <c r="A118" s="12" t="s">
        <v>18</v>
      </c>
      <c r="B118" s="47" t="s">
        <v>29</v>
      </c>
      <c r="D118" s="12">
        <v>74</v>
      </c>
      <c r="E118" s="12" t="s">
        <v>28</v>
      </c>
      <c r="F118" s="12">
        <v>272</v>
      </c>
      <c r="G118" s="13">
        <f t="shared" si="11"/>
        <v>217.6</v>
      </c>
      <c r="H118" s="12">
        <f>F118+F119+F120+F121+F122+F123+F124</f>
        <v>1915</v>
      </c>
      <c r="I118" s="12">
        <v>1915</v>
      </c>
      <c r="J118" s="13">
        <f t="shared" si="13"/>
        <v>0</v>
      </c>
      <c r="L118" s="13">
        <f t="shared" si="12"/>
        <v>54.400000000000006</v>
      </c>
    </row>
    <row r="119" spans="1:12" s="10" customFormat="1" ht="30" customHeight="1" x14ac:dyDescent="0.3">
      <c r="A119" s="10" t="s">
        <v>18</v>
      </c>
      <c r="B119" s="41" t="s">
        <v>27</v>
      </c>
      <c r="D119" s="10">
        <v>74</v>
      </c>
      <c r="E119" s="10" t="s">
        <v>26</v>
      </c>
      <c r="F119" s="10">
        <v>350</v>
      </c>
      <c r="G119" s="11">
        <f t="shared" si="11"/>
        <v>280</v>
      </c>
      <c r="J119" s="11">
        <f t="shared" si="13"/>
        <v>0</v>
      </c>
      <c r="L119" s="11">
        <f t="shared" si="12"/>
        <v>70</v>
      </c>
    </row>
    <row r="120" spans="1:12" s="10" customFormat="1" ht="30" customHeight="1" x14ac:dyDescent="0.3">
      <c r="A120" s="10" t="s">
        <v>18</v>
      </c>
      <c r="B120" s="41" t="s">
        <v>25</v>
      </c>
      <c r="D120" s="10">
        <v>86</v>
      </c>
      <c r="E120" s="10" t="s">
        <v>24</v>
      </c>
      <c r="F120" s="10">
        <v>422</v>
      </c>
      <c r="G120" s="11">
        <f t="shared" si="11"/>
        <v>337.6</v>
      </c>
      <c r="J120" s="11">
        <f t="shared" si="13"/>
        <v>0</v>
      </c>
      <c r="L120" s="11">
        <f t="shared" si="12"/>
        <v>84.4</v>
      </c>
    </row>
    <row r="121" spans="1:12" s="10" customFormat="1" ht="30" customHeight="1" x14ac:dyDescent="0.3">
      <c r="A121" s="10" t="s">
        <v>18</v>
      </c>
      <c r="B121" s="41" t="s">
        <v>23</v>
      </c>
      <c r="D121" s="10">
        <v>86</v>
      </c>
      <c r="E121" s="10" t="s">
        <v>22</v>
      </c>
      <c r="F121" s="10">
        <v>281</v>
      </c>
      <c r="G121" s="11">
        <f t="shared" si="11"/>
        <v>224.8</v>
      </c>
      <c r="J121" s="11">
        <f t="shared" si="13"/>
        <v>0</v>
      </c>
      <c r="L121" s="11">
        <f t="shared" si="12"/>
        <v>56.2</v>
      </c>
    </row>
    <row r="122" spans="1:12" s="10" customFormat="1" ht="30" customHeight="1" x14ac:dyDescent="0.3">
      <c r="A122" s="10" t="s">
        <v>18</v>
      </c>
      <c r="B122" s="41" t="s">
        <v>21</v>
      </c>
      <c r="D122" s="10">
        <v>6</v>
      </c>
      <c r="E122" s="10" t="s">
        <v>20</v>
      </c>
      <c r="F122" s="10">
        <v>277</v>
      </c>
      <c r="G122" s="11">
        <f t="shared" si="11"/>
        <v>221.6</v>
      </c>
      <c r="J122" s="11">
        <f t="shared" si="13"/>
        <v>0</v>
      </c>
      <c r="L122" s="11">
        <f t="shared" si="12"/>
        <v>55.400000000000006</v>
      </c>
    </row>
    <row r="123" spans="1:12" s="10" customFormat="1" ht="30" customHeight="1" x14ac:dyDescent="0.3">
      <c r="A123" s="10" t="s">
        <v>18</v>
      </c>
      <c r="B123" s="41" t="s">
        <v>19</v>
      </c>
      <c r="F123" s="10">
        <v>111</v>
      </c>
      <c r="G123" s="11">
        <f t="shared" si="11"/>
        <v>88.8</v>
      </c>
      <c r="J123" s="11"/>
      <c r="L123" s="11">
        <f t="shared" si="12"/>
        <v>22.200000000000003</v>
      </c>
    </row>
    <row r="124" spans="1:12" s="8" customFormat="1" ht="30" customHeight="1" x14ac:dyDescent="0.3">
      <c r="A124" s="8" t="s">
        <v>18</v>
      </c>
      <c r="B124" s="48" t="s">
        <v>17</v>
      </c>
      <c r="D124" s="8">
        <v>39</v>
      </c>
      <c r="E124" s="8" t="s">
        <v>16</v>
      </c>
      <c r="F124" s="8">
        <v>202</v>
      </c>
      <c r="G124" s="9">
        <f t="shared" si="11"/>
        <v>161.6</v>
      </c>
      <c r="J124" s="9">
        <f t="shared" ref="J124:J134" si="14">H124-I124</f>
        <v>0</v>
      </c>
      <c r="L124" s="9">
        <f t="shared" si="12"/>
        <v>40.400000000000006</v>
      </c>
    </row>
    <row r="125" spans="1:12" s="3" customFormat="1" ht="30" customHeight="1" x14ac:dyDescent="0.3">
      <c r="A125" s="3" t="s">
        <v>9</v>
      </c>
      <c r="B125" s="43" t="s">
        <v>15</v>
      </c>
      <c r="D125" s="3">
        <v>98</v>
      </c>
      <c r="E125" s="3" t="s">
        <v>14</v>
      </c>
      <c r="F125" s="3">
        <v>350</v>
      </c>
      <c r="G125" s="4">
        <f t="shared" si="11"/>
        <v>280</v>
      </c>
      <c r="H125" s="3">
        <f>F125+F126+F127+F128</f>
        <v>1530</v>
      </c>
      <c r="I125" s="3">
        <v>1530</v>
      </c>
      <c r="J125" s="4">
        <f t="shared" si="14"/>
        <v>0</v>
      </c>
      <c r="L125" s="4">
        <f t="shared" si="12"/>
        <v>70</v>
      </c>
    </row>
    <row r="126" spans="1:12" s="3" customFormat="1" ht="30" customHeight="1" x14ac:dyDescent="0.3">
      <c r="A126" s="3" t="s">
        <v>9</v>
      </c>
      <c r="B126" s="43" t="s">
        <v>13</v>
      </c>
      <c r="D126" s="3">
        <v>98</v>
      </c>
      <c r="E126" s="3" t="s">
        <v>12</v>
      </c>
      <c r="F126" s="3">
        <v>525</v>
      </c>
      <c r="G126" s="4">
        <f t="shared" si="11"/>
        <v>420</v>
      </c>
      <c r="J126" s="4">
        <f t="shared" si="14"/>
        <v>0</v>
      </c>
      <c r="L126" s="4">
        <f t="shared" si="12"/>
        <v>105</v>
      </c>
    </row>
    <row r="127" spans="1:12" s="3" customFormat="1" ht="30" customHeight="1" x14ac:dyDescent="0.3">
      <c r="A127" s="3" t="s">
        <v>9</v>
      </c>
      <c r="B127" s="43" t="s">
        <v>11</v>
      </c>
      <c r="D127" s="3">
        <v>98</v>
      </c>
      <c r="E127" s="3" t="s">
        <v>10</v>
      </c>
      <c r="F127" s="3">
        <v>290</v>
      </c>
      <c r="G127" s="4">
        <f t="shared" si="11"/>
        <v>232</v>
      </c>
      <c r="J127" s="4">
        <f t="shared" si="14"/>
        <v>0</v>
      </c>
      <c r="L127" s="4">
        <f t="shared" si="12"/>
        <v>58</v>
      </c>
    </row>
    <row r="128" spans="1:12" s="3" customFormat="1" ht="30" customHeight="1" x14ac:dyDescent="0.3">
      <c r="A128" s="3" t="s">
        <v>9</v>
      </c>
      <c r="B128" s="43" t="s">
        <v>8</v>
      </c>
      <c r="D128" s="3">
        <v>98</v>
      </c>
      <c r="E128" s="3" t="s">
        <v>7</v>
      </c>
      <c r="F128" s="3">
        <v>365</v>
      </c>
      <c r="G128" s="4">
        <f t="shared" si="11"/>
        <v>292</v>
      </c>
      <c r="J128" s="4">
        <f t="shared" si="14"/>
        <v>0</v>
      </c>
      <c r="L128" s="4">
        <f t="shared" si="12"/>
        <v>73</v>
      </c>
    </row>
    <row r="129" spans="1:12" s="5" customFormat="1" ht="30" customHeight="1" x14ac:dyDescent="0.3">
      <c r="A129" s="5" t="s">
        <v>6</v>
      </c>
      <c r="B129" s="46" t="s">
        <v>5</v>
      </c>
      <c r="C129" s="7" t="s">
        <v>4</v>
      </c>
      <c r="D129" s="5">
        <v>44</v>
      </c>
      <c r="E129" s="5" t="s">
        <v>3</v>
      </c>
      <c r="F129" s="5">
        <v>672</v>
      </c>
      <c r="G129" s="6">
        <f t="shared" si="11"/>
        <v>537.6</v>
      </c>
      <c r="H129" s="5">
        <f>F129</f>
        <v>672</v>
      </c>
      <c r="I129" s="5">
        <v>672</v>
      </c>
      <c r="J129" s="6">
        <f t="shared" si="14"/>
        <v>0</v>
      </c>
      <c r="L129" s="6">
        <f t="shared" si="12"/>
        <v>134.4</v>
      </c>
    </row>
    <row r="130" spans="1:12" s="3" customFormat="1" ht="30" customHeight="1" x14ac:dyDescent="0.3">
      <c r="A130" s="3" t="s">
        <v>1</v>
      </c>
      <c r="B130" s="43" t="s">
        <v>2</v>
      </c>
      <c r="D130" s="3">
        <v>50</v>
      </c>
      <c r="F130" s="3">
        <v>888</v>
      </c>
      <c r="G130" s="4">
        <f>F130-L130</f>
        <v>710.4</v>
      </c>
      <c r="H130" s="3">
        <f>F130+F131</f>
        <v>1764</v>
      </c>
      <c r="I130" s="3">
        <v>850</v>
      </c>
      <c r="J130" s="4">
        <f t="shared" si="14"/>
        <v>914</v>
      </c>
      <c r="L130" s="4">
        <f t="shared" si="12"/>
        <v>177.60000000000002</v>
      </c>
    </row>
    <row r="131" spans="1:12" s="3" customFormat="1" ht="30" customHeight="1" x14ac:dyDescent="0.3">
      <c r="A131" s="3" t="s">
        <v>1</v>
      </c>
      <c r="B131" s="43" t="s">
        <v>0</v>
      </c>
      <c r="D131" s="3">
        <v>50</v>
      </c>
      <c r="F131" s="3">
        <v>876</v>
      </c>
      <c r="G131" s="4">
        <f>F131-L131</f>
        <v>700.8</v>
      </c>
      <c r="J131" s="4">
        <f t="shared" si="14"/>
        <v>0</v>
      </c>
      <c r="L131" s="4">
        <f t="shared" si="12"/>
        <v>175.20000000000002</v>
      </c>
    </row>
    <row r="132" spans="1:12" ht="30" customHeight="1" x14ac:dyDescent="0.3">
      <c r="G132" s="2">
        <f>F132-L132</f>
        <v>0</v>
      </c>
      <c r="J132" s="2"/>
      <c r="L132" s="2">
        <f t="shared" si="12"/>
        <v>0</v>
      </c>
    </row>
    <row r="133" spans="1:12" ht="30" customHeight="1" x14ac:dyDescent="0.3">
      <c r="F133" s="1">
        <f>SUM(F2:F132)</f>
        <v>37899</v>
      </c>
      <c r="G133" s="2">
        <f>F133-L133</f>
        <v>30319.200000000001</v>
      </c>
      <c r="H133" s="1">
        <f>SUM(H2:H132)</f>
        <v>37899</v>
      </c>
      <c r="J133" s="2">
        <f>SUM(J2:J132)</f>
        <v>5513</v>
      </c>
      <c r="L133" s="2">
        <f t="shared" si="12"/>
        <v>7579.8</v>
      </c>
    </row>
    <row r="134" spans="1:12" ht="30" customHeight="1" x14ac:dyDescent="0.3">
      <c r="G134" s="2">
        <f>F134-L134</f>
        <v>0</v>
      </c>
      <c r="J134" s="2">
        <f t="shared" si="14"/>
        <v>0</v>
      </c>
      <c r="L134" s="2">
        <f t="shared" si="12"/>
        <v>0</v>
      </c>
    </row>
    <row r="135" spans="1:12" ht="30" customHeight="1" x14ac:dyDescent="0.3">
      <c r="G135" s="1">
        <f>SUM(G2:G134)</f>
        <v>60638.400000000009</v>
      </c>
    </row>
  </sheetData>
  <hyperlinks>
    <hyperlink ref="C70" r:id="rId1" xr:uid="{00000000-0004-0000-3000-000000000000}"/>
    <hyperlink ref="C18" r:id="rId2" xr:uid="{00000000-0004-0000-3000-000001000000}"/>
    <hyperlink ref="C20" r:id="rId3" xr:uid="{00000000-0004-0000-3000-000002000000}"/>
    <hyperlink ref="C22" r:id="rId4" xr:uid="{00000000-0004-0000-3000-000003000000}"/>
    <hyperlink ref="C19" r:id="rId5" xr:uid="{00000000-0004-0000-3000-000004000000}"/>
    <hyperlink ref="C39" r:id="rId6" xr:uid="{00000000-0004-0000-3000-000005000000}"/>
    <hyperlink ref="C40" r:id="rId7" xr:uid="{00000000-0004-0000-3000-000006000000}"/>
    <hyperlink ref="C41" r:id="rId8" xr:uid="{00000000-0004-0000-3000-000007000000}"/>
    <hyperlink ref="C42" r:id="rId9" xr:uid="{00000000-0004-0000-3000-000008000000}"/>
    <hyperlink ref="C45" r:id="rId10" xr:uid="{00000000-0004-0000-3000-000009000000}"/>
    <hyperlink ref="C51" r:id="rId11" xr:uid="{00000000-0004-0000-3000-00000A000000}"/>
    <hyperlink ref="C49" r:id="rId12" xr:uid="{00000000-0004-0000-3000-00000B000000}"/>
    <hyperlink ref="C53" r:id="rId13" xr:uid="{00000000-0004-0000-3000-00000C000000}"/>
    <hyperlink ref="C54" r:id="rId14" xr:uid="{00000000-0004-0000-3000-00000D000000}"/>
    <hyperlink ref="C52" r:id="rId15" xr:uid="{00000000-0004-0000-3000-00000E000000}"/>
    <hyperlink ref="C48" r:id="rId16" xr:uid="{00000000-0004-0000-3000-00000F000000}"/>
    <hyperlink ref="C56" r:id="rId17" xr:uid="{00000000-0004-0000-3000-000010000000}"/>
    <hyperlink ref="C55" r:id="rId18" xr:uid="{00000000-0004-0000-3000-000011000000}"/>
    <hyperlink ref="C46" r:id="rId19" xr:uid="{00000000-0004-0000-3000-000012000000}"/>
    <hyperlink ref="C47" r:id="rId20" xr:uid="{00000000-0004-0000-3000-000013000000}"/>
    <hyperlink ref="C50" r:id="rId21" xr:uid="{00000000-0004-0000-3000-000014000000}"/>
    <hyperlink ref="C12" r:id="rId22" xr:uid="{00000000-0004-0000-3000-000015000000}"/>
    <hyperlink ref="C14" r:id="rId23" xr:uid="{00000000-0004-0000-3000-000016000000}"/>
    <hyperlink ref="C13" r:id="rId24" xr:uid="{00000000-0004-0000-3000-000017000000}"/>
    <hyperlink ref="C76" r:id="rId25" xr:uid="{00000000-0004-0000-3000-000018000000}"/>
    <hyperlink ref="C87" r:id="rId26" xr:uid="{00000000-0004-0000-3000-000019000000}"/>
    <hyperlink ref="C88" r:id="rId27" xr:uid="{00000000-0004-0000-3000-00001A000000}"/>
    <hyperlink ref="C91" r:id="rId28" xr:uid="{00000000-0004-0000-3000-00001B000000}"/>
    <hyperlink ref="C89" r:id="rId29" xr:uid="{00000000-0004-0000-3000-00001C000000}"/>
    <hyperlink ref="C92" r:id="rId30" xr:uid="{00000000-0004-0000-3000-00001D000000}"/>
    <hyperlink ref="C38" r:id="rId31" xr:uid="{00000000-0004-0000-3000-00001E000000}"/>
    <hyperlink ref="C78" r:id="rId32" xr:uid="{00000000-0004-0000-3000-00001F000000}"/>
    <hyperlink ref="C72" r:id="rId33" xr:uid="{00000000-0004-0000-3000-000020000000}"/>
    <hyperlink ref="C23" r:id="rId34" xr:uid="{00000000-0004-0000-3000-000021000000}"/>
    <hyperlink ref="C93" r:id="rId35" xr:uid="{00000000-0004-0000-3000-000022000000}"/>
    <hyperlink ref="C10" r:id="rId36" xr:uid="{00000000-0004-0000-3000-000023000000}"/>
    <hyperlink ref="C96" r:id="rId37" xr:uid="{00000000-0004-0000-3000-000024000000}"/>
    <hyperlink ref="C97" r:id="rId38" xr:uid="{00000000-0004-0000-3000-000025000000}"/>
    <hyperlink ref="C98" r:id="rId39" xr:uid="{00000000-0004-0000-3000-000026000000}"/>
    <hyperlink ref="C66" r:id="rId40" xr:uid="{00000000-0004-0000-3000-000027000000}"/>
    <hyperlink ref="C11" r:id="rId41" xr:uid="{00000000-0004-0000-3000-000028000000}"/>
    <hyperlink ref="C67" r:id="rId42" xr:uid="{00000000-0004-0000-3000-000029000000}"/>
    <hyperlink ref="C84" r:id="rId43" xr:uid="{00000000-0004-0000-3000-00002A000000}"/>
    <hyperlink ref="C85" r:id="rId44" xr:uid="{00000000-0004-0000-3000-00002B000000}"/>
    <hyperlink ref="C16" r:id="rId45" xr:uid="{00000000-0004-0000-3000-00002C000000}"/>
    <hyperlink ref="C17" r:id="rId46" xr:uid="{00000000-0004-0000-3000-00002D000000}"/>
    <hyperlink ref="C94" r:id="rId47" xr:uid="{00000000-0004-0000-3000-00002E000000}"/>
    <hyperlink ref="C99" r:id="rId48" xr:uid="{00000000-0004-0000-3000-00002F000000}"/>
    <hyperlink ref="C57" r:id="rId49" xr:uid="{00000000-0004-0000-3000-000030000000}"/>
    <hyperlink ref="C2" r:id="rId50" xr:uid="{00000000-0004-0000-3000-000031000000}"/>
    <hyperlink ref="C58" r:id="rId51" xr:uid="{00000000-0004-0000-3000-000032000000}"/>
    <hyperlink ref="C59" r:id="rId52" xr:uid="{00000000-0004-0000-3000-000033000000}"/>
    <hyperlink ref="C60" r:id="rId53" xr:uid="{00000000-0004-0000-3000-000034000000}"/>
    <hyperlink ref="C61" r:id="rId54" xr:uid="{00000000-0004-0000-3000-000035000000}"/>
    <hyperlink ref="C62" r:id="rId55" xr:uid="{00000000-0004-0000-3000-000036000000}"/>
    <hyperlink ref="C63" r:id="rId56" xr:uid="{00000000-0004-0000-3000-000037000000}"/>
    <hyperlink ref="C65" r:id="rId57" xr:uid="{00000000-0004-0000-3000-000038000000}"/>
    <hyperlink ref="C106" r:id="rId58" xr:uid="{00000000-0004-0000-3000-000039000000}"/>
    <hyperlink ref="C103" r:id="rId59" xr:uid="{00000000-0004-0000-3000-00003A000000}"/>
    <hyperlink ref="C104" r:id="rId60" xr:uid="{00000000-0004-0000-3000-00003B000000}"/>
    <hyperlink ref="C3" r:id="rId61" xr:uid="{00000000-0004-0000-3000-00003C000000}"/>
    <hyperlink ref="C4" r:id="rId62" xr:uid="{00000000-0004-0000-3000-00003D000000}"/>
    <hyperlink ref="C5" r:id="rId63" xr:uid="{00000000-0004-0000-3000-00003E000000}"/>
    <hyperlink ref="C6" r:id="rId64" xr:uid="{00000000-0004-0000-3000-00003F000000}"/>
    <hyperlink ref="C7" r:id="rId65" xr:uid="{00000000-0004-0000-3000-000040000000}"/>
    <hyperlink ref="C8" r:id="rId66" xr:uid="{00000000-0004-0000-3000-000041000000}"/>
    <hyperlink ref="C9" r:id="rId67" xr:uid="{00000000-0004-0000-3000-000042000000}"/>
    <hyperlink ref="C68" r:id="rId68" xr:uid="{00000000-0004-0000-3000-000043000000}"/>
    <hyperlink ref="C69" r:id="rId69" xr:uid="{00000000-0004-0000-3000-000044000000}"/>
    <hyperlink ref="C71" r:id="rId70" xr:uid="{00000000-0004-0000-3000-000045000000}"/>
    <hyperlink ref="C100" r:id="rId71" xr:uid="{00000000-0004-0000-3000-000046000000}"/>
    <hyperlink ref="C43" r:id="rId72" xr:uid="{00000000-0004-0000-3000-000047000000}"/>
    <hyperlink ref="C44" r:id="rId73" xr:uid="{00000000-0004-0000-3000-000048000000}"/>
    <hyperlink ref="C86" r:id="rId74" xr:uid="{00000000-0004-0000-3000-000049000000}"/>
    <hyperlink ref="C73" r:id="rId75" xr:uid="{00000000-0004-0000-3000-00004A000000}"/>
    <hyperlink ref="C101" r:id="rId76" xr:uid="{00000000-0004-0000-3000-00004B000000}"/>
    <hyperlink ref="C102" r:id="rId77" xr:uid="{00000000-0004-0000-3000-00004C000000}"/>
    <hyperlink ref="C74" r:id="rId78" xr:uid="{00000000-0004-0000-3000-00004D000000}"/>
    <hyperlink ref="C90" r:id="rId79" xr:uid="{00000000-0004-0000-3000-00004E000000}"/>
    <hyperlink ref="C64" r:id="rId80" xr:uid="{00000000-0004-0000-3000-00004F000000}"/>
    <hyperlink ref="C77" r:id="rId81" xr:uid="{00000000-0004-0000-3000-000050000000}"/>
    <hyperlink ref="C109" r:id="rId82" xr:uid="{00000000-0004-0000-3000-000051000000}"/>
    <hyperlink ref="C21" r:id="rId83" xr:uid="{00000000-0004-0000-3000-000052000000}"/>
    <hyperlink ref="C114" r:id="rId84" xr:uid="{00000000-0004-0000-3000-000053000000}"/>
    <hyperlink ref="C115" r:id="rId85" xr:uid="{00000000-0004-0000-3000-000054000000}"/>
    <hyperlink ref="C116" r:id="rId86" xr:uid="{00000000-0004-0000-3000-000055000000}"/>
    <hyperlink ref="C117" r:id="rId87" xr:uid="{00000000-0004-0000-3000-000056000000}"/>
    <hyperlink ref="C129" r:id="rId88" xr:uid="{00000000-0004-0000-3000-000057000000}"/>
    <hyperlink ref="C79" r:id="rId89" xr:uid="{00000000-0004-0000-3000-000058000000}"/>
  </hyperlinks>
  <pageMargins left="0.7" right="0.7" top="0.75" bottom="0.75" header="0.3" footer="0.3"/>
  <pageSetup paperSize="9" orientation="portrait" verticalDpi="0" r:id="rId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selection activeCell="A12" sqref="A12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49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3" t="s">
        <v>3767</v>
      </c>
      <c r="B2" s="45" t="s">
        <v>3765</v>
      </c>
      <c r="C2" s="16" t="s">
        <v>3766</v>
      </c>
      <c r="D2" s="12">
        <v>134</v>
      </c>
      <c r="E2" s="13"/>
      <c r="F2" s="13">
        <v>241</v>
      </c>
      <c r="G2" s="13">
        <v>189</v>
      </c>
      <c r="H2" s="12">
        <f>F2+F3</f>
        <v>793</v>
      </c>
      <c r="I2" s="12">
        <v>793</v>
      </c>
      <c r="J2" s="13">
        <f t="shared" ref="J2:J31" si="0">H2-I2</f>
        <v>0</v>
      </c>
      <c r="L2" s="13">
        <f t="shared" ref="L2:L31" si="1">F2*20%</f>
        <v>48.2</v>
      </c>
    </row>
    <row r="3" spans="1:14" s="8" customFormat="1" ht="30" customHeight="1" x14ac:dyDescent="0.3">
      <c r="A3" s="9" t="s">
        <v>3767</v>
      </c>
      <c r="B3" s="44" t="s">
        <v>1398</v>
      </c>
      <c r="C3" s="14" t="s">
        <v>3768</v>
      </c>
      <c r="D3" s="8">
        <v>134</v>
      </c>
      <c r="E3" s="9"/>
      <c r="F3" s="9">
        <v>552</v>
      </c>
      <c r="G3" s="9">
        <v>434</v>
      </c>
      <c r="J3" s="9">
        <f t="shared" si="0"/>
        <v>0</v>
      </c>
      <c r="L3" s="9">
        <f t="shared" si="1"/>
        <v>110.4</v>
      </c>
      <c r="M3" s="9"/>
      <c r="N3" s="9"/>
    </row>
    <row r="4" spans="1:14" s="3" customFormat="1" ht="30" customHeight="1" x14ac:dyDescent="0.3">
      <c r="A4" s="3" t="s">
        <v>1324</v>
      </c>
      <c r="B4" s="49" t="s">
        <v>3744</v>
      </c>
      <c r="C4" s="15"/>
      <c r="D4" s="21" t="s">
        <v>244</v>
      </c>
      <c r="E4" s="3" t="s">
        <v>3745</v>
      </c>
      <c r="F4" s="4">
        <v>425</v>
      </c>
      <c r="G4" s="4">
        <v>335</v>
      </c>
      <c r="H4" s="3">
        <f>F4</f>
        <v>425</v>
      </c>
      <c r="I4" s="3">
        <v>425</v>
      </c>
      <c r="J4" s="4">
        <f t="shared" si="0"/>
        <v>0</v>
      </c>
      <c r="L4" s="4">
        <f t="shared" si="1"/>
        <v>85</v>
      </c>
    </row>
    <row r="5" spans="1:14" s="5" customFormat="1" ht="30" customHeight="1" x14ac:dyDescent="0.3">
      <c r="A5" s="5" t="s">
        <v>1253</v>
      </c>
      <c r="B5" s="56" t="s">
        <v>3740</v>
      </c>
      <c r="C5" s="7" t="s">
        <v>3739</v>
      </c>
      <c r="D5" s="24" t="s">
        <v>663</v>
      </c>
      <c r="E5" s="24" t="s">
        <v>274</v>
      </c>
      <c r="F5" s="6">
        <v>389</v>
      </c>
      <c r="G5" s="6">
        <v>306</v>
      </c>
      <c r="H5" s="5">
        <f>F5</f>
        <v>389</v>
      </c>
      <c r="I5" s="5">
        <v>200</v>
      </c>
      <c r="J5" s="6">
        <f t="shared" si="0"/>
        <v>189</v>
      </c>
      <c r="L5" s="6">
        <f t="shared" si="1"/>
        <v>77.800000000000011</v>
      </c>
    </row>
    <row r="6" spans="1:14" s="3" customFormat="1" ht="30" customHeight="1" x14ac:dyDescent="0.3">
      <c r="A6" s="3" t="s">
        <v>199</v>
      </c>
      <c r="B6" s="43" t="s">
        <v>3735</v>
      </c>
      <c r="C6" s="15" t="s">
        <v>3736</v>
      </c>
      <c r="D6" s="21"/>
      <c r="F6" s="4">
        <v>126</v>
      </c>
      <c r="G6" s="4">
        <v>99</v>
      </c>
      <c r="H6" s="3">
        <f>F6+F7+F8+F9+F10+F11+F12+F13+F14+F15</f>
        <v>2205</v>
      </c>
      <c r="I6" s="3">
        <v>1800</v>
      </c>
      <c r="J6" s="4">
        <f t="shared" si="0"/>
        <v>405</v>
      </c>
      <c r="L6" s="4">
        <f t="shared" si="1"/>
        <v>25.200000000000003</v>
      </c>
    </row>
    <row r="7" spans="1:14" s="3" customFormat="1" ht="30" customHeight="1" x14ac:dyDescent="0.3">
      <c r="A7" s="3" t="s">
        <v>199</v>
      </c>
      <c r="B7" s="43" t="s">
        <v>3737</v>
      </c>
      <c r="C7" s="15" t="s">
        <v>3738</v>
      </c>
      <c r="D7" s="21"/>
      <c r="F7" s="4">
        <v>271</v>
      </c>
      <c r="G7" s="4">
        <v>213</v>
      </c>
      <c r="J7" s="4">
        <f t="shared" si="0"/>
        <v>0</v>
      </c>
      <c r="L7" s="4">
        <f t="shared" si="1"/>
        <v>54.2</v>
      </c>
    </row>
    <row r="8" spans="1:14" s="3" customFormat="1" ht="30" customHeight="1" x14ac:dyDescent="0.3">
      <c r="A8" s="4" t="s">
        <v>199</v>
      </c>
      <c r="B8" s="49" t="s">
        <v>3753</v>
      </c>
      <c r="C8" s="15" t="s">
        <v>3754</v>
      </c>
      <c r="D8" s="4">
        <v>60</v>
      </c>
      <c r="E8" s="4"/>
      <c r="F8" s="4">
        <v>312</v>
      </c>
      <c r="G8" s="4">
        <v>245</v>
      </c>
      <c r="J8" s="4">
        <f t="shared" si="0"/>
        <v>0</v>
      </c>
      <c r="L8" s="4">
        <f t="shared" si="1"/>
        <v>62.400000000000006</v>
      </c>
    </row>
    <row r="9" spans="1:14" s="3" customFormat="1" ht="53.25" customHeight="1" x14ac:dyDescent="0.3">
      <c r="A9" s="4" t="s">
        <v>199</v>
      </c>
      <c r="B9" s="49" t="s">
        <v>3755</v>
      </c>
      <c r="C9" s="15" t="s">
        <v>3756</v>
      </c>
      <c r="D9" s="3">
        <v>62</v>
      </c>
      <c r="E9" s="3" t="s">
        <v>7</v>
      </c>
      <c r="F9" s="4">
        <v>291</v>
      </c>
      <c r="G9" s="4">
        <v>195</v>
      </c>
      <c r="J9" s="4">
        <f t="shared" si="0"/>
        <v>0</v>
      </c>
      <c r="L9" s="4">
        <f t="shared" si="1"/>
        <v>58.2</v>
      </c>
    </row>
    <row r="10" spans="1:14" s="3" customFormat="1" ht="30" customHeight="1" x14ac:dyDescent="0.3">
      <c r="A10" s="37" t="s">
        <v>199</v>
      </c>
      <c r="B10" s="49" t="s">
        <v>3757</v>
      </c>
      <c r="C10" s="15" t="s">
        <v>3758</v>
      </c>
      <c r="D10" s="3">
        <v>62</v>
      </c>
      <c r="F10" s="4">
        <v>291</v>
      </c>
      <c r="G10" s="4">
        <v>206</v>
      </c>
      <c r="J10" s="4">
        <f t="shared" si="0"/>
        <v>0</v>
      </c>
      <c r="L10" s="4">
        <f t="shared" si="1"/>
        <v>58.2</v>
      </c>
    </row>
    <row r="11" spans="1:14" s="3" customFormat="1" ht="30" customHeight="1" x14ac:dyDescent="0.3">
      <c r="A11" s="4" t="s">
        <v>199</v>
      </c>
      <c r="B11" s="49" t="s">
        <v>3771</v>
      </c>
      <c r="C11" s="15" t="s">
        <v>3773</v>
      </c>
      <c r="D11" s="4" t="s">
        <v>3772</v>
      </c>
      <c r="E11" s="4" t="s">
        <v>120</v>
      </c>
      <c r="F11" s="4">
        <v>139</v>
      </c>
      <c r="G11" s="4">
        <v>109</v>
      </c>
      <c r="J11" s="4">
        <f t="shared" si="0"/>
        <v>0</v>
      </c>
      <c r="L11" s="4">
        <f t="shared" si="1"/>
        <v>27.8</v>
      </c>
    </row>
    <row r="12" spans="1:14" s="3" customFormat="1" ht="30" customHeight="1" x14ac:dyDescent="0.3">
      <c r="A12" s="4" t="s">
        <v>199</v>
      </c>
      <c r="B12" s="43" t="s">
        <v>3774</v>
      </c>
      <c r="C12" s="15" t="s">
        <v>3775</v>
      </c>
      <c r="D12" s="3" t="s">
        <v>3398</v>
      </c>
      <c r="F12" s="3">
        <v>147</v>
      </c>
      <c r="G12" s="4">
        <v>115</v>
      </c>
      <c r="J12" s="4">
        <f t="shared" si="0"/>
        <v>0</v>
      </c>
      <c r="L12" s="4">
        <f t="shared" si="1"/>
        <v>29.400000000000002</v>
      </c>
    </row>
    <row r="13" spans="1:14" s="3" customFormat="1" ht="30" customHeight="1" x14ac:dyDescent="0.3">
      <c r="A13" s="4" t="s">
        <v>199</v>
      </c>
      <c r="B13" s="49" t="s">
        <v>3776</v>
      </c>
      <c r="C13" s="15" t="s">
        <v>3777</v>
      </c>
      <c r="D13" s="4" t="s">
        <v>1101</v>
      </c>
      <c r="E13" s="4"/>
      <c r="F13" s="4">
        <v>223</v>
      </c>
      <c r="G13" s="4">
        <v>175</v>
      </c>
      <c r="J13" s="4">
        <f t="shared" si="0"/>
        <v>0</v>
      </c>
      <c r="L13" s="4">
        <f t="shared" si="1"/>
        <v>44.6</v>
      </c>
    </row>
    <row r="14" spans="1:14" s="4" customFormat="1" ht="30" customHeight="1" x14ac:dyDescent="0.3">
      <c r="A14" s="4" t="s">
        <v>199</v>
      </c>
      <c r="B14" s="49" t="s">
        <v>3778</v>
      </c>
      <c r="C14" s="15" t="s">
        <v>3779</v>
      </c>
      <c r="D14" s="4" t="s">
        <v>1101</v>
      </c>
      <c r="F14" s="4">
        <v>228</v>
      </c>
      <c r="G14" s="4">
        <v>179</v>
      </c>
      <c r="H14" s="3"/>
      <c r="I14" s="3"/>
      <c r="J14" s="4">
        <f t="shared" si="0"/>
        <v>0</v>
      </c>
      <c r="K14" s="3"/>
      <c r="L14" s="4">
        <f t="shared" si="1"/>
        <v>45.6</v>
      </c>
    </row>
    <row r="15" spans="1:14" s="4" customFormat="1" ht="30" customHeight="1" x14ac:dyDescent="0.3">
      <c r="A15" s="4" t="s">
        <v>199</v>
      </c>
      <c r="B15" s="43" t="s">
        <v>3780</v>
      </c>
      <c r="C15" s="15" t="s">
        <v>3781</v>
      </c>
      <c r="D15" s="3"/>
      <c r="E15" s="3" t="s">
        <v>3782</v>
      </c>
      <c r="F15" s="3">
        <v>177</v>
      </c>
      <c r="G15" s="4">
        <v>139</v>
      </c>
      <c r="H15" s="3"/>
      <c r="I15" s="3"/>
      <c r="J15" s="4">
        <f t="shared" si="0"/>
        <v>0</v>
      </c>
      <c r="K15" s="3"/>
      <c r="L15" s="4">
        <f t="shared" si="1"/>
        <v>35.4</v>
      </c>
    </row>
    <row r="16" spans="1:14" s="6" customFormat="1" ht="30" customHeight="1" x14ac:dyDescent="0.3">
      <c r="A16" s="5" t="s">
        <v>3743</v>
      </c>
      <c r="B16" s="61" t="s">
        <v>3741</v>
      </c>
      <c r="C16" s="7" t="s">
        <v>3742</v>
      </c>
      <c r="D16" s="6">
        <v>58</v>
      </c>
      <c r="H16" s="5">
        <f>F16</f>
        <v>0</v>
      </c>
      <c r="I16" s="5"/>
      <c r="J16" s="6">
        <f t="shared" si="0"/>
        <v>0</v>
      </c>
      <c r="K16" s="5"/>
      <c r="L16" s="6">
        <f t="shared" si="1"/>
        <v>0</v>
      </c>
    </row>
    <row r="17" spans="1:12" s="3" customFormat="1" ht="30" customHeight="1" x14ac:dyDescent="0.3">
      <c r="A17" s="3" t="s">
        <v>143</v>
      </c>
      <c r="B17" s="43" t="s">
        <v>3763</v>
      </c>
      <c r="C17" s="15" t="s">
        <v>3764</v>
      </c>
      <c r="D17" s="3">
        <v>5</v>
      </c>
      <c r="E17" s="3" t="s">
        <v>120</v>
      </c>
      <c r="F17" s="3">
        <v>1086</v>
      </c>
      <c r="G17" s="4">
        <v>855</v>
      </c>
      <c r="H17" s="3">
        <f>F17</f>
        <v>1086</v>
      </c>
      <c r="I17" s="3">
        <v>550</v>
      </c>
      <c r="J17" s="4">
        <f t="shared" si="0"/>
        <v>536</v>
      </c>
      <c r="L17" s="4">
        <f t="shared" si="1"/>
        <v>217.20000000000002</v>
      </c>
    </row>
    <row r="18" spans="1:12" s="5" customFormat="1" ht="30" customHeight="1" x14ac:dyDescent="0.3">
      <c r="A18" s="5" t="s">
        <v>115</v>
      </c>
      <c r="B18" s="46" t="s">
        <v>3761</v>
      </c>
      <c r="C18" s="7" t="s">
        <v>3762</v>
      </c>
      <c r="D18" s="5">
        <v>4</v>
      </c>
      <c r="F18" s="5">
        <v>407</v>
      </c>
      <c r="G18" s="6">
        <v>320</v>
      </c>
      <c r="H18" s="5">
        <f>F18</f>
        <v>407</v>
      </c>
      <c r="I18" s="5">
        <v>120</v>
      </c>
      <c r="J18" s="6">
        <f t="shared" si="0"/>
        <v>287</v>
      </c>
      <c r="L18" s="6">
        <f t="shared" si="1"/>
        <v>81.400000000000006</v>
      </c>
    </row>
    <row r="19" spans="1:12" s="3" customFormat="1" ht="30" customHeight="1" x14ac:dyDescent="0.3">
      <c r="A19" s="3" t="s">
        <v>1239</v>
      </c>
      <c r="B19" s="49" t="s">
        <v>3746</v>
      </c>
      <c r="C19" s="15"/>
      <c r="D19" s="21"/>
      <c r="E19" s="3" t="s">
        <v>83</v>
      </c>
      <c r="F19" s="4">
        <v>374</v>
      </c>
      <c r="G19" s="4">
        <v>317</v>
      </c>
      <c r="H19" s="3">
        <f>F19+F20+F21+F22+F23+F24</f>
        <v>1356</v>
      </c>
      <c r="I19" s="3">
        <v>700</v>
      </c>
      <c r="J19" s="4">
        <f t="shared" si="0"/>
        <v>656</v>
      </c>
      <c r="L19" s="4">
        <f t="shared" si="1"/>
        <v>74.8</v>
      </c>
    </row>
    <row r="20" spans="1:12" s="3" customFormat="1" ht="30" customHeight="1" x14ac:dyDescent="0.3">
      <c r="A20" s="3" t="s">
        <v>1239</v>
      </c>
      <c r="B20" s="49" t="s">
        <v>3747</v>
      </c>
      <c r="C20" s="15"/>
      <c r="D20" s="21">
        <v>23</v>
      </c>
      <c r="E20" s="21" t="s">
        <v>120</v>
      </c>
      <c r="F20" s="4">
        <v>125</v>
      </c>
      <c r="G20" s="4">
        <v>99</v>
      </c>
      <c r="J20" s="4">
        <f t="shared" si="0"/>
        <v>0</v>
      </c>
      <c r="L20" s="4">
        <f t="shared" si="1"/>
        <v>25</v>
      </c>
    </row>
    <row r="21" spans="1:12" s="3" customFormat="1" ht="30" customHeight="1" x14ac:dyDescent="0.3">
      <c r="A21" s="3" t="s">
        <v>1239</v>
      </c>
      <c r="B21" s="49" t="s">
        <v>3748</v>
      </c>
      <c r="C21" s="15"/>
      <c r="E21" s="21"/>
      <c r="F21" s="4">
        <v>315</v>
      </c>
      <c r="G21" s="4">
        <v>252</v>
      </c>
      <c r="J21" s="4">
        <f t="shared" si="0"/>
        <v>0</v>
      </c>
      <c r="L21" s="4">
        <f t="shared" si="1"/>
        <v>63</v>
      </c>
    </row>
    <row r="22" spans="1:12" s="3" customFormat="1" ht="30" customHeight="1" x14ac:dyDescent="0.3">
      <c r="A22" s="3" t="s">
        <v>1239</v>
      </c>
      <c r="B22" s="43" t="s">
        <v>3749</v>
      </c>
      <c r="C22" s="15"/>
      <c r="E22" s="3" t="s">
        <v>47</v>
      </c>
      <c r="F22" s="4">
        <v>234</v>
      </c>
      <c r="G22" s="4">
        <v>195</v>
      </c>
      <c r="J22" s="4">
        <f t="shared" si="0"/>
        <v>0</v>
      </c>
      <c r="L22" s="4">
        <f t="shared" si="1"/>
        <v>46.800000000000004</v>
      </c>
    </row>
    <row r="23" spans="1:12" s="3" customFormat="1" ht="30" customHeight="1" x14ac:dyDescent="0.3">
      <c r="A23" s="3" t="s">
        <v>1239</v>
      </c>
      <c r="B23" s="49" t="s">
        <v>3750</v>
      </c>
      <c r="C23" s="15"/>
      <c r="D23" s="4">
        <v>23</v>
      </c>
      <c r="E23" s="4" t="s">
        <v>3751</v>
      </c>
      <c r="F23" s="4">
        <v>125</v>
      </c>
      <c r="G23" s="4">
        <v>99</v>
      </c>
      <c r="J23" s="4">
        <f t="shared" si="0"/>
        <v>0</v>
      </c>
      <c r="L23" s="4">
        <f t="shared" si="1"/>
        <v>25</v>
      </c>
    </row>
    <row r="24" spans="1:12" s="3" customFormat="1" ht="30" customHeight="1" x14ac:dyDescent="0.3">
      <c r="A24" s="3" t="s">
        <v>1239</v>
      </c>
      <c r="B24" s="49" t="s">
        <v>3752</v>
      </c>
      <c r="C24" s="15"/>
      <c r="D24" s="4"/>
      <c r="E24" s="4"/>
      <c r="F24" s="4">
        <v>183</v>
      </c>
      <c r="G24" s="4">
        <v>146</v>
      </c>
      <c r="J24" s="4">
        <f t="shared" si="0"/>
        <v>0</v>
      </c>
      <c r="L24" s="4">
        <f t="shared" si="1"/>
        <v>36.6</v>
      </c>
    </row>
    <row r="25" spans="1:12" s="12" customFormat="1" ht="30" customHeight="1" x14ac:dyDescent="0.3">
      <c r="A25" s="27" t="s">
        <v>425</v>
      </c>
      <c r="B25" s="45" t="s">
        <v>3759</v>
      </c>
      <c r="C25" s="16" t="s">
        <v>3760</v>
      </c>
      <c r="D25" s="12">
        <v>6</v>
      </c>
      <c r="E25" s="12" t="s">
        <v>224</v>
      </c>
      <c r="F25" s="13">
        <v>406</v>
      </c>
      <c r="G25" s="13">
        <v>319</v>
      </c>
      <c r="H25" s="12">
        <f>F25+F26+F27+F28+F29</f>
        <v>1343</v>
      </c>
      <c r="I25" s="12">
        <v>700</v>
      </c>
      <c r="J25" s="13">
        <f t="shared" si="0"/>
        <v>643</v>
      </c>
      <c r="L25" s="13">
        <f t="shared" si="1"/>
        <v>81.2</v>
      </c>
    </row>
    <row r="26" spans="1:12" s="10" customFormat="1" ht="30" customHeight="1" x14ac:dyDescent="0.3">
      <c r="A26" s="11" t="s">
        <v>425</v>
      </c>
      <c r="B26" s="42" t="s">
        <v>3769</v>
      </c>
      <c r="C26" s="15" t="s">
        <v>3770</v>
      </c>
      <c r="D26" s="10">
        <v>6</v>
      </c>
      <c r="E26" s="11"/>
      <c r="F26" s="11">
        <v>507</v>
      </c>
      <c r="G26" s="11">
        <v>399</v>
      </c>
      <c r="J26" s="11">
        <f t="shared" si="0"/>
        <v>0</v>
      </c>
      <c r="L26" s="11">
        <f t="shared" si="1"/>
        <v>101.4</v>
      </c>
    </row>
    <row r="27" spans="1:12" s="10" customFormat="1" ht="30" customHeight="1" x14ac:dyDescent="0.3">
      <c r="A27" s="10" t="s">
        <v>425</v>
      </c>
      <c r="B27" s="41" t="s">
        <v>3092</v>
      </c>
      <c r="C27" s="15" t="s">
        <v>3783</v>
      </c>
      <c r="D27" s="10">
        <v>116</v>
      </c>
      <c r="E27" s="10" t="s">
        <v>20</v>
      </c>
      <c r="F27" s="10">
        <v>126</v>
      </c>
      <c r="G27" s="11">
        <v>99</v>
      </c>
      <c r="J27" s="11">
        <f t="shared" si="0"/>
        <v>0</v>
      </c>
      <c r="L27" s="11">
        <f t="shared" si="1"/>
        <v>25.200000000000003</v>
      </c>
    </row>
    <row r="28" spans="1:12" s="10" customFormat="1" ht="30" customHeight="1" x14ac:dyDescent="0.3">
      <c r="A28" s="10" t="s">
        <v>425</v>
      </c>
      <c r="B28" s="41" t="s">
        <v>3784</v>
      </c>
      <c r="C28" s="15" t="s">
        <v>3785</v>
      </c>
      <c r="D28" s="10">
        <v>116</v>
      </c>
      <c r="E28" s="10" t="s">
        <v>59</v>
      </c>
      <c r="F28" s="10">
        <v>157</v>
      </c>
      <c r="G28" s="11">
        <v>123</v>
      </c>
      <c r="J28" s="11">
        <f t="shared" si="0"/>
        <v>0</v>
      </c>
      <c r="L28" s="11">
        <f t="shared" si="1"/>
        <v>31.400000000000002</v>
      </c>
    </row>
    <row r="29" spans="1:12" s="8" customFormat="1" ht="30" customHeight="1" x14ac:dyDescent="0.3">
      <c r="A29" s="8" t="s">
        <v>425</v>
      </c>
      <c r="B29" s="48" t="s">
        <v>3786</v>
      </c>
      <c r="C29" s="14" t="s">
        <v>3787</v>
      </c>
      <c r="D29" s="8">
        <v>116</v>
      </c>
      <c r="E29" s="8" t="s">
        <v>59</v>
      </c>
      <c r="F29" s="8">
        <v>147</v>
      </c>
      <c r="G29" s="9">
        <v>115</v>
      </c>
      <c r="J29" s="9">
        <f t="shared" si="0"/>
        <v>0</v>
      </c>
      <c r="L29" s="9">
        <f t="shared" si="1"/>
        <v>29.400000000000002</v>
      </c>
    </row>
    <row r="30" spans="1:12" s="8" customFormat="1" ht="30" customHeight="1" x14ac:dyDescent="0.3">
      <c r="A30" s="9" t="s">
        <v>58</v>
      </c>
      <c r="B30" s="48" t="s">
        <v>3789</v>
      </c>
      <c r="C30" s="14" t="s">
        <v>3788</v>
      </c>
      <c r="D30" s="20"/>
      <c r="E30" s="20"/>
      <c r="F30" s="9">
        <v>115</v>
      </c>
      <c r="G30" s="9">
        <v>115</v>
      </c>
      <c r="H30" s="8">
        <f>F30</f>
        <v>115</v>
      </c>
      <c r="J30" s="9">
        <f t="shared" si="0"/>
        <v>115</v>
      </c>
      <c r="L30" s="9">
        <f t="shared" si="1"/>
        <v>23</v>
      </c>
    </row>
    <row r="31" spans="1:12" ht="30" customHeight="1" x14ac:dyDescent="0.3">
      <c r="A31" s="2"/>
      <c r="B31" s="2" t="s">
        <v>3790</v>
      </c>
      <c r="C31" s="29"/>
      <c r="E31" s="2"/>
      <c r="F31" s="2"/>
      <c r="G31" s="2">
        <v>425</v>
      </c>
      <c r="J31" s="2">
        <f t="shared" si="0"/>
        <v>0</v>
      </c>
      <c r="L31" s="2">
        <f t="shared" si="1"/>
        <v>0</v>
      </c>
    </row>
    <row r="32" spans="1:12" ht="30" customHeight="1" x14ac:dyDescent="0.3">
      <c r="B32" s="1" t="s">
        <v>3791</v>
      </c>
      <c r="C32" s="28"/>
      <c r="G32" s="2">
        <v>115</v>
      </c>
      <c r="J32" s="2">
        <f t="shared" ref="J32:J35" si="2">H32-I32</f>
        <v>0</v>
      </c>
      <c r="L32" s="2">
        <f t="shared" ref="L32:L35" si="3">F32*20%</f>
        <v>0</v>
      </c>
    </row>
    <row r="33" spans="2:12" ht="30" customHeight="1" x14ac:dyDescent="0.3">
      <c r="B33" s="1" t="s">
        <v>3792</v>
      </c>
      <c r="C33" s="28"/>
      <c r="F33" s="2"/>
      <c r="G33" s="2">
        <v>115</v>
      </c>
      <c r="J33" s="2">
        <f t="shared" si="2"/>
        <v>0</v>
      </c>
      <c r="L33" s="2">
        <f t="shared" si="3"/>
        <v>0</v>
      </c>
    </row>
    <row r="34" spans="2:12" ht="30" customHeight="1" x14ac:dyDescent="0.3">
      <c r="C34" s="28"/>
      <c r="F34" s="2"/>
      <c r="G34" s="2">
        <f t="shared" ref="G34:G35" si="4">F34-L34</f>
        <v>0</v>
      </c>
      <c r="J34" s="2">
        <f t="shared" si="2"/>
        <v>0</v>
      </c>
      <c r="L34" s="2">
        <f t="shared" si="3"/>
        <v>0</v>
      </c>
    </row>
    <row r="35" spans="2:12" ht="30" customHeight="1" x14ac:dyDescent="0.3">
      <c r="C35" s="28"/>
      <c r="F35" s="2"/>
      <c r="G35" s="2">
        <f t="shared" si="4"/>
        <v>0</v>
      </c>
      <c r="J35" s="2">
        <f t="shared" si="2"/>
        <v>0</v>
      </c>
      <c r="L35" s="2">
        <f t="shared" si="3"/>
        <v>0</v>
      </c>
    </row>
    <row r="36" spans="2:12" ht="30" customHeight="1" x14ac:dyDescent="0.3">
      <c r="C36" s="28"/>
      <c r="F36" s="2"/>
      <c r="G36" s="2">
        <f>F36-L36</f>
        <v>0</v>
      </c>
      <c r="J36" s="2">
        <f>H36-I36</f>
        <v>0</v>
      </c>
      <c r="L36" s="2">
        <f>F36*20%</f>
        <v>0</v>
      </c>
    </row>
    <row r="37" spans="2:12" ht="30" customHeight="1" x14ac:dyDescent="0.3">
      <c r="C37" s="28"/>
      <c r="F37" s="2"/>
      <c r="G37" s="2">
        <f>F37-L37</f>
        <v>0</v>
      </c>
      <c r="J37" s="2">
        <f>H37-I37</f>
        <v>0</v>
      </c>
      <c r="L37" s="2">
        <f>F37*20%</f>
        <v>0</v>
      </c>
    </row>
    <row r="38" spans="2:12" ht="30" customHeight="1" x14ac:dyDescent="0.3">
      <c r="C38" s="28"/>
      <c r="G38" s="2">
        <f>F38-L38</f>
        <v>0</v>
      </c>
      <c r="J38" s="2">
        <f>H38-I38</f>
        <v>0</v>
      </c>
      <c r="L38" s="2">
        <f>F38*20%</f>
        <v>0</v>
      </c>
    </row>
    <row r="39" spans="2:12" ht="30" customHeight="1" x14ac:dyDescent="0.3">
      <c r="F39" s="1">
        <f>SUM(F2:F38)</f>
        <v>8119</v>
      </c>
      <c r="G39" s="1">
        <f>SUM(G2:G38)</f>
        <v>7047</v>
      </c>
      <c r="H39" s="1">
        <f>SUM(H2:H38)</f>
        <v>8119</v>
      </c>
      <c r="J39" s="1">
        <f>SUM(J2:J38)</f>
        <v>2831</v>
      </c>
    </row>
    <row r="40" spans="2:12" ht="30" customHeight="1" x14ac:dyDescent="0.3">
      <c r="G40" s="1">
        <v>7093</v>
      </c>
    </row>
  </sheetData>
  <sortState ref="A2:L47">
    <sortCondition ref="A2"/>
  </sortState>
  <hyperlinks>
    <hyperlink ref="C6" r:id="rId1" xr:uid="{00000000-0004-0000-0400-000000000000}"/>
    <hyperlink ref="C7" r:id="rId2" xr:uid="{00000000-0004-0000-0400-000001000000}"/>
    <hyperlink ref="C5" r:id="rId3" xr:uid="{00000000-0004-0000-0400-000002000000}"/>
    <hyperlink ref="C16" r:id="rId4" xr:uid="{00000000-0004-0000-0400-000003000000}"/>
    <hyperlink ref="C8" r:id="rId5" xr:uid="{00000000-0004-0000-0400-000004000000}"/>
    <hyperlink ref="C9" r:id="rId6" xr:uid="{00000000-0004-0000-0400-000005000000}"/>
    <hyperlink ref="C10" r:id="rId7" xr:uid="{00000000-0004-0000-0400-000006000000}"/>
    <hyperlink ref="C25" r:id="rId8" xr:uid="{00000000-0004-0000-0400-000007000000}"/>
    <hyperlink ref="C18" r:id="rId9" xr:uid="{00000000-0004-0000-0400-000008000000}"/>
    <hyperlink ref="C17" r:id="rId10" xr:uid="{00000000-0004-0000-0400-000009000000}"/>
    <hyperlink ref="C2" r:id="rId11" xr:uid="{00000000-0004-0000-0400-00000A000000}"/>
    <hyperlink ref="C3" r:id="rId12" xr:uid="{00000000-0004-0000-0400-00000B000000}"/>
    <hyperlink ref="C26" r:id="rId13" xr:uid="{00000000-0004-0000-0400-00000C000000}"/>
    <hyperlink ref="C11" r:id="rId14" xr:uid="{00000000-0004-0000-0400-00000D000000}"/>
    <hyperlink ref="C12" r:id="rId15" xr:uid="{00000000-0004-0000-0400-00000E000000}"/>
    <hyperlink ref="C13" r:id="rId16" xr:uid="{00000000-0004-0000-0400-00000F000000}"/>
    <hyperlink ref="C14" r:id="rId17" xr:uid="{00000000-0004-0000-0400-000010000000}"/>
    <hyperlink ref="C15" r:id="rId18" xr:uid="{00000000-0004-0000-0400-000011000000}"/>
    <hyperlink ref="C27" r:id="rId19" xr:uid="{00000000-0004-0000-0400-000012000000}"/>
    <hyperlink ref="C28" r:id="rId20" xr:uid="{00000000-0004-0000-0400-000013000000}"/>
    <hyperlink ref="C29" r:id="rId21" xr:uid="{00000000-0004-0000-0400-000014000000}"/>
    <hyperlink ref="C30" r:id="rId22" xr:uid="{00000000-0004-0000-0400-000015000000}"/>
  </hyperlinks>
  <pageMargins left="0.7" right="0.7" top="0.75" bottom="0.75" header="0.3" footer="0.3"/>
  <pageSetup paperSize="9" orientation="portrait" verticalDpi="0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topLeftCell="A13" workbookViewId="0">
      <selection activeCell="B13" sqref="B13:F14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3" customFormat="1" ht="30" customHeight="1" x14ac:dyDescent="0.3">
      <c r="A2" s="4" t="s">
        <v>353</v>
      </c>
      <c r="B2" s="49" t="s">
        <v>3689</v>
      </c>
      <c r="C2" s="15" t="s">
        <v>3690</v>
      </c>
      <c r="D2" s="4" t="s">
        <v>516</v>
      </c>
      <c r="E2" s="4"/>
      <c r="F2" s="4">
        <v>406</v>
      </c>
      <c r="G2" s="4">
        <v>319</v>
      </c>
      <c r="H2" s="3">
        <f>F2</f>
        <v>406</v>
      </c>
      <c r="I2" s="3">
        <v>406</v>
      </c>
      <c r="J2" s="4">
        <f t="shared" ref="J2:J17" si="0">H2-I2</f>
        <v>0</v>
      </c>
      <c r="L2" s="4">
        <f t="shared" ref="L2:L63" si="1">F2*20%</f>
        <v>81.2</v>
      </c>
    </row>
    <row r="3" spans="1:14" s="5" customFormat="1" ht="30" customHeight="1" x14ac:dyDescent="0.3">
      <c r="A3" s="5" t="s">
        <v>270</v>
      </c>
      <c r="B3" s="46" t="s">
        <v>3712</v>
      </c>
      <c r="C3" s="7" t="s">
        <v>3713</v>
      </c>
      <c r="E3" s="5" t="s">
        <v>83</v>
      </c>
      <c r="F3" s="5">
        <v>185</v>
      </c>
      <c r="G3" s="6">
        <v>145</v>
      </c>
      <c r="H3" s="5">
        <f>F3</f>
        <v>185</v>
      </c>
      <c r="I3" s="5">
        <v>100</v>
      </c>
      <c r="J3" s="6">
        <f t="shared" si="0"/>
        <v>85</v>
      </c>
      <c r="L3" s="6">
        <f t="shared" si="1"/>
        <v>37</v>
      </c>
      <c r="M3" s="6"/>
      <c r="N3" s="6"/>
    </row>
    <row r="4" spans="1:14" s="3" customFormat="1" ht="30" customHeight="1" x14ac:dyDescent="0.3">
      <c r="A4" s="4" t="s">
        <v>55</v>
      </c>
      <c r="B4" s="49" t="s">
        <v>3689</v>
      </c>
      <c r="C4" s="15" t="s">
        <v>3690</v>
      </c>
      <c r="D4" s="4" t="s">
        <v>351</v>
      </c>
      <c r="E4" s="4"/>
      <c r="F4" s="4">
        <v>406</v>
      </c>
      <c r="G4" s="4">
        <v>319</v>
      </c>
      <c r="H4" s="3">
        <f>F4+F5+F6</f>
        <v>1537</v>
      </c>
      <c r="I4" s="3">
        <v>700</v>
      </c>
      <c r="J4" s="4">
        <f t="shared" si="0"/>
        <v>837</v>
      </c>
      <c r="L4" s="4">
        <f t="shared" si="1"/>
        <v>81.2</v>
      </c>
    </row>
    <row r="5" spans="1:14" s="3" customFormat="1" ht="30" customHeight="1" x14ac:dyDescent="0.3">
      <c r="A5" s="4" t="s">
        <v>55</v>
      </c>
      <c r="B5" s="43" t="s">
        <v>3141</v>
      </c>
      <c r="C5" s="15" t="s">
        <v>3699</v>
      </c>
      <c r="D5" s="4" t="s">
        <v>351</v>
      </c>
      <c r="E5" s="21" t="s">
        <v>3700</v>
      </c>
      <c r="F5" s="4">
        <v>680</v>
      </c>
      <c r="G5" s="4">
        <v>535</v>
      </c>
      <c r="J5" s="4">
        <f t="shared" si="0"/>
        <v>0</v>
      </c>
      <c r="L5" s="4">
        <f t="shared" si="1"/>
        <v>136</v>
      </c>
    </row>
    <row r="6" spans="1:14" s="3" customFormat="1" ht="30" customHeight="1" x14ac:dyDescent="0.3">
      <c r="A6" s="4" t="s">
        <v>55</v>
      </c>
      <c r="B6" s="49" t="s">
        <v>3701</v>
      </c>
      <c r="C6" s="15" t="s">
        <v>3702</v>
      </c>
      <c r="D6" s="4" t="s">
        <v>244</v>
      </c>
      <c r="E6" s="4" t="s">
        <v>474</v>
      </c>
      <c r="F6" s="4">
        <v>451</v>
      </c>
      <c r="G6" s="4">
        <v>355</v>
      </c>
      <c r="J6" s="4">
        <f t="shared" si="0"/>
        <v>0</v>
      </c>
      <c r="L6" s="4">
        <f t="shared" si="1"/>
        <v>90.2</v>
      </c>
    </row>
    <row r="7" spans="1:14" s="12" customFormat="1" ht="30" customHeight="1" x14ac:dyDescent="0.3">
      <c r="A7" s="27" t="s">
        <v>247</v>
      </c>
      <c r="B7" s="45" t="s">
        <v>3674</v>
      </c>
      <c r="C7" s="16" t="s">
        <v>3675</v>
      </c>
      <c r="E7" s="13"/>
      <c r="F7" s="13">
        <v>47</v>
      </c>
      <c r="G7" s="13">
        <v>47</v>
      </c>
      <c r="H7" s="12">
        <f>F7+F8+F9+F10</f>
        <v>315</v>
      </c>
      <c r="I7" s="12">
        <v>100</v>
      </c>
      <c r="J7" s="13">
        <f t="shared" si="0"/>
        <v>215</v>
      </c>
      <c r="L7" s="13">
        <f t="shared" si="1"/>
        <v>9.4</v>
      </c>
    </row>
    <row r="8" spans="1:14" s="10" customFormat="1" ht="30" customHeight="1" x14ac:dyDescent="0.3">
      <c r="A8" s="26" t="s">
        <v>247</v>
      </c>
      <c r="B8" s="42" t="s">
        <v>3678</v>
      </c>
      <c r="C8" s="15" t="s">
        <v>3679</v>
      </c>
      <c r="F8" s="11">
        <v>63</v>
      </c>
      <c r="G8" s="11">
        <v>63</v>
      </c>
      <c r="J8" s="11">
        <f t="shared" si="0"/>
        <v>0</v>
      </c>
      <c r="L8" s="11">
        <f t="shared" si="1"/>
        <v>12.600000000000001</v>
      </c>
    </row>
    <row r="9" spans="1:14" s="10" customFormat="1" ht="30" customHeight="1" x14ac:dyDescent="0.3">
      <c r="A9" s="26" t="s">
        <v>247</v>
      </c>
      <c r="B9" s="42" t="s">
        <v>3680</v>
      </c>
      <c r="C9" s="15" t="s">
        <v>3681</v>
      </c>
      <c r="F9" s="11">
        <v>110</v>
      </c>
      <c r="G9" s="11">
        <v>110</v>
      </c>
      <c r="J9" s="11">
        <f t="shared" si="0"/>
        <v>0</v>
      </c>
      <c r="L9" s="11">
        <f t="shared" si="1"/>
        <v>22</v>
      </c>
    </row>
    <row r="10" spans="1:14" s="10" customFormat="1" ht="30" customHeight="1" x14ac:dyDescent="0.3">
      <c r="A10" s="26" t="s">
        <v>247</v>
      </c>
      <c r="B10" s="43" t="s">
        <v>3730</v>
      </c>
      <c r="C10" s="15" t="s">
        <v>3731</v>
      </c>
      <c r="E10" s="11"/>
      <c r="F10" s="11">
        <v>95</v>
      </c>
      <c r="G10" s="11">
        <v>95</v>
      </c>
      <c r="J10" s="11"/>
      <c r="L10" s="11"/>
    </row>
    <row r="11" spans="1:14" s="12" customFormat="1" ht="30" customHeight="1" x14ac:dyDescent="0.3">
      <c r="A11" s="12" t="s">
        <v>242</v>
      </c>
      <c r="B11" s="47" t="s">
        <v>3693</v>
      </c>
      <c r="C11" s="16" t="s">
        <v>3694</v>
      </c>
      <c r="D11" s="12">
        <v>9</v>
      </c>
      <c r="E11" s="12" t="s">
        <v>3695</v>
      </c>
      <c r="F11" s="12">
        <v>558</v>
      </c>
      <c r="G11" s="13">
        <v>439</v>
      </c>
      <c r="H11" s="12">
        <f>F11+F12</f>
        <v>1314</v>
      </c>
      <c r="I11" s="12">
        <v>700</v>
      </c>
      <c r="J11" s="13">
        <f t="shared" si="0"/>
        <v>614</v>
      </c>
      <c r="L11" s="13">
        <f t="shared" si="1"/>
        <v>111.60000000000001</v>
      </c>
    </row>
    <row r="12" spans="1:14" s="9" customFormat="1" ht="30" customHeight="1" x14ac:dyDescent="0.3">
      <c r="A12" s="9" t="s">
        <v>242</v>
      </c>
      <c r="B12" s="44" t="s">
        <v>3705</v>
      </c>
      <c r="C12" s="14" t="s">
        <v>3704</v>
      </c>
      <c r="D12" s="9" t="s">
        <v>2325</v>
      </c>
      <c r="E12" s="9" t="s">
        <v>3706</v>
      </c>
      <c r="F12" s="9">
        <v>756</v>
      </c>
      <c r="G12" s="9">
        <v>595</v>
      </c>
      <c r="H12" s="8"/>
      <c r="I12" s="8"/>
      <c r="J12" s="9">
        <f t="shared" si="0"/>
        <v>0</v>
      </c>
      <c r="K12" s="8"/>
      <c r="L12" s="9">
        <f t="shared" si="1"/>
        <v>151.20000000000002</v>
      </c>
    </row>
    <row r="13" spans="1:14" s="13" customFormat="1" ht="30" customHeight="1" x14ac:dyDescent="0.3">
      <c r="A13" s="12" t="s">
        <v>664</v>
      </c>
      <c r="B13" s="45" t="s">
        <v>3663</v>
      </c>
      <c r="C13" s="16" t="s">
        <v>3664</v>
      </c>
      <c r="D13" s="22">
        <v>86</v>
      </c>
      <c r="E13" s="12" t="s">
        <v>274</v>
      </c>
      <c r="F13" s="13">
        <v>290</v>
      </c>
      <c r="G13" s="13">
        <v>228</v>
      </c>
      <c r="H13" s="12">
        <f>F13+F14</f>
        <v>518</v>
      </c>
      <c r="I13" s="12"/>
      <c r="J13" s="13">
        <f t="shared" si="0"/>
        <v>518</v>
      </c>
      <c r="K13" s="12"/>
      <c r="L13" s="13">
        <f t="shared" si="1"/>
        <v>58</v>
      </c>
    </row>
    <row r="14" spans="1:14" s="11" customFormat="1" ht="30" customHeight="1" x14ac:dyDescent="0.3">
      <c r="A14" s="10" t="s">
        <v>664</v>
      </c>
      <c r="B14" s="42" t="s">
        <v>3665</v>
      </c>
      <c r="C14" s="15" t="s">
        <v>3666</v>
      </c>
      <c r="D14" s="21">
        <v>1</v>
      </c>
      <c r="E14" s="21" t="s">
        <v>3667</v>
      </c>
      <c r="F14" s="11">
        <v>228</v>
      </c>
      <c r="G14" s="11">
        <v>179</v>
      </c>
      <c r="H14" s="10"/>
      <c r="I14" s="10"/>
      <c r="J14" s="11">
        <f t="shared" si="0"/>
        <v>0</v>
      </c>
      <c r="K14" s="10"/>
      <c r="L14" s="11">
        <f t="shared" si="1"/>
        <v>45.6</v>
      </c>
    </row>
    <row r="15" spans="1:14" s="6" customFormat="1" ht="30" customHeight="1" x14ac:dyDescent="0.3">
      <c r="A15" s="6" t="s">
        <v>1344</v>
      </c>
      <c r="B15" s="56" t="s">
        <v>3707</v>
      </c>
      <c r="C15" s="7" t="s">
        <v>3708</v>
      </c>
      <c r="D15" s="24">
        <v>54</v>
      </c>
      <c r="E15" s="5"/>
      <c r="F15" s="6">
        <v>580</v>
      </c>
      <c r="G15" s="6">
        <v>456</v>
      </c>
      <c r="H15" s="5">
        <f>F15</f>
        <v>580</v>
      </c>
      <c r="I15" s="5">
        <v>580</v>
      </c>
      <c r="J15" s="6">
        <f t="shared" si="0"/>
        <v>0</v>
      </c>
      <c r="K15" s="5"/>
      <c r="L15" s="6">
        <f>F15*20%</f>
        <v>116</v>
      </c>
    </row>
    <row r="16" spans="1:14" s="5" customFormat="1" ht="30" customHeight="1" x14ac:dyDescent="0.3">
      <c r="A16" s="6" t="s">
        <v>2419</v>
      </c>
      <c r="B16" s="61" t="s">
        <v>3691</v>
      </c>
      <c r="C16" s="7"/>
      <c r="D16" s="6" t="s">
        <v>516</v>
      </c>
      <c r="E16" s="6"/>
      <c r="F16" s="6"/>
      <c r="G16" s="6"/>
      <c r="H16" s="5">
        <f>F16</f>
        <v>0</v>
      </c>
      <c r="J16" s="6">
        <f t="shared" si="0"/>
        <v>0</v>
      </c>
      <c r="L16" s="6">
        <f t="shared" si="1"/>
        <v>0</v>
      </c>
    </row>
    <row r="17" spans="1:12" s="12" customFormat="1" ht="30" customHeight="1" x14ac:dyDescent="0.3">
      <c r="A17" s="12" t="s">
        <v>467</v>
      </c>
      <c r="B17" s="63" t="s">
        <v>3661</v>
      </c>
      <c r="C17" s="16" t="s">
        <v>3662</v>
      </c>
      <c r="D17" s="22">
        <v>146</v>
      </c>
      <c r="E17" s="12" t="s">
        <v>363</v>
      </c>
      <c r="F17" s="13"/>
      <c r="G17" s="13"/>
      <c r="H17" s="12">
        <f>F17+F18+F19+F20</f>
        <v>0</v>
      </c>
      <c r="J17" s="13">
        <f t="shared" si="0"/>
        <v>0</v>
      </c>
      <c r="L17" s="13">
        <f>F17*20%</f>
        <v>0</v>
      </c>
    </row>
    <row r="18" spans="1:12" s="10" customFormat="1" ht="30" customHeight="1" x14ac:dyDescent="0.3">
      <c r="A18" s="10" t="s">
        <v>467</v>
      </c>
      <c r="B18" s="40" t="s">
        <v>3721</v>
      </c>
      <c r="C18" s="15" t="s">
        <v>3720</v>
      </c>
      <c r="D18" s="21"/>
      <c r="F18" s="11"/>
      <c r="G18" s="11"/>
      <c r="J18" s="11"/>
      <c r="L18" s="11">
        <f>F18*20%</f>
        <v>0</v>
      </c>
    </row>
    <row r="19" spans="1:12" s="10" customFormat="1" ht="30" customHeight="1" x14ac:dyDescent="0.3">
      <c r="A19" s="10" t="s">
        <v>467</v>
      </c>
      <c r="B19" s="40" t="s">
        <v>3722</v>
      </c>
      <c r="C19" s="15" t="s">
        <v>3715</v>
      </c>
      <c r="D19" s="21"/>
      <c r="F19" s="11"/>
      <c r="G19" s="11"/>
      <c r="J19" s="11"/>
      <c r="L19" s="11">
        <f>F19*20%</f>
        <v>0</v>
      </c>
    </row>
    <row r="20" spans="1:12" s="8" customFormat="1" ht="30" customHeight="1" x14ac:dyDescent="0.3">
      <c r="A20" s="8" t="s">
        <v>467</v>
      </c>
      <c r="B20" s="55" t="s">
        <v>3676</v>
      </c>
      <c r="C20" s="14" t="s">
        <v>3677</v>
      </c>
      <c r="F20" s="9"/>
      <c r="G20" s="9"/>
      <c r="J20" s="9">
        <f t="shared" ref="J20:J30" si="2">H20-I20</f>
        <v>0</v>
      </c>
      <c r="L20" s="9">
        <f t="shared" si="1"/>
        <v>0</v>
      </c>
    </row>
    <row r="21" spans="1:12" s="3" customFormat="1" ht="30" customHeight="1" x14ac:dyDescent="0.3">
      <c r="A21" s="3" t="s">
        <v>199</v>
      </c>
      <c r="B21" s="43" t="s">
        <v>3682</v>
      </c>
      <c r="C21" s="15" t="s">
        <v>3684</v>
      </c>
      <c r="D21" s="3" t="s">
        <v>3683</v>
      </c>
      <c r="F21" s="3">
        <v>139</v>
      </c>
      <c r="G21" s="4">
        <v>109</v>
      </c>
      <c r="H21" s="3">
        <f>F21+F22+F23</f>
        <v>417</v>
      </c>
      <c r="I21" s="3">
        <v>417</v>
      </c>
      <c r="J21" s="4">
        <f t="shared" si="2"/>
        <v>0</v>
      </c>
      <c r="L21" s="4">
        <f t="shared" si="1"/>
        <v>27.8</v>
      </c>
    </row>
    <row r="22" spans="1:12" s="3" customFormat="1" ht="30" customHeight="1" x14ac:dyDescent="0.3">
      <c r="A22" s="3" t="s">
        <v>199</v>
      </c>
      <c r="B22" s="43" t="s">
        <v>3682</v>
      </c>
      <c r="C22" s="15" t="s">
        <v>3684</v>
      </c>
      <c r="D22" s="3" t="s">
        <v>3683</v>
      </c>
      <c r="F22" s="3">
        <v>139</v>
      </c>
      <c r="G22" s="4">
        <v>109</v>
      </c>
      <c r="J22" s="4">
        <f t="shared" si="2"/>
        <v>0</v>
      </c>
      <c r="L22" s="4">
        <f t="shared" si="1"/>
        <v>27.8</v>
      </c>
    </row>
    <row r="23" spans="1:12" s="3" customFormat="1" ht="30" customHeight="1" x14ac:dyDescent="0.3">
      <c r="A23" s="3" t="s">
        <v>199</v>
      </c>
      <c r="B23" s="49" t="s">
        <v>3686</v>
      </c>
      <c r="C23" s="15" t="s">
        <v>3685</v>
      </c>
      <c r="E23" s="4" t="s">
        <v>3687</v>
      </c>
      <c r="F23" s="4">
        <v>139</v>
      </c>
      <c r="G23" s="4">
        <v>109</v>
      </c>
      <c r="J23" s="4">
        <f t="shared" si="2"/>
        <v>0</v>
      </c>
      <c r="L23" s="4">
        <f t="shared" si="1"/>
        <v>27.8</v>
      </c>
    </row>
    <row r="24" spans="1:12" s="5" customFormat="1" ht="30" customHeight="1" x14ac:dyDescent="0.3">
      <c r="A24" s="6" t="s">
        <v>702</v>
      </c>
      <c r="B24" s="56" t="s">
        <v>3710</v>
      </c>
      <c r="C24" s="7" t="s">
        <v>3709</v>
      </c>
      <c r="D24" s="24">
        <v>134</v>
      </c>
      <c r="F24" s="6">
        <v>1137</v>
      </c>
      <c r="G24" s="6">
        <v>895</v>
      </c>
      <c r="H24" s="5">
        <f>F24</f>
        <v>1137</v>
      </c>
      <c r="I24" s="5">
        <v>600</v>
      </c>
      <c r="J24" s="6">
        <f t="shared" si="2"/>
        <v>537</v>
      </c>
      <c r="L24" s="6">
        <f t="shared" si="1"/>
        <v>227.4</v>
      </c>
    </row>
    <row r="25" spans="1:12" s="12" customFormat="1" ht="30" customHeight="1" x14ac:dyDescent="0.3">
      <c r="A25" s="12" t="s">
        <v>143</v>
      </c>
      <c r="B25" s="47" t="s">
        <v>3650</v>
      </c>
      <c r="C25" s="16" t="s">
        <v>3651</v>
      </c>
      <c r="D25" s="22">
        <v>5</v>
      </c>
      <c r="E25" s="85" t="s">
        <v>56</v>
      </c>
      <c r="F25" s="13">
        <v>477</v>
      </c>
      <c r="G25" s="13">
        <v>375</v>
      </c>
      <c r="H25" s="12">
        <f>F25+F26+F27+F28+F29+F30+F31+F32+F34+F35</f>
        <v>2469</v>
      </c>
      <c r="I25" s="12">
        <v>1000</v>
      </c>
      <c r="J25" s="13">
        <f t="shared" si="2"/>
        <v>1469</v>
      </c>
      <c r="L25" s="13">
        <f t="shared" si="1"/>
        <v>95.4</v>
      </c>
    </row>
    <row r="26" spans="1:12" s="10" customFormat="1" ht="30" customHeight="1" x14ac:dyDescent="0.3">
      <c r="A26" s="10" t="s">
        <v>143</v>
      </c>
      <c r="B26" s="41" t="s">
        <v>3652</v>
      </c>
      <c r="C26" s="15" t="s">
        <v>3653</v>
      </c>
      <c r="D26" s="21">
        <v>5</v>
      </c>
      <c r="E26" s="10" t="s">
        <v>3654</v>
      </c>
      <c r="F26" s="11">
        <v>540</v>
      </c>
      <c r="G26" s="11">
        <v>425</v>
      </c>
      <c r="J26" s="11">
        <f t="shared" si="2"/>
        <v>0</v>
      </c>
      <c r="L26" s="11">
        <f t="shared" si="1"/>
        <v>108</v>
      </c>
    </row>
    <row r="27" spans="1:12" s="10" customFormat="1" ht="30" customHeight="1" x14ac:dyDescent="0.3">
      <c r="A27" s="10" t="s">
        <v>143</v>
      </c>
      <c r="B27" s="42" t="s">
        <v>3656</v>
      </c>
      <c r="C27" s="15" t="s">
        <v>3657</v>
      </c>
      <c r="D27" s="10">
        <v>5</v>
      </c>
      <c r="E27" s="11" t="s">
        <v>3658</v>
      </c>
      <c r="F27" s="11">
        <v>139</v>
      </c>
      <c r="G27" s="11">
        <v>109</v>
      </c>
      <c r="J27" s="11">
        <f t="shared" si="2"/>
        <v>0</v>
      </c>
      <c r="L27" s="11">
        <f t="shared" si="1"/>
        <v>27.8</v>
      </c>
    </row>
    <row r="28" spans="1:12" s="10" customFormat="1" ht="30" customHeight="1" x14ac:dyDescent="0.3">
      <c r="A28" s="10" t="s">
        <v>143</v>
      </c>
      <c r="B28" s="42" t="s">
        <v>3659</v>
      </c>
      <c r="C28" s="15" t="s">
        <v>3660</v>
      </c>
      <c r="D28" s="11">
        <v>110</v>
      </c>
      <c r="E28" s="11" t="s">
        <v>3</v>
      </c>
      <c r="F28" s="11">
        <v>342</v>
      </c>
      <c r="G28" s="11">
        <v>269</v>
      </c>
      <c r="J28" s="11">
        <f t="shared" si="2"/>
        <v>0</v>
      </c>
      <c r="L28" s="11">
        <f t="shared" si="1"/>
        <v>68.400000000000006</v>
      </c>
    </row>
    <row r="29" spans="1:12" s="10" customFormat="1" ht="30" customHeight="1" x14ac:dyDescent="0.3">
      <c r="A29" s="10" t="s">
        <v>143</v>
      </c>
      <c r="B29" s="42" t="s">
        <v>3668</v>
      </c>
      <c r="C29" s="15" t="s">
        <v>3669</v>
      </c>
      <c r="D29" s="10">
        <v>5</v>
      </c>
      <c r="E29" s="21" t="s">
        <v>3670</v>
      </c>
      <c r="F29" s="11">
        <v>139</v>
      </c>
      <c r="G29" s="11">
        <v>109</v>
      </c>
      <c r="J29" s="11">
        <f t="shared" si="2"/>
        <v>0</v>
      </c>
      <c r="L29" s="11">
        <f t="shared" si="1"/>
        <v>27.8</v>
      </c>
    </row>
    <row r="30" spans="1:12" s="10" customFormat="1" ht="30" customHeight="1" x14ac:dyDescent="0.3">
      <c r="A30" s="10" t="s">
        <v>143</v>
      </c>
      <c r="B30" s="41" t="s">
        <v>3671</v>
      </c>
      <c r="C30" s="15" t="s">
        <v>3672</v>
      </c>
      <c r="D30" s="10">
        <v>110</v>
      </c>
      <c r="E30" s="10" t="s">
        <v>3673</v>
      </c>
      <c r="F30" s="11">
        <v>172</v>
      </c>
      <c r="G30" s="11">
        <v>115</v>
      </c>
      <c r="J30" s="11">
        <f t="shared" si="2"/>
        <v>0</v>
      </c>
      <c r="L30" s="11">
        <f t="shared" si="1"/>
        <v>34.4</v>
      </c>
    </row>
    <row r="31" spans="1:12" s="10" customFormat="1" ht="30" customHeight="1" x14ac:dyDescent="0.3">
      <c r="B31" s="41" t="s">
        <v>3716</v>
      </c>
      <c r="C31" s="15" t="s">
        <v>3717</v>
      </c>
      <c r="F31" s="10">
        <v>98</v>
      </c>
      <c r="G31" s="11">
        <v>77</v>
      </c>
      <c r="J31" s="11"/>
      <c r="L31" s="11">
        <f t="shared" si="1"/>
        <v>19.600000000000001</v>
      </c>
    </row>
    <row r="32" spans="1:12" s="10" customFormat="1" ht="30" customHeight="1" x14ac:dyDescent="0.3">
      <c r="B32" s="41" t="s">
        <v>3723</v>
      </c>
      <c r="C32" s="15" t="s">
        <v>3724</v>
      </c>
      <c r="F32" s="10">
        <v>172</v>
      </c>
      <c r="G32" s="11">
        <v>135</v>
      </c>
      <c r="J32" s="11"/>
      <c r="L32" s="11">
        <f t="shared" si="1"/>
        <v>34.4</v>
      </c>
    </row>
    <row r="33" spans="1:12" s="10" customFormat="1" ht="30" customHeight="1" x14ac:dyDescent="0.3">
      <c r="B33" s="34" t="s">
        <v>3718</v>
      </c>
      <c r="C33" s="15" t="s">
        <v>3719</v>
      </c>
      <c r="G33" s="11"/>
      <c r="J33" s="11"/>
      <c r="L33" s="11">
        <f t="shared" si="1"/>
        <v>0</v>
      </c>
    </row>
    <row r="34" spans="1:12" s="10" customFormat="1" ht="30" customHeight="1" x14ac:dyDescent="0.3">
      <c r="B34" s="41" t="s">
        <v>3725</v>
      </c>
      <c r="C34" s="15" t="s">
        <v>3726</v>
      </c>
      <c r="D34" s="10" t="s">
        <v>1302</v>
      </c>
      <c r="E34" s="10" t="s">
        <v>3727</v>
      </c>
      <c r="F34" s="10">
        <v>251</v>
      </c>
      <c r="G34" s="11">
        <v>197</v>
      </c>
      <c r="J34" s="11"/>
      <c r="L34" s="11">
        <f t="shared" si="1"/>
        <v>50.2</v>
      </c>
    </row>
    <row r="35" spans="1:12" s="10" customFormat="1" ht="30" customHeight="1" x14ac:dyDescent="0.3">
      <c r="B35" s="41" t="s">
        <v>3728</v>
      </c>
      <c r="C35" s="15" t="s">
        <v>3729</v>
      </c>
      <c r="D35" s="10">
        <v>110</v>
      </c>
      <c r="E35" s="10" t="s">
        <v>274</v>
      </c>
      <c r="F35" s="10">
        <v>139</v>
      </c>
      <c r="G35" s="11">
        <v>109</v>
      </c>
      <c r="J35" s="11"/>
      <c r="L35" s="11">
        <f t="shared" si="1"/>
        <v>27.8</v>
      </c>
    </row>
    <row r="36" spans="1:12" s="8" customFormat="1" ht="30" customHeight="1" x14ac:dyDescent="0.3">
      <c r="A36" s="8" t="s">
        <v>143</v>
      </c>
      <c r="B36" s="52" t="s">
        <v>3714</v>
      </c>
      <c r="C36" s="14" t="s">
        <v>3715</v>
      </c>
      <c r="G36" s="9"/>
      <c r="J36" s="9">
        <f t="shared" ref="J36:J42" si="3">H36-I36</f>
        <v>0</v>
      </c>
      <c r="L36" s="9">
        <f t="shared" si="1"/>
        <v>0</v>
      </c>
    </row>
    <row r="37" spans="1:12" s="12" customFormat="1" ht="30" customHeight="1" x14ac:dyDescent="0.3">
      <c r="A37" s="12" t="s">
        <v>595</v>
      </c>
      <c r="B37" s="45" t="s">
        <v>3689</v>
      </c>
      <c r="C37" s="16" t="s">
        <v>3690</v>
      </c>
      <c r="D37" s="13" t="s">
        <v>357</v>
      </c>
      <c r="E37" s="13"/>
      <c r="F37" s="13">
        <v>406</v>
      </c>
      <c r="G37" s="13">
        <v>319</v>
      </c>
      <c r="H37" s="12">
        <f>F37+F38</f>
        <v>812</v>
      </c>
      <c r="I37" s="12">
        <v>400</v>
      </c>
      <c r="J37" s="13">
        <f t="shared" si="3"/>
        <v>412</v>
      </c>
      <c r="L37" s="13">
        <f t="shared" si="1"/>
        <v>81.2</v>
      </c>
    </row>
    <row r="38" spans="1:12" s="8" customFormat="1" ht="30" customHeight="1" x14ac:dyDescent="0.3">
      <c r="A38" s="8" t="s">
        <v>595</v>
      </c>
      <c r="B38" s="48" t="s">
        <v>3689</v>
      </c>
      <c r="C38" s="14" t="s">
        <v>3690</v>
      </c>
      <c r="D38" s="8" t="s">
        <v>516</v>
      </c>
      <c r="E38" s="8" t="s">
        <v>3711</v>
      </c>
      <c r="F38" s="8">
        <v>406</v>
      </c>
      <c r="G38" s="9">
        <v>319</v>
      </c>
      <c r="J38" s="9">
        <f t="shared" si="3"/>
        <v>0</v>
      </c>
      <c r="L38" s="9">
        <f t="shared" si="1"/>
        <v>81.2</v>
      </c>
    </row>
    <row r="39" spans="1:12" s="12" customFormat="1" ht="30" customHeight="1" x14ac:dyDescent="0.3">
      <c r="A39" s="12" t="s">
        <v>44</v>
      </c>
      <c r="B39" s="47" t="s">
        <v>3692</v>
      </c>
      <c r="C39" s="16"/>
      <c r="D39" s="86">
        <v>48</v>
      </c>
      <c r="E39" s="12" t="s">
        <v>83</v>
      </c>
      <c r="F39" s="12">
        <v>543</v>
      </c>
      <c r="G39" s="13">
        <v>427</v>
      </c>
      <c r="H39" s="12">
        <f>F39+F40+F41+F42</f>
        <v>2206</v>
      </c>
      <c r="I39" s="12">
        <v>1100</v>
      </c>
      <c r="J39" s="13">
        <f t="shared" si="3"/>
        <v>1106</v>
      </c>
      <c r="L39" s="13">
        <f t="shared" si="1"/>
        <v>108.60000000000001</v>
      </c>
    </row>
    <row r="40" spans="1:12" s="10" customFormat="1" ht="30" customHeight="1" x14ac:dyDescent="0.3">
      <c r="A40" s="10" t="s">
        <v>44</v>
      </c>
      <c r="B40" s="41" t="s">
        <v>3696</v>
      </c>
      <c r="C40" s="15"/>
      <c r="D40" s="10">
        <v>50</v>
      </c>
      <c r="F40" s="10">
        <v>540</v>
      </c>
      <c r="G40" s="11">
        <v>425</v>
      </c>
      <c r="J40" s="11">
        <f t="shared" si="3"/>
        <v>0</v>
      </c>
      <c r="L40" s="11">
        <f t="shared" si="1"/>
        <v>108</v>
      </c>
    </row>
    <row r="41" spans="1:12" s="10" customFormat="1" ht="30" customHeight="1" x14ac:dyDescent="0.3">
      <c r="A41" s="10" t="s">
        <v>44</v>
      </c>
      <c r="B41" s="41" t="s">
        <v>3697</v>
      </c>
      <c r="C41" s="15"/>
      <c r="D41" s="10">
        <v>50</v>
      </c>
      <c r="E41" s="10" t="s">
        <v>3698</v>
      </c>
      <c r="F41" s="10">
        <v>632</v>
      </c>
      <c r="G41" s="11">
        <v>497</v>
      </c>
      <c r="J41" s="11">
        <f t="shared" si="3"/>
        <v>0</v>
      </c>
      <c r="L41" s="11">
        <f t="shared" si="1"/>
        <v>126.4</v>
      </c>
    </row>
    <row r="42" spans="1:12" s="8" customFormat="1" ht="30" customHeight="1" x14ac:dyDescent="0.3">
      <c r="A42" s="9" t="s">
        <v>44</v>
      </c>
      <c r="B42" s="44" t="s">
        <v>3703</v>
      </c>
      <c r="C42" s="20"/>
      <c r="E42" s="9" t="s">
        <v>274</v>
      </c>
      <c r="F42" s="9">
        <v>491</v>
      </c>
      <c r="G42" s="9">
        <v>386</v>
      </c>
      <c r="J42" s="9">
        <f t="shared" si="3"/>
        <v>0</v>
      </c>
      <c r="L42" s="9">
        <f t="shared" si="1"/>
        <v>98.2</v>
      </c>
    </row>
    <row r="43" spans="1:12" s="3" customFormat="1" ht="30" customHeight="1" x14ac:dyDescent="0.3">
      <c r="A43" s="3" t="s">
        <v>1580</v>
      </c>
      <c r="B43" s="43" t="s">
        <v>3730</v>
      </c>
      <c r="C43" s="15" t="s">
        <v>3731</v>
      </c>
      <c r="F43" s="3">
        <v>121</v>
      </c>
      <c r="G43" s="4">
        <v>95</v>
      </c>
      <c r="H43" s="3">
        <f>F43</f>
        <v>121</v>
      </c>
      <c r="I43" s="3">
        <v>121</v>
      </c>
      <c r="J43" s="4">
        <f t="shared" ref="J43:J63" si="4">H43-I43</f>
        <v>0</v>
      </c>
      <c r="L43" s="4">
        <f t="shared" si="1"/>
        <v>24.200000000000003</v>
      </c>
    </row>
    <row r="44" spans="1:12" s="5" customFormat="1" ht="30" customHeight="1" x14ac:dyDescent="0.3">
      <c r="A44" s="5" t="s">
        <v>874</v>
      </c>
      <c r="B44" s="46" t="s">
        <v>3732</v>
      </c>
      <c r="C44" s="24"/>
      <c r="F44" s="5">
        <v>215</v>
      </c>
      <c r="G44" s="6">
        <v>169</v>
      </c>
      <c r="H44" s="5">
        <f>F44</f>
        <v>215</v>
      </c>
      <c r="J44" s="6">
        <f t="shared" si="4"/>
        <v>215</v>
      </c>
      <c r="L44" s="6">
        <f t="shared" si="1"/>
        <v>43</v>
      </c>
    </row>
    <row r="45" spans="1:12" s="3" customFormat="1" ht="30" customHeight="1" x14ac:dyDescent="0.3">
      <c r="B45" s="43" t="s">
        <v>3733</v>
      </c>
      <c r="C45" s="21"/>
      <c r="G45" s="4">
        <v>74</v>
      </c>
      <c r="J45" s="4">
        <f t="shared" si="4"/>
        <v>0</v>
      </c>
      <c r="L45" s="4">
        <f t="shared" si="1"/>
        <v>0</v>
      </c>
    </row>
    <row r="46" spans="1:12" s="3" customFormat="1" ht="30" customHeight="1" x14ac:dyDescent="0.3">
      <c r="B46" s="43" t="s">
        <v>3734</v>
      </c>
      <c r="C46" s="21"/>
      <c r="G46" s="4">
        <v>305</v>
      </c>
      <c r="J46" s="4">
        <f t="shared" si="4"/>
        <v>0</v>
      </c>
      <c r="L46" s="4">
        <f t="shared" si="1"/>
        <v>0</v>
      </c>
    </row>
    <row r="47" spans="1:12" ht="30" customHeight="1" x14ac:dyDescent="0.3">
      <c r="C47" s="29"/>
      <c r="F47" s="1">
        <f>SUM(F2:F46)</f>
        <v>12232</v>
      </c>
      <c r="G47" s="2"/>
      <c r="H47" s="1">
        <f>SUM(H2:H46)</f>
        <v>12232</v>
      </c>
      <c r="J47" s="2">
        <f>SUM(J2:J46)</f>
        <v>6008</v>
      </c>
      <c r="L47" s="2">
        <f t="shared" si="1"/>
        <v>2446.4</v>
      </c>
    </row>
    <row r="48" spans="1:12" ht="30" customHeight="1" x14ac:dyDescent="0.3">
      <c r="C48" s="29"/>
      <c r="G48" s="2"/>
      <c r="J48" s="2">
        <f t="shared" si="4"/>
        <v>0</v>
      </c>
      <c r="L48" s="2">
        <f t="shared" si="1"/>
        <v>0</v>
      </c>
    </row>
    <row r="49" spans="1:12" ht="30" customHeight="1" x14ac:dyDescent="0.3">
      <c r="C49" s="29"/>
      <c r="G49" s="2">
        <f>SUM(G2:G48)</f>
        <v>10043</v>
      </c>
      <c r="J49" s="2">
        <f t="shared" si="4"/>
        <v>0</v>
      </c>
      <c r="L49" s="2">
        <f t="shared" si="1"/>
        <v>0</v>
      </c>
    </row>
    <row r="50" spans="1:12" ht="30" customHeight="1" x14ac:dyDescent="0.3">
      <c r="C50" s="29"/>
      <c r="G50" s="2">
        <v>9942</v>
      </c>
      <c r="J50" s="2">
        <f t="shared" si="4"/>
        <v>0</v>
      </c>
      <c r="L50" s="2">
        <f t="shared" si="1"/>
        <v>0</v>
      </c>
    </row>
    <row r="51" spans="1:12" ht="30" customHeight="1" x14ac:dyDescent="0.3">
      <c r="C51" s="29"/>
      <c r="G51" s="2">
        <f t="shared" ref="G51:G63" si="5">F51-L51</f>
        <v>0</v>
      </c>
      <c r="J51" s="2">
        <f t="shared" si="4"/>
        <v>0</v>
      </c>
      <c r="L51" s="2">
        <f t="shared" si="1"/>
        <v>0</v>
      </c>
    </row>
    <row r="52" spans="1:12" ht="30" customHeight="1" x14ac:dyDescent="0.3">
      <c r="C52" s="28"/>
      <c r="D52" s="29"/>
      <c r="F52" s="2"/>
      <c r="G52" s="2">
        <f t="shared" si="5"/>
        <v>0</v>
      </c>
      <c r="J52" s="2">
        <f t="shared" si="4"/>
        <v>0</v>
      </c>
      <c r="L52" s="2">
        <f t="shared" si="1"/>
        <v>0</v>
      </c>
    </row>
    <row r="53" spans="1:12" ht="30" customHeight="1" x14ac:dyDescent="0.3">
      <c r="C53" s="28"/>
      <c r="D53" s="29"/>
      <c r="F53" s="2"/>
      <c r="G53" s="2">
        <f t="shared" si="5"/>
        <v>0</v>
      </c>
      <c r="J53" s="2">
        <f t="shared" si="4"/>
        <v>0</v>
      </c>
      <c r="L53" s="2">
        <f t="shared" si="1"/>
        <v>0</v>
      </c>
    </row>
    <row r="54" spans="1:12" ht="30" customHeight="1" x14ac:dyDescent="0.3">
      <c r="A54" s="2"/>
      <c r="B54" s="2"/>
      <c r="C54" s="28"/>
      <c r="E54" s="29"/>
      <c r="F54" s="2"/>
      <c r="G54" s="2">
        <f t="shared" si="5"/>
        <v>0</v>
      </c>
      <c r="J54" s="2">
        <f t="shared" si="4"/>
        <v>0</v>
      </c>
      <c r="L54" s="2">
        <f t="shared" si="1"/>
        <v>0</v>
      </c>
    </row>
    <row r="55" spans="1:12" ht="30" customHeight="1" x14ac:dyDescent="0.3">
      <c r="A55" s="2"/>
      <c r="B55" s="2"/>
      <c r="C55" s="28"/>
      <c r="E55" s="29"/>
      <c r="F55" s="2"/>
      <c r="G55" s="2">
        <f t="shared" si="5"/>
        <v>0</v>
      </c>
      <c r="J55" s="2">
        <f t="shared" si="4"/>
        <v>0</v>
      </c>
      <c r="L55" s="2">
        <f t="shared" si="1"/>
        <v>0</v>
      </c>
    </row>
    <row r="56" spans="1:12" ht="30" customHeight="1" x14ac:dyDescent="0.3">
      <c r="A56" s="2"/>
      <c r="B56" s="2"/>
      <c r="C56" s="28"/>
      <c r="D56" s="29"/>
      <c r="E56" s="29"/>
      <c r="F56" s="2"/>
      <c r="G56" s="2">
        <f t="shared" si="5"/>
        <v>0</v>
      </c>
      <c r="J56" s="2">
        <f t="shared" si="4"/>
        <v>0</v>
      </c>
      <c r="L56" s="2">
        <f t="shared" si="1"/>
        <v>0</v>
      </c>
    </row>
    <row r="57" spans="1:12" ht="30" customHeight="1" x14ac:dyDescent="0.3">
      <c r="C57" s="28"/>
      <c r="D57" s="29"/>
      <c r="F57" s="2"/>
      <c r="G57" s="2">
        <f t="shared" si="5"/>
        <v>0</v>
      </c>
      <c r="J57" s="2">
        <f t="shared" si="4"/>
        <v>0</v>
      </c>
      <c r="L57" s="2">
        <f t="shared" si="1"/>
        <v>0</v>
      </c>
    </row>
    <row r="58" spans="1:12" ht="30" customHeight="1" x14ac:dyDescent="0.3">
      <c r="A58" s="2"/>
      <c r="B58" s="2"/>
      <c r="C58" s="28"/>
      <c r="D58" s="2"/>
      <c r="E58" s="2"/>
      <c r="F58" s="2"/>
      <c r="G58" s="2">
        <f t="shared" si="5"/>
        <v>0</v>
      </c>
      <c r="J58" s="2">
        <f t="shared" si="4"/>
        <v>0</v>
      </c>
      <c r="L58" s="2">
        <f t="shared" si="1"/>
        <v>0</v>
      </c>
    </row>
    <row r="59" spans="1:12" ht="30" customHeight="1" x14ac:dyDescent="0.3">
      <c r="A59" s="2"/>
      <c r="B59" s="2"/>
      <c r="C59" s="28"/>
      <c r="D59" s="2"/>
      <c r="E59" s="2"/>
      <c r="F59" s="2"/>
      <c r="G59" s="2">
        <f t="shared" si="5"/>
        <v>0</v>
      </c>
      <c r="J59" s="2">
        <f t="shared" si="4"/>
        <v>0</v>
      </c>
      <c r="L59" s="2">
        <f t="shared" si="1"/>
        <v>0</v>
      </c>
    </row>
    <row r="60" spans="1:12" ht="30" customHeight="1" x14ac:dyDescent="0.3">
      <c r="C60" s="28"/>
      <c r="G60" s="2">
        <f t="shared" si="5"/>
        <v>0</v>
      </c>
      <c r="J60" s="2">
        <f t="shared" si="4"/>
        <v>0</v>
      </c>
      <c r="L60" s="2">
        <f t="shared" si="1"/>
        <v>0</v>
      </c>
    </row>
    <row r="61" spans="1:12" ht="30" customHeight="1" x14ac:dyDescent="0.3">
      <c r="C61" s="28"/>
      <c r="F61" s="2"/>
      <c r="G61" s="2">
        <f t="shared" si="5"/>
        <v>0</v>
      </c>
      <c r="J61" s="2">
        <f t="shared" si="4"/>
        <v>0</v>
      </c>
      <c r="L61" s="2">
        <f t="shared" si="1"/>
        <v>0</v>
      </c>
    </row>
    <row r="62" spans="1:12" ht="30" customHeight="1" x14ac:dyDescent="0.3">
      <c r="C62" s="28"/>
      <c r="F62" s="2"/>
      <c r="G62" s="2">
        <f t="shared" si="5"/>
        <v>0</v>
      </c>
      <c r="J62" s="2">
        <f t="shared" si="4"/>
        <v>0</v>
      </c>
      <c r="L62" s="2">
        <f t="shared" si="1"/>
        <v>0</v>
      </c>
    </row>
    <row r="63" spans="1:12" ht="30" customHeight="1" x14ac:dyDescent="0.3">
      <c r="C63" s="28"/>
      <c r="F63" s="2"/>
      <c r="G63" s="2">
        <f t="shared" si="5"/>
        <v>0</v>
      </c>
      <c r="J63" s="2">
        <f t="shared" si="4"/>
        <v>0</v>
      </c>
      <c r="L63" s="2">
        <f t="shared" si="1"/>
        <v>0</v>
      </c>
    </row>
    <row r="64" spans="1:12" ht="30" customHeight="1" x14ac:dyDescent="0.3">
      <c r="C64" s="28"/>
      <c r="F64" s="2"/>
      <c r="G64" s="2">
        <f>F64-L64</f>
        <v>0</v>
      </c>
      <c r="J64" s="2">
        <f>H64-I64</f>
        <v>0</v>
      </c>
      <c r="L64" s="2">
        <f>F64*20%</f>
        <v>0</v>
      </c>
    </row>
    <row r="65" spans="3:12" ht="30" customHeight="1" x14ac:dyDescent="0.3">
      <c r="C65" s="28"/>
      <c r="F65" s="2"/>
      <c r="G65" s="2">
        <f>F65-L65</f>
        <v>0</v>
      </c>
      <c r="J65" s="2">
        <f>H65-I65</f>
        <v>0</v>
      </c>
      <c r="L65" s="2">
        <f>F65*20%</f>
        <v>0</v>
      </c>
    </row>
    <row r="66" spans="3:12" ht="30" customHeight="1" x14ac:dyDescent="0.3">
      <c r="C66" s="28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G67" s="1">
        <f>SUM(G2:G66)</f>
        <v>30028</v>
      </c>
    </row>
  </sheetData>
  <sortState ref="A2:K38">
    <sortCondition ref="A2"/>
  </sortState>
  <hyperlinks>
    <hyperlink ref="C25" r:id="rId1" xr:uid="{00000000-0004-0000-0500-000000000000}"/>
    <hyperlink ref="C26" r:id="rId2" xr:uid="{00000000-0004-0000-0500-000001000000}"/>
    <hyperlink ref="C27" r:id="rId3" xr:uid="{00000000-0004-0000-0500-000002000000}"/>
    <hyperlink ref="C28" r:id="rId4" xr:uid="{00000000-0004-0000-0500-000003000000}"/>
    <hyperlink ref="C17" r:id="rId5" xr:uid="{00000000-0004-0000-0500-000004000000}"/>
    <hyperlink ref="C13" r:id="rId6" xr:uid="{00000000-0004-0000-0500-000005000000}"/>
    <hyperlink ref="C14" r:id="rId7" xr:uid="{00000000-0004-0000-0500-000006000000}"/>
    <hyperlink ref="C29" r:id="rId8" xr:uid="{00000000-0004-0000-0500-000007000000}"/>
    <hyperlink ref="C30" r:id="rId9" xr:uid="{00000000-0004-0000-0500-000008000000}"/>
    <hyperlink ref="C7" r:id="rId10" xr:uid="{00000000-0004-0000-0500-000009000000}"/>
    <hyperlink ref="C20" r:id="rId11" xr:uid="{00000000-0004-0000-0500-00000A000000}"/>
    <hyperlink ref="C8" r:id="rId12" xr:uid="{00000000-0004-0000-0500-00000B000000}"/>
    <hyperlink ref="C9" r:id="rId13" xr:uid="{00000000-0004-0000-0500-00000C000000}"/>
    <hyperlink ref="C21" r:id="rId14" xr:uid="{00000000-0004-0000-0500-00000D000000}"/>
    <hyperlink ref="C22" r:id="rId15" xr:uid="{00000000-0004-0000-0500-00000E000000}"/>
    <hyperlink ref="C23" r:id="rId16" xr:uid="{00000000-0004-0000-0500-00000F000000}"/>
    <hyperlink ref="C4" r:id="rId17" xr:uid="{00000000-0004-0000-0500-000010000000}"/>
    <hyperlink ref="C37" r:id="rId18" xr:uid="{00000000-0004-0000-0500-000011000000}"/>
    <hyperlink ref="C2" r:id="rId19" xr:uid="{00000000-0004-0000-0500-000012000000}"/>
    <hyperlink ref="C11" r:id="rId20" xr:uid="{00000000-0004-0000-0500-000013000000}"/>
    <hyperlink ref="C5" r:id="rId21" xr:uid="{00000000-0004-0000-0500-000014000000}"/>
    <hyperlink ref="C6" r:id="rId22" xr:uid="{00000000-0004-0000-0500-000015000000}"/>
    <hyperlink ref="C12" r:id="rId23" xr:uid="{00000000-0004-0000-0500-000016000000}"/>
    <hyperlink ref="C15" r:id="rId24" xr:uid="{00000000-0004-0000-0500-000017000000}"/>
    <hyperlink ref="C24" r:id="rId25" xr:uid="{00000000-0004-0000-0500-000018000000}"/>
    <hyperlink ref="C38" r:id="rId26" xr:uid="{00000000-0004-0000-0500-000019000000}"/>
    <hyperlink ref="C3" r:id="rId27" xr:uid="{00000000-0004-0000-0500-00001A000000}"/>
    <hyperlink ref="C36" r:id="rId28" xr:uid="{00000000-0004-0000-0500-00001B000000}"/>
    <hyperlink ref="C31" r:id="rId29" xr:uid="{00000000-0004-0000-0500-00001C000000}"/>
    <hyperlink ref="C33" r:id="rId30" xr:uid="{00000000-0004-0000-0500-00001D000000}"/>
    <hyperlink ref="C18" r:id="rId31" xr:uid="{00000000-0004-0000-0500-00001E000000}"/>
    <hyperlink ref="C19" r:id="rId32" xr:uid="{00000000-0004-0000-0500-00001F000000}"/>
    <hyperlink ref="C32" r:id="rId33" xr:uid="{00000000-0004-0000-0500-000020000000}"/>
    <hyperlink ref="C34" r:id="rId34" xr:uid="{00000000-0004-0000-0500-000021000000}"/>
    <hyperlink ref="C35" r:id="rId35" xr:uid="{00000000-0004-0000-0500-000022000000}"/>
    <hyperlink ref="C43" r:id="rId36" xr:uid="{00000000-0004-0000-0500-000023000000}"/>
    <hyperlink ref="C10" r:id="rId37" xr:uid="{00000000-0004-0000-0500-000024000000}"/>
  </hyperlinks>
  <pageMargins left="0.7" right="0.7" top="0.75" bottom="0.75" header="0.3" footer="0.3"/>
  <pageSetup paperSize="9" orientation="portrait" verticalDpi="0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6"/>
  <sheetViews>
    <sheetView zoomScaleNormal="100" workbookViewId="0">
      <selection activeCell="B13" sqref="B13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ht="30" customHeight="1" x14ac:dyDescent="0.3">
      <c r="A2" s="1" t="s">
        <v>3632</v>
      </c>
      <c r="C2" s="28" t="s">
        <v>3631</v>
      </c>
      <c r="G2" s="2">
        <f>F2-L2</f>
        <v>0</v>
      </c>
      <c r="J2" s="2">
        <f t="shared" ref="J2:J28" si="0">H2-I2</f>
        <v>0</v>
      </c>
      <c r="L2" s="2">
        <f t="shared" ref="L2:L62" si="1">F2*20%</f>
        <v>0</v>
      </c>
    </row>
    <row r="3" spans="1:14" ht="30" customHeight="1" x14ac:dyDescent="0.3">
      <c r="A3" s="1" t="s">
        <v>3634</v>
      </c>
      <c r="B3" s="2"/>
      <c r="C3" s="28" t="s">
        <v>3633</v>
      </c>
      <c r="D3" s="2"/>
      <c r="E3" s="2"/>
      <c r="F3" s="2"/>
      <c r="G3" s="2">
        <f>F3-L3</f>
        <v>0</v>
      </c>
      <c r="J3" s="2">
        <f t="shared" si="0"/>
        <v>0</v>
      </c>
      <c r="L3" s="2">
        <f t="shared" si="1"/>
        <v>0</v>
      </c>
      <c r="M3" s="2"/>
      <c r="N3" s="2"/>
    </row>
    <row r="4" spans="1:14" s="5" customFormat="1" ht="30" customHeight="1" x14ac:dyDescent="0.3">
      <c r="A4" s="5" t="s">
        <v>277</v>
      </c>
      <c r="B4" s="46" t="s">
        <v>3618</v>
      </c>
      <c r="C4" s="7" t="s">
        <v>3619</v>
      </c>
      <c r="D4" s="5">
        <v>48</v>
      </c>
      <c r="F4" s="5">
        <v>616</v>
      </c>
      <c r="G4" s="6">
        <v>485</v>
      </c>
      <c r="H4" s="5">
        <f t="shared" ref="H4:H9" si="2">F4</f>
        <v>616</v>
      </c>
      <c r="I4" s="5">
        <v>300</v>
      </c>
      <c r="J4" s="6">
        <f t="shared" si="0"/>
        <v>316</v>
      </c>
      <c r="L4" s="6">
        <f t="shared" si="1"/>
        <v>123.2</v>
      </c>
    </row>
    <row r="5" spans="1:14" s="3" customFormat="1" ht="30" customHeight="1" x14ac:dyDescent="0.3">
      <c r="A5" s="3" t="s">
        <v>765</v>
      </c>
      <c r="B5" s="60" t="s">
        <v>3595</v>
      </c>
      <c r="C5" s="15" t="s">
        <v>3596</v>
      </c>
      <c r="D5" s="21">
        <v>50</v>
      </c>
      <c r="E5" s="3" t="s">
        <v>750</v>
      </c>
      <c r="F5" s="4"/>
      <c r="G5" s="4"/>
      <c r="H5" s="3">
        <f t="shared" si="2"/>
        <v>0</v>
      </c>
      <c r="J5" s="4">
        <f t="shared" si="0"/>
        <v>0</v>
      </c>
      <c r="L5" s="4">
        <f t="shared" si="1"/>
        <v>0</v>
      </c>
    </row>
    <row r="6" spans="1:14" s="12" customFormat="1" ht="30" customHeight="1" x14ac:dyDescent="0.3">
      <c r="A6" s="13" t="s">
        <v>3608</v>
      </c>
      <c r="B6" s="45" t="s">
        <v>3607</v>
      </c>
      <c r="C6" s="16"/>
      <c r="D6" s="13">
        <v>52</v>
      </c>
      <c r="E6" s="13" t="s">
        <v>89</v>
      </c>
      <c r="F6" s="13">
        <v>495</v>
      </c>
      <c r="G6" s="13">
        <v>389</v>
      </c>
      <c r="H6" s="12">
        <f>F6+F7</f>
        <v>1282</v>
      </c>
      <c r="I6" s="12">
        <v>700</v>
      </c>
      <c r="J6" s="13">
        <f t="shared" si="0"/>
        <v>582</v>
      </c>
      <c r="L6" s="13">
        <f t="shared" si="1"/>
        <v>99</v>
      </c>
    </row>
    <row r="7" spans="1:14" s="8" customFormat="1" ht="30" customHeight="1" x14ac:dyDescent="0.3">
      <c r="A7" s="9" t="s">
        <v>3608</v>
      </c>
      <c r="B7" s="44" t="s">
        <v>3641</v>
      </c>
      <c r="C7" s="14"/>
      <c r="D7" s="9">
        <v>52</v>
      </c>
      <c r="E7" s="9"/>
      <c r="F7" s="9">
        <v>787</v>
      </c>
      <c r="G7" s="9">
        <v>619</v>
      </c>
      <c r="J7" s="9"/>
      <c r="L7" s="9">
        <f t="shared" si="1"/>
        <v>157.4</v>
      </c>
    </row>
    <row r="8" spans="1:14" ht="30" customHeight="1" x14ac:dyDescent="0.3">
      <c r="A8" s="2" t="s">
        <v>949</v>
      </c>
      <c r="B8" s="2" t="s">
        <v>3605</v>
      </c>
      <c r="C8" s="28" t="s">
        <v>3606</v>
      </c>
      <c r="D8" s="2">
        <v>152</v>
      </c>
      <c r="E8" s="2" t="s">
        <v>267</v>
      </c>
      <c r="F8" s="2"/>
      <c r="G8" s="2"/>
      <c r="H8" s="1">
        <f t="shared" si="2"/>
        <v>0</v>
      </c>
      <c r="J8" s="2">
        <f t="shared" si="0"/>
        <v>0</v>
      </c>
      <c r="L8" s="2">
        <f t="shared" si="1"/>
        <v>0</v>
      </c>
    </row>
    <row r="9" spans="1:14" s="5" customFormat="1" ht="30" customHeight="1" x14ac:dyDescent="0.3">
      <c r="A9" s="5" t="s">
        <v>18</v>
      </c>
      <c r="B9" s="56" t="s">
        <v>3564</v>
      </c>
      <c r="C9" s="7"/>
      <c r="D9" s="6"/>
      <c r="E9" s="6"/>
      <c r="F9" s="6">
        <v>822</v>
      </c>
      <c r="G9" s="6">
        <v>647</v>
      </c>
      <c r="H9" s="5">
        <f t="shared" si="2"/>
        <v>822</v>
      </c>
      <c r="I9" s="5">
        <v>822</v>
      </c>
      <c r="J9" s="6">
        <f t="shared" si="0"/>
        <v>0</v>
      </c>
      <c r="L9" s="6">
        <f t="shared" si="1"/>
        <v>164.4</v>
      </c>
    </row>
    <row r="10" spans="1:14" s="3" customFormat="1" ht="30" customHeight="1" x14ac:dyDescent="0.3">
      <c r="A10" s="3" t="s">
        <v>392</v>
      </c>
      <c r="B10" s="43" t="s">
        <v>3620</v>
      </c>
      <c r="C10" s="15" t="s">
        <v>3621</v>
      </c>
      <c r="D10" s="3">
        <v>44</v>
      </c>
      <c r="E10" s="3" t="s">
        <v>3622</v>
      </c>
      <c r="F10" s="3">
        <v>2264</v>
      </c>
      <c r="G10" s="4">
        <v>1782</v>
      </c>
      <c r="H10" s="3">
        <f>F10+F11</f>
        <v>2403</v>
      </c>
      <c r="I10" s="3">
        <v>1500</v>
      </c>
      <c r="J10" s="4">
        <f t="shared" si="0"/>
        <v>903</v>
      </c>
      <c r="L10" s="4">
        <f t="shared" si="1"/>
        <v>452.8</v>
      </c>
    </row>
    <row r="11" spans="1:14" s="3" customFormat="1" ht="30" customHeight="1" x14ac:dyDescent="0.3">
      <c r="A11" s="3" t="s">
        <v>392</v>
      </c>
      <c r="B11" s="43" t="s">
        <v>3636</v>
      </c>
      <c r="C11" s="15" t="s">
        <v>3637</v>
      </c>
      <c r="E11" s="3" t="s">
        <v>3638</v>
      </c>
      <c r="F11" s="3">
        <v>139</v>
      </c>
      <c r="G11" s="4">
        <v>109</v>
      </c>
      <c r="J11" s="4"/>
      <c r="L11" s="4">
        <f t="shared" si="1"/>
        <v>27.8</v>
      </c>
    </row>
    <row r="12" spans="1:14" s="5" customFormat="1" ht="30" customHeight="1" x14ac:dyDescent="0.3">
      <c r="A12" s="5" t="s">
        <v>242</v>
      </c>
      <c r="B12" s="56" t="s">
        <v>3591</v>
      </c>
      <c r="C12" s="7"/>
      <c r="D12" s="6"/>
      <c r="E12" s="6" t="s">
        <v>3592</v>
      </c>
      <c r="F12" s="6">
        <v>417</v>
      </c>
      <c r="G12" s="6">
        <v>328</v>
      </c>
      <c r="H12" s="5">
        <f>F12</f>
        <v>417</v>
      </c>
      <c r="I12" s="5">
        <v>417</v>
      </c>
      <c r="J12" s="6">
        <f t="shared" si="0"/>
        <v>0</v>
      </c>
      <c r="L12" s="6">
        <f t="shared" si="1"/>
        <v>83.4</v>
      </c>
    </row>
    <row r="13" spans="1:14" s="12" customFormat="1" ht="30" customHeight="1" x14ac:dyDescent="0.3">
      <c r="A13" s="12" t="s">
        <v>1072</v>
      </c>
      <c r="B13" s="45" t="s">
        <v>3587</v>
      </c>
      <c r="C13" s="16" t="s">
        <v>3589</v>
      </c>
      <c r="D13" s="22"/>
      <c r="E13" s="22" t="s">
        <v>3588</v>
      </c>
      <c r="F13" s="22"/>
      <c r="G13" s="13">
        <v>725</v>
      </c>
      <c r="J13" s="13">
        <f t="shared" si="0"/>
        <v>0</v>
      </c>
      <c r="L13" s="13">
        <f t="shared" si="1"/>
        <v>0</v>
      </c>
    </row>
    <row r="14" spans="1:14" s="8" customFormat="1" ht="30" customHeight="1" x14ac:dyDescent="0.3">
      <c r="A14" s="8" t="s">
        <v>1072</v>
      </c>
      <c r="B14" s="55" t="s">
        <v>3590</v>
      </c>
      <c r="C14" s="14"/>
      <c r="E14" s="9"/>
      <c r="F14" s="9"/>
      <c r="G14" s="9"/>
      <c r="J14" s="9">
        <f t="shared" si="0"/>
        <v>0</v>
      </c>
      <c r="L14" s="9">
        <f t="shared" si="1"/>
        <v>0</v>
      </c>
    </row>
    <row r="15" spans="1:14" s="3" customFormat="1" ht="30" customHeight="1" x14ac:dyDescent="0.3">
      <c r="A15" s="3" t="s">
        <v>2419</v>
      </c>
      <c r="B15" s="49" t="s">
        <v>3597</v>
      </c>
      <c r="C15" s="15" t="s">
        <v>3598</v>
      </c>
      <c r="D15" s="21">
        <v>3</v>
      </c>
      <c r="E15" s="21"/>
      <c r="F15" s="4">
        <v>464</v>
      </c>
      <c r="G15" s="4">
        <v>365</v>
      </c>
      <c r="H15" s="3">
        <f>F15</f>
        <v>464</v>
      </c>
      <c r="I15" s="3">
        <v>250</v>
      </c>
      <c r="J15" s="4">
        <f t="shared" si="0"/>
        <v>214</v>
      </c>
      <c r="L15" s="4">
        <f t="shared" si="1"/>
        <v>92.800000000000011</v>
      </c>
    </row>
    <row r="16" spans="1:14" s="12" customFormat="1" ht="30" customHeight="1" x14ac:dyDescent="0.3">
      <c r="A16" s="13" t="s">
        <v>2124</v>
      </c>
      <c r="B16" s="45" t="s">
        <v>3623</v>
      </c>
      <c r="C16" s="16" t="s">
        <v>3624</v>
      </c>
      <c r="E16" s="13" t="s">
        <v>3625</v>
      </c>
      <c r="F16" s="13">
        <v>228</v>
      </c>
      <c r="G16" s="13">
        <v>179</v>
      </c>
      <c r="H16" s="12">
        <f>F16+F17</f>
        <v>358</v>
      </c>
      <c r="I16" s="12">
        <v>150</v>
      </c>
      <c r="J16" s="13">
        <f t="shared" si="0"/>
        <v>208</v>
      </c>
      <c r="L16" s="13">
        <f t="shared" si="1"/>
        <v>45.6</v>
      </c>
    </row>
    <row r="17" spans="1:12" s="9" customFormat="1" ht="30" customHeight="1" x14ac:dyDescent="0.3">
      <c r="A17" s="9" t="s">
        <v>2124</v>
      </c>
      <c r="B17" s="44" t="s">
        <v>3626</v>
      </c>
      <c r="C17" s="14" t="s">
        <v>3627</v>
      </c>
      <c r="D17" s="8"/>
      <c r="E17" s="9" t="s">
        <v>274</v>
      </c>
      <c r="F17" s="9">
        <v>130</v>
      </c>
      <c r="G17" s="9">
        <v>102</v>
      </c>
      <c r="H17" s="8"/>
      <c r="I17" s="8"/>
      <c r="J17" s="9">
        <f t="shared" si="0"/>
        <v>0</v>
      </c>
      <c r="K17" s="8"/>
      <c r="L17" s="9">
        <f t="shared" si="1"/>
        <v>26</v>
      </c>
    </row>
    <row r="18" spans="1:12" s="4" customFormat="1" ht="30" customHeight="1" x14ac:dyDescent="0.3">
      <c r="A18" s="3" t="s">
        <v>143</v>
      </c>
      <c r="B18" s="49" t="s">
        <v>3593</v>
      </c>
      <c r="C18" s="15" t="s">
        <v>3594</v>
      </c>
      <c r="D18" s="21" t="s">
        <v>92</v>
      </c>
      <c r="E18" s="3"/>
      <c r="F18" s="4">
        <v>149</v>
      </c>
      <c r="G18" s="4">
        <v>117</v>
      </c>
      <c r="H18" s="3">
        <f>F18+F19+F20+F21</f>
        <v>993</v>
      </c>
      <c r="I18" s="3">
        <v>500</v>
      </c>
      <c r="J18" s="4">
        <f t="shared" si="0"/>
        <v>493</v>
      </c>
      <c r="K18" s="3"/>
      <c r="L18" s="4">
        <f t="shared" si="1"/>
        <v>29.8</v>
      </c>
    </row>
    <row r="19" spans="1:12" s="4" customFormat="1" ht="30" customHeight="1" x14ac:dyDescent="0.3">
      <c r="A19" s="3" t="s">
        <v>143</v>
      </c>
      <c r="B19" s="49" t="s">
        <v>3599</v>
      </c>
      <c r="C19" s="15" t="s">
        <v>3600</v>
      </c>
      <c r="D19" s="3">
        <v>5</v>
      </c>
      <c r="E19" s="21" t="s">
        <v>399</v>
      </c>
      <c r="F19" s="4">
        <v>239</v>
      </c>
      <c r="G19" s="4">
        <v>188</v>
      </c>
      <c r="H19" s="3"/>
      <c r="I19" s="3"/>
      <c r="J19" s="4">
        <f t="shared" si="0"/>
        <v>0</v>
      </c>
      <c r="K19" s="3"/>
      <c r="L19" s="4">
        <f t="shared" si="1"/>
        <v>47.800000000000004</v>
      </c>
    </row>
    <row r="20" spans="1:12" s="4" customFormat="1" ht="30" customHeight="1" x14ac:dyDescent="0.3">
      <c r="A20" s="3" t="s">
        <v>143</v>
      </c>
      <c r="B20" s="49" t="s">
        <v>3601</v>
      </c>
      <c r="C20" s="15" t="s">
        <v>3602</v>
      </c>
      <c r="D20" s="4">
        <v>5</v>
      </c>
      <c r="E20" s="4" t="s">
        <v>470</v>
      </c>
      <c r="F20" s="4">
        <v>324</v>
      </c>
      <c r="G20" s="4">
        <v>204</v>
      </c>
      <c r="H20" s="3"/>
      <c r="I20" s="3"/>
      <c r="J20" s="4">
        <f t="shared" si="0"/>
        <v>0</v>
      </c>
      <c r="K20" s="3"/>
      <c r="L20" s="4">
        <f t="shared" si="1"/>
        <v>64.8</v>
      </c>
    </row>
    <row r="21" spans="1:12" s="3" customFormat="1" ht="30" customHeight="1" x14ac:dyDescent="0.3">
      <c r="A21" s="3" t="s">
        <v>143</v>
      </c>
      <c r="B21" s="49" t="s">
        <v>3603</v>
      </c>
      <c r="C21" s="15" t="s">
        <v>3604</v>
      </c>
      <c r="D21" s="3">
        <v>5</v>
      </c>
      <c r="E21" s="4" t="s">
        <v>59</v>
      </c>
      <c r="F21" s="4">
        <v>281</v>
      </c>
      <c r="G21" s="4">
        <v>207</v>
      </c>
      <c r="J21" s="4">
        <f t="shared" si="0"/>
        <v>0</v>
      </c>
      <c r="L21" s="4">
        <f t="shared" si="1"/>
        <v>56.2</v>
      </c>
    </row>
    <row r="22" spans="1:12" s="12" customFormat="1" ht="59.25" customHeight="1" x14ac:dyDescent="0.3">
      <c r="A22" s="12" t="s">
        <v>402</v>
      </c>
      <c r="B22" s="47" t="s">
        <v>3583</v>
      </c>
      <c r="C22" s="16" t="s">
        <v>3582</v>
      </c>
      <c r="D22" s="22">
        <v>42</v>
      </c>
      <c r="F22" s="13">
        <v>507</v>
      </c>
      <c r="G22" s="13">
        <v>399</v>
      </c>
      <c r="H22" s="12">
        <f>F22+F23</f>
        <v>507</v>
      </c>
      <c r="I22" s="12">
        <v>507</v>
      </c>
      <c r="J22" s="13">
        <f t="shared" si="0"/>
        <v>0</v>
      </c>
      <c r="L22" s="13">
        <f t="shared" si="1"/>
        <v>101.4</v>
      </c>
    </row>
    <row r="23" spans="1:12" s="8" customFormat="1" ht="30" customHeight="1" x14ac:dyDescent="0.3">
      <c r="A23" s="8" t="s">
        <v>402</v>
      </c>
      <c r="B23" s="52" t="s">
        <v>3584</v>
      </c>
      <c r="C23" s="14" t="s">
        <v>3585</v>
      </c>
      <c r="D23" s="20">
        <v>42</v>
      </c>
      <c r="E23" s="8" t="s">
        <v>3586</v>
      </c>
      <c r="F23" s="9"/>
      <c r="G23" s="9"/>
      <c r="J23" s="9">
        <f t="shared" si="0"/>
        <v>0</v>
      </c>
      <c r="L23" s="9">
        <f t="shared" si="1"/>
        <v>0</v>
      </c>
    </row>
    <row r="24" spans="1:12" s="3" customFormat="1" ht="30" customHeight="1" x14ac:dyDescent="0.3">
      <c r="A24" s="37" t="s">
        <v>808</v>
      </c>
      <c r="B24" s="49" t="s">
        <v>3611</v>
      </c>
      <c r="C24" s="15" t="s">
        <v>3613</v>
      </c>
      <c r="D24" s="3" t="s">
        <v>3612</v>
      </c>
      <c r="E24" s="3" t="s">
        <v>83</v>
      </c>
      <c r="F24" s="4">
        <v>469</v>
      </c>
      <c r="G24" s="4">
        <v>369</v>
      </c>
      <c r="H24" s="3">
        <f>F24+F25+F26</f>
        <v>1391</v>
      </c>
      <c r="I24" s="3">
        <v>814</v>
      </c>
      <c r="J24" s="4">
        <f t="shared" si="0"/>
        <v>577</v>
      </c>
      <c r="L24" s="4">
        <f t="shared" si="1"/>
        <v>93.800000000000011</v>
      </c>
    </row>
    <row r="25" spans="1:12" s="3" customFormat="1" ht="30" customHeight="1" x14ac:dyDescent="0.3">
      <c r="A25" s="37" t="s">
        <v>808</v>
      </c>
      <c r="B25" s="49" t="s">
        <v>3614</v>
      </c>
      <c r="C25" s="15" t="s">
        <v>3615</v>
      </c>
      <c r="D25" s="3">
        <v>24</v>
      </c>
      <c r="F25" s="4">
        <v>441</v>
      </c>
      <c r="G25" s="4">
        <v>347</v>
      </c>
      <c r="J25" s="4">
        <f t="shared" si="0"/>
        <v>0</v>
      </c>
      <c r="L25" s="4">
        <f t="shared" si="1"/>
        <v>88.2</v>
      </c>
    </row>
    <row r="26" spans="1:12" s="3" customFormat="1" ht="30" customHeight="1" x14ac:dyDescent="0.3">
      <c r="A26" s="37" t="s">
        <v>808</v>
      </c>
      <c r="B26" s="49" t="s">
        <v>3617</v>
      </c>
      <c r="C26" s="15" t="s">
        <v>3616</v>
      </c>
      <c r="D26" s="3">
        <v>68</v>
      </c>
      <c r="E26" s="4"/>
      <c r="F26" s="4">
        <v>481</v>
      </c>
      <c r="G26" s="4">
        <v>378</v>
      </c>
      <c r="J26" s="4">
        <f t="shared" si="0"/>
        <v>0</v>
      </c>
      <c r="L26" s="4">
        <f t="shared" si="1"/>
        <v>96.2</v>
      </c>
    </row>
    <row r="27" spans="1:12" s="5" customFormat="1" ht="30" customHeight="1" x14ac:dyDescent="0.3">
      <c r="A27" s="65" t="s">
        <v>850</v>
      </c>
      <c r="B27" s="56" t="s">
        <v>3609</v>
      </c>
      <c r="C27" s="7"/>
      <c r="D27" s="5">
        <v>158</v>
      </c>
      <c r="E27" s="5" t="s">
        <v>3610</v>
      </c>
      <c r="F27" s="6">
        <v>870</v>
      </c>
      <c r="G27" s="6">
        <v>685</v>
      </c>
      <c r="H27" s="5">
        <f>F27</f>
        <v>870</v>
      </c>
      <c r="I27" s="5">
        <v>450</v>
      </c>
      <c r="J27" s="6">
        <f t="shared" si="0"/>
        <v>420</v>
      </c>
      <c r="L27" s="6">
        <f t="shared" si="1"/>
        <v>174</v>
      </c>
    </row>
    <row r="28" spans="1:12" s="3" customFormat="1" ht="30" customHeight="1" x14ac:dyDescent="0.3">
      <c r="A28" s="4" t="s">
        <v>3630</v>
      </c>
      <c r="B28" s="49" t="s">
        <v>3628</v>
      </c>
      <c r="C28" s="15" t="s">
        <v>3629</v>
      </c>
      <c r="D28" s="4">
        <v>52</v>
      </c>
      <c r="E28" s="4" t="s">
        <v>3635</v>
      </c>
      <c r="F28" s="4">
        <v>766</v>
      </c>
      <c r="G28" s="4">
        <v>648</v>
      </c>
      <c r="H28" s="3">
        <f>F28</f>
        <v>766</v>
      </c>
      <c r="I28" s="3">
        <v>400</v>
      </c>
      <c r="J28" s="4">
        <f t="shared" si="0"/>
        <v>366</v>
      </c>
      <c r="L28" s="4">
        <f t="shared" si="1"/>
        <v>153.20000000000002</v>
      </c>
    </row>
    <row r="29" spans="1:12" s="12" customFormat="1" ht="30" customHeight="1" x14ac:dyDescent="0.3">
      <c r="A29" s="12" t="s">
        <v>728</v>
      </c>
      <c r="B29" s="35" t="s">
        <v>3639</v>
      </c>
      <c r="C29" s="16"/>
      <c r="D29" s="12" t="s">
        <v>516</v>
      </c>
      <c r="E29" s="12" t="s">
        <v>147</v>
      </c>
      <c r="G29" s="13"/>
      <c r="H29" s="12">
        <f>F29+F30</f>
        <v>88</v>
      </c>
      <c r="I29" s="12">
        <v>88</v>
      </c>
      <c r="J29" s="13">
        <f t="shared" ref="J29:J62" si="3">H29-I29</f>
        <v>0</v>
      </c>
      <c r="L29" s="13">
        <f t="shared" si="1"/>
        <v>0</v>
      </c>
    </row>
    <row r="30" spans="1:12" s="8" customFormat="1" ht="30" customHeight="1" x14ac:dyDescent="0.3">
      <c r="A30" s="8" t="s">
        <v>728</v>
      </c>
      <c r="B30" s="48" t="s">
        <v>3640</v>
      </c>
      <c r="C30" s="14" t="s">
        <v>3688</v>
      </c>
      <c r="D30" s="8" t="s">
        <v>516</v>
      </c>
      <c r="E30" s="8" t="s">
        <v>147</v>
      </c>
      <c r="F30" s="8">
        <v>88</v>
      </c>
      <c r="G30" s="9">
        <v>66</v>
      </c>
      <c r="J30" s="9">
        <f t="shared" si="3"/>
        <v>0</v>
      </c>
      <c r="L30" s="9">
        <f t="shared" si="1"/>
        <v>17.600000000000001</v>
      </c>
    </row>
    <row r="31" spans="1:12" s="3" customFormat="1" ht="30" customHeight="1" x14ac:dyDescent="0.3">
      <c r="A31" s="3" t="s">
        <v>1184</v>
      </c>
      <c r="B31" s="43" t="s">
        <v>3642</v>
      </c>
      <c r="C31" s="15"/>
      <c r="D31" s="3">
        <v>110</v>
      </c>
      <c r="E31" s="3" t="s">
        <v>511</v>
      </c>
      <c r="F31" s="3">
        <v>787</v>
      </c>
      <c r="G31" s="4">
        <v>619</v>
      </c>
      <c r="H31" s="3">
        <f>F31</f>
        <v>787</v>
      </c>
      <c r="I31" s="3">
        <v>499</v>
      </c>
      <c r="J31" s="4">
        <f t="shared" si="3"/>
        <v>288</v>
      </c>
      <c r="L31" s="4">
        <f t="shared" si="1"/>
        <v>157.4</v>
      </c>
    </row>
    <row r="32" spans="1:12" s="5" customFormat="1" ht="30" customHeight="1" x14ac:dyDescent="0.3">
      <c r="A32" s="6" t="s">
        <v>1580</v>
      </c>
      <c r="B32" s="46" t="s">
        <v>3643</v>
      </c>
      <c r="C32" s="7" t="s">
        <v>3644</v>
      </c>
      <c r="D32" s="24" t="s">
        <v>516</v>
      </c>
      <c r="E32" s="24" t="s">
        <v>3645</v>
      </c>
      <c r="F32" s="6">
        <v>545</v>
      </c>
      <c r="G32" s="6">
        <v>429</v>
      </c>
      <c r="H32" s="5">
        <f>F32</f>
        <v>545</v>
      </c>
      <c r="I32" s="5">
        <v>300</v>
      </c>
      <c r="J32" s="6">
        <f t="shared" si="3"/>
        <v>245</v>
      </c>
      <c r="L32" s="6">
        <f t="shared" si="1"/>
        <v>109</v>
      </c>
    </row>
    <row r="33" spans="1:12" s="3" customFormat="1" ht="30" customHeight="1" x14ac:dyDescent="0.3">
      <c r="A33" s="4" t="s">
        <v>82</v>
      </c>
      <c r="B33" s="43" t="s">
        <v>3643</v>
      </c>
      <c r="C33" s="15" t="s">
        <v>3644</v>
      </c>
      <c r="D33" s="21" t="s">
        <v>663</v>
      </c>
      <c r="E33" s="21" t="s">
        <v>3645</v>
      </c>
      <c r="F33" s="4">
        <v>545</v>
      </c>
      <c r="G33" s="4">
        <v>429</v>
      </c>
      <c r="H33" s="3">
        <f>F33</f>
        <v>545</v>
      </c>
      <c r="I33" s="3">
        <v>300</v>
      </c>
      <c r="J33" s="4">
        <f t="shared" si="3"/>
        <v>245</v>
      </c>
      <c r="L33" s="4">
        <f t="shared" si="1"/>
        <v>109</v>
      </c>
    </row>
    <row r="34" spans="1:12" s="12" customFormat="1" ht="30" customHeight="1" x14ac:dyDescent="0.3">
      <c r="A34" s="13" t="s">
        <v>3408</v>
      </c>
      <c r="B34" s="45" t="s">
        <v>3646</v>
      </c>
      <c r="C34" s="16" t="s">
        <v>3647</v>
      </c>
      <c r="D34" s="12">
        <v>46</v>
      </c>
      <c r="E34" s="13"/>
      <c r="F34" s="13">
        <v>660</v>
      </c>
      <c r="G34" s="13">
        <v>519</v>
      </c>
      <c r="H34" s="12">
        <f>F34+F35</f>
        <v>1288</v>
      </c>
      <c r="I34" s="12">
        <v>650</v>
      </c>
      <c r="J34" s="13">
        <f t="shared" si="3"/>
        <v>638</v>
      </c>
      <c r="L34" s="13">
        <f t="shared" si="1"/>
        <v>132</v>
      </c>
    </row>
    <row r="35" spans="1:12" s="8" customFormat="1" ht="30" customHeight="1" x14ac:dyDescent="0.3">
      <c r="A35" s="9" t="s">
        <v>3408</v>
      </c>
      <c r="B35" s="44" t="s">
        <v>3648</v>
      </c>
      <c r="C35" s="14" t="s">
        <v>3649</v>
      </c>
      <c r="D35" s="9">
        <v>48</v>
      </c>
      <c r="E35" s="9"/>
      <c r="F35" s="9">
        <v>628</v>
      </c>
      <c r="G35" s="9">
        <v>494</v>
      </c>
      <c r="J35" s="9">
        <f t="shared" si="3"/>
        <v>0</v>
      </c>
      <c r="L35" s="9">
        <f t="shared" si="1"/>
        <v>125.60000000000001</v>
      </c>
    </row>
    <row r="36" spans="1:12" ht="30" customHeight="1" x14ac:dyDescent="0.3">
      <c r="A36" s="2"/>
      <c r="B36" s="43" t="s">
        <v>3643</v>
      </c>
      <c r="C36" s="29"/>
      <c r="D36" s="29"/>
      <c r="F36" s="2"/>
      <c r="G36" s="2">
        <v>429</v>
      </c>
      <c r="J36" s="2">
        <f t="shared" si="3"/>
        <v>0</v>
      </c>
      <c r="L36" s="2">
        <f t="shared" si="1"/>
        <v>0</v>
      </c>
    </row>
    <row r="37" spans="1:12" ht="30" customHeight="1" x14ac:dyDescent="0.3">
      <c r="A37" s="2"/>
      <c r="B37" s="49" t="s">
        <v>3655</v>
      </c>
      <c r="C37" s="29"/>
      <c r="D37" s="29"/>
      <c r="F37" s="2"/>
      <c r="G37" s="2">
        <v>389</v>
      </c>
      <c r="J37" s="2">
        <f t="shared" si="3"/>
        <v>0</v>
      </c>
      <c r="L37" s="2">
        <f t="shared" si="1"/>
        <v>0</v>
      </c>
    </row>
    <row r="38" spans="1:12" ht="30" customHeight="1" x14ac:dyDescent="0.3">
      <c r="C38" s="28"/>
      <c r="F38" s="1">
        <f>SUM(F4:F37)</f>
        <v>14142</v>
      </c>
      <c r="G38" s="2"/>
      <c r="H38" s="1">
        <f>SUM(H4:H37)</f>
        <v>14142</v>
      </c>
      <c r="J38" s="2">
        <f>SUM(J2:J37)</f>
        <v>5495</v>
      </c>
      <c r="L38" s="2">
        <f t="shared" si="1"/>
        <v>2828.4</v>
      </c>
    </row>
    <row r="39" spans="1:12" ht="30" customHeight="1" x14ac:dyDescent="0.3">
      <c r="C39" s="28"/>
      <c r="G39" s="2"/>
      <c r="J39" s="2">
        <f t="shared" si="3"/>
        <v>0</v>
      </c>
      <c r="L39" s="2">
        <f t="shared" si="1"/>
        <v>0</v>
      </c>
    </row>
    <row r="40" spans="1:12" ht="30" customHeight="1" x14ac:dyDescent="0.3">
      <c r="C40" s="29"/>
      <c r="G40" s="2"/>
      <c r="J40" s="2">
        <f t="shared" si="3"/>
        <v>0</v>
      </c>
      <c r="L40" s="2">
        <f t="shared" si="1"/>
        <v>0</v>
      </c>
    </row>
    <row r="41" spans="1:12" ht="30" customHeight="1" x14ac:dyDescent="0.3">
      <c r="C41" s="29"/>
      <c r="G41" s="2"/>
      <c r="J41" s="2">
        <f t="shared" si="3"/>
        <v>0</v>
      </c>
      <c r="L41" s="2">
        <f t="shared" si="1"/>
        <v>0</v>
      </c>
    </row>
    <row r="42" spans="1:12" ht="30" customHeight="1" x14ac:dyDescent="0.3">
      <c r="C42" s="29"/>
      <c r="G42" s="2"/>
      <c r="J42" s="2">
        <f t="shared" si="3"/>
        <v>0</v>
      </c>
      <c r="L42" s="2">
        <f t="shared" si="1"/>
        <v>0</v>
      </c>
    </row>
    <row r="43" spans="1:12" ht="30" customHeight="1" x14ac:dyDescent="0.3">
      <c r="C43" s="29"/>
      <c r="G43" s="2">
        <f>SUM(G4:G42)</f>
        <v>12646</v>
      </c>
      <c r="J43" s="2">
        <f t="shared" si="3"/>
        <v>0</v>
      </c>
      <c r="L43" s="2">
        <f t="shared" si="1"/>
        <v>0</v>
      </c>
    </row>
    <row r="44" spans="1:12" ht="30" customHeight="1" x14ac:dyDescent="0.3">
      <c r="C44" s="29"/>
      <c r="G44" s="2">
        <v>12423</v>
      </c>
      <c r="J44" s="2">
        <f t="shared" si="3"/>
        <v>0</v>
      </c>
      <c r="L44" s="2">
        <f t="shared" si="1"/>
        <v>0</v>
      </c>
    </row>
    <row r="45" spans="1:12" ht="30" customHeight="1" x14ac:dyDescent="0.3">
      <c r="C45" s="29"/>
      <c r="G45" s="2">
        <f t="shared" ref="G45:G62" si="4">F45-L45</f>
        <v>0</v>
      </c>
      <c r="J45" s="2">
        <f t="shared" si="3"/>
        <v>0</v>
      </c>
      <c r="L45" s="2">
        <f t="shared" si="1"/>
        <v>0</v>
      </c>
    </row>
    <row r="46" spans="1:12" ht="30" customHeight="1" x14ac:dyDescent="0.3">
      <c r="C46" s="29"/>
      <c r="G46" s="2">
        <f t="shared" si="4"/>
        <v>0</v>
      </c>
      <c r="J46" s="2">
        <f t="shared" si="3"/>
        <v>0</v>
      </c>
      <c r="L46" s="2">
        <f t="shared" si="1"/>
        <v>0</v>
      </c>
    </row>
    <row r="47" spans="1:12" ht="30" customHeight="1" x14ac:dyDescent="0.3">
      <c r="C47" s="29"/>
      <c r="G47" s="2">
        <f t="shared" si="4"/>
        <v>0</v>
      </c>
      <c r="J47" s="2">
        <f t="shared" si="3"/>
        <v>0</v>
      </c>
      <c r="L47" s="2">
        <f t="shared" si="1"/>
        <v>0</v>
      </c>
    </row>
    <row r="48" spans="1:12" ht="30" customHeight="1" x14ac:dyDescent="0.3">
      <c r="C48" s="29"/>
      <c r="G48" s="2">
        <f t="shared" si="4"/>
        <v>0</v>
      </c>
      <c r="J48" s="2">
        <f t="shared" si="3"/>
        <v>0</v>
      </c>
      <c r="L48" s="2">
        <f t="shared" si="1"/>
        <v>0</v>
      </c>
    </row>
    <row r="49" spans="1:12" ht="30" customHeight="1" x14ac:dyDescent="0.3">
      <c r="C49" s="29"/>
      <c r="G49" s="2">
        <f t="shared" si="4"/>
        <v>0</v>
      </c>
      <c r="J49" s="2">
        <f t="shared" si="3"/>
        <v>0</v>
      </c>
      <c r="L49" s="2">
        <f t="shared" si="1"/>
        <v>0</v>
      </c>
    </row>
    <row r="50" spans="1:12" ht="30" customHeight="1" x14ac:dyDescent="0.3">
      <c r="C50" s="29"/>
      <c r="G50" s="2">
        <f t="shared" si="4"/>
        <v>0</v>
      </c>
      <c r="J50" s="2">
        <f t="shared" si="3"/>
        <v>0</v>
      </c>
      <c r="L50" s="2">
        <f t="shared" si="1"/>
        <v>0</v>
      </c>
    </row>
    <row r="51" spans="1:12" ht="30" customHeight="1" x14ac:dyDescent="0.3">
      <c r="C51" s="28"/>
      <c r="D51" s="29"/>
      <c r="F51" s="2"/>
      <c r="G51" s="2">
        <f t="shared" si="4"/>
        <v>0</v>
      </c>
      <c r="J51" s="2">
        <f t="shared" si="3"/>
        <v>0</v>
      </c>
      <c r="L51" s="2">
        <f t="shared" si="1"/>
        <v>0</v>
      </c>
    </row>
    <row r="52" spans="1:12" ht="30" customHeight="1" x14ac:dyDescent="0.3">
      <c r="C52" s="28"/>
      <c r="D52" s="29"/>
      <c r="F52" s="2"/>
      <c r="G52" s="2">
        <f t="shared" si="4"/>
        <v>0</v>
      </c>
      <c r="J52" s="2">
        <f t="shared" si="3"/>
        <v>0</v>
      </c>
      <c r="L52" s="2">
        <f t="shared" si="1"/>
        <v>0</v>
      </c>
    </row>
    <row r="53" spans="1:12" ht="30" customHeight="1" x14ac:dyDescent="0.3">
      <c r="A53" s="2"/>
      <c r="B53" s="2"/>
      <c r="C53" s="28"/>
      <c r="E53" s="29"/>
      <c r="F53" s="2"/>
      <c r="G53" s="2">
        <f t="shared" si="4"/>
        <v>0</v>
      </c>
      <c r="J53" s="2">
        <f t="shared" si="3"/>
        <v>0</v>
      </c>
      <c r="L53" s="2">
        <f t="shared" si="1"/>
        <v>0</v>
      </c>
    </row>
    <row r="54" spans="1:12" ht="30" customHeight="1" x14ac:dyDescent="0.3">
      <c r="A54" s="2"/>
      <c r="B54" s="2"/>
      <c r="C54" s="28"/>
      <c r="E54" s="29"/>
      <c r="F54" s="2"/>
      <c r="G54" s="2">
        <f t="shared" si="4"/>
        <v>0</v>
      </c>
      <c r="J54" s="2">
        <f t="shared" si="3"/>
        <v>0</v>
      </c>
      <c r="L54" s="2">
        <f t="shared" si="1"/>
        <v>0</v>
      </c>
    </row>
    <row r="55" spans="1:12" ht="30" customHeight="1" x14ac:dyDescent="0.3">
      <c r="A55" s="2"/>
      <c r="B55" s="2"/>
      <c r="C55" s="28"/>
      <c r="D55" s="29"/>
      <c r="E55" s="29"/>
      <c r="F55" s="2"/>
      <c r="G55" s="2">
        <f t="shared" si="4"/>
        <v>0</v>
      </c>
      <c r="J55" s="2">
        <f t="shared" si="3"/>
        <v>0</v>
      </c>
      <c r="L55" s="2">
        <f t="shared" si="1"/>
        <v>0</v>
      </c>
    </row>
    <row r="56" spans="1:12" ht="30" customHeight="1" x14ac:dyDescent="0.3">
      <c r="C56" s="28"/>
      <c r="D56" s="29"/>
      <c r="F56" s="2"/>
      <c r="G56" s="2">
        <f t="shared" si="4"/>
        <v>0</v>
      </c>
      <c r="J56" s="2">
        <f t="shared" si="3"/>
        <v>0</v>
      </c>
      <c r="L56" s="2">
        <f t="shared" si="1"/>
        <v>0</v>
      </c>
    </row>
    <row r="57" spans="1:12" ht="30" customHeight="1" x14ac:dyDescent="0.3">
      <c r="A57" s="2"/>
      <c r="B57" s="2"/>
      <c r="C57" s="28"/>
      <c r="D57" s="2"/>
      <c r="E57" s="2"/>
      <c r="F57" s="2"/>
      <c r="G57" s="2">
        <f t="shared" si="4"/>
        <v>0</v>
      </c>
      <c r="J57" s="2">
        <f t="shared" si="3"/>
        <v>0</v>
      </c>
      <c r="L57" s="2">
        <f t="shared" si="1"/>
        <v>0</v>
      </c>
    </row>
    <row r="58" spans="1:12" ht="30" customHeight="1" x14ac:dyDescent="0.3">
      <c r="A58" s="2"/>
      <c r="B58" s="2"/>
      <c r="C58" s="28"/>
      <c r="D58" s="2"/>
      <c r="E58" s="2"/>
      <c r="F58" s="2"/>
      <c r="G58" s="2">
        <f t="shared" si="4"/>
        <v>0</v>
      </c>
      <c r="J58" s="2">
        <f t="shared" si="3"/>
        <v>0</v>
      </c>
      <c r="L58" s="2">
        <f t="shared" si="1"/>
        <v>0</v>
      </c>
    </row>
    <row r="59" spans="1:12" ht="30" customHeight="1" x14ac:dyDescent="0.3">
      <c r="C59" s="28"/>
      <c r="G59" s="2">
        <f t="shared" si="4"/>
        <v>0</v>
      </c>
      <c r="J59" s="2">
        <f t="shared" si="3"/>
        <v>0</v>
      </c>
      <c r="L59" s="2">
        <f t="shared" si="1"/>
        <v>0</v>
      </c>
    </row>
    <row r="60" spans="1:12" ht="30" customHeight="1" x14ac:dyDescent="0.3">
      <c r="C60" s="28"/>
      <c r="F60" s="2"/>
      <c r="G60" s="2">
        <f t="shared" si="4"/>
        <v>0</v>
      </c>
      <c r="J60" s="2">
        <f t="shared" si="3"/>
        <v>0</v>
      </c>
      <c r="L60" s="2">
        <f t="shared" si="1"/>
        <v>0</v>
      </c>
    </row>
    <row r="61" spans="1:12" ht="30" customHeight="1" x14ac:dyDescent="0.3">
      <c r="C61" s="28"/>
      <c r="F61" s="2"/>
      <c r="G61" s="2">
        <f t="shared" si="4"/>
        <v>0</v>
      </c>
      <c r="J61" s="2">
        <f t="shared" si="3"/>
        <v>0</v>
      </c>
      <c r="L61" s="2">
        <f t="shared" si="1"/>
        <v>0</v>
      </c>
    </row>
    <row r="62" spans="1:12" ht="30" customHeight="1" x14ac:dyDescent="0.3">
      <c r="C62" s="28"/>
      <c r="F62" s="2"/>
      <c r="G62" s="2">
        <f t="shared" si="4"/>
        <v>0</v>
      </c>
      <c r="J62" s="2">
        <f t="shared" si="3"/>
        <v>0</v>
      </c>
      <c r="L62" s="2">
        <f t="shared" si="1"/>
        <v>0</v>
      </c>
    </row>
    <row r="63" spans="1:12" ht="30" customHeight="1" x14ac:dyDescent="0.3">
      <c r="C63" s="28"/>
      <c r="F63" s="2"/>
      <c r="G63" s="2">
        <f>F63-L63</f>
        <v>0</v>
      </c>
      <c r="J63" s="2">
        <f>H63-I63</f>
        <v>0</v>
      </c>
      <c r="L63" s="2">
        <f>F63*20%</f>
        <v>0</v>
      </c>
    </row>
    <row r="64" spans="1:12" ht="30" customHeight="1" x14ac:dyDescent="0.3">
      <c r="C64" s="28"/>
      <c r="F64" s="2"/>
      <c r="G64" s="2">
        <f>F64-L64</f>
        <v>0</v>
      </c>
      <c r="J64" s="2">
        <f>H64-I64</f>
        <v>0</v>
      </c>
      <c r="L64" s="2">
        <f>F64*20%</f>
        <v>0</v>
      </c>
    </row>
    <row r="65" spans="3:12" ht="30" customHeight="1" x14ac:dyDescent="0.3">
      <c r="C65" s="28"/>
      <c r="G65" s="2">
        <f>F65-L65</f>
        <v>0</v>
      </c>
      <c r="J65" s="2">
        <f>H65-I65</f>
        <v>0</v>
      </c>
      <c r="L65" s="2">
        <f>F65*20%</f>
        <v>0</v>
      </c>
    </row>
    <row r="66" spans="3:12" ht="30" customHeight="1" x14ac:dyDescent="0.3">
      <c r="G66" s="1">
        <f>SUM(G2:G65)</f>
        <v>37715</v>
      </c>
    </row>
  </sheetData>
  <sortState ref="A2:J28">
    <sortCondition ref="A2"/>
  </sortState>
  <hyperlinks>
    <hyperlink ref="C22" r:id="rId1" xr:uid="{00000000-0004-0000-0600-000000000000}"/>
    <hyperlink ref="C23" r:id="rId2" xr:uid="{00000000-0004-0000-0600-000001000000}"/>
    <hyperlink ref="C13" r:id="rId3" xr:uid="{00000000-0004-0000-0600-000002000000}"/>
    <hyperlink ref="C18" r:id="rId4" xr:uid="{00000000-0004-0000-0600-000003000000}"/>
    <hyperlink ref="C5" r:id="rId5" xr:uid="{00000000-0004-0000-0600-000004000000}"/>
    <hyperlink ref="C19" r:id="rId6" xr:uid="{00000000-0004-0000-0600-000005000000}"/>
    <hyperlink ref="C15" r:id="rId7" xr:uid="{00000000-0004-0000-0600-000006000000}"/>
    <hyperlink ref="C20" r:id="rId8" xr:uid="{00000000-0004-0000-0600-000007000000}"/>
    <hyperlink ref="C21" r:id="rId9" xr:uid="{00000000-0004-0000-0600-000008000000}"/>
    <hyperlink ref="C8" r:id="rId10" xr:uid="{00000000-0004-0000-0600-000009000000}"/>
    <hyperlink ref="C24" r:id="rId11" xr:uid="{00000000-0004-0000-0600-00000A000000}"/>
    <hyperlink ref="C25" r:id="rId12" xr:uid="{00000000-0004-0000-0600-00000B000000}"/>
    <hyperlink ref="C26" r:id="rId13" xr:uid="{00000000-0004-0000-0600-00000C000000}"/>
    <hyperlink ref="C4" r:id="rId14" xr:uid="{00000000-0004-0000-0600-00000D000000}"/>
    <hyperlink ref="C10" r:id="rId15" xr:uid="{00000000-0004-0000-0600-00000E000000}"/>
    <hyperlink ref="C17" r:id="rId16" xr:uid="{00000000-0004-0000-0600-00000F000000}"/>
    <hyperlink ref="C28" r:id="rId17" xr:uid="{00000000-0004-0000-0600-000010000000}"/>
    <hyperlink ref="C2" r:id="rId18" xr:uid="{00000000-0004-0000-0600-000011000000}"/>
    <hyperlink ref="C3" r:id="rId19" xr:uid="{00000000-0004-0000-0600-000012000000}"/>
    <hyperlink ref="C11" r:id="rId20" xr:uid="{00000000-0004-0000-0600-000013000000}"/>
    <hyperlink ref="C32" r:id="rId21" xr:uid="{00000000-0004-0000-0600-000014000000}"/>
    <hyperlink ref="C33" r:id="rId22" xr:uid="{00000000-0004-0000-0600-000015000000}"/>
    <hyperlink ref="C34" r:id="rId23" xr:uid="{00000000-0004-0000-0600-000016000000}"/>
    <hyperlink ref="C35" r:id="rId24" xr:uid="{00000000-0004-0000-0600-000017000000}"/>
  </hyperlinks>
  <pageMargins left="0.7" right="0.7" top="0.75" bottom="0.75" header="0.3" footer="0.3"/>
  <pageSetup paperSize="9" orientation="portrait" verticalDpi="0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workbookViewId="0">
      <selection activeCell="C7" sqref="C7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ht="30" customHeight="1" x14ac:dyDescent="0.3">
      <c r="C2" s="28"/>
      <c r="D2" s="29"/>
      <c r="F2" s="2"/>
      <c r="G2" s="2">
        <f t="shared" ref="G2:G65" si="0">F2-L2</f>
        <v>0</v>
      </c>
      <c r="J2" s="2">
        <f t="shared" ref="J2:J65" si="1">H2-I2</f>
        <v>0</v>
      </c>
      <c r="L2" s="2">
        <f t="shared" ref="L2:L65" si="2">F2*20%</f>
        <v>0</v>
      </c>
    </row>
    <row r="3" spans="1:14" ht="30" customHeight="1" x14ac:dyDescent="0.3">
      <c r="C3" s="28"/>
      <c r="D3" s="29"/>
      <c r="F3" s="2"/>
      <c r="G3" s="2">
        <f t="shared" si="0"/>
        <v>0</v>
      </c>
      <c r="J3" s="2">
        <f t="shared" si="1"/>
        <v>0</v>
      </c>
      <c r="L3" s="2">
        <f t="shared" si="2"/>
        <v>0</v>
      </c>
      <c r="M3" s="2"/>
      <c r="N3" s="2"/>
    </row>
    <row r="4" spans="1:14" ht="30" customHeight="1" x14ac:dyDescent="0.3">
      <c r="B4" s="2"/>
      <c r="C4" s="28"/>
      <c r="D4" s="29"/>
      <c r="E4" s="29"/>
      <c r="F4" s="2"/>
      <c r="G4" s="2">
        <f t="shared" si="0"/>
        <v>0</v>
      </c>
      <c r="J4" s="2">
        <f t="shared" si="1"/>
        <v>0</v>
      </c>
      <c r="L4" s="2">
        <f t="shared" si="2"/>
        <v>0</v>
      </c>
    </row>
    <row r="5" spans="1:14" ht="30" customHeight="1" x14ac:dyDescent="0.3">
      <c r="B5" s="2"/>
      <c r="C5" s="28"/>
      <c r="E5" s="2"/>
      <c r="F5" s="2"/>
      <c r="G5" s="2">
        <f t="shared" si="0"/>
        <v>0</v>
      </c>
      <c r="J5" s="2">
        <f t="shared" si="1"/>
        <v>0</v>
      </c>
      <c r="L5" s="2">
        <f t="shared" si="2"/>
        <v>0</v>
      </c>
    </row>
    <row r="6" spans="1:14" ht="30" customHeight="1" x14ac:dyDescent="0.3">
      <c r="B6" s="2"/>
      <c r="C6" s="28"/>
      <c r="D6" s="2"/>
      <c r="E6" s="2"/>
      <c r="F6" s="2"/>
      <c r="G6" s="2">
        <f t="shared" si="0"/>
        <v>0</v>
      </c>
      <c r="J6" s="2">
        <f t="shared" si="1"/>
        <v>0</v>
      </c>
      <c r="L6" s="2">
        <f t="shared" si="2"/>
        <v>0</v>
      </c>
    </row>
    <row r="7" spans="1:14" ht="30" customHeight="1" x14ac:dyDescent="0.3">
      <c r="B7" s="2"/>
      <c r="C7" s="28"/>
      <c r="D7" s="2"/>
      <c r="E7" s="2"/>
      <c r="F7" s="2"/>
      <c r="G7" s="2">
        <f t="shared" si="0"/>
        <v>0</v>
      </c>
      <c r="J7" s="2">
        <f t="shared" si="1"/>
        <v>0</v>
      </c>
      <c r="L7" s="2">
        <f t="shared" si="2"/>
        <v>0</v>
      </c>
    </row>
    <row r="8" spans="1:14" ht="30" customHeight="1" x14ac:dyDescent="0.3">
      <c r="B8" s="2"/>
      <c r="C8" s="28"/>
      <c r="D8" s="29"/>
      <c r="F8" s="2"/>
      <c r="G8" s="2">
        <f t="shared" si="0"/>
        <v>0</v>
      </c>
      <c r="J8" s="2">
        <f t="shared" si="1"/>
        <v>0</v>
      </c>
      <c r="L8" s="2">
        <f t="shared" si="2"/>
        <v>0</v>
      </c>
    </row>
    <row r="9" spans="1:14" ht="30" customHeight="1" x14ac:dyDescent="0.3">
      <c r="B9" s="2"/>
      <c r="C9" s="28"/>
      <c r="D9" s="29"/>
      <c r="F9" s="2"/>
      <c r="G9" s="2">
        <f t="shared" si="0"/>
        <v>0</v>
      </c>
      <c r="J9" s="2">
        <f t="shared" si="1"/>
        <v>0</v>
      </c>
      <c r="L9" s="2">
        <f t="shared" si="2"/>
        <v>0</v>
      </c>
    </row>
    <row r="10" spans="1:14" ht="30" customHeight="1" x14ac:dyDescent="0.3">
      <c r="B10" s="2"/>
      <c r="C10" s="28"/>
      <c r="D10" s="29"/>
      <c r="E10" s="29"/>
      <c r="F10" s="2"/>
      <c r="G10" s="2">
        <f t="shared" si="0"/>
        <v>0</v>
      </c>
      <c r="J10" s="2">
        <f t="shared" si="1"/>
        <v>0</v>
      </c>
      <c r="L10" s="2">
        <f t="shared" si="2"/>
        <v>0</v>
      </c>
    </row>
    <row r="11" spans="1:14" ht="30" customHeight="1" x14ac:dyDescent="0.3">
      <c r="B11" s="2"/>
      <c r="C11" s="28"/>
      <c r="E11" s="29"/>
      <c r="F11" s="2"/>
      <c r="G11" s="2">
        <f t="shared" si="0"/>
        <v>0</v>
      </c>
      <c r="J11" s="2">
        <f t="shared" si="1"/>
        <v>0</v>
      </c>
      <c r="L11" s="2">
        <f t="shared" si="2"/>
        <v>0</v>
      </c>
    </row>
    <row r="12" spans="1:14" ht="30" customHeight="1" x14ac:dyDescent="0.3">
      <c r="C12" s="28"/>
      <c r="F12" s="2"/>
      <c r="G12" s="2">
        <f t="shared" si="0"/>
        <v>0</v>
      </c>
      <c r="J12" s="2">
        <f t="shared" si="1"/>
        <v>0</v>
      </c>
      <c r="L12" s="2">
        <f t="shared" si="2"/>
        <v>0</v>
      </c>
    </row>
    <row r="13" spans="1:14" ht="30" customHeight="1" x14ac:dyDescent="0.3">
      <c r="B13" s="2"/>
      <c r="C13" s="28"/>
      <c r="D13" s="2"/>
      <c r="E13" s="2"/>
      <c r="F13" s="2"/>
      <c r="G13" s="2">
        <f t="shared" si="0"/>
        <v>0</v>
      </c>
      <c r="J13" s="2">
        <f t="shared" si="1"/>
        <v>0</v>
      </c>
      <c r="L13" s="2">
        <f t="shared" si="2"/>
        <v>0</v>
      </c>
    </row>
    <row r="14" spans="1:14" ht="30" customHeight="1" x14ac:dyDescent="0.3">
      <c r="A14" s="30"/>
      <c r="B14" s="2"/>
      <c r="C14" s="28"/>
      <c r="E14" s="2"/>
      <c r="F14" s="2"/>
      <c r="G14" s="2">
        <f t="shared" si="0"/>
        <v>0</v>
      </c>
      <c r="J14" s="2">
        <f t="shared" si="1"/>
        <v>0</v>
      </c>
      <c r="L14" s="2">
        <f t="shared" si="2"/>
        <v>0</v>
      </c>
    </row>
    <row r="15" spans="1:14" ht="30" customHeight="1" x14ac:dyDescent="0.3">
      <c r="A15" s="2"/>
      <c r="B15" s="2"/>
      <c r="C15" s="28"/>
      <c r="D15" s="2"/>
      <c r="E15" s="2"/>
      <c r="F15" s="2"/>
      <c r="G15" s="2">
        <f t="shared" si="0"/>
        <v>0</v>
      </c>
      <c r="J15" s="2">
        <f t="shared" si="1"/>
        <v>0</v>
      </c>
      <c r="L15" s="2">
        <f t="shared" si="2"/>
        <v>0</v>
      </c>
    </row>
    <row r="16" spans="1:14" ht="30" customHeight="1" x14ac:dyDescent="0.3">
      <c r="A16" s="2"/>
      <c r="B16" s="2"/>
      <c r="C16" s="28"/>
      <c r="D16" s="2"/>
      <c r="E16" s="2"/>
      <c r="F16" s="2"/>
      <c r="G16" s="2">
        <f t="shared" si="0"/>
        <v>0</v>
      </c>
      <c r="J16" s="2">
        <f t="shared" si="1"/>
        <v>0</v>
      </c>
      <c r="L16" s="2">
        <f t="shared" si="2"/>
        <v>0</v>
      </c>
    </row>
    <row r="17" spans="1:12" s="2" customFormat="1" ht="30" customHeight="1" x14ac:dyDescent="0.3">
      <c r="A17" s="30"/>
      <c r="C17" s="28"/>
      <c r="D17" s="1"/>
      <c r="E17" s="1"/>
      <c r="G17" s="2">
        <f t="shared" si="0"/>
        <v>0</v>
      </c>
      <c r="H17" s="1"/>
      <c r="I17" s="1"/>
      <c r="J17" s="2">
        <f t="shared" si="1"/>
        <v>0</v>
      </c>
      <c r="K17" s="1"/>
      <c r="L17" s="2">
        <f t="shared" si="2"/>
        <v>0</v>
      </c>
    </row>
    <row r="18" spans="1:12" s="2" customFormat="1" ht="30" customHeight="1" x14ac:dyDescent="0.3">
      <c r="A18" s="30"/>
      <c r="C18" s="28"/>
      <c r="D18" s="1"/>
      <c r="E18" s="1"/>
      <c r="G18" s="2">
        <f t="shared" si="0"/>
        <v>0</v>
      </c>
      <c r="H18" s="1"/>
      <c r="I18" s="1"/>
      <c r="J18" s="2">
        <f t="shared" si="1"/>
        <v>0</v>
      </c>
      <c r="K18" s="1"/>
      <c r="L18" s="2">
        <f t="shared" si="2"/>
        <v>0</v>
      </c>
    </row>
    <row r="19" spans="1:12" s="2" customFormat="1" ht="30" customHeight="1" x14ac:dyDescent="0.3">
      <c r="A19" s="30"/>
      <c r="C19" s="28"/>
      <c r="D19" s="1"/>
      <c r="E19" s="1"/>
      <c r="G19" s="2">
        <f t="shared" si="0"/>
        <v>0</v>
      </c>
      <c r="H19" s="1"/>
      <c r="I19" s="1"/>
      <c r="J19" s="2">
        <f t="shared" si="1"/>
        <v>0</v>
      </c>
      <c r="K19" s="1"/>
      <c r="L19" s="2">
        <f t="shared" si="2"/>
        <v>0</v>
      </c>
    </row>
    <row r="20" spans="1:12" s="2" customFormat="1" ht="30" customHeight="1" x14ac:dyDescent="0.3">
      <c r="C20" s="28"/>
      <c r="D20" s="1"/>
      <c r="G20" s="2">
        <f t="shared" si="0"/>
        <v>0</v>
      </c>
      <c r="H20" s="1"/>
      <c r="I20" s="1"/>
      <c r="J20" s="2">
        <f t="shared" si="1"/>
        <v>0</v>
      </c>
      <c r="K20" s="1"/>
      <c r="L20" s="2">
        <f t="shared" si="2"/>
        <v>0</v>
      </c>
    </row>
    <row r="21" spans="1:12" ht="30" customHeight="1" x14ac:dyDescent="0.3">
      <c r="C21" s="28"/>
      <c r="G21" s="2">
        <f t="shared" si="0"/>
        <v>0</v>
      </c>
      <c r="J21" s="2">
        <f t="shared" si="1"/>
        <v>0</v>
      </c>
      <c r="L21" s="2">
        <f t="shared" si="2"/>
        <v>0</v>
      </c>
    </row>
    <row r="22" spans="1:12" ht="30" customHeight="1" x14ac:dyDescent="0.3">
      <c r="C22" s="28"/>
      <c r="G22" s="2">
        <f t="shared" si="0"/>
        <v>0</v>
      </c>
      <c r="J22" s="2">
        <f t="shared" si="1"/>
        <v>0</v>
      </c>
      <c r="L22" s="2">
        <f t="shared" si="2"/>
        <v>0</v>
      </c>
    </row>
    <row r="23" spans="1:12" ht="30" customHeight="1" x14ac:dyDescent="0.3">
      <c r="A23" s="2"/>
      <c r="B23" s="2"/>
      <c r="C23" s="28"/>
      <c r="E23" s="2"/>
      <c r="F23" s="2"/>
      <c r="G23" s="2">
        <f t="shared" si="0"/>
        <v>0</v>
      </c>
      <c r="J23" s="2">
        <f t="shared" si="1"/>
        <v>0</v>
      </c>
      <c r="L23" s="2">
        <f t="shared" si="2"/>
        <v>0</v>
      </c>
    </row>
    <row r="24" spans="1:12" ht="30" customHeight="1" x14ac:dyDescent="0.3">
      <c r="A24" s="2"/>
      <c r="B24" s="2"/>
      <c r="C24" s="28"/>
      <c r="E24" s="2"/>
      <c r="F24" s="2"/>
      <c r="G24" s="2">
        <f t="shared" si="0"/>
        <v>0</v>
      </c>
      <c r="J24" s="2">
        <f t="shared" si="1"/>
        <v>0</v>
      </c>
      <c r="L24" s="2">
        <f t="shared" si="2"/>
        <v>0</v>
      </c>
    </row>
    <row r="25" spans="1:12" ht="30" customHeight="1" x14ac:dyDescent="0.3">
      <c r="A25" s="2"/>
      <c r="B25" s="2"/>
      <c r="C25" s="28"/>
      <c r="E25" s="2"/>
      <c r="F25" s="2"/>
      <c r="G25" s="2">
        <f t="shared" si="0"/>
        <v>0</v>
      </c>
      <c r="J25" s="2">
        <f t="shared" si="1"/>
        <v>0</v>
      </c>
      <c r="L25" s="2">
        <f t="shared" si="2"/>
        <v>0</v>
      </c>
    </row>
    <row r="26" spans="1:12" ht="30" customHeight="1" x14ac:dyDescent="0.3">
      <c r="A26" s="2"/>
      <c r="B26" s="2"/>
      <c r="C26" s="28"/>
      <c r="D26" s="2"/>
      <c r="E26" s="2"/>
      <c r="F26" s="2"/>
      <c r="G26" s="2">
        <f t="shared" si="0"/>
        <v>0</v>
      </c>
      <c r="J26" s="2">
        <f t="shared" si="1"/>
        <v>0</v>
      </c>
      <c r="L26" s="2">
        <f t="shared" si="2"/>
        <v>0</v>
      </c>
    </row>
    <row r="27" spans="1:12" ht="30" customHeight="1" x14ac:dyDescent="0.3">
      <c r="C27" s="28"/>
      <c r="G27" s="2">
        <f t="shared" si="0"/>
        <v>0</v>
      </c>
      <c r="J27" s="2">
        <f t="shared" si="1"/>
        <v>0</v>
      </c>
      <c r="L27" s="2">
        <f t="shared" si="2"/>
        <v>0</v>
      </c>
    </row>
    <row r="28" spans="1:12" ht="30" customHeight="1" x14ac:dyDescent="0.3">
      <c r="A28" s="2"/>
      <c r="B28" s="2"/>
      <c r="C28" s="28"/>
      <c r="D28" s="2"/>
      <c r="E28" s="2"/>
      <c r="F28" s="2"/>
      <c r="G28" s="2">
        <f t="shared" si="0"/>
        <v>0</v>
      </c>
      <c r="J28" s="2">
        <f t="shared" si="1"/>
        <v>0</v>
      </c>
      <c r="L28" s="2">
        <f t="shared" si="2"/>
        <v>0</v>
      </c>
    </row>
    <row r="29" spans="1:12" ht="30" customHeight="1" x14ac:dyDescent="0.3">
      <c r="A29" s="2"/>
      <c r="B29" s="2"/>
      <c r="C29" s="28"/>
      <c r="D29" s="2"/>
      <c r="E29" s="2"/>
      <c r="F29" s="2"/>
      <c r="G29" s="2">
        <f t="shared" si="0"/>
        <v>0</v>
      </c>
      <c r="J29" s="2">
        <f t="shared" si="1"/>
        <v>0</v>
      </c>
      <c r="L29" s="2">
        <f t="shared" si="2"/>
        <v>0</v>
      </c>
    </row>
    <row r="30" spans="1:12" ht="30" customHeight="1" x14ac:dyDescent="0.3">
      <c r="C30" s="28"/>
      <c r="G30" s="2">
        <f t="shared" si="0"/>
        <v>0</v>
      </c>
      <c r="J30" s="2">
        <f t="shared" si="1"/>
        <v>0</v>
      </c>
      <c r="L30" s="2">
        <f t="shared" si="2"/>
        <v>0</v>
      </c>
    </row>
    <row r="31" spans="1:12" ht="30" customHeight="1" x14ac:dyDescent="0.3">
      <c r="C31" s="28"/>
      <c r="G31" s="2">
        <f t="shared" si="0"/>
        <v>0</v>
      </c>
      <c r="J31" s="2">
        <f t="shared" si="1"/>
        <v>0</v>
      </c>
      <c r="L31" s="2">
        <f t="shared" si="2"/>
        <v>0</v>
      </c>
    </row>
    <row r="32" spans="1:12" ht="30" customHeight="1" x14ac:dyDescent="0.3">
      <c r="C32" s="28"/>
      <c r="G32" s="2">
        <f t="shared" si="0"/>
        <v>0</v>
      </c>
      <c r="J32" s="2">
        <f t="shared" si="1"/>
        <v>0</v>
      </c>
      <c r="L32" s="2">
        <f t="shared" si="2"/>
        <v>0</v>
      </c>
    </row>
    <row r="33" spans="1:12" ht="30" customHeight="1" x14ac:dyDescent="0.3">
      <c r="C33" s="28"/>
      <c r="G33" s="2">
        <f t="shared" si="0"/>
        <v>0</v>
      </c>
      <c r="J33" s="2">
        <f t="shared" si="1"/>
        <v>0</v>
      </c>
      <c r="L33" s="2">
        <f t="shared" si="2"/>
        <v>0</v>
      </c>
    </row>
    <row r="34" spans="1:12" ht="30" customHeight="1" x14ac:dyDescent="0.3">
      <c r="A34" s="2"/>
      <c r="C34" s="29"/>
      <c r="D34" s="29"/>
      <c r="E34" s="29"/>
      <c r="F34" s="2"/>
      <c r="G34" s="2">
        <f t="shared" si="0"/>
        <v>0</v>
      </c>
      <c r="J34" s="2">
        <f t="shared" si="1"/>
        <v>0</v>
      </c>
      <c r="L34" s="2">
        <f t="shared" si="2"/>
        <v>0</v>
      </c>
    </row>
    <row r="35" spans="1:12" ht="30" customHeight="1" x14ac:dyDescent="0.3">
      <c r="A35" s="2"/>
      <c r="B35" s="2"/>
      <c r="C35" s="29"/>
      <c r="E35" s="2"/>
      <c r="F35" s="2"/>
      <c r="G35" s="2">
        <f t="shared" si="0"/>
        <v>0</v>
      </c>
      <c r="J35" s="2">
        <f t="shared" si="1"/>
        <v>0</v>
      </c>
      <c r="L35" s="2">
        <f t="shared" si="2"/>
        <v>0</v>
      </c>
    </row>
    <row r="36" spans="1:12" ht="30" customHeight="1" x14ac:dyDescent="0.3">
      <c r="A36" s="2"/>
      <c r="B36" s="2"/>
      <c r="C36" s="29"/>
      <c r="E36" s="2"/>
      <c r="F36" s="2"/>
      <c r="G36" s="2">
        <f t="shared" si="0"/>
        <v>0</v>
      </c>
      <c r="J36" s="2">
        <f t="shared" si="1"/>
        <v>0</v>
      </c>
      <c r="L36" s="2">
        <f t="shared" si="2"/>
        <v>0</v>
      </c>
    </row>
    <row r="37" spans="1:12" ht="30" customHeight="1" x14ac:dyDescent="0.3">
      <c r="A37" s="2"/>
      <c r="B37" s="2"/>
      <c r="C37" s="29"/>
      <c r="D37" s="2"/>
      <c r="E37" s="2"/>
      <c r="F37" s="2"/>
      <c r="G37" s="2">
        <f t="shared" si="0"/>
        <v>0</v>
      </c>
      <c r="J37" s="2">
        <f t="shared" si="1"/>
        <v>0</v>
      </c>
      <c r="L37" s="2">
        <f t="shared" si="2"/>
        <v>0</v>
      </c>
    </row>
    <row r="38" spans="1:12" ht="30" customHeight="1" x14ac:dyDescent="0.3">
      <c r="A38" s="2"/>
      <c r="B38" s="2"/>
      <c r="C38" s="29"/>
      <c r="D38" s="29"/>
      <c r="F38" s="2"/>
      <c r="G38" s="2">
        <f t="shared" si="0"/>
        <v>0</v>
      </c>
      <c r="J38" s="2">
        <f t="shared" si="1"/>
        <v>0</v>
      </c>
      <c r="L38" s="2">
        <f t="shared" si="2"/>
        <v>0</v>
      </c>
    </row>
    <row r="39" spans="1:12" ht="30" customHeight="1" x14ac:dyDescent="0.3">
      <c r="A39" s="2"/>
      <c r="B39" s="2"/>
      <c r="C39" s="29"/>
      <c r="D39" s="29"/>
      <c r="F39" s="2"/>
      <c r="G39" s="2">
        <f t="shared" si="0"/>
        <v>0</v>
      </c>
      <c r="J39" s="2">
        <f t="shared" si="1"/>
        <v>0</v>
      </c>
      <c r="L39" s="2">
        <f t="shared" si="2"/>
        <v>0</v>
      </c>
    </row>
    <row r="40" spans="1:12" ht="30" customHeight="1" x14ac:dyDescent="0.3">
      <c r="A40" s="2"/>
      <c r="B40" s="2"/>
      <c r="C40" s="29"/>
      <c r="D40" s="29"/>
      <c r="F40" s="2"/>
      <c r="G40" s="2">
        <f t="shared" si="0"/>
        <v>0</v>
      </c>
      <c r="J40" s="2">
        <f t="shared" si="1"/>
        <v>0</v>
      </c>
      <c r="L40" s="2">
        <f t="shared" si="2"/>
        <v>0</v>
      </c>
    </row>
    <row r="41" spans="1:12" ht="30" customHeight="1" x14ac:dyDescent="0.3">
      <c r="C41" s="28"/>
      <c r="G41" s="2">
        <f t="shared" si="0"/>
        <v>0</v>
      </c>
      <c r="J41" s="2">
        <f t="shared" si="1"/>
        <v>0</v>
      </c>
      <c r="L41" s="2">
        <f t="shared" si="2"/>
        <v>0</v>
      </c>
    </row>
    <row r="42" spans="1:12" ht="30" customHeight="1" x14ac:dyDescent="0.3">
      <c r="C42" s="28"/>
      <c r="G42" s="2">
        <f t="shared" si="0"/>
        <v>0</v>
      </c>
      <c r="J42" s="2">
        <f t="shared" si="1"/>
        <v>0</v>
      </c>
      <c r="L42" s="2">
        <f t="shared" si="2"/>
        <v>0</v>
      </c>
    </row>
    <row r="43" spans="1:12" ht="30" customHeight="1" x14ac:dyDescent="0.3">
      <c r="C43" s="29"/>
      <c r="G43" s="2">
        <f t="shared" si="0"/>
        <v>0</v>
      </c>
      <c r="J43" s="2">
        <f t="shared" si="1"/>
        <v>0</v>
      </c>
      <c r="L43" s="2">
        <f t="shared" si="2"/>
        <v>0</v>
      </c>
    </row>
    <row r="44" spans="1:12" ht="30" customHeight="1" x14ac:dyDescent="0.3">
      <c r="C44" s="29"/>
      <c r="G44" s="2">
        <f t="shared" si="0"/>
        <v>0</v>
      </c>
      <c r="J44" s="2">
        <f t="shared" si="1"/>
        <v>0</v>
      </c>
      <c r="L44" s="2">
        <f t="shared" si="2"/>
        <v>0</v>
      </c>
    </row>
    <row r="45" spans="1:12" ht="30" customHeight="1" x14ac:dyDescent="0.3">
      <c r="C45" s="29"/>
      <c r="G45" s="2">
        <f t="shared" si="0"/>
        <v>0</v>
      </c>
      <c r="J45" s="2">
        <f t="shared" si="1"/>
        <v>0</v>
      </c>
      <c r="L45" s="2">
        <f t="shared" si="2"/>
        <v>0</v>
      </c>
    </row>
    <row r="46" spans="1:12" ht="30" customHeight="1" x14ac:dyDescent="0.3">
      <c r="C46" s="29"/>
      <c r="G46" s="2">
        <f t="shared" si="0"/>
        <v>0</v>
      </c>
      <c r="J46" s="2">
        <f t="shared" si="1"/>
        <v>0</v>
      </c>
      <c r="L46" s="2">
        <f t="shared" si="2"/>
        <v>0</v>
      </c>
    </row>
    <row r="47" spans="1:12" ht="30" customHeight="1" x14ac:dyDescent="0.3">
      <c r="C47" s="29"/>
      <c r="G47" s="2">
        <f t="shared" si="0"/>
        <v>0</v>
      </c>
      <c r="J47" s="2">
        <f t="shared" si="1"/>
        <v>0</v>
      </c>
      <c r="L47" s="2">
        <f t="shared" si="2"/>
        <v>0</v>
      </c>
    </row>
    <row r="48" spans="1:12" ht="30" customHeight="1" x14ac:dyDescent="0.3">
      <c r="C48" s="29"/>
      <c r="G48" s="2">
        <f t="shared" si="0"/>
        <v>0</v>
      </c>
      <c r="J48" s="2">
        <f t="shared" si="1"/>
        <v>0</v>
      </c>
      <c r="L48" s="2">
        <f t="shared" si="2"/>
        <v>0</v>
      </c>
    </row>
    <row r="49" spans="1:12" ht="30" customHeight="1" x14ac:dyDescent="0.3">
      <c r="C49" s="29"/>
      <c r="G49" s="2">
        <f t="shared" si="0"/>
        <v>0</v>
      </c>
      <c r="J49" s="2">
        <f t="shared" si="1"/>
        <v>0</v>
      </c>
      <c r="L49" s="2">
        <f t="shared" si="2"/>
        <v>0</v>
      </c>
    </row>
    <row r="50" spans="1:12" ht="30" customHeight="1" x14ac:dyDescent="0.3">
      <c r="C50" s="29"/>
      <c r="G50" s="2">
        <f t="shared" si="0"/>
        <v>0</v>
      </c>
      <c r="J50" s="2">
        <f t="shared" si="1"/>
        <v>0</v>
      </c>
      <c r="L50" s="2">
        <f t="shared" si="2"/>
        <v>0</v>
      </c>
    </row>
    <row r="51" spans="1:12" ht="30" customHeight="1" x14ac:dyDescent="0.3">
      <c r="C51" s="29"/>
      <c r="G51" s="2">
        <f t="shared" si="0"/>
        <v>0</v>
      </c>
      <c r="J51" s="2">
        <f t="shared" si="1"/>
        <v>0</v>
      </c>
      <c r="L51" s="2">
        <f t="shared" si="2"/>
        <v>0</v>
      </c>
    </row>
    <row r="52" spans="1:12" ht="30" customHeight="1" x14ac:dyDescent="0.3">
      <c r="C52" s="29"/>
      <c r="G52" s="2">
        <f t="shared" si="0"/>
        <v>0</v>
      </c>
      <c r="J52" s="2">
        <f t="shared" si="1"/>
        <v>0</v>
      </c>
      <c r="L52" s="2">
        <f t="shared" si="2"/>
        <v>0</v>
      </c>
    </row>
    <row r="53" spans="1:12" ht="30" customHeight="1" x14ac:dyDescent="0.3">
      <c r="C53" s="29"/>
      <c r="G53" s="2">
        <f t="shared" si="0"/>
        <v>0</v>
      </c>
      <c r="J53" s="2">
        <f t="shared" si="1"/>
        <v>0</v>
      </c>
      <c r="L53" s="2">
        <f t="shared" si="2"/>
        <v>0</v>
      </c>
    </row>
    <row r="54" spans="1:12" ht="30" customHeight="1" x14ac:dyDescent="0.3">
      <c r="C54" s="28"/>
      <c r="D54" s="29"/>
      <c r="F54" s="2"/>
      <c r="G54" s="2">
        <f t="shared" si="0"/>
        <v>0</v>
      </c>
      <c r="J54" s="2">
        <f t="shared" si="1"/>
        <v>0</v>
      </c>
      <c r="L54" s="2">
        <f t="shared" si="2"/>
        <v>0</v>
      </c>
    </row>
    <row r="55" spans="1:12" ht="30" customHeight="1" x14ac:dyDescent="0.3">
      <c r="C55" s="28"/>
      <c r="D55" s="29"/>
      <c r="F55" s="2"/>
      <c r="G55" s="2">
        <f t="shared" si="0"/>
        <v>0</v>
      </c>
      <c r="J55" s="2">
        <f t="shared" si="1"/>
        <v>0</v>
      </c>
      <c r="L55" s="2">
        <f t="shared" si="2"/>
        <v>0</v>
      </c>
    </row>
    <row r="56" spans="1:12" ht="30" customHeight="1" x14ac:dyDescent="0.3">
      <c r="A56" s="2"/>
      <c r="B56" s="2"/>
      <c r="C56" s="28"/>
      <c r="E56" s="29"/>
      <c r="F56" s="2"/>
      <c r="G56" s="2">
        <f t="shared" si="0"/>
        <v>0</v>
      </c>
      <c r="J56" s="2">
        <f t="shared" si="1"/>
        <v>0</v>
      </c>
      <c r="L56" s="2">
        <f t="shared" si="2"/>
        <v>0</v>
      </c>
    </row>
    <row r="57" spans="1:12" ht="30" customHeight="1" x14ac:dyDescent="0.3">
      <c r="A57" s="2"/>
      <c r="B57" s="2"/>
      <c r="C57" s="28"/>
      <c r="E57" s="29"/>
      <c r="F57" s="2"/>
      <c r="G57" s="2">
        <f t="shared" si="0"/>
        <v>0</v>
      </c>
      <c r="J57" s="2">
        <f t="shared" si="1"/>
        <v>0</v>
      </c>
      <c r="L57" s="2">
        <f t="shared" si="2"/>
        <v>0</v>
      </c>
    </row>
    <row r="58" spans="1:12" ht="30" customHeight="1" x14ac:dyDescent="0.3">
      <c r="A58" s="2"/>
      <c r="B58" s="2"/>
      <c r="C58" s="28"/>
      <c r="D58" s="29"/>
      <c r="E58" s="29"/>
      <c r="F58" s="2"/>
      <c r="G58" s="2">
        <f t="shared" si="0"/>
        <v>0</v>
      </c>
      <c r="J58" s="2">
        <f t="shared" si="1"/>
        <v>0</v>
      </c>
      <c r="L58" s="2">
        <f t="shared" si="2"/>
        <v>0</v>
      </c>
    </row>
    <row r="59" spans="1:12" ht="30" customHeight="1" x14ac:dyDescent="0.3">
      <c r="C59" s="28"/>
      <c r="D59" s="29"/>
      <c r="F59" s="2"/>
      <c r="G59" s="2">
        <f t="shared" si="0"/>
        <v>0</v>
      </c>
      <c r="J59" s="2">
        <f t="shared" si="1"/>
        <v>0</v>
      </c>
      <c r="L59" s="2">
        <f t="shared" si="2"/>
        <v>0</v>
      </c>
    </row>
    <row r="60" spans="1:12" ht="30" customHeight="1" x14ac:dyDescent="0.3">
      <c r="A60" s="2"/>
      <c r="B60" s="2"/>
      <c r="C60" s="28"/>
      <c r="D60" s="2"/>
      <c r="E60" s="2"/>
      <c r="F60" s="2"/>
      <c r="G60" s="2">
        <f t="shared" si="0"/>
        <v>0</v>
      </c>
      <c r="J60" s="2">
        <f t="shared" si="1"/>
        <v>0</v>
      </c>
      <c r="L60" s="2">
        <f t="shared" si="2"/>
        <v>0</v>
      </c>
    </row>
    <row r="61" spans="1:12" ht="30" customHeight="1" x14ac:dyDescent="0.3">
      <c r="A61" s="2"/>
      <c r="B61" s="2"/>
      <c r="C61" s="28"/>
      <c r="D61" s="2"/>
      <c r="E61" s="2"/>
      <c r="F61" s="2"/>
      <c r="G61" s="2">
        <f t="shared" si="0"/>
        <v>0</v>
      </c>
      <c r="J61" s="2">
        <f t="shared" si="1"/>
        <v>0</v>
      </c>
      <c r="L61" s="2">
        <f t="shared" si="2"/>
        <v>0</v>
      </c>
    </row>
    <row r="62" spans="1:12" ht="30" customHeight="1" x14ac:dyDescent="0.3">
      <c r="C62" s="28"/>
      <c r="G62" s="2">
        <f t="shared" si="0"/>
        <v>0</v>
      </c>
      <c r="J62" s="2">
        <f t="shared" si="1"/>
        <v>0</v>
      </c>
      <c r="L62" s="2">
        <f t="shared" si="2"/>
        <v>0</v>
      </c>
    </row>
    <row r="63" spans="1:12" ht="30" customHeight="1" x14ac:dyDescent="0.3">
      <c r="C63" s="28"/>
      <c r="F63" s="2"/>
      <c r="G63" s="2">
        <f t="shared" si="0"/>
        <v>0</v>
      </c>
      <c r="J63" s="2">
        <f t="shared" si="1"/>
        <v>0</v>
      </c>
      <c r="L63" s="2">
        <f t="shared" si="2"/>
        <v>0</v>
      </c>
    </row>
    <row r="64" spans="1:12" ht="30" customHeight="1" x14ac:dyDescent="0.3">
      <c r="C64" s="28"/>
      <c r="F64" s="2"/>
      <c r="G64" s="2">
        <f t="shared" si="0"/>
        <v>0</v>
      </c>
      <c r="J64" s="2">
        <f t="shared" si="1"/>
        <v>0</v>
      </c>
      <c r="L64" s="2">
        <f t="shared" si="2"/>
        <v>0</v>
      </c>
    </row>
    <row r="65" spans="3:12" ht="30" customHeight="1" x14ac:dyDescent="0.3">
      <c r="C65" s="28"/>
      <c r="F65" s="2"/>
      <c r="G65" s="2">
        <f t="shared" si="0"/>
        <v>0</v>
      </c>
      <c r="J65" s="2">
        <f t="shared" si="1"/>
        <v>0</v>
      </c>
      <c r="L65" s="2">
        <f t="shared" si="2"/>
        <v>0</v>
      </c>
    </row>
    <row r="66" spans="3:12" ht="30" customHeight="1" x14ac:dyDescent="0.3">
      <c r="C66" s="28"/>
      <c r="F66" s="2"/>
      <c r="G66" s="2">
        <f>F66-L66</f>
        <v>0</v>
      </c>
      <c r="J66" s="2">
        <f>H66-I66</f>
        <v>0</v>
      </c>
      <c r="L66" s="2">
        <f>F66*20%</f>
        <v>0</v>
      </c>
    </row>
    <row r="67" spans="3:12" ht="30" customHeight="1" x14ac:dyDescent="0.3">
      <c r="C67" s="28"/>
      <c r="F67" s="2"/>
      <c r="G67" s="2">
        <f>F67-L67</f>
        <v>0</v>
      </c>
      <c r="J67" s="2">
        <f>H67-I67</f>
        <v>0</v>
      </c>
      <c r="L67" s="2">
        <f>F67*20%</f>
        <v>0</v>
      </c>
    </row>
    <row r="68" spans="3:12" ht="30" customHeight="1" x14ac:dyDescent="0.3">
      <c r="C68" s="28"/>
      <c r="G68" s="2">
        <f>F68-L68</f>
        <v>0</v>
      </c>
      <c r="J68" s="2">
        <f>H68-I68</f>
        <v>0</v>
      </c>
      <c r="L68" s="2">
        <f>F68*20%</f>
        <v>0</v>
      </c>
    </row>
    <row r="69" spans="3:12" ht="30" customHeight="1" x14ac:dyDescent="0.3">
      <c r="G69" s="1">
        <f>SUM(G2:G68)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6"/>
  <sheetViews>
    <sheetView topLeftCell="A55" workbookViewId="0">
      <selection activeCell="F62" sqref="F62"/>
    </sheetView>
  </sheetViews>
  <sheetFormatPr defaultColWidth="9.109375" defaultRowHeight="30" customHeight="1" x14ac:dyDescent="0.3"/>
  <cols>
    <col min="1" max="1" width="37.6640625" style="1" customWidth="1"/>
    <col min="2" max="2" width="33.88671875" style="1" customWidth="1"/>
    <col min="3" max="3" width="69.5546875" style="1" customWidth="1"/>
    <col min="4" max="4" width="9.109375" style="1"/>
    <col min="5" max="5" width="14.33203125" style="1" customWidth="1"/>
    <col min="6" max="16384" width="9.109375" style="1"/>
  </cols>
  <sheetData>
    <row r="1" spans="1:14" ht="30" customHeight="1" x14ac:dyDescent="0.3">
      <c r="A1" s="2" t="s">
        <v>309</v>
      </c>
      <c r="B1" s="2" t="s">
        <v>308</v>
      </c>
      <c r="C1" s="2" t="s">
        <v>307</v>
      </c>
      <c r="D1" s="2" t="s">
        <v>306</v>
      </c>
      <c r="F1" s="2" t="s">
        <v>305</v>
      </c>
      <c r="G1" s="2" t="s">
        <v>304</v>
      </c>
      <c r="H1" s="2" t="s">
        <v>303</v>
      </c>
      <c r="I1" s="2" t="s">
        <v>302</v>
      </c>
      <c r="J1" s="2" t="s">
        <v>301</v>
      </c>
      <c r="L1" s="2" t="s">
        <v>300</v>
      </c>
    </row>
    <row r="2" spans="1:14" s="12" customFormat="1" ht="30" customHeight="1" x14ac:dyDescent="0.3">
      <c r="A2" s="12" t="s">
        <v>270</v>
      </c>
      <c r="B2" s="45" t="s">
        <v>3468</v>
      </c>
      <c r="C2" s="16" t="s">
        <v>3469</v>
      </c>
      <c r="D2" s="13"/>
      <c r="E2" s="13" t="s">
        <v>616</v>
      </c>
      <c r="F2" s="13">
        <v>761</v>
      </c>
      <c r="G2" s="13">
        <v>599</v>
      </c>
      <c r="H2" s="12">
        <f>F2+F3</f>
        <v>761</v>
      </c>
      <c r="I2" s="12">
        <v>500</v>
      </c>
      <c r="J2" s="13">
        <f t="shared" ref="J2:J35" si="0">H2-I2</f>
        <v>261</v>
      </c>
      <c r="L2" s="13">
        <f t="shared" ref="L2:L35" si="1">F2*20%</f>
        <v>152.20000000000002</v>
      </c>
    </row>
    <row r="3" spans="1:14" s="8" customFormat="1" ht="30" customHeight="1" x14ac:dyDescent="0.3">
      <c r="A3" s="25" t="s">
        <v>270</v>
      </c>
      <c r="B3" s="55" t="s">
        <v>3470</v>
      </c>
      <c r="C3" s="14" t="s">
        <v>3471</v>
      </c>
      <c r="E3" s="9"/>
      <c r="F3" s="9"/>
      <c r="G3" s="9"/>
      <c r="J3" s="9">
        <f t="shared" si="0"/>
        <v>0</v>
      </c>
      <c r="L3" s="9">
        <f t="shared" si="1"/>
        <v>0</v>
      </c>
      <c r="N3" s="9"/>
    </row>
    <row r="4" spans="1:14" s="12" customFormat="1" ht="30" customHeight="1" x14ac:dyDescent="0.3">
      <c r="A4" s="12" t="s">
        <v>1072</v>
      </c>
      <c r="B4" s="35" t="s">
        <v>3452</v>
      </c>
      <c r="C4" s="16" t="s">
        <v>3451</v>
      </c>
      <c r="D4" s="22" t="s">
        <v>3453</v>
      </c>
      <c r="F4" s="13"/>
      <c r="G4" s="13"/>
      <c r="J4" s="13">
        <f t="shared" si="0"/>
        <v>0</v>
      </c>
      <c r="L4" s="13">
        <f t="shared" si="1"/>
        <v>0</v>
      </c>
    </row>
    <row r="5" spans="1:14" s="10" customFormat="1" ht="30" customHeight="1" x14ac:dyDescent="0.3">
      <c r="A5" s="11" t="s">
        <v>1072</v>
      </c>
      <c r="B5" s="42" t="s">
        <v>3517</v>
      </c>
      <c r="C5" s="15" t="s">
        <v>3519</v>
      </c>
      <c r="D5" s="21" t="s">
        <v>3518</v>
      </c>
      <c r="F5" s="11"/>
      <c r="G5" s="11">
        <v>130</v>
      </c>
      <c r="J5" s="11">
        <f t="shared" si="0"/>
        <v>0</v>
      </c>
      <c r="L5" s="11">
        <f t="shared" si="1"/>
        <v>0</v>
      </c>
    </row>
    <row r="6" spans="1:14" s="10" customFormat="1" ht="30" customHeight="1" x14ac:dyDescent="0.3">
      <c r="A6" s="11" t="s">
        <v>1072</v>
      </c>
      <c r="B6" s="41" t="s">
        <v>3520</v>
      </c>
      <c r="C6" s="15" t="s">
        <v>3522</v>
      </c>
      <c r="D6" s="10" t="s">
        <v>3521</v>
      </c>
      <c r="G6" s="11">
        <v>58</v>
      </c>
      <c r="J6" s="11">
        <f t="shared" si="0"/>
        <v>0</v>
      </c>
      <c r="L6" s="11">
        <f t="shared" si="1"/>
        <v>0</v>
      </c>
    </row>
    <row r="7" spans="1:14" s="10" customFormat="1" ht="30" customHeight="1" x14ac:dyDescent="0.3">
      <c r="A7" s="11" t="s">
        <v>1072</v>
      </c>
      <c r="B7" s="41" t="s">
        <v>3523</v>
      </c>
      <c r="C7" s="15" t="s">
        <v>3524</v>
      </c>
      <c r="D7" s="21" t="s">
        <v>3518</v>
      </c>
      <c r="G7" s="11">
        <v>67</v>
      </c>
      <c r="J7" s="11">
        <f t="shared" si="0"/>
        <v>0</v>
      </c>
      <c r="L7" s="11">
        <f t="shared" si="1"/>
        <v>0</v>
      </c>
    </row>
    <row r="8" spans="1:14" s="10" customFormat="1" ht="30" customHeight="1" x14ac:dyDescent="0.3">
      <c r="A8" s="11" t="s">
        <v>1072</v>
      </c>
      <c r="B8" s="41" t="s">
        <v>3525</v>
      </c>
      <c r="C8" s="15" t="s">
        <v>3527</v>
      </c>
      <c r="D8" s="10" t="s">
        <v>3526</v>
      </c>
      <c r="G8" s="11">
        <v>99</v>
      </c>
      <c r="J8" s="11">
        <f t="shared" si="0"/>
        <v>0</v>
      </c>
      <c r="L8" s="11">
        <f t="shared" si="1"/>
        <v>0</v>
      </c>
    </row>
    <row r="9" spans="1:14" s="10" customFormat="1" ht="30" customHeight="1" x14ac:dyDescent="0.3">
      <c r="A9" s="11" t="s">
        <v>1072</v>
      </c>
      <c r="B9" s="41" t="s">
        <v>3528</v>
      </c>
      <c r="C9" s="15" t="s">
        <v>3529</v>
      </c>
      <c r="D9" s="10" t="s">
        <v>1017</v>
      </c>
      <c r="G9" s="11">
        <v>99</v>
      </c>
      <c r="J9" s="11">
        <f t="shared" si="0"/>
        <v>0</v>
      </c>
      <c r="L9" s="11">
        <f t="shared" si="1"/>
        <v>0</v>
      </c>
    </row>
    <row r="10" spans="1:14" s="10" customFormat="1" ht="30" customHeight="1" x14ac:dyDescent="0.3">
      <c r="A10" s="11" t="s">
        <v>1072</v>
      </c>
      <c r="B10" s="41" t="s">
        <v>3531</v>
      </c>
      <c r="C10" s="15" t="s">
        <v>3530</v>
      </c>
      <c r="D10" s="10" t="s">
        <v>3518</v>
      </c>
      <c r="G10" s="11">
        <v>66</v>
      </c>
      <c r="J10" s="11">
        <f t="shared" si="0"/>
        <v>0</v>
      </c>
      <c r="L10" s="11">
        <f t="shared" si="1"/>
        <v>0</v>
      </c>
    </row>
    <row r="11" spans="1:14" s="8" customFormat="1" ht="30" customHeight="1" x14ac:dyDescent="0.3">
      <c r="A11" s="8" t="s">
        <v>1072</v>
      </c>
      <c r="B11" s="48" t="s">
        <v>3535</v>
      </c>
      <c r="C11" s="20"/>
      <c r="D11" s="8" t="s">
        <v>1017</v>
      </c>
      <c r="G11" s="9">
        <v>135</v>
      </c>
      <c r="J11" s="9">
        <f t="shared" si="0"/>
        <v>0</v>
      </c>
      <c r="L11" s="9">
        <f t="shared" si="1"/>
        <v>0</v>
      </c>
    </row>
    <row r="12" spans="1:14" s="3" customFormat="1" ht="30" customHeight="1" x14ac:dyDescent="0.3">
      <c r="A12" s="3" t="s">
        <v>3465</v>
      </c>
      <c r="B12" s="49" t="s">
        <v>3463</v>
      </c>
      <c r="C12" s="15" t="s">
        <v>3464</v>
      </c>
      <c r="D12" s="21"/>
      <c r="E12" s="21" t="s">
        <v>3349</v>
      </c>
      <c r="F12" s="4">
        <v>507</v>
      </c>
      <c r="G12" s="4">
        <v>399</v>
      </c>
      <c r="H12" s="3">
        <f>F12+F13</f>
        <v>1027</v>
      </c>
      <c r="I12" s="3">
        <v>500</v>
      </c>
      <c r="J12" s="4">
        <f t="shared" si="0"/>
        <v>527</v>
      </c>
      <c r="L12" s="4">
        <f t="shared" si="1"/>
        <v>101.4</v>
      </c>
    </row>
    <row r="13" spans="1:14" s="3" customFormat="1" ht="30" customHeight="1" x14ac:dyDescent="0.3">
      <c r="A13" s="3" t="s">
        <v>3465</v>
      </c>
      <c r="B13" s="49" t="s">
        <v>3466</v>
      </c>
      <c r="C13" s="15" t="s">
        <v>3467</v>
      </c>
      <c r="E13" s="21" t="s">
        <v>3349</v>
      </c>
      <c r="F13" s="4">
        <v>520</v>
      </c>
      <c r="G13" s="4">
        <v>409</v>
      </c>
      <c r="J13" s="4">
        <f t="shared" si="0"/>
        <v>0</v>
      </c>
      <c r="L13" s="4">
        <f t="shared" si="1"/>
        <v>104</v>
      </c>
    </row>
    <row r="14" spans="1:14" s="13" customFormat="1" ht="30" customHeight="1" x14ac:dyDescent="0.3">
      <c r="A14" s="13" t="s">
        <v>2419</v>
      </c>
      <c r="B14" s="47" t="s">
        <v>3505</v>
      </c>
      <c r="C14" s="16" t="s">
        <v>3506</v>
      </c>
      <c r="D14" s="12"/>
      <c r="E14" s="12" t="s">
        <v>83</v>
      </c>
      <c r="F14" s="12">
        <v>121</v>
      </c>
      <c r="G14" s="13">
        <v>119</v>
      </c>
      <c r="H14" s="12">
        <f>F14+F15+F16</f>
        <v>1021</v>
      </c>
      <c r="I14" s="12">
        <v>250</v>
      </c>
      <c r="J14" s="13">
        <f t="shared" si="0"/>
        <v>771</v>
      </c>
      <c r="K14" s="12"/>
      <c r="L14" s="13">
        <f t="shared" si="1"/>
        <v>24.200000000000003</v>
      </c>
      <c r="M14" s="12"/>
    </row>
    <row r="15" spans="1:14" s="11" customFormat="1" ht="30" customHeight="1" x14ac:dyDescent="0.3">
      <c r="A15" s="11" t="s">
        <v>2419</v>
      </c>
      <c r="B15" s="41" t="s">
        <v>3547</v>
      </c>
      <c r="C15" s="15" t="s">
        <v>3541</v>
      </c>
      <c r="D15" s="10">
        <v>44</v>
      </c>
      <c r="E15" s="10" t="s">
        <v>1586</v>
      </c>
      <c r="F15" s="10">
        <v>487</v>
      </c>
      <c r="G15" s="11">
        <v>383</v>
      </c>
      <c r="H15" s="10"/>
      <c r="I15" s="10"/>
      <c r="J15" s="11">
        <f>H15-I15</f>
        <v>0</v>
      </c>
      <c r="K15" s="10"/>
      <c r="L15" s="11">
        <f>F15*20%</f>
        <v>97.4</v>
      </c>
      <c r="M15" s="10"/>
    </row>
    <row r="16" spans="1:14" s="9" customFormat="1" ht="30" customHeight="1" x14ac:dyDescent="0.3">
      <c r="A16" s="8" t="s">
        <v>2419</v>
      </c>
      <c r="B16" s="48" t="s">
        <v>3532</v>
      </c>
      <c r="C16" s="14" t="s">
        <v>3533</v>
      </c>
      <c r="D16" s="8">
        <v>44</v>
      </c>
      <c r="E16" s="8"/>
      <c r="F16" s="8">
        <v>413</v>
      </c>
      <c r="G16" s="9">
        <v>325</v>
      </c>
      <c r="H16" s="8"/>
      <c r="I16" s="8"/>
      <c r="J16" s="9">
        <f t="shared" si="0"/>
        <v>0</v>
      </c>
      <c r="K16" s="8"/>
      <c r="L16" s="9">
        <f t="shared" si="1"/>
        <v>82.600000000000009</v>
      </c>
      <c r="M16" s="8"/>
    </row>
    <row r="17" spans="1:13" s="4" customFormat="1" ht="30" customHeight="1" x14ac:dyDescent="0.3">
      <c r="A17" s="4" t="s">
        <v>467</v>
      </c>
      <c r="B17" s="49" t="s">
        <v>3496</v>
      </c>
      <c r="C17" s="15" t="s">
        <v>3497</v>
      </c>
      <c r="F17" s="4">
        <v>202</v>
      </c>
      <c r="G17" s="4">
        <v>199</v>
      </c>
      <c r="H17" s="3">
        <f>F17+F18+F19</f>
        <v>551</v>
      </c>
      <c r="I17" s="3">
        <v>551</v>
      </c>
      <c r="J17" s="4">
        <f t="shared" si="0"/>
        <v>0</v>
      </c>
      <c r="K17" s="3"/>
      <c r="L17" s="4">
        <f t="shared" si="1"/>
        <v>40.400000000000006</v>
      </c>
      <c r="M17" s="3"/>
    </row>
    <row r="18" spans="1:13" s="4" customFormat="1" ht="30" customHeight="1" x14ac:dyDescent="0.3">
      <c r="A18" s="4" t="s">
        <v>467</v>
      </c>
      <c r="B18" s="43" t="s">
        <v>3498</v>
      </c>
      <c r="C18" s="15" t="s">
        <v>3499</v>
      </c>
      <c r="D18" s="3"/>
      <c r="E18" s="3"/>
      <c r="F18" s="3">
        <v>108</v>
      </c>
      <c r="G18" s="4">
        <v>85</v>
      </c>
      <c r="H18" s="3"/>
      <c r="I18" s="3"/>
      <c r="J18" s="4">
        <f t="shared" si="0"/>
        <v>0</v>
      </c>
      <c r="K18" s="3"/>
      <c r="L18" s="4">
        <f t="shared" si="1"/>
        <v>21.6</v>
      </c>
      <c r="M18" s="3"/>
    </row>
    <row r="19" spans="1:13" s="3" customFormat="1" ht="30" customHeight="1" x14ac:dyDescent="0.3">
      <c r="A19" s="4" t="s">
        <v>467</v>
      </c>
      <c r="B19" s="43" t="s">
        <v>3507</v>
      </c>
      <c r="C19" s="15" t="s">
        <v>3508</v>
      </c>
      <c r="D19" s="21"/>
      <c r="E19" s="21" t="s">
        <v>3509</v>
      </c>
      <c r="F19" s="4">
        <v>241</v>
      </c>
      <c r="G19" s="4">
        <v>189</v>
      </c>
      <c r="J19" s="4">
        <f t="shared" si="0"/>
        <v>0</v>
      </c>
      <c r="L19" s="4">
        <f t="shared" si="1"/>
        <v>48.2</v>
      </c>
    </row>
    <row r="20" spans="1:13" s="5" customFormat="1" ht="30" customHeight="1" x14ac:dyDescent="0.3">
      <c r="A20" s="5" t="s">
        <v>644</v>
      </c>
      <c r="B20" s="46" t="s">
        <v>3454</v>
      </c>
      <c r="C20" s="7" t="s">
        <v>3455</v>
      </c>
      <c r="D20" s="24"/>
      <c r="E20" s="5" t="s">
        <v>3456</v>
      </c>
      <c r="F20" s="6"/>
      <c r="G20" s="6">
        <v>197</v>
      </c>
      <c r="H20" s="5">
        <f>F20</f>
        <v>0</v>
      </c>
      <c r="J20" s="6">
        <f t="shared" si="0"/>
        <v>0</v>
      </c>
      <c r="L20" s="6">
        <f t="shared" si="1"/>
        <v>0</v>
      </c>
      <c r="M20" s="6"/>
    </row>
    <row r="21" spans="1:13" s="3" customFormat="1" ht="30" customHeight="1" x14ac:dyDescent="0.3">
      <c r="A21" s="3" t="s">
        <v>143</v>
      </c>
      <c r="B21" s="43" t="s">
        <v>3491</v>
      </c>
      <c r="C21" s="15" t="s">
        <v>3492</v>
      </c>
      <c r="D21" s="3">
        <v>5</v>
      </c>
      <c r="E21" s="3" t="s">
        <v>3493</v>
      </c>
      <c r="F21" s="3">
        <v>439</v>
      </c>
      <c r="G21" s="4">
        <v>345</v>
      </c>
      <c r="H21" s="3">
        <f>F21+F22+F23+F24+F25</f>
        <v>1498</v>
      </c>
      <c r="I21" s="3">
        <v>674</v>
      </c>
      <c r="J21" s="4">
        <f t="shared" si="0"/>
        <v>824</v>
      </c>
      <c r="L21" s="4">
        <f t="shared" si="1"/>
        <v>87.800000000000011</v>
      </c>
    </row>
    <row r="22" spans="1:13" s="3" customFormat="1" ht="30" customHeight="1" x14ac:dyDescent="0.3">
      <c r="A22" s="4" t="s">
        <v>143</v>
      </c>
      <c r="B22" s="43" t="s">
        <v>3507</v>
      </c>
      <c r="C22" s="15" t="s">
        <v>3508</v>
      </c>
      <c r="D22" s="21"/>
      <c r="E22" s="21" t="s">
        <v>3509</v>
      </c>
      <c r="F22" s="4">
        <v>241</v>
      </c>
      <c r="G22" s="4">
        <v>189</v>
      </c>
      <c r="J22" s="4">
        <f t="shared" si="0"/>
        <v>0</v>
      </c>
      <c r="L22" s="4">
        <f t="shared" si="1"/>
        <v>48.2</v>
      </c>
    </row>
    <row r="23" spans="1:13" s="3" customFormat="1" ht="30" customHeight="1" x14ac:dyDescent="0.3">
      <c r="A23" s="4" t="s">
        <v>143</v>
      </c>
      <c r="B23" s="49" t="s">
        <v>3510</v>
      </c>
      <c r="C23" s="15" t="s">
        <v>3511</v>
      </c>
      <c r="D23" s="4"/>
      <c r="E23" s="4" t="s">
        <v>120</v>
      </c>
      <c r="F23" s="4">
        <v>342</v>
      </c>
      <c r="G23" s="4">
        <v>279</v>
      </c>
      <c r="J23" s="4">
        <f t="shared" si="0"/>
        <v>0</v>
      </c>
      <c r="L23" s="4">
        <f t="shared" si="1"/>
        <v>68.400000000000006</v>
      </c>
    </row>
    <row r="24" spans="1:13" s="3" customFormat="1" ht="30" customHeight="1" x14ac:dyDescent="0.3">
      <c r="A24" s="4"/>
      <c r="B24" s="49" t="s">
        <v>3535</v>
      </c>
      <c r="C24" s="15" t="s">
        <v>3537</v>
      </c>
      <c r="D24" s="4" t="s">
        <v>2779</v>
      </c>
      <c r="E24" s="4"/>
      <c r="F24" s="4">
        <v>274</v>
      </c>
      <c r="G24" s="4">
        <v>215</v>
      </c>
      <c r="J24" s="4"/>
      <c r="L24" s="4">
        <f t="shared" si="1"/>
        <v>54.800000000000004</v>
      </c>
    </row>
    <row r="25" spans="1:13" s="3" customFormat="1" ht="30" customHeight="1" x14ac:dyDescent="0.3">
      <c r="A25" s="4" t="s">
        <v>143</v>
      </c>
      <c r="B25" s="49" t="s">
        <v>3512</v>
      </c>
      <c r="C25" s="15" t="s">
        <v>3513</v>
      </c>
      <c r="D25" s="21"/>
      <c r="E25" s="3" t="s">
        <v>3514</v>
      </c>
      <c r="F25" s="4">
        <v>202</v>
      </c>
      <c r="G25" s="4">
        <v>159</v>
      </c>
      <c r="J25" s="4">
        <f t="shared" si="0"/>
        <v>0</v>
      </c>
      <c r="L25" s="4">
        <f t="shared" si="1"/>
        <v>40.400000000000006</v>
      </c>
    </row>
    <row r="26" spans="1:13" s="5" customFormat="1" ht="30" customHeight="1" x14ac:dyDescent="0.3">
      <c r="A26" s="6" t="s">
        <v>135</v>
      </c>
      <c r="B26" s="61" t="s">
        <v>3515</v>
      </c>
      <c r="C26" s="7" t="s">
        <v>3516</v>
      </c>
      <c r="D26" s="24" t="s">
        <v>357</v>
      </c>
      <c r="E26" s="5">
        <v>104</v>
      </c>
      <c r="F26" s="6"/>
      <c r="G26" s="6"/>
      <c r="H26" s="5">
        <f>F26</f>
        <v>0</v>
      </c>
      <c r="J26" s="6">
        <f t="shared" si="0"/>
        <v>0</v>
      </c>
      <c r="L26" s="6">
        <f t="shared" si="1"/>
        <v>0</v>
      </c>
    </row>
    <row r="27" spans="1:13" s="3" customFormat="1" ht="30" customHeight="1" x14ac:dyDescent="0.3">
      <c r="A27" s="4" t="s">
        <v>371</v>
      </c>
      <c r="B27" s="49" t="s">
        <v>3494</v>
      </c>
      <c r="C27" s="15" t="s">
        <v>3495</v>
      </c>
      <c r="D27" s="4">
        <v>140</v>
      </c>
      <c r="E27" s="4"/>
      <c r="F27" s="4">
        <v>731</v>
      </c>
      <c r="G27" s="4">
        <v>575</v>
      </c>
      <c r="H27" s="3">
        <f>F27</f>
        <v>731</v>
      </c>
      <c r="I27" s="3">
        <v>731</v>
      </c>
      <c r="J27" s="4">
        <f t="shared" si="0"/>
        <v>0</v>
      </c>
      <c r="L27" s="4">
        <f t="shared" si="1"/>
        <v>146.20000000000002</v>
      </c>
    </row>
    <row r="28" spans="1:13" s="5" customFormat="1" ht="30" customHeight="1" x14ac:dyDescent="0.3">
      <c r="A28" s="6" t="s">
        <v>124</v>
      </c>
      <c r="B28" s="56" t="s">
        <v>3489</v>
      </c>
      <c r="C28" s="7" t="s">
        <v>3490</v>
      </c>
      <c r="D28" s="6"/>
      <c r="E28" s="6"/>
      <c r="F28" s="6">
        <v>202</v>
      </c>
      <c r="G28" s="6">
        <v>159</v>
      </c>
      <c r="H28" s="5">
        <f>F28</f>
        <v>202</v>
      </c>
      <c r="I28" s="5">
        <v>202</v>
      </c>
      <c r="J28" s="6">
        <f t="shared" si="0"/>
        <v>0</v>
      </c>
      <c r="L28" s="6">
        <f t="shared" si="1"/>
        <v>40.400000000000006</v>
      </c>
    </row>
    <row r="29" spans="1:13" s="3" customFormat="1" ht="30" customHeight="1" x14ac:dyDescent="0.3">
      <c r="A29" s="3" t="s">
        <v>1239</v>
      </c>
      <c r="B29" s="43" t="s">
        <v>3534</v>
      </c>
      <c r="C29" s="21"/>
      <c r="D29" s="3">
        <v>54</v>
      </c>
      <c r="E29" s="3" t="s">
        <v>20</v>
      </c>
      <c r="F29" s="3">
        <v>464</v>
      </c>
      <c r="G29" s="4">
        <v>365</v>
      </c>
      <c r="H29" s="3">
        <f>F29+F30</f>
        <v>1530</v>
      </c>
      <c r="I29" s="3">
        <v>750</v>
      </c>
      <c r="J29" s="4">
        <f t="shared" si="0"/>
        <v>780</v>
      </c>
      <c r="L29" s="4">
        <f t="shared" si="1"/>
        <v>92.800000000000011</v>
      </c>
    </row>
    <row r="30" spans="1:13" s="3" customFormat="1" ht="30" customHeight="1" x14ac:dyDescent="0.3">
      <c r="A30" s="3" t="s">
        <v>1239</v>
      </c>
      <c r="B30" s="43" t="s">
        <v>3536</v>
      </c>
      <c r="C30" s="21"/>
      <c r="D30" s="3">
        <v>58</v>
      </c>
      <c r="E30" s="3" t="s">
        <v>616</v>
      </c>
      <c r="F30" s="3">
        <v>1066</v>
      </c>
      <c r="G30" s="4">
        <v>839</v>
      </c>
      <c r="J30" s="4">
        <f t="shared" si="0"/>
        <v>0</v>
      </c>
      <c r="L30" s="4">
        <f t="shared" si="1"/>
        <v>213.20000000000002</v>
      </c>
    </row>
    <row r="31" spans="1:13" s="12" customFormat="1" ht="30" customHeight="1" x14ac:dyDescent="0.3">
      <c r="A31" s="13" t="s">
        <v>425</v>
      </c>
      <c r="B31" s="45" t="s">
        <v>3472</v>
      </c>
      <c r="C31" s="16" t="s">
        <v>3473</v>
      </c>
      <c r="D31" s="12">
        <v>116</v>
      </c>
      <c r="E31" s="12" t="s">
        <v>1589</v>
      </c>
      <c r="F31" s="13">
        <v>248</v>
      </c>
      <c r="G31" s="13">
        <v>195</v>
      </c>
      <c r="H31" s="12">
        <f>F31+F32+F33</f>
        <v>458</v>
      </c>
      <c r="I31" s="12">
        <v>350</v>
      </c>
      <c r="J31" s="13">
        <f t="shared" si="0"/>
        <v>108</v>
      </c>
      <c r="L31" s="13">
        <f t="shared" si="1"/>
        <v>49.6</v>
      </c>
      <c r="M31" s="13"/>
    </row>
    <row r="32" spans="1:13" s="10" customFormat="1" ht="30" customHeight="1" x14ac:dyDescent="0.3">
      <c r="A32" s="11" t="s">
        <v>425</v>
      </c>
      <c r="B32" s="40" t="s">
        <v>3474</v>
      </c>
      <c r="C32" s="15" t="s">
        <v>3475</v>
      </c>
      <c r="D32" s="10">
        <v>116</v>
      </c>
      <c r="E32" s="10" t="s">
        <v>3476</v>
      </c>
      <c r="F32" s="11"/>
      <c r="G32" s="11"/>
      <c r="J32" s="11">
        <f t="shared" si="0"/>
        <v>0</v>
      </c>
      <c r="L32" s="11">
        <f t="shared" si="1"/>
        <v>0</v>
      </c>
      <c r="M32" s="11"/>
    </row>
    <row r="33" spans="1:13" s="8" customFormat="1" ht="30" customHeight="1" x14ac:dyDescent="0.3">
      <c r="A33" s="9" t="s">
        <v>425</v>
      </c>
      <c r="B33" s="44" t="s">
        <v>2277</v>
      </c>
      <c r="C33" s="14" t="s">
        <v>3477</v>
      </c>
      <c r="D33" s="8">
        <v>116</v>
      </c>
      <c r="E33" s="8" t="s">
        <v>83</v>
      </c>
      <c r="F33" s="9">
        <v>210</v>
      </c>
      <c r="G33" s="9">
        <v>165</v>
      </c>
      <c r="J33" s="9">
        <f t="shared" si="0"/>
        <v>0</v>
      </c>
      <c r="L33" s="9">
        <f t="shared" si="1"/>
        <v>42</v>
      </c>
      <c r="M33" s="9"/>
    </row>
    <row r="34" spans="1:13" s="3" customFormat="1" ht="30" customHeight="1" x14ac:dyDescent="0.3">
      <c r="A34" s="4" t="s">
        <v>1580</v>
      </c>
      <c r="B34" s="49" t="s">
        <v>3478</v>
      </c>
      <c r="C34" s="15" t="s">
        <v>3479</v>
      </c>
      <c r="D34" s="3">
        <v>104</v>
      </c>
      <c r="E34" s="4" t="s">
        <v>120</v>
      </c>
      <c r="F34" s="4">
        <v>362</v>
      </c>
      <c r="G34" s="4">
        <v>285</v>
      </c>
      <c r="H34" s="3">
        <f>F34+F35+F36+F37+F38</f>
        <v>1704</v>
      </c>
      <c r="I34" s="3">
        <v>850</v>
      </c>
      <c r="J34" s="4">
        <f t="shared" si="0"/>
        <v>854</v>
      </c>
      <c r="L34" s="4">
        <f t="shared" si="1"/>
        <v>72.400000000000006</v>
      </c>
      <c r="M34" s="4"/>
    </row>
    <row r="35" spans="1:13" s="3" customFormat="1" ht="30" customHeight="1" x14ac:dyDescent="0.3">
      <c r="A35" s="4" t="s">
        <v>1580</v>
      </c>
      <c r="B35" s="43" t="s">
        <v>3480</v>
      </c>
      <c r="C35" s="15" t="s">
        <v>3481</v>
      </c>
      <c r="D35" s="3">
        <v>4</v>
      </c>
      <c r="E35" s="3" t="s">
        <v>1361</v>
      </c>
      <c r="F35" s="3">
        <v>379</v>
      </c>
      <c r="G35" s="4">
        <v>426</v>
      </c>
      <c r="J35" s="4">
        <f t="shared" si="0"/>
        <v>0</v>
      </c>
      <c r="L35" s="4">
        <f t="shared" si="1"/>
        <v>75.8</v>
      </c>
    </row>
    <row r="36" spans="1:13" s="3" customFormat="1" ht="30" customHeight="1" x14ac:dyDescent="0.3">
      <c r="A36" s="4" t="s">
        <v>1580</v>
      </c>
      <c r="B36" s="43" t="s">
        <v>3482</v>
      </c>
      <c r="C36" s="15" t="s">
        <v>3483</v>
      </c>
      <c r="D36" s="3">
        <v>110</v>
      </c>
      <c r="E36" s="3" t="s">
        <v>7</v>
      </c>
      <c r="F36" s="3">
        <v>304</v>
      </c>
      <c r="G36" s="4">
        <v>239</v>
      </c>
      <c r="J36" s="4">
        <f t="shared" ref="J36:J47" si="2">H36-I36</f>
        <v>0</v>
      </c>
      <c r="L36" s="4">
        <f t="shared" ref="L36:L47" si="3">F36*20%</f>
        <v>60.800000000000004</v>
      </c>
    </row>
    <row r="37" spans="1:13" s="3" customFormat="1" ht="30" customHeight="1" x14ac:dyDescent="0.3">
      <c r="A37" s="4" t="s">
        <v>1580</v>
      </c>
      <c r="B37" s="49" t="s">
        <v>2081</v>
      </c>
      <c r="C37" s="15" t="s">
        <v>3484</v>
      </c>
      <c r="D37" s="3">
        <v>104</v>
      </c>
      <c r="E37" s="4" t="s">
        <v>747</v>
      </c>
      <c r="F37" s="4">
        <v>253</v>
      </c>
      <c r="G37" s="4">
        <v>199</v>
      </c>
      <c r="J37" s="4">
        <f t="shared" si="2"/>
        <v>0</v>
      </c>
      <c r="L37" s="4">
        <f t="shared" si="3"/>
        <v>50.6</v>
      </c>
    </row>
    <row r="38" spans="1:13" s="3" customFormat="1" ht="30" customHeight="1" x14ac:dyDescent="0.3">
      <c r="A38" s="4" t="s">
        <v>1580</v>
      </c>
      <c r="B38" s="49" t="s">
        <v>3485</v>
      </c>
      <c r="C38" s="15" t="s">
        <v>3486</v>
      </c>
      <c r="D38" s="3">
        <v>104</v>
      </c>
      <c r="E38" s="4" t="s">
        <v>1361</v>
      </c>
      <c r="F38" s="4">
        <v>406</v>
      </c>
      <c r="G38" s="4">
        <v>399</v>
      </c>
      <c r="J38" s="4">
        <f t="shared" si="2"/>
        <v>0</v>
      </c>
      <c r="L38" s="4">
        <f t="shared" si="3"/>
        <v>81.2</v>
      </c>
    </row>
    <row r="39" spans="1:13" s="5" customFormat="1" ht="30" customHeight="1" x14ac:dyDescent="0.3">
      <c r="A39" s="5" t="s">
        <v>97</v>
      </c>
      <c r="B39" s="56" t="s">
        <v>3466</v>
      </c>
      <c r="C39" s="7" t="s">
        <v>3467</v>
      </c>
      <c r="E39" s="24" t="s">
        <v>3349</v>
      </c>
      <c r="F39" s="6">
        <v>520</v>
      </c>
      <c r="G39" s="6">
        <v>409</v>
      </c>
      <c r="H39" s="5">
        <f>F39</f>
        <v>520</v>
      </c>
      <c r="I39" s="5">
        <v>250</v>
      </c>
      <c r="J39" s="6">
        <f t="shared" si="2"/>
        <v>270</v>
      </c>
      <c r="L39" s="6">
        <f t="shared" si="3"/>
        <v>104</v>
      </c>
    </row>
    <row r="40" spans="1:13" s="3" customFormat="1" ht="30" customHeight="1" x14ac:dyDescent="0.3">
      <c r="A40" s="3" t="s">
        <v>44</v>
      </c>
      <c r="B40" s="4" t="s">
        <v>3580</v>
      </c>
      <c r="C40" s="15"/>
      <c r="D40" s="21">
        <v>110</v>
      </c>
      <c r="E40" s="21" t="s">
        <v>3457</v>
      </c>
      <c r="F40" s="4">
        <v>304</v>
      </c>
      <c r="G40" s="4">
        <v>239</v>
      </c>
      <c r="H40" s="3">
        <f>F40+F41+F42+F43+F44+F45+F46</f>
        <v>1954</v>
      </c>
      <c r="I40" s="3">
        <v>1300</v>
      </c>
      <c r="J40" s="4">
        <f t="shared" si="2"/>
        <v>654</v>
      </c>
      <c r="L40" s="4">
        <f t="shared" si="3"/>
        <v>60.800000000000004</v>
      </c>
    </row>
    <row r="41" spans="1:13" s="3" customFormat="1" ht="30" customHeight="1" x14ac:dyDescent="0.3">
      <c r="A41" s="3" t="s">
        <v>44</v>
      </c>
      <c r="B41" s="49" t="s">
        <v>3458</v>
      </c>
      <c r="C41" s="15"/>
      <c r="D41" s="3" t="s">
        <v>1063</v>
      </c>
      <c r="E41" s="4"/>
      <c r="F41" s="4">
        <v>210</v>
      </c>
      <c r="G41" s="4">
        <v>165</v>
      </c>
      <c r="J41" s="4">
        <f t="shared" si="2"/>
        <v>0</v>
      </c>
      <c r="L41" s="4">
        <f t="shared" si="3"/>
        <v>42</v>
      </c>
    </row>
    <row r="42" spans="1:13" s="3" customFormat="1" ht="30" customHeight="1" x14ac:dyDescent="0.3">
      <c r="A42" s="3" t="s">
        <v>44</v>
      </c>
      <c r="B42" s="49" t="s">
        <v>3459</v>
      </c>
      <c r="C42" s="15"/>
      <c r="D42" s="4">
        <v>146</v>
      </c>
      <c r="E42" s="4"/>
      <c r="F42" s="4">
        <v>491</v>
      </c>
      <c r="G42" s="4">
        <v>386</v>
      </c>
      <c r="J42" s="4">
        <f t="shared" si="2"/>
        <v>0</v>
      </c>
      <c r="L42" s="4">
        <f t="shared" si="3"/>
        <v>98.2</v>
      </c>
    </row>
    <row r="43" spans="1:13" s="3" customFormat="1" ht="30" customHeight="1" x14ac:dyDescent="0.3">
      <c r="A43" s="3" t="s">
        <v>44</v>
      </c>
      <c r="B43" s="49" t="s">
        <v>3460</v>
      </c>
      <c r="C43" s="15"/>
      <c r="D43" s="21" t="s">
        <v>628</v>
      </c>
      <c r="E43" s="3" t="s">
        <v>511</v>
      </c>
      <c r="F43" s="4">
        <v>279</v>
      </c>
      <c r="G43" s="4">
        <v>219</v>
      </c>
      <c r="J43" s="4">
        <f t="shared" si="2"/>
        <v>0</v>
      </c>
      <c r="L43" s="4">
        <f t="shared" si="3"/>
        <v>55.800000000000004</v>
      </c>
    </row>
    <row r="44" spans="1:13" s="3" customFormat="1" ht="30" customHeight="1" x14ac:dyDescent="0.3">
      <c r="B44" s="49" t="s">
        <v>3569</v>
      </c>
      <c r="C44" s="15"/>
      <c r="D44" s="21" t="s">
        <v>104</v>
      </c>
      <c r="E44" s="3" t="s">
        <v>3570</v>
      </c>
      <c r="F44" s="4">
        <v>202</v>
      </c>
      <c r="G44" s="4">
        <v>158</v>
      </c>
      <c r="J44" s="4"/>
      <c r="L44" s="4">
        <f t="shared" si="3"/>
        <v>40.400000000000006</v>
      </c>
    </row>
    <row r="45" spans="1:13" s="3" customFormat="1" ht="30" customHeight="1" x14ac:dyDescent="0.3">
      <c r="B45" s="49" t="s">
        <v>3238</v>
      </c>
      <c r="C45" s="15"/>
      <c r="D45" s="21"/>
      <c r="E45" s="3" t="s">
        <v>42</v>
      </c>
      <c r="F45" s="4">
        <v>126</v>
      </c>
      <c r="G45" s="4">
        <v>99</v>
      </c>
      <c r="J45" s="4"/>
      <c r="L45" s="4">
        <f t="shared" si="3"/>
        <v>25.200000000000003</v>
      </c>
    </row>
    <row r="46" spans="1:13" s="3" customFormat="1" ht="30" customHeight="1" x14ac:dyDescent="0.3">
      <c r="A46" s="3" t="s">
        <v>44</v>
      </c>
      <c r="B46" s="49" t="s">
        <v>3461</v>
      </c>
      <c r="C46" s="15"/>
      <c r="D46" s="84" t="s">
        <v>357</v>
      </c>
      <c r="E46" s="3" t="s">
        <v>3462</v>
      </c>
      <c r="F46" s="4">
        <v>342</v>
      </c>
      <c r="G46" s="4">
        <v>269</v>
      </c>
      <c r="J46" s="4">
        <f t="shared" si="2"/>
        <v>0</v>
      </c>
      <c r="L46" s="4">
        <f t="shared" si="3"/>
        <v>68.400000000000006</v>
      </c>
    </row>
    <row r="47" spans="1:13" s="5" customFormat="1" ht="30" customHeight="1" x14ac:dyDescent="0.3">
      <c r="A47" s="6" t="s">
        <v>82</v>
      </c>
      <c r="B47" s="56" t="s">
        <v>3487</v>
      </c>
      <c r="C47" s="7" t="s">
        <v>3488</v>
      </c>
      <c r="D47" s="5">
        <v>164</v>
      </c>
      <c r="E47" s="6" t="s">
        <v>16</v>
      </c>
      <c r="F47" s="6">
        <v>698</v>
      </c>
      <c r="G47" s="6">
        <v>549</v>
      </c>
      <c r="H47" s="5">
        <f>F47</f>
        <v>698</v>
      </c>
      <c r="I47" s="5">
        <v>698</v>
      </c>
      <c r="J47" s="6">
        <f t="shared" si="2"/>
        <v>0</v>
      </c>
      <c r="L47" s="6">
        <f t="shared" si="3"/>
        <v>139.6</v>
      </c>
    </row>
    <row r="48" spans="1:13" s="5" customFormat="1" ht="30" customHeight="1" x14ac:dyDescent="0.3">
      <c r="A48" s="5" t="s">
        <v>765</v>
      </c>
      <c r="B48" s="46" t="s">
        <v>3545</v>
      </c>
      <c r="C48" s="7" t="s">
        <v>3546</v>
      </c>
      <c r="D48" s="24">
        <v>48</v>
      </c>
      <c r="E48" s="5" t="s">
        <v>20</v>
      </c>
      <c r="F48" s="6">
        <v>462</v>
      </c>
      <c r="G48" s="6">
        <v>379</v>
      </c>
      <c r="H48" s="5">
        <f>F48</f>
        <v>462</v>
      </c>
      <c r="I48" s="5">
        <v>300</v>
      </c>
      <c r="J48" s="6">
        <f t="shared" ref="J48:J60" si="4">H48-I48</f>
        <v>162</v>
      </c>
      <c r="L48" s="6">
        <f t="shared" ref="L48:L60" si="5">F48*20%</f>
        <v>92.4</v>
      </c>
    </row>
    <row r="49" spans="1:12" s="3" customFormat="1" ht="30" customHeight="1" x14ac:dyDescent="0.3">
      <c r="A49" s="3" t="s">
        <v>2546</v>
      </c>
      <c r="B49" s="36" t="s">
        <v>3542</v>
      </c>
      <c r="C49" s="15" t="s">
        <v>3543</v>
      </c>
      <c r="D49" s="3">
        <v>48</v>
      </c>
      <c r="E49" s="3" t="s">
        <v>3544</v>
      </c>
      <c r="G49" s="4"/>
      <c r="H49" s="3">
        <f>F49</f>
        <v>0</v>
      </c>
      <c r="J49" s="4">
        <f t="shared" si="4"/>
        <v>0</v>
      </c>
      <c r="L49" s="4">
        <f t="shared" si="5"/>
        <v>0</v>
      </c>
    </row>
    <row r="50" spans="1:12" s="12" customFormat="1" ht="30" customHeight="1" x14ac:dyDescent="0.3">
      <c r="A50" s="13" t="s">
        <v>1439</v>
      </c>
      <c r="B50" s="45" t="s">
        <v>3555</v>
      </c>
      <c r="C50" s="16" t="s">
        <v>3556</v>
      </c>
      <c r="D50" s="22">
        <v>110</v>
      </c>
      <c r="E50" s="22" t="s">
        <v>3557</v>
      </c>
      <c r="F50" s="13">
        <v>591</v>
      </c>
      <c r="G50" s="13">
        <v>465</v>
      </c>
      <c r="H50" s="12">
        <f>F50+F51</f>
        <v>1309</v>
      </c>
      <c r="I50" s="12">
        <v>600</v>
      </c>
      <c r="J50" s="13">
        <f t="shared" si="4"/>
        <v>709</v>
      </c>
      <c r="L50" s="13">
        <f t="shared" si="5"/>
        <v>118.2</v>
      </c>
    </row>
    <row r="51" spans="1:12" s="8" customFormat="1" ht="30" customHeight="1" x14ac:dyDescent="0.3">
      <c r="A51" s="9" t="s">
        <v>1439</v>
      </c>
      <c r="B51" s="44" t="s">
        <v>3578</v>
      </c>
      <c r="C51" s="14" t="s">
        <v>3579</v>
      </c>
      <c r="D51" s="20">
        <v>5</v>
      </c>
      <c r="E51" s="20" t="s">
        <v>7</v>
      </c>
      <c r="F51" s="9">
        <v>718</v>
      </c>
      <c r="G51" s="9">
        <v>565</v>
      </c>
      <c r="J51" s="9">
        <f t="shared" si="4"/>
        <v>0</v>
      </c>
      <c r="L51" s="9">
        <f t="shared" si="5"/>
        <v>143.6</v>
      </c>
    </row>
    <row r="52" spans="1:12" s="3" customFormat="1" ht="30" customHeight="1" x14ac:dyDescent="0.3">
      <c r="A52" s="3" t="s">
        <v>3206</v>
      </c>
      <c r="B52" s="43" t="s">
        <v>3538</v>
      </c>
      <c r="C52" s="15" t="s">
        <v>3539</v>
      </c>
      <c r="D52" s="3">
        <v>140</v>
      </c>
      <c r="E52" s="83" t="s">
        <v>3349</v>
      </c>
      <c r="F52" s="3">
        <v>489</v>
      </c>
      <c r="G52" s="4">
        <v>385</v>
      </c>
      <c r="H52" s="3">
        <f>F52+F53</f>
        <v>976</v>
      </c>
      <c r="I52" s="3">
        <v>500</v>
      </c>
      <c r="J52" s="4">
        <f t="shared" si="4"/>
        <v>476</v>
      </c>
      <c r="L52" s="4">
        <f t="shared" si="5"/>
        <v>97.800000000000011</v>
      </c>
    </row>
    <row r="53" spans="1:12" s="3" customFormat="1" ht="30" customHeight="1" x14ac:dyDescent="0.3">
      <c r="A53" s="3" t="s">
        <v>3206</v>
      </c>
      <c r="B53" s="43" t="s">
        <v>3540</v>
      </c>
      <c r="C53" s="15" t="s">
        <v>3541</v>
      </c>
      <c r="D53" s="3">
        <v>52</v>
      </c>
      <c r="E53" s="3" t="s">
        <v>1586</v>
      </c>
      <c r="F53" s="3">
        <v>487</v>
      </c>
      <c r="G53" s="4">
        <v>383</v>
      </c>
      <c r="J53" s="4">
        <f t="shared" si="4"/>
        <v>0</v>
      </c>
      <c r="L53" s="4">
        <f t="shared" si="5"/>
        <v>97.4</v>
      </c>
    </row>
    <row r="54" spans="1:12" s="12" customFormat="1" ht="30" customHeight="1" x14ac:dyDescent="0.3">
      <c r="A54" s="12" t="s">
        <v>334</v>
      </c>
      <c r="B54" s="47" t="s">
        <v>3500</v>
      </c>
      <c r="C54" s="16" t="s">
        <v>3501</v>
      </c>
      <c r="D54" s="12">
        <v>23</v>
      </c>
      <c r="F54" s="12">
        <v>126</v>
      </c>
      <c r="G54" s="13">
        <v>99</v>
      </c>
      <c r="H54" s="12">
        <f>F54+F55+F56+F57+F58+F59+F60</f>
        <v>1744</v>
      </c>
      <c r="I54" s="12">
        <v>850</v>
      </c>
      <c r="J54" s="13">
        <f t="shared" si="4"/>
        <v>894</v>
      </c>
      <c r="L54" s="13">
        <f t="shared" si="5"/>
        <v>25.200000000000003</v>
      </c>
    </row>
    <row r="55" spans="1:12" s="10" customFormat="1" ht="30" customHeight="1" x14ac:dyDescent="0.3">
      <c r="A55" s="10" t="s">
        <v>334</v>
      </c>
      <c r="B55" s="41" t="s">
        <v>3502</v>
      </c>
      <c r="C55" s="15" t="s">
        <v>3503</v>
      </c>
      <c r="E55" s="10" t="s">
        <v>3504</v>
      </c>
      <c r="F55" s="10">
        <v>253</v>
      </c>
      <c r="G55" s="11">
        <v>199</v>
      </c>
      <c r="J55" s="11">
        <f t="shared" si="4"/>
        <v>0</v>
      </c>
      <c r="L55" s="11">
        <f t="shared" si="5"/>
        <v>50.6</v>
      </c>
    </row>
    <row r="56" spans="1:12" s="10" customFormat="1" ht="30" customHeight="1" x14ac:dyDescent="0.3">
      <c r="A56" s="10" t="s">
        <v>334</v>
      </c>
      <c r="B56" s="41" t="s">
        <v>3505</v>
      </c>
      <c r="C56" s="15" t="s">
        <v>3506</v>
      </c>
      <c r="E56" s="10" t="s">
        <v>83</v>
      </c>
      <c r="F56" s="10">
        <v>121</v>
      </c>
      <c r="G56" s="11">
        <v>119</v>
      </c>
      <c r="J56" s="11">
        <f t="shared" si="4"/>
        <v>0</v>
      </c>
      <c r="L56" s="11">
        <f t="shared" si="5"/>
        <v>24.200000000000003</v>
      </c>
    </row>
    <row r="57" spans="1:12" s="10" customFormat="1" ht="30" customHeight="1" x14ac:dyDescent="0.3">
      <c r="A57" s="10" t="s">
        <v>334</v>
      </c>
      <c r="B57" s="41" t="s">
        <v>3548</v>
      </c>
      <c r="C57" s="15" t="s">
        <v>3549</v>
      </c>
      <c r="D57" s="21" t="s">
        <v>2779</v>
      </c>
      <c r="F57" s="11">
        <v>100</v>
      </c>
      <c r="G57" s="11">
        <v>78</v>
      </c>
      <c r="J57" s="11">
        <f t="shared" si="4"/>
        <v>0</v>
      </c>
      <c r="L57" s="11">
        <f t="shared" si="5"/>
        <v>20</v>
      </c>
    </row>
    <row r="58" spans="1:12" s="10" customFormat="1" ht="30" customHeight="1" x14ac:dyDescent="0.3">
      <c r="A58" s="10" t="s">
        <v>334</v>
      </c>
      <c r="B58" s="42" t="s">
        <v>3550</v>
      </c>
      <c r="C58" s="15" t="s">
        <v>3551</v>
      </c>
      <c r="D58" s="10">
        <v>128</v>
      </c>
      <c r="E58" s="21" t="s">
        <v>3552</v>
      </c>
      <c r="F58" s="11">
        <v>304</v>
      </c>
      <c r="G58" s="11">
        <v>239</v>
      </c>
      <c r="J58" s="11">
        <f t="shared" si="4"/>
        <v>0</v>
      </c>
      <c r="L58" s="11">
        <f t="shared" si="5"/>
        <v>60.800000000000004</v>
      </c>
    </row>
    <row r="59" spans="1:12" s="10" customFormat="1" ht="30" customHeight="1" x14ac:dyDescent="0.3">
      <c r="A59" s="10" t="s">
        <v>334</v>
      </c>
      <c r="B59" s="42" t="s">
        <v>3553</v>
      </c>
      <c r="C59" s="15" t="s">
        <v>3554</v>
      </c>
      <c r="D59" s="10" t="s">
        <v>516</v>
      </c>
      <c r="E59" s="21"/>
      <c r="F59" s="11">
        <v>566</v>
      </c>
      <c r="G59" s="11">
        <v>445</v>
      </c>
      <c r="J59" s="11">
        <f t="shared" si="4"/>
        <v>0</v>
      </c>
      <c r="L59" s="11">
        <f t="shared" si="5"/>
        <v>113.2</v>
      </c>
    </row>
    <row r="60" spans="1:12" s="8" customFormat="1" ht="30" customHeight="1" x14ac:dyDescent="0.3">
      <c r="A60" s="8" t="s">
        <v>334</v>
      </c>
      <c r="B60" s="48" t="s">
        <v>3558</v>
      </c>
      <c r="C60" s="14" t="s">
        <v>3559</v>
      </c>
      <c r="D60" s="20">
        <v>128</v>
      </c>
      <c r="F60" s="9">
        <v>274</v>
      </c>
      <c r="G60" s="9">
        <v>215</v>
      </c>
      <c r="J60" s="9">
        <f t="shared" si="4"/>
        <v>0</v>
      </c>
      <c r="L60" s="9">
        <f t="shared" si="5"/>
        <v>54.800000000000004</v>
      </c>
    </row>
    <row r="61" spans="1:12" s="3" customFormat="1" ht="46.5" customHeight="1" x14ac:dyDescent="0.3">
      <c r="A61" s="4" t="s">
        <v>18</v>
      </c>
      <c r="B61" s="49" t="s">
        <v>3560</v>
      </c>
      <c r="C61" s="15"/>
      <c r="D61" s="4"/>
      <c r="E61" s="4"/>
      <c r="F61" s="4">
        <v>97</v>
      </c>
      <c r="G61" s="4">
        <v>95</v>
      </c>
      <c r="H61" s="3">
        <f>F61+F62+F64+F65+F66</f>
        <v>2673</v>
      </c>
      <c r="I61" s="3">
        <v>1750</v>
      </c>
      <c r="J61" s="4">
        <f t="shared" ref="J61:J67" si="6">H61-I61</f>
        <v>923</v>
      </c>
      <c r="L61" s="4">
        <f t="shared" ref="L61:L67" si="7">F61*20%</f>
        <v>19.400000000000002</v>
      </c>
    </row>
    <row r="62" spans="1:12" s="3" customFormat="1" ht="60.75" customHeight="1" x14ac:dyDescent="0.3">
      <c r="A62" s="4" t="s">
        <v>18</v>
      </c>
      <c r="B62" s="49" t="s">
        <v>3561</v>
      </c>
      <c r="C62" s="15"/>
      <c r="D62" s="4"/>
      <c r="E62" s="4"/>
      <c r="F62" s="4">
        <v>580</v>
      </c>
      <c r="G62" s="4">
        <v>456</v>
      </c>
      <c r="J62" s="4">
        <f t="shared" si="6"/>
        <v>0</v>
      </c>
      <c r="L62" s="4">
        <f t="shared" si="7"/>
        <v>116</v>
      </c>
    </row>
    <row r="63" spans="1:12" s="3" customFormat="1" ht="43.5" customHeight="1" x14ac:dyDescent="0.3">
      <c r="A63" s="4" t="s">
        <v>18</v>
      </c>
      <c r="B63" s="36" t="s">
        <v>3562</v>
      </c>
      <c r="C63" s="15"/>
      <c r="G63" s="4"/>
      <c r="J63" s="4">
        <f t="shared" si="6"/>
        <v>0</v>
      </c>
      <c r="L63" s="4">
        <f t="shared" si="7"/>
        <v>0</v>
      </c>
    </row>
    <row r="64" spans="1:12" s="3" customFormat="1" ht="50.25" customHeight="1" x14ac:dyDescent="0.3">
      <c r="A64" s="4" t="s">
        <v>18</v>
      </c>
      <c r="B64" s="43" t="s">
        <v>3563</v>
      </c>
      <c r="C64" s="15"/>
      <c r="D64" s="3" t="s">
        <v>104</v>
      </c>
      <c r="F64" s="4">
        <v>959</v>
      </c>
      <c r="G64" s="4">
        <v>1006</v>
      </c>
      <c r="J64" s="4">
        <f t="shared" si="6"/>
        <v>0</v>
      </c>
      <c r="L64" s="4">
        <f t="shared" si="7"/>
        <v>191.8</v>
      </c>
    </row>
    <row r="65" spans="1:12" s="3" customFormat="1" ht="50.25" customHeight="1" x14ac:dyDescent="0.3">
      <c r="A65" s="4" t="s">
        <v>18</v>
      </c>
      <c r="B65" s="43" t="s">
        <v>3571</v>
      </c>
      <c r="C65" s="15"/>
      <c r="E65" s="3" t="s">
        <v>3572</v>
      </c>
      <c r="F65" s="4">
        <v>215</v>
      </c>
      <c r="G65" s="4">
        <v>169</v>
      </c>
      <c r="J65" s="4"/>
      <c r="L65" s="4">
        <f t="shared" si="7"/>
        <v>43</v>
      </c>
    </row>
    <row r="66" spans="1:12" s="3" customFormat="1" ht="30" customHeight="1" x14ac:dyDescent="0.3">
      <c r="A66" s="4" t="s">
        <v>18</v>
      </c>
      <c r="B66" s="43" t="s">
        <v>3564</v>
      </c>
      <c r="C66" s="15"/>
      <c r="F66" s="4">
        <v>822</v>
      </c>
      <c r="G66" s="4">
        <v>647</v>
      </c>
      <c r="J66" s="4">
        <f t="shared" si="6"/>
        <v>0</v>
      </c>
      <c r="L66" s="4">
        <f t="shared" si="7"/>
        <v>164.4</v>
      </c>
    </row>
    <row r="67" spans="1:12" s="12" customFormat="1" ht="30" customHeight="1" x14ac:dyDescent="0.3">
      <c r="A67" s="12" t="s">
        <v>1330</v>
      </c>
      <c r="B67" s="47" t="s">
        <v>3565</v>
      </c>
      <c r="C67" s="16"/>
      <c r="D67" s="12">
        <v>48</v>
      </c>
      <c r="E67" s="12" t="s">
        <v>3566</v>
      </c>
      <c r="F67" s="13">
        <v>469</v>
      </c>
      <c r="G67" s="13">
        <v>369</v>
      </c>
      <c r="H67" s="12">
        <f>F67+F68</f>
        <v>909</v>
      </c>
      <c r="I67" s="12">
        <v>500</v>
      </c>
      <c r="J67" s="13">
        <f t="shared" si="6"/>
        <v>409</v>
      </c>
      <c r="L67" s="13">
        <f t="shared" si="7"/>
        <v>93.800000000000011</v>
      </c>
    </row>
    <row r="68" spans="1:12" s="8" customFormat="1" ht="30" customHeight="1" x14ac:dyDescent="0.3">
      <c r="A68" s="8" t="s">
        <v>1330</v>
      </c>
      <c r="B68" s="48" t="s">
        <v>3567</v>
      </c>
      <c r="C68" s="14"/>
      <c r="E68" s="8" t="s">
        <v>3568</v>
      </c>
      <c r="F68" s="9">
        <v>440</v>
      </c>
      <c r="G68" s="9">
        <v>346</v>
      </c>
      <c r="J68" s="9">
        <f>H68-I68</f>
        <v>0</v>
      </c>
      <c r="L68" s="9">
        <f>F68*20%</f>
        <v>88</v>
      </c>
    </row>
    <row r="69" spans="1:12" s="3" customFormat="1" ht="29.25" customHeight="1" x14ac:dyDescent="0.3">
      <c r="A69" s="3" t="s">
        <v>948</v>
      </c>
      <c r="B69" s="3" t="s">
        <v>3573</v>
      </c>
      <c r="C69" s="15"/>
      <c r="D69" s="3" t="s">
        <v>3574</v>
      </c>
      <c r="F69" s="4"/>
      <c r="G69" s="4">
        <v>87</v>
      </c>
      <c r="J69" s="4">
        <f>H69-I69</f>
        <v>0</v>
      </c>
      <c r="L69" s="4">
        <f>F69*20%</f>
        <v>0</v>
      </c>
    </row>
    <row r="70" spans="1:12" s="3" customFormat="1" ht="30" customHeight="1" x14ac:dyDescent="0.3">
      <c r="A70" s="3" t="s">
        <v>948</v>
      </c>
      <c r="B70" s="3" t="s">
        <v>3575</v>
      </c>
      <c r="C70" s="15"/>
      <c r="D70" s="3" t="s">
        <v>3576</v>
      </c>
      <c r="G70" s="4">
        <v>70</v>
      </c>
      <c r="J70" s="4">
        <f>H70-I70</f>
        <v>0</v>
      </c>
      <c r="L70" s="4">
        <f>F70*20%</f>
        <v>0</v>
      </c>
    </row>
    <row r="71" spans="1:12" s="3" customFormat="1" ht="30" customHeight="1" x14ac:dyDescent="0.3">
      <c r="A71" s="3" t="s">
        <v>948</v>
      </c>
      <c r="B71" s="3" t="s">
        <v>3577</v>
      </c>
      <c r="G71" s="4">
        <v>107</v>
      </c>
      <c r="J71" s="4">
        <f>H71-I71</f>
        <v>0</v>
      </c>
      <c r="L71" s="4">
        <f>F71*20%</f>
        <v>0</v>
      </c>
    </row>
    <row r="72" spans="1:12" ht="30" customHeight="1" x14ac:dyDescent="0.3">
      <c r="B72" s="41" t="s">
        <v>3548</v>
      </c>
      <c r="G72" s="1">
        <v>78</v>
      </c>
    </row>
    <row r="73" spans="1:12" ht="30" customHeight="1" x14ac:dyDescent="0.3">
      <c r="B73" s="1" t="s">
        <v>3581</v>
      </c>
      <c r="G73" s="1">
        <v>239</v>
      </c>
    </row>
    <row r="74" spans="1:12" ht="30" customHeight="1" x14ac:dyDescent="0.3">
      <c r="F74" s="1">
        <f>SUM(F2:F73)</f>
        <v>20728</v>
      </c>
      <c r="H74" s="1">
        <f>SUM(H2:H73)</f>
        <v>20728</v>
      </c>
      <c r="J74" s="1">
        <f>SUM(J2:J73)</f>
        <v>8622</v>
      </c>
    </row>
    <row r="75" spans="1:12" ht="30" customHeight="1" x14ac:dyDescent="0.3">
      <c r="G75" s="1">
        <f>SUM(G2:G74)</f>
        <v>18324</v>
      </c>
    </row>
    <row r="76" spans="1:12" ht="30" customHeight="1" x14ac:dyDescent="0.3">
      <c r="G76" s="1">
        <v>18885</v>
      </c>
    </row>
  </sheetData>
  <sortState ref="A46:M57">
    <sortCondition ref="A46"/>
  </sortState>
  <hyperlinks>
    <hyperlink ref="C4" r:id="rId1" xr:uid="{00000000-0004-0000-0800-000000000000}"/>
    <hyperlink ref="C20" r:id="rId2" xr:uid="{00000000-0004-0000-0800-000001000000}"/>
    <hyperlink ref="C12" r:id="rId3" xr:uid="{00000000-0004-0000-0800-000002000000}"/>
    <hyperlink ref="C13" r:id="rId4" xr:uid="{00000000-0004-0000-0800-000003000000}"/>
    <hyperlink ref="C39" r:id="rId5" xr:uid="{00000000-0004-0000-0800-000004000000}"/>
    <hyperlink ref="C2" r:id="rId6" xr:uid="{00000000-0004-0000-0800-000005000000}"/>
    <hyperlink ref="C3" r:id="rId7" xr:uid="{00000000-0004-0000-0800-000006000000}"/>
    <hyperlink ref="C31" r:id="rId8" xr:uid="{00000000-0004-0000-0800-000007000000}"/>
    <hyperlink ref="C32" r:id="rId9" xr:uid="{00000000-0004-0000-0800-000008000000}"/>
    <hyperlink ref="C33" r:id="rId10" xr:uid="{00000000-0004-0000-0800-000009000000}"/>
    <hyperlink ref="C34" r:id="rId11" xr:uid="{00000000-0004-0000-0800-00000A000000}"/>
    <hyperlink ref="C35" r:id="rId12" xr:uid="{00000000-0004-0000-0800-00000B000000}"/>
    <hyperlink ref="C36" r:id="rId13" xr:uid="{00000000-0004-0000-0800-00000C000000}"/>
    <hyperlink ref="C37" r:id="rId14" xr:uid="{00000000-0004-0000-0800-00000D000000}"/>
    <hyperlink ref="C38" r:id="rId15" xr:uid="{00000000-0004-0000-0800-00000E000000}"/>
    <hyperlink ref="C47" r:id="rId16" xr:uid="{00000000-0004-0000-0800-00000F000000}"/>
    <hyperlink ref="C28" r:id="rId17" xr:uid="{00000000-0004-0000-0800-000010000000}"/>
    <hyperlink ref="C21" r:id="rId18" xr:uid="{00000000-0004-0000-0800-000011000000}"/>
    <hyperlink ref="C27" r:id="rId19" xr:uid="{00000000-0004-0000-0800-000012000000}"/>
    <hyperlink ref="C17" r:id="rId20" xr:uid="{00000000-0004-0000-0800-000013000000}"/>
    <hyperlink ref="C18" r:id="rId21" xr:uid="{00000000-0004-0000-0800-000014000000}"/>
    <hyperlink ref="C54" r:id="rId22" xr:uid="{00000000-0004-0000-0800-000015000000}"/>
    <hyperlink ref="C55" r:id="rId23" xr:uid="{00000000-0004-0000-0800-000016000000}"/>
    <hyperlink ref="C56" r:id="rId24" xr:uid="{00000000-0004-0000-0800-000017000000}"/>
    <hyperlink ref="C22" r:id="rId25" xr:uid="{00000000-0004-0000-0800-000018000000}"/>
    <hyperlink ref="C19" r:id="rId26" xr:uid="{00000000-0004-0000-0800-000019000000}"/>
    <hyperlink ref="C14" r:id="rId27" xr:uid="{00000000-0004-0000-0800-00001A000000}"/>
    <hyperlink ref="C23" r:id="rId28" xr:uid="{00000000-0004-0000-0800-00001B000000}"/>
    <hyperlink ref="C25" r:id="rId29" xr:uid="{00000000-0004-0000-0800-00001C000000}"/>
    <hyperlink ref="C26" r:id="rId30" xr:uid="{00000000-0004-0000-0800-00001D000000}"/>
    <hyperlink ref="C5" r:id="rId31" xr:uid="{00000000-0004-0000-0800-00001E000000}"/>
    <hyperlink ref="C6" r:id="rId32" xr:uid="{00000000-0004-0000-0800-00001F000000}"/>
    <hyperlink ref="C7" r:id="rId33" xr:uid="{00000000-0004-0000-0800-000020000000}"/>
    <hyperlink ref="C8" r:id="rId34" xr:uid="{00000000-0004-0000-0800-000021000000}"/>
    <hyperlink ref="C9" r:id="rId35" xr:uid="{00000000-0004-0000-0800-000022000000}"/>
    <hyperlink ref="C10" r:id="rId36" xr:uid="{00000000-0004-0000-0800-000023000000}"/>
    <hyperlink ref="C16" r:id="rId37" xr:uid="{00000000-0004-0000-0800-000024000000}"/>
    <hyperlink ref="C24" r:id="rId38" xr:uid="{00000000-0004-0000-0800-000025000000}"/>
    <hyperlink ref="C52" r:id="rId39" xr:uid="{00000000-0004-0000-0800-000026000000}"/>
    <hyperlink ref="C53" r:id="rId40" xr:uid="{00000000-0004-0000-0800-000027000000}"/>
    <hyperlink ref="C49" r:id="rId41" xr:uid="{00000000-0004-0000-0800-000028000000}"/>
    <hyperlink ref="C48" r:id="rId42" xr:uid="{00000000-0004-0000-0800-000029000000}"/>
    <hyperlink ref="C15" r:id="rId43" xr:uid="{00000000-0004-0000-0800-00002A000000}"/>
    <hyperlink ref="C57" r:id="rId44" xr:uid="{00000000-0004-0000-0800-00002B000000}"/>
    <hyperlink ref="C58" r:id="rId45" xr:uid="{00000000-0004-0000-0800-00002C000000}"/>
    <hyperlink ref="C59" r:id="rId46" xr:uid="{00000000-0004-0000-0800-00002D000000}"/>
    <hyperlink ref="C50" r:id="rId47" xr:uid="{00000000-0004-0000-0800-00002E000000}"/>
    <hyperlink ref="C60" r:id="rId48" xr:uid="{00000000-0004-0000-0800-00002F000000}"/>
    <hyperlink ref="C51" r:id="rId49" xr:uid="{00000000-0004-0000-0800-000030000000}"/>
  </hyperlinks>
  <pageMargins left="0.7" right="0.7" top="0.75" bottom="0.75" header="0.3" footer="0.3"/>
  <pageSetup paperSize="9" orientation="portrait" verticalDpi="0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49</vt:i4>
      </vt:variant>
    </vt:vector>
  </HeadingPairs>
  <TitlesOfParts>
    <vt:vector size="49" baseType="lpstr">
      <vt:lpstr>135-27.12</vt:lpstr>
      <vt:lpstr>134-12.12</vt:lpstr>
      <vt:lpstr>133-28,11</vt:lpstr>
      <vt:lpstr>132-11.11</vt:lpstr>
      <vt:lpstr>131-31.10</vt:lpstr>
      <vt:lpstr>130-17.10</vt:lpstr>
      <vt:lpstr>129-10.10</vt:lpstr>
      <vt:lpstr>шаблон</vt:lpstr>
      <vt:lpstr>128-23.09</vt:lpstr>
      <vt:lpstr>127-12.09</vt:lpstr>
      <vt:lpstr>126-02.09</vt:lpstr>
      <vt:lpstr>125-22.08</vt:lpstr>
      <vt:lpstr>124-12.08</vt:lpstr>
      <vt:lpstr>123-02.08</vt:lpstr>
      <vt:lpstr>122-25.07</vt:lpstr>
      <vt:lpstr>121 (2)</vt:lpstr>
      <vt:lpstr>121-15.07</vt:lpstr>
      <vt:lpstr>120-09.07</vt:lpstr>
      <vt:lpstr>119-21.06</vt:lpstr>
      <vt:lpstr>118-10.06</vt:lpstr>
      <vt:lpstr>117-30.05</vt:lpstr>
      <vt:lpstr>116-20.05 (2)</vt:lpstr>
      <vt:lpstr>116-20.05</vt:lpstr>
      <vt:lpstr>115-08.05 (2)</vt:lpstr>
      <vt:lpstr>115-08.05</vt:lpstr>
      <vt:lpstr>114-25.04 (2)</vt:lpstr>
      <vt:lpstr>114-25.04</vt:lpstr>
      <vt:lpstr>113-11.04 (2)</vt:lpstr>
      <vt:lpstr>113-11.04</vt:lpstr>
      <vt:lpstr>112-31.03 (2)</vt:lpstr>
      <vt:lpstr>112-31.03</vt:lpstr>
      <vt:lpstr>111-21.03 (2)</vt:lpstr>
      <vt:lpstr>111-21.03</vt:lpstr>
      <vt:lpstr>110-14.03 (2)</vt:lpstr>
      <vt:lpstr>110-14.03</vt:lpstr>
      <vt:lpstr>109-03.03 (2)</vt:lpstr>
      <vt:lpstr>109-03.03</vt:lpstr>
      <vt:lpstr>108 (2)</vt:lpstr>
      <vt:lpstr>108-25.02</vt:lpstr>
      <vt:lpstr>107 (2)</vt:lpstr>
      <vt:lpstr>107-17.02</vt:lpstr>
      <vt:lpstr>106-08.02 (2)</vt:lpstr>
      <vt:lpstr>106-08.02</vt:lpstr>
      <vt:lpstr>105-28.01 (2)</vt:lpstr>
      <vt:lpstr>105-28.01</vt:lpstr>
      <vt:lpstr>104-17.01 (2)</vt:lpstr>
      <vt:lpstr>104-17.01</vt:lpstr>
      <vt:lpstr>103-06.01 (2)</vt:lpstr>
      <vt:lpstr>103-06.01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</dc:creator>
  <cp:lastModifiedBy>Александр Никульшеев</cp:lastModifiedBy>
  <dcterms:created xsi:type="dcterms:W3CDTF">2021-01-06T10:58:15Z</dcterms:created>
  <dcterms:modified xsi:type="dcterms:W3CDTF">2022-11-01T06:38:24Z</dcterms:modified>
</cp:coreProperties>
</file>