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1e44f6614d5618/CODE/Mialhe_2021/doc/publication/"/>
    </mc:Choice>
  </mc:AlternateContent>
  <xr:revisionPtr revIDLastSave="297" documentId="13_ncr:1_{715F1505-3978-B84F-9ADF-9A704C34638D}" xr6:coauthVersionLast="47" xr6:coauthVersionMax="47" xr10:uidLastSave="{8FECE3F6-12FA-774C-9BE3-FDAFE371FAE2}"/>
  <bookViews>
    <workbookView xWindow="10360" yWindow="2880" windowWidth="28040" windowHeight="16600" activeTab="1" xr2:uid="{6C3D5EAC-C77D-3E41-BCD2-736199CC37D2}"/>
  </bookViews>
  <sheets>
    <sheet name="Sheet1" sheetId="1" r:id="rId1"/>
    <sheet name="neu's test data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" l="1"/>
  <c r="F7" i="2"/>
  <c r="C8" i="2"/>
  <c r="C9" i="2"/>
  <c r="C10" i="2"/>
  <c r="C11" i="2"/>
  <c r="C12" i="2"/>
  <c r="C7" i="2"/>
  <c r="C6" i="2"/>
  <c r="B13" i="2"/>
  <c r="C13" i="2" s="1"/>
  <c r="P26" i="1"/>
  <c r="P38" i="1"/>
  <c r="P29" i="1"/>
  <c r="P30" i="1"/>
  <c r="P31" i="1"/>
  <c r="P32" i="1"/>
  <c r="P33" i="1"/>
  <c r="P34" i="1"/>
  <c r="P35" i="1"/>
  <c r="P36" i="1"/>
  <c r="P37" i="1"/>
  <c r="P28" i="1"/>
  <c r="P24" i="1"/>
  <c r="P16" i="1"/>
  <c r="P18" i="1"/>
  <c r="P19" i="1"/>
  <c r="P20" i="1"/>
  <c r="P21" i="1"/>
  <c r="P22" i="1"/>
  <c r="P23" i="1"/>
  <c r="P17" i="1"/>
  <c r="P25" i="1"/>
  <c r="C5" i="2" l="1"/>
  <c r="D5" i="2" s="1"/>
  <c r="C4" i="2"/>
  <c r="E5" i="2" l="1"/>
</calcChain>
</file>

<file path=xl/sharedStrings.xml><?xml version="1.0" encoding="utf-8"?>
<sst xmlns="http://schemas.openxmlformats.org/spreadsheetml/2006/main" count="79" uniqueCount="40">
  <si>
    <t>CL1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</si>
  <si>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</si>
  <si>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</si>
  <si>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</si>
  <si>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</si>
  <si>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</si>
  <si>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</si>
  <si>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</si>
  <si>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</si>
  <si>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</si>
  <si>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%</t>
  </si>
  <si>
    <t xml:space="preserve">Cluster </t>
  </si>
  <si>
    <t>No. of day</t>
  </si>
  <si>
    <t>day = i</t>
  </si>
  <si>
    <t>day = i + 1 (%)</t>
  </si>
  <si>
    <t>*note that number of day i + 1 is not always equal to the number of day i, since sarah_e has missing data.</t>
  </si>
  <si>
    <t>class</t>
  </si>
  <si>
    <t>n_day</t>
  </si>
  <si>
    <t>total</t>
  </si>
  <si>
    <t>stable</t>
  </si>
  <si>
    <t>negative</t>
  </si>
  <si>
    <t>positive</t>
  </si>
  <si>
    <t>mix</t>
  </si>
  <si>
    <t>Regime_1</t>
  </si>
  <si>
    <t>Regime_2</t>
  </si>
  <si>
    <t>Regime_3</t>
  </si>
  <si>
    <t>Regime_4</t>
  </si>
  <si>
    <t>Regime_5</t>
  </si>
  <si>
    <t>Regime_6</t>
  </si>
  <si>
    <t>Regime_7</t>
  </si>
  <si>
    <t>Phase_1</t>
  </si>
  <si>
    <t>Phase_2</t>
  </si>
  <si>
    <t>Phase_3</t>
  </si>
  <si>
    <t>Phase_4</t>
  </si>
  <si>
    <t>Phase_5</t>
  </si>
  <si>
    <t>Phase_6</t>
  </si>
  <si>
    <t>Phase_7</t>
  </si>
  <si>
    <t>Phase_8</t>
  </si>
  <si>
    <t>macron 2016 contingency table</t>
  </si>
  <si>
    <t>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</si>
</sst>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B7B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B7B79"/>
      <color rgb="FFFF34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4A536E-C6A6-D842-AF41-575D884FD0BC}" name="Table1" displayName="Table1" ref="A3:G13" totalsRowShown="0">
  <autoFilter ref="A3:G13" xr:uid="{DF4A536E-C6A6-D842-AF41-575D884FD0BC}"/>
  <sortState xmlns:xlrd2="http://schemas.microsoft.com/office/spreadsheetml/2017/richdata2" ref="A4:C12">
    <sortCondition ref="A3:A12"/>
  </sortState>
  <tableColumns count="7">
    <tableColumn id="1" xr3:uid="{188EACEB-4DEC-E943-A8AF-74BA18B025A3}" name="class"/>
    <tableColumn id="2" xr3:uid="{004B6B48-86F8-1C4D-B080-B2812B3AABAC}" name="n_day"/>
    <tableColumn id="3" xr3:uid="{DC75AB7B-5C99-1A40-8881-DA1CF0F81028}" name="%"/>
    <tableColumn id="4" xr3:uid="{5F26B1FA-C7F4-6C49-B98C-16AB6802C134}" name="stable"/>
    <tableColumn id="5" xr3:uid="{230DFDF8-974F-C44C-B493-9684DDC803F5}" name="negative"/>
    <tableColumn id="6" xr3:uid="{55B6AE93-E1BC-9B42-B7C1-66D351F9448D}" name="positive"/>
    <tableColumn id="7" xr3:uid="{90B866F3-E943-F044-8A1A-CD574C3A35C2}" name="mix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05E8D-96FF-D149-8B6C-E0CA28642DDC}">
  <dimension ref="C2:P38"/>
  <sheetViews>
    <sheetView zoomScale="150" workbookViewId="0">
      <selection activeCell="N12" sqref="C2:N12"/>
    </sheetView>
  </sheetViews>
  <sheetFormatPr baseColWidth="10" defaultRowHeight="16" x14ac:dyDescent="0.2"/>
  <cols>
    <col min="3" max="3" width="6" customWidth="1"/>
    <col min="4" max="4" width="7.6640625" customWidth="1"/>
    <col min="5" max="5" width="4.6640625" customWidth="1"/>
    <col min="6" max="14" width="5.5" style="3" customWidth="1"/>
  </cols>
  <sheetData>
    <row r="2" spans="3:16" ht="16" customHeight="1" x14ac:dyDescent="0.2">
      <c r="C2" s="37" t="s">
        <v>13</v>
      </c>
      <c r="D2" s="37"/>
      <c r="E2" s="37"/>
      <c r="F2" s="35" t="s">
        <v>14</v>
      </c>
      <c r="G2" s="36"/>
      <c r="H2" s="36"/>
      <c r="I2" s="36"/>
      <c r="J2" s="36"/>
      <c r="K2" s="36"/>
      <c r="L2" s="36"/>
      <c r="M2" s="36"/>
      <c r="N2" s="36"/>
    </row>
    <row r="3" spans="3:16" ht="17" thickBot="1" x14ac:dyDescent="0.25">
      <c r="C3" s="7" t="s">
        <v>11</v>
      </c>
      <c r="D3" s="8" t="s">
        <v>12</v>
      </c>
      <c r="E3" s="8" t="s">
        <v>10</v>
      </c>
      <c r="F3" s="9" t="s">
        <v>0</v>
      </c>
      <c r="G3" s="10" t="s">
        <v>1</v>
      </c>
      <c r="H3" s="11" t="s">
        <v>2</v>
      </c>
      <c r="I3" s="12" t="s">
        <v>3</v>
      </c>
      <c r="J3" s="13" t="s">
        <v>4</v>
      </c>
      <c r="K3" s="10" t="s">
        <v>5</v>
      </c>
      <c r="L3" s="14" t="s">
        <v>6</v>
      </c>
      <c r="M3" s="15" t="s">
        <v>7</v>
      </c>
      <c r="N3" s="13" t="s">
        <v>8</v>
      </c>
    </row>
    <row r="4" spans="3:16" ht="17" thickTop="1" x14ac:dyDescent="0.2">
      <c r="C4" s="16" t="s">
        <v>0</v>
      </c>
      <c r="D4" s="17">
        <v>1687</v>
      </c>
      <c r="E4" s="18">
        <v>26.273166173493198</v>
      </c>
      <c r="F4" s="19">
        <v>35.318892900120296</v>
      </c>
      <c r="G4" s="20">
        <v>9.38628158844765</v>
      </c>
      <c r="H4" s="20">
        <v>11.1311672683513</v>
      </c>
      <c r="I4" s="20">
        <v>19.374247894103402</v>
      </c>
      <c r="J4" s="20">
        <v>5.5956678700360998</v>
      </c>
      <c r="K4" s="20">
        <v>5.3549939831528199</v>
      </c>
      <c r="L4" s="20">
        <v>1.9855595667870001</v>
      </c>
      <c r="M4" s="20">
        <v>8.8447653429602795</v>
      </c>
      <c r="N4" s="20">
        <v>3.0084235860409101</v>
      </c>
    </row>
    <row r="5" spans="3:16" x14ac:dyDescent="0.2">
      <c r="C5" s="21" t="s">
        <v>1</v>
      </c>
      <c r="D5" s="22">
        <v>808</v>
      </c>
      <c r="E5" s="23">
        <v>12.583709702538499</v>
      </c>
      <c r="F5" s="24">
        <v>22</v>
      </c>
      <c r="G5" s="25">
        <v>22</v>
      </c>
      <c r="H5" s="26">
        <v>9.75</v>
      </c>
      <c r="I5" s="26">
        <v>15.375</v>
      </c>
      <c r="J5" s="26">
        <v>11.75</v>
      </c>
      <c r="K5" s="26">
        <v>6.875</v>
      </c>
      <c r="L5" s="26">
        <v>3.125</v>
      </c>
      <c r="M5" s="26">
        <v>6</v>
      </c>
      <c r="N5" s="26">
        <v>3.125</v>
      </c>
    </row>
    <row r="6" spans="3:16" x14ac:dyDescent="0.2">
      <c r="C6" s="27" t="s">
        <v>2</v>
      </c>
      <c r="D6" s="22">
        <v>887</v>
      </c>
      <c r="E6" s="23">
        <v>13.814047656128301</v>
      </c>
      <c r="F6" s="24">
        <v>20.991926182237599</v>
      </c>
      <c r="G6" s="26">
        <v>8.9965397923875408</v>
      </c>
      <c r="H6" s="25">
        <v>26.6435986159169</v>
      </c>
      <c r="I6" s="26">
        <v>19.492502883506301</v>
      </c>
      <c r="J6" s="26">
        <v>9.2272202998846602</v>
      </c>
      <c r="K6" s="26">
        <v>3.8062283737024201</v>
      </c>
      <c r="L6" s="26">
        <v>2.7681660899653902</v>
      </c>
      <c r="M6" s="26">
        <v>5.4209919261822304</v>
      </c>
      <c r="N6" s="26">
        <v>2.65282583621683</v>
      </c>
    </row>
    <row r="7" spans="3:16" x14ac:dyDescent="0.2">
      <c r="C7" s="27" t="s">
        <v>3</v>
      </c>
      <c r="D7" s="22">
        <v>1304</v>
      </c>
      <c r="E7" s="23">
        <v>20.308363183304699</v>
      </c>
      <c r="F7" s="24">
        <v>24.395946999220499</v>
      </c>
      <c r="G7" s="26">
        <v>10.0545596258768</v>
      </c>
      <c r="H7" s="26">
        <v>15.0428682774746</v>
      </c>
      <c r="I7" s="25">
        <v>31.878409976617299</v>
      </c>
      <c r="J7" s="26">
        <v>7.3265783320342903</v>
      </c>
      <c r="K7" s="26">
        <v>2.7279812938425501</v>
      </c>
      <c r="L7" s="26">
        <v>0.77942322681215903</v>
      </c>
      <c r="M7" s="26">
        <v>4.6765393608729502</v>
      </c>
      <c r="N7" s="26">
        <v>3.1176929072486299</v>
      </c>
    </row>
    <row r="8" spans="3:16" x14ac:dyDescent="0.2">
      <c r="C8" s="28" t="s">
        <v>4</v>
      </c>
      <c r="D8" s="22">
        <v>507</v>
      </c>
      <c r="E8" s="23">
        <v>7.8959663603800001</v>
      </c>
      <c r="F8" s="24">
        <v>20.2</v>
      </c>
      <c r="G8" s="26">
        <v>18</v>
      </c>
      <c r="H8" s="26">
        <v>15</v>
      </c>
      <c r="I8" s="26">
        <v>18.2</v>
      </c>
      <c r="J8" s="25">
        <v>19</v>
      </c>
      <c r="K8" s="26">
        <v>3.6</v>
      </c>
      <c r="L8" s="26">
        <v>2</v>
      </c>
      <c r="M8" s="26">
        <v>3.2</v>
      </c>
      <c r="N8" s="26">
        <v>0.8</v>
      </c>
    </row>
    <row r="9" spans="3:16" x14ac:dyDescent="0.2">
      <c r="C9" s="21" t="s">
        <v>5</v>
      </c>
      <c r="D9" s="22">
        <v>347</v>
      </c>
      <c r="E9" s="23">
        <v>5.4041426569070197</v>
      </c>
      <c r="F9" s="24">
        <v>24.633431085043899</v>
      </c>
      <c r="G9" s="26">
        <v>15.5425219941348</v>
      </c>
      <c r="H9" s="26">
        <v>7.6246334310850399</v>
      </c>
      <c r="I9" s="26">
        <v>12.023460410557099</v>
      </c>
      <c r="J9" s="26">
        <v>4.1055718475073304</v>
      </c>
      <c r="K9" s="25">
        <v>15.5425219941348</v>
      </c>
      <c r="L9" s="26">
        <v>5.5718475073313698</v>
      </c>
      <c r="M9" s="26">
        <v>9.9706744868035102</v>
      </c>
      <c r="N9" s="26">
        <v>4.9853372434017498</v>
      </c>
    </row>
    <row r="10" spans="3:16" x14ac:dyDescent="0.2">
      <c r="C10" s="21" t="s">
        <v>6</v>
      </c>
      <c r="D10" s="22">
        <v>183</v>
      </c>
      <c r="E10" s="23">
        <v>2.8500233608472199</v>
      </c>
      <c r="F10" s="24">
        <v>18.131868131868099</v>
      </c>
      <c r="G10" s="26">
        <v>23.626373626373599</v>
      </c>
      <c r="H10" s="26">
        <v>6.0439560439560402</v>
      </c>
      <c r="I10" s="26">
        <v>4.9450549450549399</v>
      </c>
      <c r="J10" s="26">
        <v>4.3956043956043898</v>
      </c>
      <c r="K10" s="26">
        <v>7.6923076923076898</v>
      </c>
      <c r="L10" s="25">
        <v>22.527472527472501</v>
      </c>
      <c r="M10" s="26">
        <v>5.4945054945054901</v>
      </c>
      <c r="N10" s="26">
        <v>7.1428571428571397</v>
      </c>
    </row>
    <row r="11" spans="3:16" x14ac:dyDescent="0.2">
      <c r="C11" s="28" t="s">
        <v>7</v>
      </c>
      <c r="D11" s="22">
        <v>472</v>
      </c>
      <c r="E11" s="23">
        <v>7.3508799252452803</v>
      </c>
      <c r="F11" s="24">
        <v>31.6702819956616</v>
      </c>
      <c r="G11" s="26">
        <v>10.412147505422899</v>
      </c>
      <c r="H11" s="26">
        <v>9.76138828633405</v>
      </c>
      <c r="I11" s="26">
        <v>12.147505422993399</v>
      </c>
      <c r="J11" s="26">
        <v>2.38611713665943</v>
      </c>
      <c r="K11" s="26">
        <v>6.9414316702819896</v>
      </c>
      <c r="L11" s="26">
        <v>3.9045553145336198</v>
      </c>
      <c r="M11" s="25">
        <v>18.221258134490199</v>
      </c>
      <c r="N11" s="26">
        <v>4.5553145336225596</v>
      </c>
    </row>
    <row r="12" spans="3:16" ht="17" thickBot="1" x14ac:dyDescent="0.25">
      <c r="C12" s="29" t="s">
        <v>8</v>
      </c>
      <c r="D12" s="30">
        <v>226</v>
      </c>
      <c r="E12" s="31">
        <v>3.5197009811555802</v>
      </c>
      <c r="F12" s="32">
        <v>20.909090909090899</v>
      </c>
      <c r="G12" s="33">
        <v>6.3636363636363598</v>
      </c>
      <c r="H12" s="33">
        <v>15</v>
      </c>
      <c r="I12" s="34">
        <v>26.818181818181799</v>
      </c>
      <c r="J12" s="33">
        <v>5</v>
      </c>
      <c r="K12" s="33">
        <v>5</v>
      </c>
      <c r="L12" s="33">
        <v>0.90909090909090895</v>
      </c>
      <c r="M12" s="33">
        <v>7.7272727272727204</v>
      </c>
      <c r="N12" s="33">
        <v>12.272727272727201</v>
      </c>
    </row>
    <row r="13" spans="3:16" ht="17" thickTop="1" x14ac:dyDescent="0.2">
      <c r="D13" t="s">
        <v>15</v>
      </c>
    </row>
    <row r="15" spans="3:16" x14ac:dyDescent="0.2">
      <c r="F15" s="3" t="s">
        <v>0</v>
      </c>
      <c r="G15" s="3" t="s">
        <v>1</v>
      </c>
      <c r="H15" s="3" t="s">
        <v>2</v>
      </c>
      <c r="I15" s="3" t="s">
        <v>3</v>
      </c>
      <c r="J15" s="3" t="s">
        <v>4</v>
      </c>
      <c r="K15" s="3" t="s">
        <v>5</v>
      </c>
      <c r="L15" s="3" t="s">
        <v>6</v>
      </c>
      <c r="M15" s="3" t="s">
        <v>7</v>
      </c>
      <c r="N15" s="3" t="s">
        <v>8</v>
      </c>
      <c r="O15" s="1" t="s">
        <v>9</v>
      </c>
    </row>
    <row r="16" spans="3:16" x14ac:dyDescent="0.2">
      <c r="C16" t="s">
        <v>0</v>
      </c>
      <c r="D16">
        <v>633</v>
      </c>
      <c r="E16" s="2">
        <v>9.8582775268649705</v>
      </c>
      <c r="F16" s="4">
        <v>19.431279620853001</v>
      </c>
      <c r="G16" s="4">
        <v>19.431279620853001</v>
      </c>
      <c r="H16" s="4">
        <v>9.1627172195892506</v>
      </c>
      <c r="I16" s="4">
        <v>12.0063191153238</v>
      </c>
      <c r="J16" s="4">
        <v>18.009478672985701</v>
      </c>
      <c r="K16" s="4">
        <v>6.0031595576619203</v>
      </c>
      <c r="L16" s="4">
        <v>4.58135860979462</v>
      </c>
      <c r="M16" s="4">
        <v>1.57977883096366</v>
      </c>
      <c r="N16" s="4">
        <v>6.3191153238546596</v>
      </c>
      <c r="O16" s="2">
        <v>2.0537124802527602</v>
      </c>
      <c r="P16" s="2">
        <f>SUM(F16:O16)</f>
        <v>98.578199052132362</v>
      </c>
    </row>
    <row r="17" spans="3:16" x14ac:dyDescent="0.2">
      <c r="C17" t="s">
        <v>1</v>
      </c>
      <c r="D17">
        <v>1054</v>
      </c>
      <c r="E17" s="2">
        <v>16.414888646628199</v>
      </c>
      <c r="F17" s="4">
        <v>10.246679316888001</v>
      </c>
      <c r="G17" s="4">
        <v>22.106261859582499</v>
      </c>
      <c r="H17" s="4">
        <v>9.2979127134724795</v>
      </c>
      <c r="I17" s="4">
        <v>10.3415559772296</v>
      </c>
      <c r="J17" s="4">
        <v>19.734345351043601</v>
      </c>
      <c r="K17" s="4">
        <v>5.2182163187855704</v>
      </c>
      <c r="L17" s="4">
        <v>5.6925996204933504</v>
      </c>
      <c r="M17" s="4">
        <v>2.1821631878557799</v>
      </c>
      <c r="N17" s="4">
        <v>10.151802656546399</v>
      </c>
      <c r="O17" s="2">
        <v>3.5104364326375701</v>
      </c>
      <c r="P17" s="2">
        <f>SUM(F17:O17)</f>
        <v>98.481973434534851</v>
      </c>
    </row>
    <row r="18" spans="3:16" x14ac:dyDescent="0.2">
      <c r="C18" t="s">
        <v>2</v>
      </c>
      <c r="D18">
        <v>808</v>
      </c>
      <c r="E18" s="2">
        <v>12.583709702538499</v>
      </c>
      <c r="F18" s="4">
        <v>7.5495049504950398</v>
      </c>
      <c r="G18" s="4">
        <v>14.2326732673267</v>
      </c>
      <c r="H18" s="4">
        <v>21.782178217821698</v>
      </c>
      <c r="I18" s="4">
        <v>9.6534653465346505</v>
      </c>
      <c r="J18" s="4">
        <v>15.222772277227699</v>
      </c>
      <c r="K18" s="4">
        <v>11.6336633663366</v>
      </c>
      <c r="L18" s="4">
        <v>6.8069306930693001</v>
      </c>
      <c r="M18" s="4">
        <v>3.0940594059405901</v>
      </c>
      <c r="N18" s="4">
        <v>5.9405940594059397</v>
      </c>
      <c r="O18" s="2">
        <v>3.0940594059405901</v>
      </c>
      <c r="P18" s="2">
        <f t="shared" ref="P18:P23" si="0">SUM(F18:O18)</f>
        <v>99.009900990098799</v>
      </c>
    </row>
    <row r="19" spans="3:16" x14ac:dyDescent="0.2">
      <c r="C19" t="s">
        <v>3</v>
      </c>
      <c r="D19">
        <v>887</v>
      </c>
      <c r="E19" s="2">
        <v>13.814047656128301</v>
      </c>
      <c r="F19" s="4">
        <v>7.7790304396843197</v>
      </c>
      <c r="G19" s="4">
        <v>12.7395715896279</v>
      </c>
      <c r="H19" s="4">
        <v>8.7936865839909792</v>
      </c>
      <c r="I19" s="4">
        <v>26.042841037203999</v>
      </c>
      <c r="J19" s="4">
        <v>19.0529875986471</v>
      </c>
      <c r="K19" s="4">
        <v>9.0191657271702308</v>
      </c>
      <c r="L19" s="4">
        <v>3.7204058624577199</v>
      </c>
      <c r="M19" s="4">
        <v>2.7057497181510701</v>
      </c>
      <c r="N19" s="4">
        <v>5.29875986471251</v>
      </c>
      <c r="O19" s="2">
        <v>2.5930101465614399</v>
      </c>
      <c r="P19" s="2">
        <f t="shared" si="0"/>
        <v>97.745208568207261</v>
      </c>
    </row>
    <row r="20" spans="3:16" x14ac:dyDescent="0.2">
      <c r="C20" t="s">
        <v>4</v>
      </c>
      <c r="D20">
        <v>1304</v>
      </c>
      <c r="E20" s="2">
        <v>20.308363183304699</v>
      </c>
      <c r="F20" s="4">
        <v>8.8957055214723901</v>
      </c>
      <c r="G20" s="4">
        <v>15.107361963190099</v>
      </c>
      <c r="H20" s="4">
        <v>9.8926380368098101</v>
      </c>
      <c r="I20" s="4">
        <v>14.800613496932501</v>
      </c>
      <c r="J20" s="4">
        <v>31.365030674846601</v>
      </c>
      <c r="K20" s="4">
        <v>7.20858895705521</v>
      </c>
      <c r="L20" s="4">
        <v>2.6840490797546002</v>
      </c>
      <c r="M20" s="4">
        <v>0.76687116564417102</v>
      </c>
      <c r="N20" s="4">
        <v>4.6012269938650299</v>
      </c>
      <c r="O20" s="2">
        <v>3.0674846625766801</v>
      </c>
      <c r="P20" s="2">
        <f t="shared" si="0"/>
        <v>98.389570552147092</v>
      </c>
    </row>
    <row r="21" spans="3:16" x14ac:dyDescent="0.2">
      <c r="C21" t="s">
        <v>5</v>
      </c>
      <c r="D21">
        <v>507</v>
      </c>
      <c r="E21" s="2">
        <v>7.8959663603800001</v>
      </c>
      <c r="F21" s="4">
        <v>7.1005917159763303</v>
      </c>
      <c r="G21" s="4">
        <v>12.8205128205128</v>
      </c>
      <c r="H21" s="4">
        <v>17.7514792899408</v>
      </c>
      <c r="I21" s="4">
        <v>14.792899408284001</v>
      </c>
      <c r="J21" s="4">
        <v>17.948717948717899</v>
      </c>
      <c r="K21" s="4">
        <v>18.737672583826399</v>
      </c>
      <c r="L21" s="4">
        <v>3.5502958579881598</v>
      </c>
      <c r="M21" s="4">
        <v>1.9723865877711999</v>
      </c>
      <c r="N21" s="4">
        <v>3.1558185404339198</v>
      </c>
      <c r="O21" s="2">
        <v>0.78895463510848096</v>
      </c>
      <c r="P21" s="2">
        <f t="shared" si="0"/>
        <v>98.61932938855999</v>
      </c>
    </row>
    <row r="22" spans="3:16" x14ac:dyDescent="0.2">
      <c r="C22" t="s">
        <v>6</v>
      </c>
      <c r="D22">
        <v>347</v>
      </c>
      <c r="E22" s="2">
        <v>5.4041426569070197</v>
      </c>
      <c r="F22" s="4">
        <v>9.7982708933717504</v>
      </c>
      <c r="G22" s="4">
        <v>14.409221902017199</v>
      </c>
      <c r="H22" s="4">
        <v>15.273775216138301</v>
      </c>
      <c r="I22" s="4">
        <v>7.4927953890489896</v>
      </c>
      <c r="J22" s="4">
        <v>11.815561959654101</v>
      </c>
      <c r="K22" s="4">
        <v>4.0345821325648403</v>
      </c>
      <c r="L22" s="4">
        <v>15.273775216138301</v>
      </c>
      <c r="M22" s="4">
        <v>5.4755043227665698</v>
      </c>
      <c r="N22" s="4">
        <v>9.7982708933717504</v>
      </c>
      <c r="O22" s="2">
        <v>4.8991354466858699</v>
      </c>
      <c r="P22" s="2">
        <f t="shared" si="0"/>
        <v>98.27089337175768</v>
      </c>
    </row>
    <row r="23" spans="3:16" x14ac:dyDescent="0.2">
      <c r="C23" t="s">
        <v>7</v>
      </c>
      <c r="D23">
        <v>183</v>
      </c>
      <c r="E23" s="2">
        <v>2.8500233608472199</v>
      </c>
      <c r="F23" s="4">
        <v>5.4644808743169397</v>
      </c>
      <c r="G23" s="4">
        <v>12.5683060109289</v>
      </c>
      <c r="H23" s="4">
        <v>23.497267759562799</v>
      </c>
      <c r="I23" s="4">
        <v>6.0109289617486299</v>
      </c>
      <c r="J23" s="4">
        <v>4.9180327868852398</v>
      </c>
      <c r="K23" s="4">
        <v>4.3715846994535497</v>
      </c>
      <c r="L23" s="4">
        <v>7.6502732240437101</v>
      </c>
      <c r="M23" s="4">
        <v>22.404371584699401</v>
      </c>
      <c r="N23" s="4">
        <v>5.4644808743169397</v>
      </c>
      <c r="O23" s="2">
        <v>7.10382513661202</v>
      </c>
      <c r="P23" s="2">
        <f t="shared" si="0"/>
        <v>99.45355191256813</v>
      </c>
    </row>
    <row r="24" spans="3:16" x14ac:dyDescent="0.2">
      <c r="C24" t="s">
        <v>8</v>
      </c>
      <c r="D24">
        <v>472</v>
      </c>
      <c r="E24" s="2">
        <v>7.3508799252452803</v>
      </c>
      <c r="F24" s="4">
        <v>11.864406779661</v>
      </c>
      <c r="G24" s="4">
        <v>19.067796610169399</v>
      </c>
      <c r="H24" s="4">
        <v>10.1694915254237</v>
      </c>
      <c r="I24" s="4">
        <v>9.5338983050847403</v>
      </c>
      <c r="J24" s="4">
        <v>11.864406779661</v>
      </c>
      <c r="K24" s="4">
        <v>2.3305084745762699</v>
      </c>
      <c r="L24" s="4">
        <v>6.7796610169491496</v>
      </c>
      <c r="M24" s="4">
        <v>3.8135593220338899</v>
      </c>
      <c r="N24" s="4">
        <v>17.796610169491501</v>
      </c>
      <c r="O24" s="2">
        <v>4.4491525423728797</v>
      </c>
      <c r="P24" s="2">
        <f>SUM(E24:N24)</f>
        <v>100.57121890829595</v>
      </c>
    </row>
    <row r="25" spans="3:16" x14ac:dyDescent="0.2">
      <c r="C25" t="s">
        <v>9</v>
      </c>
      <c r="D25">
        <v>226</v>
      </c>
      <c r="E25" s="2">
        <v>3.5197009811555802</v>
      </c>
      <c r="F25" s="4">
        <v>4.8672566371681398</v>
      </c>
      <c r="G25" s="4">
        <v>15.4867256637168</v>
      </c>
      <c r="H25" s="4">
        <v>6.1946902654867202</v>
      </c>
      <c r="I25" s="4">
        <v>14.6017699115044</v>
      </c>
      <c r="J25" s="4">
        <v>26.106194690265401</v>
      </c>
      <c r="K25" s="4">
        <v>4.8672566371681398</v>
      </c>
      <c r="L25" s="4">
        <v>4.8672566371681398</v>
      </c>
      <c r="M25" s="4">
        <v>0.88495575221238898</v>
      </c>
      <c r="N25" s="4">
        <v>7.5221238938052997</v>
      </c>
      <c r="O25" s="2">
        <v>11.9469026548672</v>
      </c>
      <c r="P25" s="2">
        <f>SUM(E25:N25)</f>
        <v>88.917931069651019</v>
      </c>
    </row>
    <row r="26" spans="3:16" x14ac:dyDescent="0.2">
      <c r="P26" s="2">
        <f>AVERAGE(P16:P25)</f>
        <v>97.80377772479531</v>
      </c>
    </row>
    <row r="28" spans="3:16" x14ac:dyDescent="0.2">
      <c r="C28" t="s">
        <v>0</v>
      </c>
      <c r="D28">
        <v>633</v>
      </c>
      <c r="E28" s="2">
        <v>9.8582775268649705</v>
      </c>
      <c r="F28" s="4">
        <v>19.431279620853001</v>
      </c>
      <c r="G28" s="4">
        <v>19.431279620853001</v>
      </c>
      <c r="H28" s="4">
        <v>9.1627172195892506</v>
      </c>
      <c r="I28" s="4">
        <v>12.0063191153238</v>
      </c>
      <c r="J28" s="4">
        <v>18.009478672985701</v>
      </c>
      <c r="K28" s="4">
        <v>6.0031595576619203</v>
      </c>
      <c r="L28" s="4">
        <v>4.58135860979462</v>
      </c>
      <c r="M28" s="4">
        <v>1.57977883096366</v>
      </c>
      <c r="N28" s="4">
        <v>6.3191153238546596</v>
      </c>
      <c r="O28" s="2">
        <v>2.0537124802527602</v>
      </c>
      <c r="P28" s="2">
        <f>SUM(F28:O28)</f>
        <v>98.578199052132362</v>
      </c>
    </row>
    <row r="29" spans="3:16" x14ac:dyDescent="0.2">
      <c r="C29" t="s">
        <v>1</v>
      </c>
      <c r="D29">
        <v>1054</v>
      </c>
      <c r="E29" s="2">
        <v>16.414888646628199</v>
      </c>
      <c r="F29" s="4">
        <v>10.246679316888001</v>
      </c>
      <c r="G29" s="4">
        <v>22.106261859582499</v>
      </c>
      <c r="H29" s="4">
        <v>9.2979127134724795</v>
      </c>
      <c r="I29" s="4">
        <v>10.3415559772296</v>
      </c>
      <c r="J29" s="4">
        <v>19.734345351043601</v>
      </c>
      <c r="K29" s="4">
        <v>5.2182163187855704</v>
      </c>
      <c r="L29" s="4">
        <v>5.6925996204933504</v>
      </c>
      <c r="M29" s="4">
        <v>2.1821631878557799</v>
      </c>
      <c r="N29" s="4">
        <v>10.151802656546399</v>
      </c>
      <c r="O29" s="2">
        <v>3.5104364326375701</v>
      </c>
      <c r="P29" s="2">
        <f t="shared" ref="P29:P37" si="1">SUM(F29:O29)</f>
        <v>98.481973434534851</v>
      </c>
    </row>
    <row r="30" spans="3:16" x14ac:dyDescent="0.2">
      <c r="C30" t="s">
        <v>2</v>
      </c>
      <c r="D30">
        <v>808</v>
      </c>
      <c r="E30" s="2">
        <v>12.583709702538499</v>
      </c>
      <c r="F30" s="4">
        <v>7.5495049504950398</v>
      </c>
      <c r="G30" s="4">
        <v>14.2326732673267</v>
      </c>
      <c r="H30" s="4">
        <v>21.782178217821698</v>
      </c>
      <c r="I30" s="4">
        <v>9.6534653465346505</v>
      </c>
      <c r="J30" s="4">
        <v>15.222772277227699</v>
      </c>
      <c r="K30" s="4">
        <v>11.6336633663366</v>
      </c>
      <c r="L30" s="4">
        <v>6.8069306930693001</v>
      </c>
      <c r="M30" s="4">
        <v>3.0940594059405901</v>
      </c>
      <c r="N30" s="4">
        <v>5.9405940594059397</v>
      </c>
      <c r="O30" s="2">
        <v>3.0940594059405901</v>
      </c>
      <c r="P30" s="2">
        <f t="shared" si="1"/>
        <v>99.009900990098799</v>
      </c>
    </row>
    <row r="31" spans="3:16" x14ac:dyDescent="0.2">
      <c r="C31" t="s">
        <v>3</v>
      </c>
      <c r="D31">
        <v>887</v>
      </c>
      <c r="E31" s="2">
        <v>13.814047656128301</v>
      </c>
      <c r="F31" s="4">
        <v>7.7790304396843197</v>
      </c>
      <c r="G31" s="4">
        <v>12.7395715896279</v>
      </c>
      <c r="H31" s="4">
        <v>8.7936865839909792</v>
      </c>
      <c r="I31" s="4">
        <v>26.042841037203999</v>
      </c>
      <c r="J31" s="4">
        <v>19.0529875986471</v>
      </c>
      <c r="K31" s="4">
        <v>9.0191657271702308</v>
      </c>
      <c r="L31" s="4">
        <v>3.7204058624577199</v>
      </c>
      <c r="M31" s="4">
        <v>2.7057497181510701</v>
      </c>
      <c r="N31" s="4">
        <v>5.29875986471251</v>
      </c>
      <c r="O31" s="2">
        <v>2.5930101465614399</v>
      </c>
      <c r="P31" s="2">
        <f t="shared" si="1"/>
        <v>97.745208568207261</v>
      </c>
    </row>
    <row r="32" spans="3:16" x14ac:dyDescent="0.2">
      <c r="C32" t="s">
        <v>4</v>
      </c>
      <c r="D32">
        <v>1304</v>
      </c>
      <c r="E32" s="2">
        <v>20.308363183304699</v>
      </c>
      <c r="F32" s="4">
        <v>8.8957055214723901</v>
      </c>
      <c r="G32" s="4">
        <v>15.107361963190099</v>
      </c>
      <c r="H32" s="4">
        <v>9.8926380368098101</v>
      </c>
      <c r="I32" s="4">
        <v>14.800613496932501</v>
      </c>
      <c r="J32" s="4">
        <v>31.365030674846601</v>
      </c>
      <c r="K32" s="4">
        <v>7.20858895705521</v>
      </c>
      <c r="L32" s="4">
        <v>2.6840490797546002</v>
      </c>
      <c r="M32" s="4">
        <v>0.76687116564417102</v>
      </c>
      <c r="N32" s="4">
        <v>4.6012269938650299</v>
      </c>
      <c r="O32" s="2">
        <v>3.0674846625766801</v>
      </c>
      <c r="P32" s="2">
        <f t="shared" si="1"/>
        <v>98.389570552147092</v>
      </c>
    </row>
    <row r="33" spans="3:16" x14ac:dyDescent="0.2">
      <c r="C33" t="s">
        <v>5</v>
      </c>
      <c r="D33">
        <v>507</v>
      </c>
      <c r="E33" s="2">
        <v>7.8959663603800001</v>
      </c>
      <c r="F33" s="4">
        <v>7.1005917159763303</v>
      </c>
      <c r="G33" s="4">
        <v>12.8205128205128</v>
      </c>
      <c r="H33" s="4">
        <v>17.7514792899408</v>
      </c>
      <c r="I33" s="4">
        <v>14.792899408284001</v>
      </c>
      <c r="J33" s="4">
        <v>17.948717948717899</v>
      </c>
      <c r="K33" s="4">
        <v>18.737672583826399</v>
      </c>
      <c r="L33" s="4">
        <v>3.5502958579881598</v>
      </c>
      <c r="M33" s="4">
        <v>1.9723865877711999</v>
      </c>
      <c r="N33" s="4">
        <v>3.1558185404339198</v>
      </c>
      <c r="O33" s="2">
        <v>0.78895463510848096</v>
      </c>
      <c r="P33" s="2">
        <f t="shared" si="1"/>
        <v>98.61932938855999</v>
      </c>
    </row>
    <row r="34" spans="3:16" x14ac:dyDescent="0.2">
      <c r="C34" t="s">
        <v>6</v>
      </c>
      <c r="D34">
        <v>347</v>
      </c>
      <c r="E34" s="2">
        <v>5.4041426569070197</v>
      </c>
      <c r="F34" s="4">
        <v>9.7982708933717504</v>
      </c>
      <c r="G34" s="4">
        <v>14.409221902017199</v>
      </c>
      <c r="H34" s="4">
        <v>15.273775216138301</v>
      </c>
      <c r="I34" s="4">
        <v>7.4927953890489896</v>
      </c>
      <c r="J34" s="4">
        <v>11.815561959654101</v>
      </c>
      <c r="K34" s="4">
        <v>4.0345821325648403</v>
      </c>
      <c r="L34" s="4">
        <v>15.273775216138301</v>
      </c>
      <c r="M34" s="4">
        <v>5.4755043227665698</v>
      </c>
      <c r="N34" s="4">
        <v>9.7982708933717504</v>
      </c>
      <c r="O34" s="2">
        <v>4.8991354466858699</v>
      </c>
      <c r="P34" s="2">
        <f t="shared" si="1"/>
        <v>98.27089337175768</v>
      </c>
    </row>
    <row r="35" spans="3:16" x14ac:dyDescent="0.2">
      <c r="C35" t="s">
        <v>7</v>
      </c>
      <c r="D35">
        <v>183</v>
      </c>
      <c r="E35" s="2">
        <v>2.8500233608472199</v>
      </c>
      <c r="F35" s="4">
        <v>5.4644808743169397</v>
      </c>
      <c r="G35" s="4">
        <v>12.5683060109289</v>
      </c>
      <c r="H35" s="4">
        <v>23.497267759562799</v>
      </c>
      <c r="I35" s="4">
        <v>6.0109289617486299</v>
      </c>
      <c r="J35" s="4">
        <v>4.9180327868852398</v>
      </c>
      <c r="K35" s="4">
        <v>4.3715846994535497</v>
      </c>
      <c r="L35" s="4">
        <v>7.6502732240437101</v>
      </c>
      <c r="M35" s="4">
        <v>22.404371584699401</v>
      </c>
      <c r="N35" s="4">
        <v>5.4644808743169397</v>
      </c>
      <c r="O35" s="2">
        <v>7.10382513661202</v>
      </c>
      <c r="P35" s="2">
        <f t="shared" si="1"/>
        <v>99.45355191256813</v>
      </c>
    </row>
    <row r="36" spans="3:16" x14ac:dyDescent="0.2">
      <c r="C36" t="s">
        <v>8</v>
      </c>
      <c r="D36">
        <v>472</v>
      </c>
      <c r="E36" s="2">
        <v>7.3508799252452803</v>
      </c>
      <c r="F36" s="4">
        <v>11.864406779661</v>
      </c>
      <c r="G36" s="4">
        <v>19.067796610169399</v>
      </c>
      <c r="H36" s="4">
        <v>10.1694915254237</v>
      </c>
      <c r="I36" s="4">
        <v>9.5338983050847403</v>
      </c>
      <c r="J36" s="4">
        <v>11.864406779661</v>
      </c>
      <c r="K36" s="4">
        <v>2.3305084745762699</v>
      </c>
      <c r="L36" s="4">
        <v>6.7796610169491496</v>
      </c>
      <c r="M36" s="4">
        <v>3.8135593220338899</v>
      </c>
      <c r="N36" s="4">
        <v>17.796610169491501</v>
      </c>
      <c r="O36" s="2">
        <v>4.4491525423728797</v>
      </c>
      <c r="P36" s="2">
        <f t="shared" si="1"/>
        <v>97.669491525423538</v>
      </c>
    </row>
    <row r="37" spans="3:16" x14ac:dyDescent="0.2">
      <c r="C37" t="s">
        <v>9</v>
      </c>
      <c r="D37">
        <v>226</v>
      </c>
      <c r="E37" s="2">
        <v>3.5197009811555802</v>
      </c>
      <c r="F37" s="4">
        <v>4.8672566371681398</v>
      </c>
      <c r="G37" s="4">
        <v>15.4867256637168</v>
      </c>
      <c r="H37" s="4">
        <v>6.1946902654867202</v>
      </c>
      <c r="I37" s="4">
        <v>14.6017699115044</v>
      </c>
      <c r="J37" s="4">
        <v>26.106194690265401</v>
      </c>
      <c r="K37" s="4">
        <v>4.8672566371681398</v>
      </c>
      <c r="L37" s="4">
        <v>4.8672566371681398</v>
      </c>
      <c r="M37" s="4">
        <v>0.88495575221238898</v>
      </c>
      <c r="N37" s="4">
        <v>7.5221238938052997</v>
      </c>
      <c r="O37" s="2">
        <v>11.9469026548672</v>
      </c>
      <c r="P37" s="2">
        <f t="shared" si="1"/>
        <v>97.34513274336264</v>
      </c>
    </row>
    <row r="38" spans="3:16" x14ac:dyDescent="0.2">
      <c r="P38" s="2">
        <f>AVERAGE(P28:P37)</f>
        <v>98.35632515387924</v>
      </c>
    </row>
  </sheetData>
  <mergeCells count="2">
    <mergeCell ref="F2:N2"/>
    <mergeCell ref="C2:E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503FD-81B5-7448-BAF1-0DC7492B74C2}">
  <dimension ref="C6:J18"/>
  <sheetViews>
    <sheetView tabSelected="1" zoomScale="130" zoomScaleNormal="130" workbookViewId="0">
      <selection activeCell="G23" sqref="G23"/>
    </sheetView>
  </sheetViews>
  <sheetFormatPr baseColWidth="10" defaultRowHeight="16" x14ac:dyDescent="0.2"/>
  <sheetData>
    <row r="6" spans="3:10" x14ac:dyDescent="0.2">
      <c r="D6" s="38" t="s">
        <v>38</v>
      </c>
      <c r="E6" s="38"/>
      <c r="F6" s="38"/>
      <c r="G6" s="38"/>
      <c r="H6" s="38"/>
      <c r="I6" s="38"/>
    </row>
    <row r="8" spans="3:10" x14ac:dyDescent="0.2">
      <c r="D8" t="s">
        <v>23</v>
      </c>
      <c r="E8" t="s">
        <v>24</v>
      </c>
      <c r="F8" t="s">
        <v>25</v>
      </c>
      <c r="G8" t="s">
        <v>26</v>
      </c>
      <c r="H8" t="s">
        <v>27</v>
      </c>
      <c r="I8" t="s">
        <v>28</v>
      </c>
      <c r="J8" t="s">
        <v>29</v>
      </c>
    </row>
    <row r="9" spans="3:10" x14ac:dyDescent="0.2">
      <c r="C9" t="s">
        <v>30</v>
      </c>
      <c r="D9">
        <v>28</v>
      </c>
      <c r="E9">
        <v>13</v>
      </c>
      <c r="F9">
        <v>31</v>
      </c>
      <c r="G9">
        <v>18</v>
      </c>
      <c r="H9">
        <v>19</v>
      </c>
      <c r="I9">
        <v>23</v>
      </c>
      <c r="J9">
        <v>21</v>
      </c>
    </row>
    <row r="10" spans="3:10" x14ac:dyDescent="0.2">
      <c r="C10" t="s">
        <v>31</v>
      </c>
      <c r="D10">
        <v>25</v>
      </c>
      <c r="E10">
        <v>36</v>
      </c>
      <c r="F10">
        <v>35</v>
      </c>
      <c r="G10">
        <v>30</v>
      </c>
      <c r="H10">
        <v>19</v>
      </c>
      <c r="I10">
        <v>21</v>
      </c>
      <c r="J10">
        <v>28</v>
      </c>
    </row>
    <row r="11" spans="3:10" x14ac:dyDescent="0.2">
      <c r="C11" t="s">
        <v>32</v>
      </c>
      <c r="D11" s="39">
        <v>20</v>
      </c>
      <c r="E11">
        <v>49</v>
      </c>
      <c r="F11">
        <v>45</v>
      </c>
      <c r="G11">
        <v>48</v>
      </c>
      <c r="H11">
        <v>23</v>
      </c>
      <c r="I11">
        <v>28</v>
      </c>
      <c r="J11">
        <v>26</v>
      </c>
    </row>
    <row r="12" spans="3:10" x14ac:dyDescent="0.2">
      <c r="C12" t="s">
        <v>33</v>
      </c>
      <c r="D12">
        <v>50</v>
      </c>
      <c r="E12">
        <v>26</v>
      </c>
      <c r="F12">
        <v>41</v>
      </c>
      <c r="G12">
        <v>21</v>
      </c>
      <c r="H12">
        <v>35</v>
      </c>
      <c r="I12">
        <v>20</v>
      </c>
      <c r="J12" s="6">
        <v>11</v>
      </c>
    </row>
    <row r="13" spans="3:10" x14ac:dyDescent="0.2">
      <c r="C13" t="s">
        <v>34</v>
      </c>
      <c r="D13">
        <v>45</v>
      </c>
      <c r="E13">
        <v>11</v>
      </c>
      <c r="F13">
        <v>26</v>
      </c>
      <c r="G13">
        <v>17</v>
      </c>
      <c r="H13">
        <v>24</v>
      </c>
      <c r="I13">
        <v>21</v>
      </c>
      <c r="J13">
        <v>25</v>
      </c>
    </row>
    <row r="14" spans="3:10" x14ac:dyDescent="0.2">
      <c r="C14" t="s">
        <v>35</v>
      </c>
      <c r="D14">
        <v>63</v>
      </c>
      <c r="E14" s="6">
        <v>5</v>
      </c>
      <c r="F14">
        <v>28</v>
      </c>
      <c r="G14">
        <v>17</v>
      </c>
      <c r="H14">
        <v>40</v>
      </c>
      <c r="I14">
        <v>30</v>
      </c>
      <c r="J14">
        <v>23</v>
      </c>
    </row>
    <row r="15" spans="3:10" x14ac:dyDescent="0.2">
      <c r="C15" t="s">
        <v>36</v>
      </c>
      <c r="D15">
        <v>69</v>
      </c>
      <c r="E15">
        <v>18</v>
      </c>
      <c r="F15">
        <v>25</v>
      </c>
      <c r="G15">
        <v>17</v>
      </c>
      <c r="H15">
        <v>44</v>
      </c>
      <c r="I15">
        <v>27</v>
      </c>
      <c r="J15">
        <v>35</v>
      </c>
    </row>
    <row r="16" spans="3:10" x14ac:dyDescent="0.2">
      <c r="C16" t="s">
        <v>37</v>
      </c>
      <c r="D16">
        <v>25</v>
      </c>
      <c r="E16">
        <v>23</v>
      </c>
      <c r="F16">
        <v>20</v>
      </c>
      <c r="G16">
        <v>11</v>
      </c>
      <c r="H16">
        <v>39</v>
      </c>
      <c r="I16">
        <v>28</v>
      </c>
      <c r="J16">
        <v>33</v>
      </c>
    </row>
    <row r="18" spans="4:4" x14ac:dyDescent="0.2">
      <c r="D18" s="6" t="s">
        <v>39</v>
      </c>
    </row>
  </sheetData>
  <mergeCells count="1">
    <mergeCell ref="D6:I6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7429-E3C3-5845-B5AE-8DD37B4932E3}">
  <dimension ref="A3:G13"/>
  <sheetViews>
    <sheetView zoomScale="239" zoomScaleNormal="239" workbookViewId="0">
      <selection activeCell="E5" sqref="E5"/>
    </sheetView>
  </sheetViews>
  <sheetFormatPr baseColWidth="10" defaultRowHeight="16" x14ac:dyDescent="0.2"/>
  <sheetData>
    <row r="3" spans="1:7" x14ac:dyDescent="0.2">
      <c r="A3" t="s">
        <v>16</v>
      </c>
      <c r="B3" t="s">
        <v>17</v>
      </c>
      <c r="C3" t="s">
        <v>10</v>
      </c>
      <c r="D3" t="s">
        <v>19</v>
      </c>
      <c r="E3" t="s">
        <v>20</v>
      </c>
      <c r="F3" t="s">
        <v>21</v>
      </c>
      <c r="G3" t="s">
        <v>22</v>
      </c>
    </row>
    <row r="4" spans="1:7" x14ac:dyDescent="0.2">
      <c r="A4">
        <v>1</v>
      </c>
      <c r="B4">
        <v>1687</v>
      </c>
      <c r="C4">
        <f>Table1[[#This Row],[n_day]]/B13</f>
        <v>0.26273166173493223</v>
      </c>
      <c r="G4">
        <f>1-SUM(F7,E5)</f>
        <v>0.39993770440741327</v>
      </c>
    </row>
    <row r="5" spans="1:7" x14ac:dyDescent="0.2">
      <c r="A5" s="5">
        <v>2</v>
      </c>
      <c r="B5" s="5">
        <v>808</v>
      </c>
      <c r="C5" s="5">
        <f>Table1[[#This Row],[n_day]]/B13</f>
        <v>0.12583709702538545</v>
      </c>
      <c r="D5">
        <f>SUM(C5:C9)</f>
        <v>0.60006229559258673</v>
      </c>
      <c r="E5">
        <f>SUM(C5,C8+C9)</f>
        <v>0.25883818719825569</v>
      </c>
    </row>
    <row r="6" spans="1:7" x14ac:dyDescent="0.2">
      <c r="A6" s="6">
        <v>3</v>
      </c>
      <c r="B6" s="6">
        <v>887</v>
      </c>
      <c r="C6" s="6">
        <f>Table1[[#This Row],[n_day]]/6421</f>
        <v>0.13814047656128328</v>
      </c>
    </row>
    <row r="7" spans="1:7" x14ac:dyDescent="0.2">
      <c r="A7" s="6">
        <v>4</v>
      </c>
      <c r="B7" s="6">
        <v>1304</v>
      </c>
      <c r="C7" s="6">
        <f>Table1[[#This Row],[n_day]]/6421</f>
        <v>0.20308363183304781</v>
      </c>
      <c r="F7">
        <f>SUM(C6:C7)</f>
        <v>0.34122410839433109</v>
      </c>
    </row>
    <row r="8" spans="1:7" x14ac:dyDescent="0.2">
      <c r="A8" s="5">
        <v>5</v>
      </c>
      <c r="B8" s="5">
        <v>507</v>
      </c>
      <c r="C8" s="5">
        <f>Table1[[#This Row],[n_day]]/6421</f>
        <v>7.8959663603800037E-2</v>
      </c>
    </row>
    <row r="9" spans="1:7" x14ac:dyDescent="0.2">
      <c r="A9" s="5">
        <v>6</v>
      </c>
      <c r="B9" s="5">
        <v>347</v>
      </c>
      <c r="C9" s="5">
        <f>Table1[[#This Row],[n_day]]/6421</f>
        <v>5.4041426569070239E-2</v>
      </c>
    </row>
    <row r="10" spans="1:7" x14ac:dyDescent="0.2">
      <c r="A10">
        <v>7</v>
      </c>
      <c r="B10">
        <v>183</v>
      </c>
      <c r="C10">
        <f>Table1[[#This Row],[n_day]]/6421</f>
        <v>2.85002336084722E-2</v>
      </c>
    </row>
    <row r="11" spans="1:7" x14ac:dyDescent="0.2">
      <c r="A11">
        <v>8</v>
      </c>
      <c r="B11">
        <v>472</v>
      </c>
      <c r="C11">
        <f>Table1[[#This Row],[n_day]]/6421</f>
        <v>7.3508799252452892E-2</v>
      </c>
    </row>
    <row r="12" spans="1:7" x14ac:dyDescent="0.2">
      <c r="A12">
        <v>9</v>
      </c>
      <c r="B12">
        <v>226</v>
      </c>
      <c r="C12">
        <f>Table1[[#This Row],[n_day]]/6421</f>
        <v>3.5197009811555831E-2</v>
      </c>
    </row>
    <row r="13" spans="1:7" x14ac:dyDescent="0.2">
      <c r="A13" t="s">
        <v>18</v>
      </c>
      <c r="B13">
        <f>SUBTOTAL(109,B4:B12)</f>
        <v>6421</v>
      </c>
      <c r="C13">
        <f>Table1[[#This Row],[n_day]]/6421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neu's test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 TANG</dc:creator>
  <cp:lastModifiedBy>Tang Tang</cp:lastModifiedBy>
  <dcterms:created xsi:type="dcterms:W3CDTF">2022-06-30T10:01:47Z</dcterms:created>
  <dcterms:modified xsi:type="dcterms:W3CDTF">2022-07-28T05:35:32Z</dcterms:modified>
</cp:coreProperties>
</file>