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0" yWindow="0" windowWidth="24680" windowHeight="15600"/>
  </bookViews>
  <sheets>
    <sheet name="BAVARIA " sheetId="3" r:id="rId1"/>
    <sheet name="BAV statistics" sheetId="4" r:id="rId2"/>
    <sheet name="Informationen " sheetId="5"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 i="4" l="1"/>
  <c r="D8" i="4"/>
  <c r="D9" i="4"/>
  <c r="D16" i="4"/>
  <c r="D25"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M4" i="4"/>
  <c r="K4" i="4"/>
  <c r="D5" i="4"/>
  <c r="F5" i="4"/>
  <c r="D6" i="4"/>
  <c r="F6" i="4"/>
  <c r="D7" i="4"/>
  <c r="F7" i="4"/>
  <c r="C7" i="4"/>
  <c r="C4" i="4"/>
  <c r="C9" i="4"/>
  <c r="C8" i="4"/>
  <c r="C16" i="4"/>
  <c r="C25" i="4"/>
  <c r="E7" i="4"/>
  <c r="C6" i="4"/>
  <c r="E6" i="4"/>
  <c r="C5" i="4"/>
  <c r="E5" i="4"/>
  <c r="D24" i="4"/>
  <c r="D23" i="4"/>
  <c r="D22" i="4"/>
  <c r="D21" i="4"/>
  <c r="D20" i="4"/>
  <c r="D19" i="4"/>
  <c r="D18" i="4"/>
  <c r="D17" i="4"/>
  <c r="D15" i="4"/>
  <c r="D14" i="4"/>
  <c r="D13" i="4"/>
  <c r="D12" i="4"/>
  <c r="D11" i="4"/>
  <c r="D10" i="4"/>
  <c r="C24" i="4"/>
  <c r="C23" i="4"/>
  <c r="C22" i="4"/>
  <c r="C21" i="4"/>
  <c r="C20" i="4"/>
  <c r="C19" i="4"/>
  <c r="C18" i="4"/>
  <c r="C17" i="4"/>
  <c r="C15" i="4"/>
  <c r="C14" i="4"/>
  <c r="C13" i="4"/>
  <c r="C12" i="4"/>
  <c r="C11" i="4"/>
  <c r="C10" i="4"/>
  <c r="F9" i="4"/>
  <c r="E4" i="4"/>
  <c r="F4" i="4"/>
  <c r="F16" i="4"/>
  <c r="F8" i="4"/>
  <c r="E16" i="4"/>
  <c r="E8" i="4"/>
  <c r="E9" i="4"/>
  <c r="A66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8" i="3"/>
  <c r="A669" i="3"/>
  <c r="A670" i="3"/>
  <c r="A671" i="3"/>
  <c r="A672" i="3"/>
  <c r="A673" i="3"/>
  <c r="A674" i="3"/>
  <c r="A675" i="3"/>
  <c r="A676" i="3"/>
  <c r="A677" i="3"/>
  <c r="A678" i="3"/>
  <c r="A679" i="3"/>
  <c r="A680" i="3"/>
  <c r="A5" i="3"/>
  <c r="A6" i="3"/>
  <c r="A7" i="3"/>
  <c r="A4" i="3"/>
</calcChain>
</file>

<file path=xl/sharedStrings.xml><?xml version="1.0" encoding="utf-8"?>
<sst xmlns="http://schemas.openxmlformats.org/spreadsheetml/2006/main" count="2030" uniqueCount="774">
  <si>
    <t>So, attention! You have to keep this corner free, because there is the equipment.</t>
  </si>
  <si>
    <t>We shall do a semicircle.</t>
  </si>
  <si>
    <t>S, don´t you want to come over here? So. So, now ... Today is the lesson...</t>
  </si>
  <si>
    <t>He´s talking about me.</t>
  </si>
  <si>
    <t>Okay. Will it get translated?</t>
  </si>
  <si>
    <t>So, the better one?</t>
  </si>
  <si>
    <t>Will we get interviewed individually?</t>
  </si>
  <si>
    <t>Em, in sets of six.</t>
  </si>
  <si>
    <t>I see.</t>
  </si>
  <si>
    <t>Yes.</t>
  </si>
  <si>
    <t>The small one there. Can we play both?</t>
  </si>
  <si>
    <t>Lay it down!</t>
  </si>
  <si>
    <t>So we shall stop when we like to?</t>
  </si>
  <si>
    <t>After about one minute.</t>
  </si>
  <si>
    <t>S, we have to stop eventually!</t>
  </si>
  <si>
    <t>A little.</t>
  </si>
  <si>
    <t>Yes, it can happen from time to time.</t>
  </si>
  <si>
    <t>I tried to play with the beat, but he played a bit fast.</t>
  </si>
  <si>
    <t>The Silence.</t>
  </si>
  <si>
    <t>What´s our goal now, S?</t>
  </si>
  <si>
    <t>Silence.</t>
  </si>
  <si>
    <t>Yes. Just now.</t>
  </si>
  <si>
    <t>Yes?</t>
  </si>
  <si>
    <t>Me too.</t>
  </si>
  <si>
    <t>How? When have you gotten tired? And how have you experienced it?</t>
  </si>
  <si>
    <t>With that now and before, when we were playing...</t>
  </si>
  <si>
    <t>You were awake?</t>
  </si>
  <si>
    <t>No, because they were a bit louder...</t>
  </si>
  <si>
    <t>Because you played yourself.</t>
  </si>
  <si>
    <t>I was also tired this time.</t>
  </si>
  <si>
    <t>But just a brief stop dance, to pick up pace.</t>
  </si>
  <si>
    <t>Why are you nudging me all the time?</t>
  </si>
  <si>
    <t>He hits and nudges me!</t>
  </si>
  <si>
    <t>S!</t>
  </si>
  <si>
    <t>Just continue! We´re doing it without cutting, S.</t>
  </si>
  <si>
    <t>Oh, very good.</t>
  </si>
  <si>
    <t>Oh no.</t>
  </si>
  <si>
    <t>Without touching anyone.</t>
  </si>
  <si>
    <t>S, that was not moving to the music right now. That one beat. Okay! Wonderful.</t>
  </si>
  <si>
    <t>Please!</t>
  </si>
  <si>
    <t>Me.</t>
  </si>
  <si>
    <t>The same, right?</t>
  </si>
  <si>
    <t>No.</t>
  </si>
  <si>
    <t>agent</t>
  </si>
  <si>
    <t>action</t>
  </si>
  <si>
    <t>(Ss play music)</t>
  </si>
  <si>
    <t>(Ss dance, L plays piano)</t>
  </si>
  <si>
    <t>Good, sit down again!</t>
  </si>
  <si>
    <t>It´s about an early love. And where a...</t>
  </si>
  <si>
    <t>T</t>
  </si>
  <si>
    <t>S</t>
  </si>
  <si>
    <t>Ss</t>
  </si>
  <si>
    <t>The eagle...</t>
  </si>
  <si>
    <t>Yes, somehow...</t>
  </si>
  <si>
    <t>I know.</t>
  </si>
  <si>
    <t>Okay. Who can tell us the story briefly?</t>
  </si>
  <si>
    <t>May I?</t>
  </si>
  <si>
    <t>Please.</t>
  </si>
  <si>
    <t>Another girl.</t>
  </si>
  <si>
    <t>Yes, another girl.</t>
  </si>
  <si>
    <t>Hello! S! S!</t>
  </si>
  <si>
    <t>Yes, sorry. I am sorry!</t>
  </si>
  <si>
    <t>Like "hey" and so. And so on. And then...</t>
  </si>
  <si>
    <t>Actually not.</t>
  </si>
  <si>
    <t>No, actually not.</t>
  </si>
  <si>
    <t>So his true love is...</t>
  </si>
  <si>
    <t>And then the boy gets seduced by the girl.</t>
  </si>
  <si>
    <t>Yes. And he gets himself into it, right?</t>
  </si>
  <si>
    <t>Yes. I don´t know any further. And then he realizes that he loves the other girl.</t>
  </si>
  <si>
    <t>Yes, that he truly loves her. But in the meantime the girl tried to kill herself.</t>
  </si>
  <si>
    <t>The first girl.</t>
  </si>
  <si>
    <t>Hello!</t>
  </si>
  <si>
    <t>The eagle from "The lord of the rings"!</t>
  </si>
  <si>
    <t>And then, and then...</t>
  </si>
  <si>
    <t>…will she get saved by him.</t>
  </si>
  <si>
    <t>Yes. And they love each other again.</t>
  </si>
  <si>
    <t>Yes? S you too?</t>
  </si>
  <si>
    <t>Sad.</t>
  </si>
  <si>
    <t>We need a music...total sadness. Total conviction too.</t>
  </si>
  <si>
    <t>We need dramatic music.</t>
  </si>
  <si>
    <t>A Piano would fit.</t>
  </si>
  <si>
    <t>Piano could do it. But first...</t>
  </si>
  <si>
    <t>Action-music.</t>
  </si>
  <si>
    <t>Yes, let´s stick to the moods first.</t>
  </si>
  <si>
    <t>Action.</t>
  </si>
  <si>
    <t>Ah. Okay. So, Action. Action. The Rescue.</t>
  </si>
  <si>
    <t>And then love music. They love each other again...</t>
  </si>
  <si>
    <t>they love each other again.</t>
  </si>
  <si>
    <t>They don´t literally love each other on the eagle. But they, they...</t>
  </si>
  <si>
    <t>No!</t>
  </si>
  <si>
    <t>It´s just happy end and everything is fine. Okay? So, happiness. What S said. And,</t>
  </si>
  <si>
    <t>what’s at the beginning?</t>
  </si>
  <si>
    <t>Yes, the love. Like at the end. Love music.</t>
  </si>
  <si>
    <t>Exactly.</t>
  </si>
  <si>
    <t>Spring music, maybe.</t>
  </si>
  <si>
    <t>Happy, cheerful. But not just cheerful, but...</t>
  </si>
  <si>
    <t>Happiness.</t>
  </si>
  <si>
    <t>So, love and so.</t>
  </si>
  <si>
    <t>Yes. Right.</t>
  </si>
  <si>
    <t>Balanced.</t>
  </si>
  <si>
    <t>Do you mean harmony?</t>
  </si>
  <si>
    <t>Happy.</t>
  </si>
  <si>
    <t>The happiness. Because they are so in love with each other. But?</t>
  </si>
  <si>
    <t>Drama.</t>
  </si>
  <si>
    <t>And we´re missing one thing. Now we´re missing...</t>
  </si>
  <si>
    <t>When the girl appears.</t>
  </si>
  <si>
    <t>The nuisance, right?</t>
  </si>
  <si>
    <t>You could do that with...</t>
  </si>
  <si>
    <t>Yes, exactly!</t>
  </si>
  <si>
    <t>Don´t interfere with each other. You couldn´t understand everything this way.</t>
  </si>
  <si>
    <t>Or some playing the love music. And someone else playing the drum this way: ...</t>
  </si>
  <si>
    <t>Yes, and it will get louder. And then bumm.</t>
  </si>
  <si>
    <t>What´s the name of the one I used to play?</t>
  </si>
  <si>
    <t>May I play the piano?</t>
  </si>
  <si>
    <t>Do you mean the big drums?</t>
  </si>
  <si>
    <t>I want to play the Cajon.</t>
  </si>
  <si>
    <t>Stop! Stop, stop. Listen!</t>
  </si>
  <si>
    <t>Cajon.</t>
  </si>
  <si>
    <t>It is called Cajon.</t>
  </si>
  <si>
    <t>May I...?</t>
  </si>
  <si>
    <t>Stop, stop.</t>
  </si>
  <si>
    <t>S, have you thought of...</t>
  </si>
  <si>
    <t>No, maybe for the disturbing sound.</t>
  </si>
  <si>
    <t>For the disturbing? Exactly. Okay.</t>
  </si>
  <si>
    <t>The drums for the disturbing sound.</t>
  </si>
  <si>
    <t>Which mood shall we do now? We can´t do all at once. We have to develop one!</t>
  </si>
  <si>
    <t>The happiness...Shall we start with that?</t>
  </si>
  <si>
    <t>Sit down!</t>
  </si>
  <si>
    <t>And drama.</t>
  </si>
  <si>
    <t>My country.</t>
  </si>
  <si>
    <t>I am in Germany.</t>
  </si>
  <si>
    <t>Germany sucks!</t>
  </si>
  <si>
    <t>Why?</t>
  </si>
  <si>
    <t>Because my wrist is injured.</t>
  </si>
  <si>
    <t>So maybe you take another instrument?</t>
  </si>
  <si>
    <t>If you want to sing you just have to do it spontaneously!</t>
  </si>
  <si>
    <t>No, but what was it?</t>
  </si>
  <si>
    <t>I want the other one.</t>
  </si>
  <si>
    <t>Okay. So. Do you have a stick?</t>
  </si>
  <si>
    <t>Way too small.</t>
  </si>
  <si>
    <t>For the drama.</t>
  </si>
  <si>
    <t>One Moment.</t>
  </si>
  <si>
    <t>Yes, for the drama.</t>
  </si>
  <si>
    <t>Okay.</t>
  </si>
  <si>
    <t>Okay?</t>
  </si>
  <si>
    <t>And this?</t>
  </si>
  <si>
    <t>So. And …Now, who has got...Who has got an instrument for the disturbance?</t>
  </si>
  <si>
    <t>We can start with the drums quietly.</t>
  </si>
  <si>
    <t>Frog.</t>
  </si>
  <si>
    <t>Amphibian.</t>
  </si>
  <si>
    <t>So, if, for example, I am thinking...I mean, you all know this kind of situation.</t>
  </si>
  <si>
    <t>Somewhat.</t>
  </si>
  <si>
    <t>I see, the disturbance!</t>
  </si>
  <si>
    <t>Yes, the disturbance!</t>
  </si>
  <si>
    <t>Then, when everyone plays.</t>
  </si>
  <si>
    <t>Or, or...</t>
  </si>
  <si>
    <t>What if you start carefully?</t>
  </si>
  <si>
    <t>May I? Maybe like this...</t>
  </si>
  <si>
    <t>Or that.</t>
  </si>
  <si>
    <t>I think it´s too loud.</t>
  </si>
  <si>
    <t>When the other girl pinches the girl´s boyfriend.</t>
  </si>
  <si>
    <t>No, right? It´s too quiet!</t>
  </si>
  <si>
    <t>Small ones!</t>
  </si>
  <si>
    <t>Have you done it before? To pinch someone’s friend?</t>
  </si>
  <si>
    <t>I got one!</t>
  </si>
  <si>
    <t>S, sorry!</t>
  </si>
  <si>
    <t>I got something. May I?</t>
  </si>
  <si>
    <t>The two of us. We...</t>
  </si>
  <si>
    <t>Maybe like this...</t>
  </si>
  <si>
    <t>A bit uptight here and there?</t>
  </si>
  <si>
    <t>Not all the time, but...</t>
  </si>
  <si>
    <t>Yes, exactly.</t>
  </si>
  <si>
    <t>Here and there.</t>
  </si>
  <si>
    <t>That´s...</t>
  </si>
  <si>
    <t>Yes!</t>
  </si>
  <si>
    <t>Yes. That´s also good for the culmination of the drama.</t>
  </si>
  <si>
    <t>Mr. X, what about this?</t>
  </si>
  <si>
    <t>That´s also good.</t>
  </si>
  <si>
    <t>We ´re not on a football field. Sixty, Sixty... (Bavarian Soccer team)!</t>
  </si>
  <si>
    <t>Sixty!</t>
  </si>
  <si>
    <t>They are so bad.</t>
  </si>
  <si>
    <t>Okay. Play like you feel it!</t>
  </si>
  <si>
    <t>How shall I...</t>
  </si>
  <si>
    <t>Who wants to begin?</t>
  </si>
  <si>
    <t>May I? Doing love?</t>
  </si>
  <si>
    <t>Mr. X, How shall I do it now?</t>
  </si>
  <si>
    <t>We´re too fast!</t>
  </si>
  <si>
    <t>And S doesn´t fit.</t>
  </si>
  <si>
    <t>Do you think?</t>
  </si>
  <si>
    <t>S doesn´t fit.</t>
  </si>
  <si>
    <t>Yes, it´s too loud.</t>
  </si>
  <si>
    <t>He should take the wooden ones! Because those are way too loud.</t>
  </si>
  <si>
    <t>No, not these! You shall take the wooden ones!</t>
  </si>
  <si>
    <t>Felt instead of wood.</t>
  </si>
  <si>
    <t>Didn´t know that.</t>
  </si>
  <si>
    <t>Mr. X, are they already recording?</t>
  </si>
  <si>
    <t>Eagle.</t>
  </si>
  <si>
    <t>Sadness.</t>
  </si>
  <si>
    <t>Ah yes, exactly. Now is sadness.</t>
  </si>
  <si>
    <t>With sadness? Okay, you can try! But tender!</t>
  </si>
  <si>
    <t>Actually a guitar would fit in there.</t>
  </si>
  <si>
    <t>A violin!</t>
  </si>
  <si>
    <t>Just like this...</t>
  </si>
  <si>
    <t>Just this...? Okay!</t>
  </si>
  <si>
    <t>What shall I do?</t>
  </si>
  <si>
    <t>This...</t>
  </si>
  <si>
    <t>Boys! Stop.</t>
  </si>
  <si>
    <t>From low-pitched down!</t>
  </si>
  <si>
    <t>Anyway.</t>
  </si>
  <si>
    <t>We´re first doing low-pitched and then high.</t>
  </si>
  <si>
    <t>It doesn´t matter. Do this...</t>
  </si>
  <si>
    <t>One, two, three.</t>
  </si>
  <si>
    <t>Yes, that was...</t>
  </si>
  <si>
    <t>Again?</t>
  </si>
  <si>
    <t>The sad music.</t>
  </si>
  <si>
    <t>Once again from the beginning</t>
  </si>
  <si>
    <t>Let´s start over. Let´s start over again.</t>
  </si>
  <si>
    <t>So love is first.</t>
  </si>
  <si>
    <t>Hello.</t>
  </si>
  <si>
    <t>Hey.</t>
  </si>
  <si>
    <t>Love is first. Then the girl with drama. Then comes...</t>
  </si>
  <si>
    <t>The disturbance.</t>
  </si>
  <si>
    <t>Yes, the disturbance. Then comes the sadness. Then eagle and love.</t>
  </si>
  <si>
    <t>Very slowly.</t>
  </si>
  <si>
    <t>There has to be a signal, too.</t>
  </si>
  <si>
    <t>We can...</t>
  </si>
  <si>
    <t>I give a signal this time, okay?</t>
  </si>
  <si>
    <t>Can you give a signal? So, form the disturbance on, it will get more quiet. So, yes.</t>
  </si>
  <si>
    <t>The disturbance more quiet? And then stop.</t>
  </si>
  <si>
    <t>Right.</t>
  </si>
  <si>
    <t>S, have you listened?</t>
  </si>
  <si>
    <t>Yes, I listened.</t>
  </si>
  <si>
    <t>What did he say?</t>
  </si>
  <si>
    <t>Quiet first. Then stop. And then...</t>
  </si>
  <si>
    <t>And then comes...</t>
  </si>
  <si>
    <t>Then comes the transition.</t>
  </si>
  <si>
    <t>What´s next?</t>
  </si>
  <si>
    <t>The...</t>
  </si>
  <si>
    <t>It´s faster at love...</t>
  </si>
  <si>
    <t>S, say it again!</t>
  </si>
  <si>
    <t>Love is first. Drama.</t>
  </si>
  <si>
    <t>Disturbance.</t>
  </si>
  <si>
    <t>Yes, Disturbance.</t>
  </si>
  <si>
    <t>The Drama is the part, when she wants to kill herself. That´s the actual drama.</t>
  </si>
  <si>
    <t>The end.</t>
  </si>
  <si>
    <t>Let´s go.</t>
  </si>
  <si>
    <t>Three, two, one.</t>
  </si>
  <si>
    <t>It starts with calm.</t>
  </si>
  <si>
    <t>Right. Exactly. It starts with calm.</t>
  </si>
  <si>
    <t>S.</t>
  </si>
  <si>
    <t>Yes, I am listening.</t>
  </si>
  <si>
    <t>S, I take your chair.</t>
  </si>
  <si>
    <t>It must not sound like happiness.</t>
  </si>
  <si>
    <t>Boys! Listen, please! We´re making the music to this story in a moment. So you have to listen!</t>
  </si>
  <si>
    <t>No, no. We have said she goes up a mountain and wants to jump off a cliff. As far as I know.</t>
  </si>
  <si>
    <t>Fine. I like to start now. We usually have had a minute of silence. And I would like to have one - maybe with music, I thought. Not just so, but with music this time. And I thought: Either this instrument this monochord as an instrument or the sansula.</t>
  </si>
  <si>
    <t>What do you think we should take?</t>
  </si>
  <si>
    <t>tvI.</t>
  </si>
  <si>
    <t>time</t>
  </si>
  <si>
    <t>tvI?</t>
  </si>
  <si>
    <t>Do you know how to play it?</t>
  </si>
  <si>
    <t xml:space="preserve">Exactly. </t>
  </si>
  <si>
    <t>I would say S starts and S follows.</t>
  </si>
  <si>
    <t>svI!</t>
  </si>
  <si>
    <t>tvI!</t>
  </si>
  <si>
    <t>S2</t>
  </si>
  <si>
    <t>sbR+</t>
  </si>
  <si>
    <t xml:space="preserve">So, I show you this instrument first: You can carry it this way or this. But never like this, where you touch the strings. Okay? </t>
  </si>
  <si>
    <t>tvE</t>
  </si>
  <si>
    <t>svE+</t>
  </si>
  <si>
    <t>[lays instrument down]</t>
  </si>
  <si>
    <t>[puts instrument between legs; hands to the strings]</t>
  </si>
  <si>
    <t>tvE+</t>
  </si>
  <si>
    <t>svI?</t>
  </si>
  <si>
    <t>tvR.</t>
  </si>
  <si>
    <t>S1</t>
  </si>
  <si>
    <t>[starts to play]</t>
  </si>
  <si>
    <t>svR-</t>
  </si>
  <si>
    <t>svR</t>
  </si>
  <si>
    <t>[changes his play]</t>
  </si>
  <si>
    <t xml:space="preserve">You can...all strings are tuned the same, so you can play them all at once.  All tones are the same on one side on the other side too. </t>
  </si>
  <si>
    <t>sbmR+</t>
  </si>
  <si>
    <t>ssbmR+</t>
  </si>
  <si>
    <t>tvR+</t>
  </si>
  <si>
    <t>ssvR+</t>
  </si>
  <si>
    <t>svR+</t>
  </si>
  <si>
    <t xml:space="preserve">ssvI. </t>
  </si>
  <si>
    <t xml:space="preserve">Yes, nice! Wonderful. </t>
  </si>
  <si>
    <t>[smiles]</t>
  </si>
  <si>
    <t>sbE</t>
  </si>
  <si>
    <t>And who got tired during this?</t>
  </si>
  <si>
    <t xml:space="preserve">I would like to choose another two, who do the same. Yes and try to feel, if... </t>
  </si>
  <si>
    <t xml:space="preserve">It is all about calm and silence, S and S. I liked it very much, how you have done it. </t>
  </si>
  <si>
    <t>svI.</t>
  </si>
  <si>
    <t xml:space="preserve">Yes? Now try to... exactly. </t>
  </si>
  <si>
    <t xml:space="preserve">Let´s say the theme is calm and silence. And without... it could be a sleeping music. I could fall asleep with it. But that is not our intention to create a sleeping music, but bringing calmness, yes. And now I like to take another two. </t>
  </si>
  <si>
    <t>Who would like to play?</t>
  </si>
  <si>
    <t xml:space="preserve">Now I take S1 for this instrument and S2 for that one. </t>
  </si>
  <si>
    <t xml:space="preserve">Oh. But i can not do it. </t>
  </si>
  <si>
    <t>[raise hands]</t>
  </si>
  <si>
    <t xml:space="preserve">ssbR+ </t>
  </si>
  <si>
    <t>So, and now? What´s our goal now, S?</t>
  </si>
  <si>
    <t xml:space="preserve">[to S2] Yes? Exactly. Do you carry it this way? Right! </t>
  </si>
  <si>
    <t>[stand up an carries monochord]</t>
  </si>
  <si>
    <t xml:space="preserve">svIr. </t>
  </si>
  <si>
    <t>svR.</t>
  </si>
  <si>
    <t>tvR=+</t>
  </si>
  <si>
    <t xml:space="preserve">Silence. Exactly. </t>
  </si>
  <si>
    <t>And you are going to play together, right?</t>
  </si>
  <si>
    <t xml:space="preserve">Nice! That was also very calm, yes? </t>
  </si>
  <si>
    <t>You could have let the last tone fade away. S</t>
  </si>
  <si>
    <t>ssmIr.</t>
  </si>
  <si>
    <t xml:space="preserve">tvI. </t>
  </si>
  <si>
    <t xml:space="preserve">Do you understand what I mean? You needn´t stop by all means...could have faded away slowly. </t>
  </si>
  <si>
    <t xml:space="preserve">Very nice! What I was thinking about - when you played it - and I was watching you, is: There is a calmness or a silence, where you are totally awake. And there is a calmness and a silence, where you get tired. </t>
  </si>
  <si>
    <t>Who has experienced that difference before?</t>
  </si>
  <si>
    <t xml:space="preserve">Can it be? Is that right? </t>
  </si>
  <si>
    <t>hmm</t>
  </si>
  <si>
    <t xml:space="preserve">sbE+ </t>
  </si>
  <si>
    <t>tvE?</t>
  </si>
  <si>
    <t>svE?</t>
  </si>
  <si>
    <t>tvR?</t>
  </si>
  <si>
    <t>svR?</t>
  </si>
  <si>
    <t>tvR!</t>
  </si>
  <si>
    <t>svR-.</t>
  </si>
  <si>
    <t>tvR-.</t>
  </si>
  <si>
    <t xml:space="preserve">Okay. Very nice! Wonderful, okay. Good. </t>
  </si>
  <si>
    <t xml:space="preserve">Now, em, turn on again, yes! When you calmed down, turn on again. So the attention is right here. </t>
  </si>
  <si>
    <t>Get the chairs backwards.</t>
  </si>
  <si>
    <t xml:space="preserve">Em, I have thought...okay ...doing a stop dance in between - doing it right now. Yes, just briefly. </t>
  </si>
  <si>
    <t>[shoves S2]</t>
  </si>
  <si>
    <t xml:space="preserve">sbIr. </t>
  </si>
  <si>
    <t>svR-?</t>
  </si>
  <si>
    <t>You just have Problems.</t>
  </si>
  <si>
    <t xml:space="preserve">svR. </t>
  </si>
  <si>
    <t>Okay. Take care that you...Take care that you don’t hit the tables in the back, so the microphones don´t fall over. Okay.</t>
  </si>
  <si>
    <t>[falls on the floor]</t>
  </si>
  <si>
    <t>tvR-!</t>
  </si>
  <si>
    <t>svR-!</t>
  </si>
  <si>
    <t>sbI.</t>
  </si>
  <si>
    <t>[t plays slow music]</t>
  </si>
  <si>
    <t>[moving slowly]</t>
  </si>
  <si>
    <t xml:space="preserve">tmI. </t>
  </si>
  <si>
    <t>smI.</t>
  </si>
  <si>
    <t xml:space="preserve">S! Listen to the music! S, you don´t listen to the music! I feel it. </t>
  </si>
  <si>
    <t>S, you don´t listen to the music, too. You are more occupied with S. The task is to listen to the  music.</t>
  </si>
  <si>
    <t xml:space="preserve">Hey  S,  stop!  </t>
  </si>
  <si>
    <t>Boys,  you  are  not  listening  to  the  music  too.  You  are  somehow dealing with each other, but not listening to the music.</t>
  </si>
  <si>
    <t>The task is to listen to the music and then to move with it. Listen! Listen! Now we do an exercise: Without touching anyone!</t>
  </si>
  <si>
    <t>[giggles]</t>
  </si>
  <si>
    <t xml:space="preserve">Thank you. </t>
  </si>
  <si>
    <t>[brings chair to T]</t>
  </si>
  <si>
    <t xml:space="preserve">sbI. </t>
  </si>
  <si>
    <t>Exactly. When you now…</t>
  </si>
  <si>
    <t>[chat]</t>
  </si>
  <si>
    <t xml:space="preserve">ssvIr. </t>
  </si>
  <si>
    <t>svIr.</t>
  </si>
  <si>
    <t>[stop chatting]</t>
  </si>
  <si>
    <t>When you are going to move the chairs later…</t>
  </si>
  <si>
    <t xml:space="preserve">Hello? </t>
  </si>
  <si>
    <t>yes?</t>
  </si>
  <si>
    <t>[chats]</t>
  </si>
  <si>
    <t xml:space="preserve">…then lift the chairs please! That is recorded, too. That makes a lot of noise. So, that would not be nice. Okay? </t>
  </si>
  <si>
    <t>Fine. Now: Now it´s all about transforming the story we developed last week or the week before into music.</t>
  </si>
  <si>
    <t xml:space="preserve">Who was missing last week? </t>
  </si>
  <si>
    <t>S, wasn´t there last week.</t>
  </si>
  <si>
    <t xml:space="preserve">oh, yes. </t>
  </si>
  <si>
    <t xml:space="preserve">The one, we developed. You were also there. Yes? </t>
  </si>
  <si>
    <t>So, who can tell us the story?</t>
  </si>
  <si>
    <t>mhm. [nods]</t>
  </si>
  <si>
    <t>(to S1) And, em...But you know the story, too. We have basically...</t>
  </si>
  <si>
    <t>But you know the... You were there, right! (to S2)</t>
  </si>
  <si>
    <t>tvR.?</t>
  </si>
  <si>
    <t>... an uptight ...</t>
  </si>
  <si>
    <t xml:space="preserve">svE+ </t>
  </si>
  <si>
    <t xml:space="preserve">tvI? </t>
  </si>
  <si>
    <t>svR+?</t>
  </si>
  <si>
    <t>tvR+?</t>
  </si>
  <si>
    <t>tvR+!</t>
  </si>
  <si>
    <t>So, a boy and a girl loved each other very much. And the boy...So a girl hit on the boy.</t>
  </si>
  <si>
    <t xml:space="preserve">svI. </t>
  </si>
  <si>
    <t>svR=+</t>
  </si>
  <si>
    <t>tvR+.</t>
  </si>
  <si>
    <t>svR+.</t>
  </si>
  <si>
    <t xml:space="preserve">She just...She just hit in the boy. </t>
  </si>
  <si>
    <t>And she wanted to...em, does she love him?</t>
  </si>
  <si>
    <t>svE=+</t>
  </si>
  <si>
    <t xml:space="preserve">With the other girl. </t>
  </si>
  <si>
    <t xml:space="preserve">The first girl… where they show off as a couple. Exactly. That is indeed. Exactly. Okay. </t>
  </si>
  <si>
    <t>And then? What´s happened then?</t>
  </si>
  <si>
    <t xml:space="preserve">tvR. </t>
  </si>
  <si>
    <t>[[The girl one.]]</t>
  </si>
  <si>
    <t xml:space="preserve">And then she walked to a bridge. </t>
  </si>
  <si>
    <t>And wanted to...what was it?</t>
  </si>
  <si>
    <t>I see, yes. And she goes there. And wants to jump off the cliff to kill herself. And then the boy sees it. Then he does something like that:... And then an eagle appears when she jumps.</t>
  </si>
  <si>
    <t>tvR.+</t>
  </si>
  <si>
    <t xml:space="preserve">And he confesses that she made a big mistake, right? Or? And that she is his true love. So she is happy again. Also Happy End. </t>
  </si>
  <si>
    <t>Can everyone remember?</t>
  </si>
  <si>
    <t>[…]</t>
  </si>
  <si>
    <t>sE</t>
  </si>
  <si>
    <t>So, now...The Question is what instruments are we going to use for the music. And above all, what kind of music do we need?</t>
  </si>
  <si>
    <t>svR.+</t>
  </si>
  <si>
    <t>and dramatic when the girl is coming</t>
  </si>
  <si>
    <t>tvR=.</t>
  </si>
  <si>
    <t>svR=.</t>
  </si>
  <si>
    <t xml:space="preserve">svE= </t>
  </si>
  <si>
    <t>svE=</t>
  </si>
  <si>
    <t>So, Sadness, Drama. So it has to be…</t>
  </si>
  <si>
    <t>Action?</t>
  </si>
  <si>
    <t>tvR=?</t>
  </si>
  <si>
    <t>Yes, when…</t>
  </si>
  <si>
    <t xml:space="preserve">Right! At the end...Right. </t>
  </si>
  <si>
    <t>So, at the end...</t>
  </si>
  <si>
    <t xml:space="preserve">svIr.  </t>
  </si>
  <si>
    <t xml:space="preserve">tvR=+ </t>
  </si>
  <si>
    <t xml:space="preserve">Balanced. Yes, exactly! </t>
  </si>
  <si>
    <t xml:space="preserve">Okay. Now we have different moods. So… So we´re starting with… </t>
  </si>
  <si>
    <t xml:space="preserve">tvR=. </t>
  </si>
  <si>
    <t>svE.</t>
  </si>
  <si>
    <t xml:space="preserve">tvR+ </t>
  </si>
  <si>
    <t xml:space="preserve">For example, someone doing another beat and then it's… </t>
  </si>
  <si>
    <t>[rais hand]</t>
  </si>
  <si>
    <t>sbI?</t>
  </si>
  <si>
    <t>tvR?+</t>
  </si>
  <si>
    <t xml:space="preserve">Something disturbing? Yes, indeed. </t>
  </si>
  <si>
    <t>Anything else?</t>
  </si>
  <si>
    <t>tvR-</t>
  </si>
  <si>
    <t>tvE-</t>
  </si>
  <si>
    <t>And then sad again, because she is. And starts crying. And then comes the action-scene with the eagle.</t>
  </si>
  <si>
    <t xml:space="preserve">Okay. Let´s start with the first mood. </t>
  </si>
  <si>
    <t>First mood. Which instruments? Happiness.</t>
  </si>
  <si>
    <t>Happiness</t>
  </si>
  <si>
    <t>How's it about the Xylophone. The one I had the last time.</t>
  </si>
  <si>
    <t>tvI-!</t>
  </si>
  <si>
    <t xml:space="preserve">Stop! Hello! </t>
  </si>
  <si>
    <t>Have you thought about what you want to use this instrument for?  Or do you just want to have this instrument?</t>
  </si>
  <si>
    <t xml:space="preserve">And then the disturbance. Okay. Let´s do it this way... </t>
  </si>
  <si>
    <t>[want to stand up]</t>
  </si>
  <si>
    <t>So it´s not as chaotic. Let´s make a bigger semicircle. And you take...You can also take two instruments each. You choose now an instrument under the aspect of happiness, being in love. This is one aspect.</t>
  </si>
  <si>
    <t>Stop, hold it! [raise his hand]</t>
  </si>
  <si>
    <t xml:space="preserve">Also the disturbance. Indeed, it´s not the real drama. </t>
  </si>
  <si>
    <t xml:space="preserve">First it is the disturbance, okay? </t>
  </si>
  <si>
    <t>Leave the piano out first because it is such a loud instrument. Lay it down and take a seat behind it!</t>
  </si>
  <si>
    <t>Can I take the piano?</t>
  </si>
  <si>
    <t xml:space="preserve">svI? </t>
  </si>
  <si>
    <t>(incomprhensible)</t>
  </si>
  <si>
    <t xml:space="preserve">[nods] we can think about that. </t>
  </si>
  <si>
    <t>[hits S1]</t>
  </si>
  <si>
    <t>My country. [holds something in hand]</t>
  </si>
  <si>
    <t>sbE-</t>
  </si>
  <si>
    <t>I don´t know what to choose. Actually, I can´t play the drums! But I can do it with just one!</t>
  </si>
  <si>
    <t>[makes scratch sounds on the djembe]</t>
  </si>
  <si>
    <t>[turns away]</t>
  </si>
  <si>
    <t xml:space="preserve">S </t>
  </si>
  <si>
    <t>S, wait a moment! It doesn´t matter!</t>
  </si>
  <si>
    <t>However, you can also do...</t>
  </si>
  <si>
    <t>[hits djembe with on hand, then with both]</t>
  </si>
  <si>
    <t xml:space="preserve"> may I do it, okay?</t>
  </si>
  <si>
    <t>[walks past T; holds cymbals in both hands; plays them; looks to T]</t>
  </si>
  <si>
    <t xml:space="preserve">smIr. </t>
  </si>
  <si>
    <t>smIr.</t>
  </si>
  <si>
    <t xml:space="preserve">[nods] at which part? </t>
  </si>
  <si>
    <t>Someone disturbs.</t>
  </si>
  <si>
    <t xml:space="preserve">The part when one disturbs. </t>
  </si>
  <si>
    <t xml:space="preserve">at which part now? </t>
  </si>
  <si>
    <t>[mimics playing the cymbals]</t>
  </si>
  <si>
    <t>[mimics playing the cymbals but stronger]</t>
  </si>
  <si>
    <t>Mr. X, I don´t know what I have sung.</t>
  </si>
  <si>
    <t>Bam, bam...Something like this. Okay, but it doesn´t have to be.</t>
  </si>
  <si>
    <t xml:space="preserve">tmvR. </t>
  </si>
  <si>
    <t>ok</t>
  </si>
  <si>
    <t xml:space="preserve">Which? </t>
  </si>
  <si>
    <t>That one!</t>
  </si>
  <si>
    <t>[takes instrument out of the cupboard]</t>
  </si>
  <si>
    <t>sbR.</t>
  </si>
  <si>
    <t xml:space="preserve">Okay. Okay, super! </t>
  </si>
  <si>
    <t>First we need...to make a few things clear...for example the cymbals S has taken. We use that...We use that...</t>
  </si>
  <si>
    <t>Good</t>
  </si>
  <si>
    <t>[plays drums]</t>
  </si>
  <si>
    <t xml:space="preserve">Scht. </t>
  </si>
  <si>
    <t>[stops playing]</t>
  </si>
  <si>
    <t>Listen up, we have to make a few things clear. The cymbals are used for the moment, when the girl jumps off the cliff.</t>
  </si>
  <si>
    <t>[hold their instruments high]</t>
  </si>
  <si>
    <t>ssbR.</t>
  </si>
  <si>
    <t>okay</t>
  </si>
  <si>
    <t xml:space="preserve">Stop! </t>
  </si>
  <si>
    <t>But the disturbance doesn´t start...It starts...</t>
  </si>
  <si>
    <t>Gradually. I think...For the disturbance I thought of…</t>
  </si>
  <si>
    <t>Listen up!</t>
  </si>
  <si>
    <t>[play Guiro]</t>
  </si>
  <si>
    <t xml:space="preserve">mmhm. </t>
  </si>
  <si>
    <t>S3</t>
  </si>
  <si>
    <t>S4</t>
  </si>
  <si>
    <t>Yes. When she considers: They were so happy together. I still don´t like it. She is maybe jealous, too. Maybe full of envy.</t>
  </si>
  <si>
    <t>[plays drum]</t>
  </si>
  <si>
    <t xml:space="preserve">Not jealous, but envy. She actually doesn´t love him. </t>
  </si>
  <si>
    <t xml:space="preserve">Stop, please don´t play while I am talking! </t>
  </si>
  <si>
    <t xml:space="preserve">And, that she somehow...carefully…approaches. And seduce him step by step. I think that´s not an easy task. </t>
  </si>
  <si>
    <t xml:space="preserve">May you show off yours?  How do you want to do the disturbance? The disturbance! </t>
  </si>
  <si>
    <t>[plays instrument]</t>
  </si>
  <si>
    <t>smR.</t>
  </si>
  <si>
    <t>[plays another sound]</t>
  </si>
  <si>
    <t xml:space="preserve">[plays] </t>
  </si>
  <si>
    <t xml:space="preserve">Listen! The disturbance - when the girl pinches the other girl´s boyfriend. That has to be different to the drama. </t>
  </si>
  <si>
    <t>I don´t know. I think…</t>
  </si>
  <si>
    <t>[stops playing; reaches for cymbals]</t>
  </si>
  <si>
    <t xml:space="preserve">Yes, exactly! </t>
  </si>
  <si>
    <t xml:space="preserve">Who else got disturbance? </t>
  </si>
  <si>
    <t xml:space="preserve">Disturbance? </t>
  </si>
  <si>
    <t>So now...So: I'm not sure…</t>
  </si>
  <si>
    <t>[hits drum]</t>
  </si>
  <si>
    <t>[shakes head]</t>
  </si>
  <si>
    <t>tbR-</t>
  </si>
  <si>
    <t>But this…</t>
  </si>
  <si>
    <t>[plays sound]</t>
  </si>
  <si>
    <t xml:space="preserve">smI. </t>
  </si>
  <si>
    <t xml:space="preserve">Yes I would like it more, if the drama culminates, when she jumps off the cliff eventually. This. There it must be very dramatic. </t>
  </si>
  <si>
    <t xml:space="preserve">tvR-. </t>
  </si>
  <si>
    <t xml:space="preserve">More tender, right! </t>
  </si>
  <si>
    <t xml:space="preserve">Okay. Fine, fine. </t>
  </si>
  <si>
    <t>[let cymbals falling on the ground]</t>
  </si>
  <si>
    <t>Would you mind laying that down?</t>
  </si>
  <si>
    <t xml:space="preserve">Another disturbance? </t>
  </si>
  <si>
    <t>A tender one at the beginning, when the girl…</t>
  </si>
  <si>
    <t>[raise hand]</t>
  </si>
  <si>
    <t>[nods]</t>
  </si>
  <si>
    <t>Do it!</t>
  </si>
  <si>
    <t>svR!</t>
  </si>
  <si>
    <t>[plays on instrument]</t>
  </si>
  <si>
    <t>[plays same rhythm but with other instrument]</t>
  </si>
  <si>
    <t xml:space="preserve">Yes, yes. </t>
  </si>
  <si>
    <t xml:space="preserve">tvE+ </t>
  </si>
  <si>
    <t>svmI.</t>
  </si>
  <si>
    <t>tvmr-.</t>
  </si>
  <si>
    <t>So you have to imagine! Okay?</t>
  </si>
  <si>
    <t xml:space="preserve"> So, psst...Another disturbance?</t>
  </si>
  <si>
    <t>You have to fully immerse yourselves into the situation.</t>
  </si>
  <si>
    <t xml:space="preserve">Okay. I… this dab dab dab dab dab [sings] I think it has to be more from behind like an ambush...somehow, yes. It mustn´t be like this:.."Hello, hello, I pinch you your boyfriend. Hello, hello. Are you okay with that?" </t>
  </si>
  <si>
    <t xml:space="preserve">Please! </t>
  </si>
  <si>
    <t xml:space="preserve">It´s the same as (students name)! </t>
  </si>
  <si>
    <t xml:space="preserve">S! (another name) </t>
  </si>
  <si>
    <t>tvR. /tvIr.</t>
  </si>
  <si>
    <t>svI.?</t>
  </si>
  <si>
    <t>[points at student]</t>
  </si>
  <si>
    <t>tbR+!</t>
  </si>
  <si>
    <t>svE</t>
  </si>
  <si>
    <t xml:space="preserve">Yes. </t>
  </si>
  <si>
    <t>[present sound]</t>
  </si>
  <si>
    <t xml:space="preserve">tvr-. </t>
  </si>
  <si>
    <t>SvE</t>
  </si>
  <si>
    <t xml:space="preserve">That from S fits also very well. That´s a bit from behind. </t>
  </si>
  <si>
    <t>Can you imagine the situation, what is happening?</t>
  </si>
  <si>
    <t>[plays again]</t>
  </si>
  <si>
    <t>smR+</t>
  </si>
  <si>
    <t xml:space="preserve">Harmony! We need harmony! Harmony, being in love. </t>
  </si>
  <si>
    <t>[plays sansula]</t>
  </si>
  <si>
    <t>May i can… [shows sansula]</t>
  </si>
  <si>
    <t>svbI?</t>
  </si>
  <si>
    <t>It mustn´t be constantly. So not like: ...But this. Brk brk [makes same sound he proposed at 00:27:17] Okay.</t>
  </si>
  <si>
    <t xml:space="preserve">Good, that´s enough for now! </t>
  </si>
  <si>
    <t xml:space="preserve">Okay. </t>
  </si>
  <si>
    <t>[doing hand movement over xylophone]</t>
  </si>
  <si>
    <t xml:space="preserve">svR+ </t>
  </si>
  <si>
    <t xml:space="preserve">Listen up! We´re doing it as followed: I am showing you, which instrument joins in. I am somewhat like a conductor. Okay? </t>
  </si>
  <si>
    <t xml:space="preserve">So we can...Hello. Hey! </t>
  </si>
  <si>
    <t>And someone of you can do that later to conduct. This way it´s more together. Yes, but...that an atmosphere comes up this way.</t>
  </si>
  <si>
    <t>[chatting; playing on instruments]</t>
  </si>
  <si>
    <t xml:space="preserve">svbmIr. </t>
  </si>
  <si>
    <t>Good. Let´s begin. Let´s try being in love and happiness. So, who thinks they can come up with music for that. Just try it. Together now! Just together now!</t>
  </si>
  <si>
    <t>s</t>
  </si>
  <si>
    <t xml:space="preserve">[are playing] </t>
  </si>
  <si>
    <t xml:space="preserve">svR-. </t>
  </si>
  <si>
    <t>svR=</t>
  </si>
  <si>
    <t>That are no felty ones</t>
  </si>
  <si>
    <t>Those felty one. The ones with felt.</t>
  </si>
  <si>
    <t xml:space="preserve">Yes like… </t>
  </si>
  <si>
    <t>[play rhythm on big drum]</t>
  </si>
  <si>
    <t xml:space="preserve">That is. Has. No. </t>
  </si>
  <si>
    <t>I see</t>
  </si>
  <si>
    <t xml:space="preserve">that doesn't work there. </t>
  </si>
  <si>
    <t xml:space="preserve">tvE- </t>
  </si>
  <si>
    <t xml:space="preserve">Does we do it again? </t>
  </si>
  <si>
    <t>And maybe a bit slower?</t>
  </si>
  <si>
    <t xml:space="preserve">Because we were to fast. </t>
  </si>
  <si>
    <t xml:space="preserve">Slower? Okay. </t>
  </si>
  <si>
    <t>okay, again.</t>
  </si>
  <si>
    <t>tvE=?</t>
  </si>
  <si>
    <t>Happy, happy, happiness. Harmony, amouresness.</t>
  </si>
  <si>
    <t xml:space="preserve">Yes, everything. </t>
  </si>
  <si>
    <t xml:space="preserve"> Are you playing or just doing something? </t>
  </si>
  <si>
    <t xml:space="preserve">Don´t just do something. That´s not working! </t>
  </si>
  <si>
    <t>[shrug ones's shoulder]</t>
  </si>
  <si>
    <t>Okay. This sounds good. And now comes...That´s good for now the disturbance. But it's coming slowly.</t>
  </si>
  <si>
    <t xml:space="preserve">I would say you begin! </t>
  </si>
  <si>
    <t>[react with their music]</t>
  </si>
  <si>
    <t>ssmR+</t>
  </si>
  <si>
    <t>[points at student; points at instrument]</t>
  </si>
  <si>
    <t>tbI!</t>
  </si>
  <si>
    <t>[takes instrument and starts to play]</t>
  </si>
  <si>
    <t>[plays less tones]</t>
  </si>
  <si>
    <t xml:space="preserve">The happiness fades away now, right? </t>
  </si>
  <si>
    <t>tbR-!</t>
  </si>
  <si>
    <t xml:space="preserve">More and more the disturbance. The disturbance. We have to stop now. </t>
  </si>
  <si>
    <t>[react in music]</t>
  </si>
  <si>
    <t xml:space="preserve">And now should come the loneliness. Total grief. Loneliness. Then it continues to the drama and leads to the jump. </t>
  </si>
  <si>
    <t>And after jumping...We need the…</t>
  </si>
  <si>
    <t xml:space="preserve">The eagle, right. And harmony in the end, okay? </t>
  </si>
  <si>
    <t>So now comes...what´s next?</t>
  </si>
  <si>
    <t xml:space="preserve">No, we don´t get another instrument now. </t>
  </si>
  <si>
    <t>So, sadness.</t>
  </si>
  <si>
    <t xml:space="preserve">Listen up! Once again. Sadness. Now...We have to do it very good. </t>
  </si>
  <si>
    <t>I think it´s not easy. Does this belong to it? No, exclude that one! It mustn´t sound like happiness!</t>
  </si>
  <si>
    <t>[drums on djembe]</t>
  </si>
  <si>
    <t>does it belong?</t>
  </si>
  <si>
    <t>[shrugs with shoulders]</t>
  </si>
  <si>
    <t xml:space="preserve">don't do it now. </t>
  </si>
  <si>
    <t>sbE.</t>
  </si>
  <si>
    <t xml:space="preserve">It has to be different! </t>
  </si>
  <si>
    <t xml:space="preserve">How can you manage that it sounds different? </t>
  </si>
  <si>
    <t>Try to feel it!</t>
  </si>
  <si>
    <t xml:space="preserve">like this. When you play like this and omit this. </t>
  </si>
  <si>
    <t>[makes gesture with drumstick]</t>
  </si>
  <si>
    <t>tvI?/tvIr?</t>
  </si>
  <si>
    <t>tbE</t>
  </si>
  <si>
    <t xml:space="preserve">Now I think the drums can join slowly. Because the drama starts now! </t>
  </si>
  <si>
    <t>[begin to drum]</t>
  </si>
  <si>
    <t>[conducts]</t>
  </si>
  <si>
    <t>Sss</t>
  </si>
  <si>
    <t>[react musicaly]</t>
  </si>
  <si>
    <t>tbE+</t>
  </si>
  <si>
    <t>tmbI!</t>
  </si>
  <si>
    <t>ssmR+.</t>
  </si>
  <si>
    <t>00.37:30</t>
  </si>
  <si>
    <t xml:space="preserve">tvI! </t>
  </si>
  <si>
    <t xml:space="preserve">Where is the eagle? </t>
  </si>
  <si>
    <t>[plays piano]</t>
  </si>
  <si>
    <t xml:space="preserve">tvR+. </t>
  </si>
  <si>
    <t xml:space="preserve">[intensify their playing; crescendo] </t>
  </si>
  <si>
    <t xml:space="preserve">Yes, right! Go on, go on! He is coming. Good. </t>
  </si>
  <si>
    <t xml:space="preserve">He is coming. </t>
  </si>
  <si>
    <t>[continues to drum]</t>
  </si>
  <si>
    <t xml:space="preserve">You can continue! </t>
  </si>
  <si>
    <t xml:space="preserve">Right. Right. </t>
  </si>
  <si>
    <t xml:space="preserve">Now...Stop! </t>
  </si>
  <si>
    <t>How do we do the part where...where he catches the girl?</t>
  </si>
  <si>
    <t>[stop]</t>
  </si>
  <si>
    <t>[plays on glockenspiel]</t>
  </si>
  <si>
    <t>Yes, but then it ends</t>
  </si>
  <si>
    <t xml:space="preserve">Okay. Okay. Can you do it together? </t>
  </si>
  <si>
    <t xml:space="preserve">So it may... you...Every Xylophone and chimes do this. You have to do it at a signal! S, do you give us a signal? </t>
  </si>
  <si>
    <t>Do you give us a signal?</t>
  </si>
  <si>
    <t>[makes sound on glockenspiel]</t>
  </si>
  <si>
    <t>[make noise; chat]</t>
  </si>
  <si>
    <t>tvR.!</t>
  </si>
  <si>
    <t>[playing on instruments]</t>
  </si>
  <si>
    <t>scht</t>
  </si>
  <si>
    <t xml:space="preserve">Then we all have to stop. </t>
  </si>
  <si>
    <t xml:space="preserve">And then we have…Then we continue to the happy part again. </t>
  </si>
  <si>
    <t>Did you get it?</t>
  </si>
  <si>
    <t xml:space="preserve">I say it again, so it´s clear for everyone. It doesn´t work otherwise. We don´t have much time left. </t>
  </si>
  <si>
    <t>When we´re at the drama...there is S with the jump. And then comes…the music for the eagle was beautiful. And then S gives the signal. So you have to look at her!</t>
  </si>
  <si>
    <t xml:space="preserve">S! Pay attention! It doesn´t work otherwise. She gives the signal. </t>
  </si>
  <si>
    <t>tvi!</t>
  </si>
  <si>
    <t>When the eagle catches her. After that comes the…</t>
  </si>
  <si>
    <t xml:space="preserve">And then...Then you have to stop immediately. That’s the part, when... </t>
  </si>
  <si>
    <t>Happy</t>
  </si>
  <si>
    <t xml:space="preserve">The what? Not sad. </t>
  </si>
  <si>
    <t>Happy. Right. Okay. Fine.</t>
  </si>
  <si>
    <t xml:space="preserve">Can we just say the order? </t>
  </si>
  <si>
    <t>So: Love, drama and sadness. And then the eagle. And love again.</t>
  </si>
  <si>
    <t xml:space="preserve">It´s useless when....not everyone listen up, S! </t>
  </si>
  <si>
    <t>Say it again and wait and see if everyone is listening!</t>
  </si>
  <si>
    <t xml:space="preserve">svR./svI. </t>
  </si>
  <si>
    <t>[chatting]</t>
  </si>
  <si>
    <t xml:space="preserve">They don´t listen yet. You have to see, if everyone is listening. </t>
  </si>
  <si>
    <t>Say: "Hello."</t>
  </si>
  <si>
    <t>svR-!/svR+</t>
  </si>
  <si>
    <t>[become quiet]</t>
  </si>
  <si>
    <t>Stop! ... When the disturbance comes... How do we do the transition to sadness?</t>
  </si>
  <si>
    <t xml:space="preserve">Or do you want to do this? </t>
  </si>
  <si>
    <t>Get more quiet. And stop.</t>
  </si>
  <si>
    <t xml:space="preserve">Then comes the sadness. The total grief. </t>
  </si>
  <si>
    <t>I like what S said about sadness. What S said about sadness, was chosen wisely. Really good. Because it´s different to happiness. You said, that it has to fade away. That means: Fewer tones, right?</t>
  </si>
  <si>
    <t>There are fewer tones at sadness.</t>
  </si>
  <si>
    <t xml:space="preserve">More tones, right! Okay. </t>
  </si>
  <si>
    <t>Is the process clear?</t>
  </si>
  <si>
    <t>tvR.-</t>
  </si>
  <si>
    <t>Okay. So: Love, disturbance, sadness. Then drama. And then the eagle. And love again.</t>
  </si>
  <si>
    <t xml:space="preserve">Fine. </t>
  </si>
  <si>
    <t xml:space="preserve">Is everything clear? </t>
  </si>
  <si>
    <t>Let´s go!</t>
  </si>
  <si>
    <t>[some are playing at the same time]</t>
  </si>
  <si>
    <t>sshht</t>
  </si>
  <si>
    <t>tvR+=</t>
  </si>
  <si>
    <t xml:space="preserve">ssmIr. </t>
  </si>
  <si>
    <t>[signals S that she should go to the piano]</t>
  </si>
  <si>
    <t>[stand up; goes to the piano]</t>
  </si>
  <si>
    <t xml:space="preserve">tbI! </t>
  </si>
  <si>
    <t>[to Ss] Yes. Nice, nice, nice. Very good! Beautiful! Were the moods present?</t>
  </si>
  <si>
    <t xml:space="preserve">I think so. </t>
  </si>
  <si>
    <t>Exactly. Yes. One question: Florian, too!</t>
  </si>
  <si>
    <t>tvIr.</t>
  </si>
  <si>
    <t>tvI</t>
  </si>
  <si>
    <t xml:space="preserve">One question: Who...I just sat here in the middle. </t>
  </si>
  <si>
    <t>And ... S!</t>
  </si>
  <si>
    <t xml:space="preserve">Yes but don´t talk. </t>
  </si>
  <si>
    <t xml:space="preserve">S1/2 </t>
  </si>
  <si>
    <t xml:space="preserve">Now the question is: We can do a composition ... I would like to...maybe tomorrow…not do the same. We will not do the same. But maybe some of you sit here and conduct the music. Yes. It doesn´t have to be a perfect story. Maybe just something calm. Or a bit drama joining in and going back. Or a specific rhythm. And taking instruments in and out again. And so on. </t>
  </si>
  <si>
    <t>Who has the courage to stand in the middle and do that?</t>
  </si>
  <si>
    <t>t</t>
  </si>
  <si>
    <t xml:space="preserve">S has the courage to do it. S also. Good. </t>
  </si>
  <si>
    <t xml:space="preserve">Maybe tomorrow. I consider it. Okay. Nice. Wonderful. Very good! </t>
  </si>
  <si>
    <t xml:space="preserve">Get the instruments back! </t>
  </si>
  <si>
    <t>And now we´re starting with the interviews. So don´t run off, please!</t>
  </si>
  <si>
    <t>all</t>
  </si>
  <si>
    <t>I</t>
  </si>
  <si>
    <t>R</t>
  </si>
  <si>
    <t>ssbR?</t>
  </si>
  <si>
    <t xml:space="preserve">Both would also work out. I take S for this Monochord. And G for the sansula, okay? </t>
  </si>
  <si>
    <t xml:space="preserve">Everyone will get at playing eventually. But now for this. </t>
  </si>
  <si>
    <t>Wait, wait!</t>
  </si>
  <si>
    <t>sbIr.</t>
  </si>
  <si>
    <t>smR!</t>
  </si>
  <si>
    <t>smR=+</t>
  </si>
  <si>
    <t xml:space="preserve">You can do it when she jumps off the cliff. </t>
  </si>
  <si>
    <t>Right. There she jumps.</t>
  </si>
  <si>
    <t xml:space="preserve">yes, yes. At that point it is not as loud as that. </t>
  </si>
  <si>
    <t>Okay. Do you already know in which groups you are divided…</t>
  </si>
  <si>
    <t>That´s a microphone. Exactly</t>
  </si>
  <si>
    <t xml:space="preserve">Grab a seat and take place in a semicircle please! Like always. </t>
  </si>
  <si>
    <t>More like here, in this direction. No, in this direction, S, S! Over here!</t>
  </si>
  <si>
    <t xml:space="preserve">Today is the lesson, we´re recording. </t>
  </si>
  <si>
    <t>Hello? Please be silent, when I am talking.</t>
  </si>
  <si>
    <t>Okay. I tell you now where exactly the equipment is: You can see three cameras. One, two, three. So you are somehow seen from all angles all the time. And nobody with their back only, okay? In addition to the three cameras there is a</t>
  </si>
  <si>
    <t>What will happen today is, that we just record this lesson; the music we are making today. This lesson gets recorded. After that the group split in two. So, your group is divided in two parts. Then you get interviewed. How and what you and what we have done and so on. Mrs. X. She is one of the interviewers. And Mrs. Y. She is the second one. And I get interviewed after that, too. How I liked the lesson. This is what we are doing today. And the same tomorrow. One of these lessons get chosen.</t>
  </si>
  <si>
    <t xml:space="preserve">tvIr. </t>
  </si>
  <si>
    <t>Yes. The one I think worked out better. Maybe the one where more music is will be used for the survey, for the international survey.</t>
  </si>
  <si>
    <t>Okay? Everything is clear?</t>
  </si>
  <si>
    <t xml:space="preserve">But you will also be asked separately. What your names are, for example. You will see. </t>
  </si>
  <si>
    <t xml:space="preserve">shh </t>
  </si>
  <si>
    <t>tssmR+</t>
  </si>
  <si>
    <t>[wants to left the centre of the room]</t>
  </si>
  <si>
    <t xml:space="preserve">sbR+. </t>
  </si>
  <si>
    <t>tvI+.</t>
  </si>
  <si>
    <t xml:space="preserve"> </t>
  </si>
  <si>
    <t>Turns</t>
  </si>
  <si>
    <t>teacher</t>
  </si>
  <si>
    <t>students</t>
  </si>
  <si>
    <t>I.</t>
  </si>
  <si>
    <t>I?</t>
  </si>
  <si>
    <t>I!</t>
  </si>
  <si>
    <t>Ir</t>
  </si>
  <si>
    <t>R.</t>
  </si>
  <si>
    <t>R+</t>
  </si>
  <si>
    <t>R-</t>
  </si>
  <si>
    <t>R=</t>
  </si>
  <si>
    <t>R!</t>
  </si>
  <si>
    <t>R?</t>
  </si>
  <si>
    <t>E</t>
  </si>
  <si>
    <t>E.</t>
  </si>
  <si>
    <t>E=</t>
  </si>
  <si>
    <t>E-</t>
  </si>
  <si>
    <t>E?</t>
  </si>
  <si>
    <t>E+</t>
  </si>
  <si>
    <t>v</t>
  </si>
  <si>
    <t>b</t>
  </si>
  <si>
    <t>m</t>
  </si>
  <si>
    <t>Bavaria</t>
  </si>
  <si>
    <t>Anzahl der Wörter  pro Zellen</t>
  </si>
  <si>
    <t>Summe: Wörter</t>
  </si>
  <si>
    <t>Mittelwert: Wörter pro Zelle</t>
  </si>
  <si>
    <t xml:space="preserve">Die originalen Transkripte sind entnommen aus: 
Wallbaum, Christopher (Hg.) (2018): Additional Material for the Bavaria-lesson.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Urheber der Kodierungen und Formatierung:
Max Giebel 
Leipzig, Juli 2019 </t>
  </si>
  <si>
    <t>Codes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</si>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</sst>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16" x14ac:knownFonts="1">
    <font>
      <sz val="11"/>
      <color theme="1"/>
      <name val="Calibri"/>
      <family val="2"/>
      <scheme val="minor"/>
    </font>
    <font>
      <sz val="9"/>
      <color theme="1"/>
      <name val="Courier New"/>
      <family val="3"/>
    </font>
    <font>
      <b/>
      <sz val="9"/>
      <color theme="1"/>
      <name val="Courier New"/>
      <family val="3"/>
    </font>
    <font>
      <b/>
      <u val="double"/>
      <sz val="9"/>
      <color theme="1"/>
      <name val="Courier New"/>
      <family val="3"/>
    </font>
    <font>
      <sz val="9"/>
      <name val="Courier New"/>
      <family val="3"/>
    </font>
    <font>
      <sz val="11"/>
      <color theme="1"/>
      <name val="Calibri"/>
      <family val="2"/>
      <scheme val="minor"/>
    </font>
    <font>
      <b/>
      <sz val="11"/>
      <color rgb="FF3F3F3F"/>
      <name val="Calibri"/>
      <family val="2"/>
      <scheme val="minor"/>
    </font>
    <font>
      <b/>
      <sz val="11"/>
      <color rgb="FFFA7D00"/>
      <name val="Calibri"/>
      <family val="2"/>
      <scheme val="minor"/>
    </font>
    <font>
      <sz val="11"/>
      <color theme="0"/>
      <name val="NeueHaasGroteskDisp Pro Md"/>
      <family val="2"/>
    </font>
    <font>
      <sz val="11"/>
      <name val="NeueHaasGroteskDisp Pro Md"/>
      <family val="2"/>
    </font>
    <font>
      <sz val="11"/>
      <color rgb="FF3F3F3F"/>
      <name val="NeueHaasGroteskDisp Pro Md"/>
      <family val="2"/>
    </font>
    <font>
      <sz val="11"/>
      <color theme="0"/>
      <name val="NeueHaasGroteskDisp Pro"/>
      <family val="2"/>
    </font>
    <font>
      <sz val="11"/>
      <color theme="1"/>
      <name val="NeueHaasGroteskDisp Pro"/>
      <family val="2"/>
    </font>
    <font>
      <b/>
      <sz val="16"/>
      <color rgb="FF3F3F3F"/>
      <name val="Sabon LT Pro"/>
      <family val="1"/>
    </font>
    <font>
      <sz val="11"/>
      <color theme="1"/>
      <name val="Source Code Pro Medium"/>
      <family val="3"/>
    </font>
    <font>
      <sz val="8"/>
      <name val="Calibri"/>
      <family val="2"/>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2F2F2"/>
      </patternFill>
    </fill>
    <fill>
      <patternFill patternType="solid">
        <fgColor theme="2" tint="-0.749992370372631"/>
        <bgColor indexed="64"/>
      </patternFill>
    </fill>
    <fill>
      <patternFill patternType="solid">
        <fgColor theme="2" tint="-9.9978637043366805E-2"/>
        <bgColor indexed="64"/>
      </patternFill>
    </fill>
    <fill>
      <patternFill patternType="solid">
        <fgColor theme="8" tint="0.79998168889431442"/>
        <bgColor indexed="65"/>
      </patternFill>
    </fill>
    <fill>
      <patternFill patternType="solid">
        <fgColor theme="2" tint="-0.249977111117893"/>
        <bgColor indexed="64"/>
      </patternFill>
    </fill>
  </fills>
  <borders count="67">
    <border>
      <left/>
      <right/>
      <top/>
      <bottom/>
      <diagonal/>
    </border>
    <border>
      <left/>
      <right/>
      <top/>
      <bottom style="medium">
        <color auto="1"/>
      </bottom>
      <diagonal/>
    </border>
    <border>
      <left/>
      <right/>
      <top/>
      <bottom style="double">
        <color auto="1"/>
      </bottom>
      <diagonal/>
    </border>
    <border>
      <left/>
      <right/>
      <top style="double">
        <color auto="1"/>
      </top>
      <bottom/>
      <diagonal/>
    </border>
    <border>
      <left/>
      <right/>
      <top/>
      <bottom style="thin">
        <color auto="1"/>
      </bottom>
      <diagonal/>
    </border>
    <border>
      <left/>
      <right/>
      <top style="thin">
        <color auto="1"/>
      </top>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thin">
        <color auto="1"/>
      </left>
      <right/>
      <top style="thin">
        <color auto="1"/>
      </top>
      <bottom style="dashDot">
        <color auto="1"/>
      </bottom>
      <diagonal/>
    </border>
    <border>
      <left/>
      <right/>
      <top style="thin">
        <color auto="1"/>
      </top>
      <bottom style="dashDot">
        <color auto="1"/>
      </bottom>
      <diagonal/>
    </border>
    <border>
      <left/>
      <right style="thin">
        <color auto="1"/>
      </right>
      <top style="thin">
        <color auto="1"/>
      </top>
      <bottom style="dashDot">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dashDotDot">
        <color auto="1"/>
      </left>
      <right/>
      <top style="dashDotDot">
        <color auto="1"/>
      </top>
      <bottom/>
      <diagonal/>
    </border>
    <border>
      <left/>
      <right style="dashDotDot">
        <color auto="1"/>
      </right>
      <top style="dashDotDot">
        <color auto="1"/>
      </top>
      <bottom/>
      <diagonal/>
    </border>
    <border>
      <left/>
      <right/>
      <top style="dashDotDot">
        <color auto="1"/>
      </top>
      <bottom/>
      <diagonal/>
    </border>
    <border>
      <left/>
      <right/>
      <top/>
      <bottom style="dashDotDot">
        <color auto="1"/>
      </bottom>
      <diagonal/>
    </border>
    <border>
      <left style="thin">
        <color auto="1"/>
      </left>
      <right/>
      <top/>
      <bottom style="dashDotDot">
        <color auto="1"/>
      </bottom>
      <diagonal/>
    </border>
    <border>
      <left/>
      <right style="thin">
        <color auto="1"/>
      </right>
      <top/>
      <bottom style="dashDotDot">
        <color auto="1"/>
      </bottom>
      <diagonal/>
    </border>
    <border>
      <left style="dashDot">
        <color auto="1"/>
      </left>
      <right/>
      <top/>
      <bottom style="dashDot">
        <color auto="1"/>
      </bottom>
      <diagonal/>
    </border>
    <border>
      <left/>
      <right/>
      <top/>
      <bottom style="dashDot">
        <color auto="1"/>
      </bottom>
      <diagonal/>
    </border>
    <border>
      <left/>
      <right style="dashDot">
        <color auto="1"/>
      </right>
      <top/>
      <bottom style="dashDot">
        <color auto="1"/>
      </bottom>
      <diagonal/>
    </border>
    <border>
      <left/>
      <right style="dashDot">
        <color auto="1"/>
      </right>
      <top/>
      <bottom/>
      <diagonal/>
    </border>
    <border>
      <left/>
      <right/>
      <top style="dashDot">
        <color auto="1"/>
      </top>
      <bottom style="thin">
        <color auto="1"/>
      </bottom>
      <diagonal/>
    </border>
    <border>
      <left/>
      <right/>
      <top style="dashDotDot">
        <color auto="1"/>
      </top>
      <bottom style="dashDotDot">
        <color auto="1"/>
      </bottom>
      <diagonal/>
    </border>
    <border>
      <left/>
      <right/>
      <top style="dashDotDot">
        <color auto="1"/>
      </top>
      <bottom style="thin">
        <color auto="1"/>
      </bottom>
      <diagonal/>
    </border>
    <border>
      <left/>
      <right style="dashDotDot">
        <color auto="1"/>
      </right>
      <top/>
      <bottom/>
      <diagonal/>
    </border>
    <border>
      <left style="dashDotDot">
        <color auto="1"/>
      </left>
      <right/>
      <top/>
      <bottom/>
      <diagonal/>
    </border>
    <border>
      <left/>
      <right/>
      <top/>
      <bottom style="dotted">
        <color auto="1"/>
      </bottom>
      <diagonal/>
    </border>
    <border>
      <left/>
      <right/>
      <top/>
      <bottom style="hair">
        <color auto="1"/>
      </bottom>
      <diagonal/>
    </border>
    <border>
      <left/>
      <right/>
      <top style="hair">
        <color auto="1"/>
      </top>
      <bottom style="hair">
        <color auto="1"/>
      </bottom>
      <diagonal/>
    </border>
    <border>
      <left style="dashDotDot">
        <color auto="1"/>
      </left>
      <right/>
      <top/>
      <bottom style="hair">
        <color auto="1"/>
      </bottom>
      <diagonal/>
    </border>
    <border>
      <left style="hair">
        <color auto="1"/>
      </left>
      <right/>
      <top style="hair">
        <color auto="1"/>
      </top>
      <bottom style="dotted">
        <color auto="1"/>
      </bottom>
      <diagonal/>
    </border>
    <border>
      <left/>
      <right/>
      <top style="hair">
        <color auto="1"/>
      </top>
      <bottom style="dotted">
        <color auto="1"/>
      </bottom>
      <diagonal/>
    </border>
    <border>
      <left/>
      <right style="hair">
        <color auto="1"/>
      </right>
      <top style="hair">
        <color auto="1"/>
      </top>
      <bottom style="dotted">
        <color auto="1"/>
      </bottom>
      <diagonal/>
    </border>
    <border>
      <left style="hair">
        <color auto="1"/>
      </left>
      <right/>
      <top/>
      <bottom style="hair">
        <color auto="1"/>
      </bottom>
      <diagonal/>
    </border>
    <border>
      <left/>
      <right style="hair">
        <color auto="1"/>
      </right>
      <top/>
      <bottom style="hair">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rgb="FF3F3F3F"/>
      </bottom>
      <diagonal/>
    </border>
    <border>
      <left/>
      <right style="thin">
        <color rgb="FF3F3F3F"/>
      </right>
      <top/>
      <bottom style="thin">
        <color rgb="FF3F3F3F"/>
      </bottom>
      <diagonal/>
    </border>
    <border>
      <left style="thin">
        <color rgb="FF3F3F3F"/>
      </left>
      <right style="thin">
        <color auto="1"/>
      </right>
      <top/>
      <bottom style="thin">
        <color rgb="FF3F3F3F"/>
      </bottom>
      <diagonal/>
    </border>
    <border>
      <left style="thin">
        <color auto="1"/>
      </left>
      <right style="medium">
        <color auto="1"/>
      </right>
      <top/>
      <bottom/>
      <diagonal/>
    </border>
    <border>
      <left style="thin">
        <color auto="1"/>
      </left>
      <right style="medium">
        <color auto="1"/>
      </right>
      <top style="thin">
        <color rgb="FF3F3F3F"/>
      </top>
      <bottom style="thin">
        <color rgb="FF3F3F3F"/>
      </bottom>
      <diagonal/>
    </border>
    <border>
      <left style="medium">
        <color auto="1"/>
      </left>
      <right style="thin">
        <color rgb="FF3F3F3F"/>
      </right>
      <top style="thin">
        <color auto="1"/>
      </top>
      <bottom style="thin">
        <color rgb="FF3F3F3F"/>
      </bottom>
      <diagonal/>
    </border>
    <border>
      <left style="thin">
        <color rgb="FF3F3F3F"/>
      </left>
      <right style="thin">
        <color auto="1"/>
      </right>
      <top style="thin">
        <color auto="1"/>
      </top>
      <bottom style="thin">
        <color rgb="FF3F3F3F"/>
      </bottom>
      <diagonal/>
    </border>
    <border>
      <left style="thin">
        <color auto="1"/>
      </left>
      <right style="medium">
        <color auto="1"/>
      </right>
      <top style="thin">
        <color auto="1"/>
      </top>
      <bottom style="double">
        <color auto="1"/>
      </bottom>
      <diagonal/>
    </border>
    <border>
      <left style="medium">
        <color auto="1"/>
      </left>
      <right style="thin">
        <color rgb="FF3F3F3F"/>
      </right>
      <top style="thin">
        <color auto="1"/>
      </top>
      <bottom style="double">
        <color auto="1"/>
      </bottom>
      <diagonal/>
    </border>
    <border>
      <left style="thin">
        <color rgb="FF3F3F3F"/>
      </left>
      <right style="thin">
        <color auto="1"/>
      </right>
      <top style="thin">
        <color auto="1"/>
      </top>
      <bottom style="double">
        <color auto="1"/>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style="thin">
        <color auto="1"/>
      </bottom>
      <diagonal/>
    </border>
    <border>
      <left/>
      <right style="thin">
        <color rgb="FF7F7F7F"/>
      </right>
      <top/>
      <bottom style="thin">
        <color auto="1"/>
      </bottom>
      <diagonal/>
    </border>
    <border>
      <left style="thin">
        <color rgb="FF7F7F7F"/>
      </left>
      <right style="thin">
        <color auto="1"/>
      </right>
      <top/>
      <bottom style="thin">
        <color auto="1"/>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
      <left style="thin">
        <color rgb="FF3F3F3F"/>
      </left>
      <right/>
      <top/>
      <bottom style="thin">
        <color auto="1"/>
      </bottom>
      <diagonal/>
    </border>
    <border>
      <left/>
      <right style="thin">
        <color rgb="FF3F3F3F"/>
      </right>
      <top/>
      <bottom style="thin">
        <color auto="1"/>
      </bottom>
      <diagonal/>
    </border>
  </borders>
  <cellStyleXfs count="5">
    <xf numFmtId="0" fontId="0" fillId="0" borderId="0"/>
    <xf numFmtId="9" fontId="5" fillId="0" borderId="0" applyFont="0" applyFill="0" applyBorder="0" applyAlignment="0" applyProtection="0"/>
    <xf numFmtId="0" fontId="6" fillId="4" borderId="43" applyNumberFormat="0" applyAlignment="0" applyProtection="0"/>
    <xf numFmtId="0" fontId="7" fillId="4" borderId="42" applyNumberFormat="0" applyAlignment="0" applyProtection="0"/>
    <xf numFmtId="0" fontId="5" fillId="7" borderId="0" applyNumberFormat="0" applyBorder="0" applyAlignment="0" applyProtection="0"/>
  </cellStyleXfs>
  <cellXfs count="167">
    <xf numFmtId="0" fontId="0" fillId="0" borderId="0" xfId="0"/>
    <xf numFmtId="0" fontId="2" fillId="0" borderId="1" xfId="0" applyFont="1" applyBorder="1" applyAlignment="1">
      <alignment horizontal="left" vertical="top"/>
    </xf>
    <xf numFmtId="164" fontId="2" fillId="0" borderId="1" xfId="0" applyNumberFormat="1"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1" fillId="0" borderId="0" xfId="0" applyFont="1" applyAlignment="1">
      <alignment horizontal="left" vertical="top"/>
    </xf>
    <xf numFmtId="164"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wrapText="1"/>
    </xf>
    <xf numFmtId="0" fontId="1" fillId="0" borderId="2" xfId="0" applyFont="1" applyBorder="1" applyAlignment="1">
      <alignment horizontal="center" vertical="top"/>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center" vertical="top"/>
    </xf>
    <xf numFmtId="0" fontId="1" fillId="0" borderId="0"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4" xfId="0" applyFont="1" applyBorder="1" applyAlignment="1">
      <alignment horizontal="center"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xf>
    <xf numFmtId="164" fontId="1" fillId="0" borderId="4" xfId="0" applyNumberFormat="1" applyFont="1" applyBorder="1" applyAlignment="1">
      <alignment horizontal="left" vertical="top"/>
    </xf>
    <xf numFmtId="164" fontId="1" fillId="0" borderId="25" xfId="0" applyNumberFormat="1" applyFont="1" applyBorder="1" applyAlignment="1">
      <alignment horizontal="left" vertical="top"/>
    </xf>
    <xf numFmtId="0" fontId="4" fillId="0" borderId="25" xfId="0" applyFont="1" applyBorder="1" applyAlignment="1">
      <alignment horizontal="center" vertical="top" wrapText="1"/>
    </xf>
    <xf numFmtId="0" fontId="4" fillId="0" borderId="25" xfId="0" applyFont="1" applyBorder="1" applyAlignment="1">
      <alignment horizontal="left" vertical="top" wrapText="1"/>
    </xf>
    <xf numFmtId="164" fontId="1" fillId="0" borderId="0" xfId="0" applyNumberFormat="1" applyFont="1" applyBorder="1" applyAlignment="1">
      <alignment horizontal="left" vertical="top"/>
    </xf>
    <xf numFmtId="0" fontId="4" fillId="0" borderId="0" xfId="0" applyFont="1" applyBorder="1" applyAlignment="1">
      <alignment horizontal="left" vertical="top" wrapText="1"/>
    </xf>
    <xf numFmtId="0" fontId="1" fillId="0" borderId="5" xfId="0" applyFont="1" applyBorder="1" applyAlignment="1">
      <alignment horizontal="left" vertical="top"/>
    </xf>
    <xf numFmtId="164" fontId="1" fillId="0" borderId="5" xfId="0" applyNumberFormat="1" applyFont="1" applyBorder="1" applyAlignment="1">
      <alignment horizontal="left" vertical="top"/>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left" vertical="top" wrapText="1"/>
    </xf>
    <xf numFmtId="0" fontId="4" fillId="0" borderId="9" xfId="0" applyFont="1" applyBorder="1" applyAlignment="1">
      <alignment horizontal="center" vertical="top" wrapText="1"/>
    </xf>
    <xf numFmtId="0" fontId="4" fillId="0" borderId="10" xfId="0" applyFont="1" applyBorder="1" applyAlignment="1">
      <alignment horizontal="left" vertical="top" wrapText="1"/>
    </xf>
    <xf numFmtId="0" fontId="1" fillId="0" borderId="11" xfId="0" applyFont="1" applyBorder="1" applyAlignment="1">
      <alignment horizontal="left" vertical="top" wrapText="1"/>
    </xf>
    <xf numFmtId="0" fontId="4" fillId="0" borderId="14" xfId="0" applyFont="1" applyBorder="1" applyAlignment="1">
      <alignment horizontal="center" vertical="top" wrapText="1"/>
    </xf>
    <xf numFmtId="0" fontId="4" fillId="0" borderId="12" xfId="0" applyFont="1" applyBorder="1" applyAlignment="1">
      <alignment horizontal="center" vertical="top" wrapText="1"/>
    </xf>
    <xf numFmtId="0" fontId="1" fillId="0" borderId="25" xfId="0" applyFont="1" applyBorder="1" applyAlignment="1">
      <alignment horizontal="center" vertical="top"/>
    </xf>
    <xf numFmtId="0" fontId="1" fillId="0" borderId="25" xfId="0" applyFont="1" applyBorder="1" applyAlignment="1">
      <alignment horizontal="left" vertical="top" wrapText="1"/>
    </xf>
    <xf numFmtId="0" fontId="1" fillId="0" borderId="18" xfId="0" applyFont="1" applyBorder="1" applyAlignment="1">
      <alignment horizontal="center" vertical="top"/>
    </xf>
    <xf numFmtId="0" fontId="1" fillId="0" borderId="20" xfId="0" applyFont="1" applyBorder="1" applyAlignment="1">
      <alignment horizontal="left" vertical="top" wrapText="1"/>
    </xf>
    <xf numFmtId="0" fontId="1" fillId="0" borderId="16" xfId="0" applyFont="1" applyBorder="1" applyAlignment="1">
      <alignment horizontal="center" vertical="top"/>
    </xf>
    <xf numFmtId="0" fontId="1" fillId="0" borderId="5" xfId="0" applyFont="1" applyBorder="1" applyAlignment="1">
      <alignment horizontal="left" vertical="top" wrapText="1"/>
    </xf>
    <xf numFmtId="0" fontId="1" fillId="2" borderId="17" xfId="0" applyFont="1" applyFill="1" applyBorder="1" applyAlignment="1">
      <alignment horizontal="center" vertical="top" wrapText="1"/>
    </xf>
    <xf numFmtId="0" fontId="1" fillId="0" borderId="22" xfId="0" applyFont="1" applyBorder="1" applyAlignment="1">
      <alignment horizontal="center" vertical="top"/>
    </xf>
    <xf numFmtId="0" fontId="1" fillId="0" borderId="21" xfId="0" applyFont="1" applyBorder="1" applyAlignment="1">
      <alignment horizontal="left" vertical="top" wrapText="1"/>
    </xf>
    <xf numFmtId="0" fontId="1" fillId="0" borderId="14" xfId="0" applyFont="1" applyBorder="1" applyAlignment="1">
      <alignment horizontal="center" vertical="top"/>
    </xf>
    <xf numFmtId="164" fontId="1" fillId="0" borderId="7" xfId="0" applyNumberFormat="1" applyFont="1" applyBorder="1" applyAlignment="1">
      <alignment horizontal="left" vertical="top"/>
    </xf>
    <xf numFmtId="0" fontId="1" fillId="0" borderId="7" xfId="0" applyFont="1" applyBorder="1" applyAlignment="1">
      <alignment horizontal="center" vertical="top"/>
    </xf>
    <xf numFmtId="0" fontId="1" fillId="0" borderId="7" xfId="0" applyFont="1" applyBorder="1" applyAlignment="1">
      <alignment horizontal="left" vertical="top" wrapText="1"/>
    </xf>
    <xf numFmtId="0" fontId="1" fillId="0" borderId="4" xfId="0" applyFont="1" applyBorder="1" applyAlignment="1">
      <alignment horizontal="center" vertical="top"/>
    </xf>
    <xf numFmtId="0" fontId="1" fillId="0" borderId="4" xfId="0" applyFont="1" applyBorder="1" applyAlignment="1">
      <alignment horizontal="left" vertical="top" wrapText="1"/>
    </xf>
    <xf numFmtId="0" fontId="1" fillId="0" borderId="6" xfId="0" applyFont="1" applyBorder="1" applyAlignment="1">
      <alignment horizontal="center" vertical="top"/>
    </xf>
    <xf numFmtId="0" fontId="1" fillId="0" borderId="24" xfId="0" applyFont="1" applyBorder="1" applyAlignment="1">
      <alignment horizontal="center" vertical="top"/>
    </xf>
    <xf numFmtId="0" fontId="1" fillId="0" borderId="12" xfId="0" applyFont="1" applyBorder="1" applyAlignment="1">
      <alignment horizontal="center" vertical="top"/>
    </xf>
    <xf numFmtId="0" fontId="1" fillId="0" borderId="27" xfId="0" applyFont="1" applyBorder="1" applyAlignment="1">
      <alignment horizontal="left" vertical="top" wrapText="1"/>
    </xf>
    <xf numFmtId="0" fontId="1" fillId="0" borderId="25" xfId="0" applyFont="1" applyBorder="1" applyAlignment="1">
      <alignment vertical="top" wrapText="1"/>
    </xf>
    <xf numFmtId="0" fontId="1" fillId="0" borderId="0" xfId="0" applyFont="1" applyBorder="1" applyAlignment="1">
      <alignment vertical="top" wrapText="1"/>
    </xf>
    <xf numFmtId="0" fontId="1" fillId="3" borderId="0" xfId="0" applyFont="1" applyFill="1" applyAlignment="1">
      <alignment horizontal="left" vertical="top" wrapText="1"/>
    </xf>
    <xf numFmtId="0" fontId="1" fillId="3" borderId="25" xfId="0" applyFont="1" applyFill="1" applyBorder="1" applyAlignment="1">
      <alignment horizontal="left" vertical="top" wrapText="1"/>
    </xf>
    <xf numFmtId="0" fontId="1" fillId="2" borderId="25" xfId="0" applyFont="1" applyFill="1" applyBorder="1" applyAlignment="1">
      <alignment horizontal="left" vertical="top" wrapText="1"/>
    </xf>
    <xf numFmtId="0" fontId="1" fillId="0" borderId="8" xfId="0" applyFont="1" applyBorder="1" applyAlignment="1">
      <alignment horizontal="left" vertical="top" wrapText="1"/>
    </xf>
    <xf numFmtId="0" fontId="1" fillId="0" borderId="15" xfId="0" applyFont="1" applyBorder="1" applyAlignment="1">
      <alignment horizontal="left" vertical="top" wrapText="1"/>
    </xf>
    <xf numFmtId="0" fontId="1" fillId="0" borderId="13" xfId="0" applyFont="1" applyBorder="1" applyAlignment="1">
      <alignment horizontal="left" vertical="top" wrapText="1"/>
    </xf>
    <xf numFmtId="0" fontId="1" fillId="0" borderId="26" xfId="0" applyFont="1" applyBorder="1" applyAlignment="1">
      <alignment horizontal="left" vertical="top" wrapText="1"/>
    </xf>
    <xf numFmtId="0" fontId="1" fillId="0" borderId="19" xfId="0" applyFont="1" applyBorder="1" applyAlignment="1">
      <alignment horizontal="left" vertical="top" wrapText="1"/>
    </xf>
    <xf numFmtId="0" fontId="1" fillId="0" borderId="23" xfId="0" applyFont="1" applyBorder="1" applyAlignment="1">
      <alignment horizontal="left" vertical="top" wrapText="1"/>
    </xf>
    <xf numFmtId="0" fontId="1" fillId="2" borderId="15" xfId="0" applyFont="1" applyFill="1" applyBorder="1" applyAlignment="1">
      <alignment horizontal="left" vertical="top" wrapText="1"/>
    </xf>
    <xf numFmtId="0" fontId="1" fillId="0" borderId="17" xfId="0" applyFont="1" applyBorder="1" applyAlignment="1">
      <alignment horizontal="left" vertical="top" wrapText="1"/>
    </xf>
    <xf numFmtId="164" fontId="1" fillId="0" borderId="0" xfId="0" applyNumberFormat="1" applyFont="1" applyBorder="1" applyAlignment="1">
      <alignment horizontal="center" vertical="top"/>
    </xf>
    <xf numFmtId="0" fontId="1" fillId="0" borderId="0" xfId="0" applyFont="1" applyAlignment="1">
      <alignment horizontal="center" vertical="center"/>
    </xf>
    <xf numFmtId="0" fontId="4" fillId="0" borderId="0" xfId="0" applyFont="1" applyBorder="1" applyAlignment="1">
      <alignment horizontal="center" vertical="top" wrapText="1"/>
    </xf>
    <xf numFmtId="0" fontId="1" fillId="0" borderId="0" xfId="0" applyFont="1" applyAlignment="1">
      <alignment horizontal="center" vertical="top"/>
    </xf>
    <xf numFmtId="0" fontId="4" fillId="0" borderId="0" xfId="0" applyFont="1" applyBorder="1" applyAlignment="1">
      <alignment horizontal="center" vertical="top" wrapText="1"/>
    </xf>
    <xf numFmtId="0" fontId="1" fillId="0" borderId="3" xfId="0" applyFont="1" applyBorder="1" applyAlignment="1">
      <alignment horizontal="center" vertical="top"/>
    </xf>
    <xf numFmtId="0" fontId="1" fillId="0" borderId="5" xfId="0" applyFont="1" applyBorder="1" applyAlignment="1">
      <alignment horizontal="center" vertical="top"/>
    </xf>
    <xf numFmtId="0" fontId="4" fillId="0" borderId="5" xfId="0" applyFont="1" applyBorder="1" applyAlignment="1">
      <alignment horizontal="left" vertical="top" wrapText="1"/>
    </xf>
    <xf numFmtId="0" fontId="1" fillId="0" borderId="28" xfId="0" applyFont="1" applyBorder="1" applyAlignment="1">
      <alignment horizontal="left" vertical="top" wrapText="1"/>
    </xf>
    <xf numFmtId="0" fontId="4" fillId="0" borderId="7" xfId="0" applyFont="1" applyBorder="1" applyAlignment="1">
      <alignment horizontal="center" vertical="top" wrapText="1"/>
    </xf>
    <xf numFmtId="0" fontId="1" fillId="2" borderId="4" xfId="0" applyFont="1" applyFill="1" applyBorder="1" applyAlignment="1">
      <alignment horizontal="left" vertical="top" wrapText="1"/>
    </xf>
    <xf numFmtId="0" fontId="4" fillId="0" borderId="0" xfId="0" applyFont="1" applyBorder="1" applyAlignment="1">
      <alignment horizontal="center" vertical="top" wrapText="1"/>
    </xf>
    <xf numFmtId="0" fontId="1" fillId="0" borderId="0" xfId="0" applyFont="1" applyAlignment="1">
      <alignment horizontal="center" vertical="top"/>
    </xf>
    <xf numFmtId="0" fontId="1" fillId="0" borderId="21" xfId="0" applyFont="1" applyBorder="1" applyAlignment="1">
      <alignment horizontal="left" vertical="top"/>
    </xf>
    <xf numFmtId="164" fontId="1" fillId="0" borderId="21" xfId="0" applyNumberFormat="1" applyFont="1" applyBorder="1" applyAlignment="1">
      <alignment horizontal="left" vertical="top"/>
    </xf>
    <xf numFmtId="0" fontId="1" fillId="0" borderId="21" xfId="0" applyFont="1" applyBorder="1" applyAlignment="1">
      <alignment horizontal="center" vertical="top"/>
    </xf>
    <xf numFmtId="164" fontId="1" fillId="0" borderId="29" xfId="0" applyNumberFormat="1" applyFont="1" applyBorder="1" applyAlignment="1">
      <alignment horizontal="left" vertical="top"/>
    </xf>
    <xf numFmtId="0" fontId="1" fillId="0" borderId="29" xfId="0" applyFont="1" applyBorder="1" applyAlignment="1">
      <alignment horizontal="left" vertical="top" wrapText="1"/>
    </xf>
    <xf numFmtId="0" fontId="4" fillId="0" borderId="21" xfId="0" applyFont="1" applyBorder="1" applyAlignment="1">
      <alignment horizontal="center" vertical="top" wrapText="1"/>
    </xf>
    <xf numFmtId="0" fontId="4" fillId="0" borderId="21" xfId="0" applyFont="1" applyBorder="1" applyAlignment="1">
      <alignment horizontal="left" vertical="top" wrapText="1"/>
    </xf>
    <xf numFmtId="0" fontId="1" fillId="0" borderId="29" xfId="0" applyFont="1" applyBorder="1" applyAlignment="1">
      <alignment horizontal="left" vertical="top"/>
    </xf>
    <xf numFmtId="0" fontId="4" fillId="0" borderId="29" xfId="0" applyFont="1" applyBorder="1" applyAlignment="1">
      <alignment horizontal="center" vertical="top" wrapText="1"/>
    </xf>
    <xf numFmtId="0" fontId="4" fillId="0" borderId="29" xfId="0" applyFont="1" applyBorder="1" applyAlignment="1">
      <alignment horizontal="left" vertical="top" wrapText="1"/>
    </xf>
    <xf numFmtId="0" fontId="1" fillId="0" borderId="20" xfId="0" applyFont="1" applyBorder="1" applyAlignment="1">
      <alignment horizontal="left" vertical="top"/>
    </xf>
    <xf numFmtId="0" fontId="1" fillId="0" borderId="30" xfId="0" applyFont="1" applyBorder="1" applyAlignment="1">
      <alignment horizontal="left" vertical="top"/>
    </xf>
    <xf numFmtId="0" fontId="1" fillId="0" borderId="31" xfId="0" applyFont="1" applyBorder="1" applyAlignment="1">
      <alignment horizontal="left" vertical="top"/>
    </xf>
    <xf numFmtId="0" fontId="1" fillId="0" borderId="20" xfId="0" applyFont="1" applyBorder="1" applyAlignment="1">
      <alignment horizontal="center" vertical="top"/>
    </xf>
    <xf numFmtId="0" fontId="1" fillId="0" borderId="22" xfId="0" applyFont="1" applyBorder="1" applyAlignment="1">
      <alignment horizontal="left" vertical="top"/>
    </xf>
    <xf numFmtId="0" fontId="1" fillId="0" borderId="18" xfId="0" applyFont="1" applyBorder="1" applyAlignment="1">
      <alignment horizontal="left" vertical="top"/>
    </xf>
    <xf numFmtId="164" fontId="1" fillId="0" borderId="20" xfId="0" applyNumberFormat="1" applyFont="1" applyBorder="1" applyAlignment="1">
      <alignment horizontal="left" vertical="top"/>
    </xf>
    <xf numFmtId="0" fontId="4" fillId="0" borderId="20" xfId="0" applyFont="1" applyBorder="1" applyAlignment="1">
      <alignment horizontal="center" vertical="top" wrapText="1"/>
    </xf>
    <xf numFmtId="0" fontId="4" fillId="0" borderId="20" xfId="0" applyFont="1" applyBorder="1" applyAlignment="1">
      <alignment horizontal="left" vertical="top" wrapText="1"/>
    </xf>
    <xf numFmtId="0" fontId="1" fillId="0" borderId="32" xfId="0" applyFont="1" applyBorder="1" applyAlignment="1">
      <alignment horizontal="left" vertical="top"/>
    </xf>
    <xf numFmtId="0" fontId="1" fillId="0" borderId="31" xfId="0" applyFont="1" applyBorder="1" applyAlignment="1">
      <alignment horizontal="left" vertical="top" wrapText="1"/>
    </xf>
    <xf numFmtId="0" fontId="1" fillId="0" borderId="33" xfId="0" applyFont="1" applyBorder="1" applyAlignment="1">
      <alignment horizontal="center" vertical="top"/>
    </xf>
    <xf numFmtId="0" fontId="1" fillId="0" borderId="33" xfId="0" applyFont="1" applyBorder="1" applyAlignment="1">
      <alignment horizontal="left" vertical="top" wrapText="1"/>
    </xf>
    <xf numFmtId="0" fontId="1" fillId="0" borderId="33" xfId="0" applyFont="1" applyBorder="1" applyAlignment="1">
      <alignment horizontal="left" vertical="top"/>
    </xf>
    <xf numFmtId="164" fontId="1" fillId="0" borderId="33" xfId="0" applyNumberFormat="1" applyFont="1" applyBorder="1" applyAlignment="1">
      <alignment horizontal="left" vertical="top"/>
    </xf>
    <xf numFmtId="0" fontId="1" fillId="0" borderId="34" xfId="0" applyFont="1" applyBorder="1" applyAlignment="1">
      <alignment horizontal="left" vertical="top"/>
    </xf>
    <xf numFmtId="164" fontId="1" fillId="0" borderId="34" xfId="0" applyNumberFormat="1" applyFont="1" applyBorder="1" applyAlignment="1">
      <alignment horizontal="left" vertical="top"/>
    </xf>
    <xf numFmtId="0" fontId="1" fillId="0" borderId="34" xfId="0" applyFont="1" applyBorder="1" applyAlignment="1">
      <alignment horizontal="center" vertical="top"/>
    </xf>
    <xf numFmtId="0" fontId="1" fillId="0" borderId="34" xfId="0" applyFont="1" applyBorder="1" applyAlignment="1">
      <alignment horizontal="left" vertical="top" wrapText="1"/>
    </xf>
    <xf numFmtId="0" fontId="1" fillId="0" borderId="35" xfId="0" applyFont="1" applyBorder="1" applyAlignment="1">
      <alignment horizontal="left" vertical="top"/>
    </xf>
    <xf numFmtId="164" fontId="1" fillId="0" borderId="35" xfId="0" applyNumberFormat="1" applyFont="1" applyBorder="1" applyAlignment="1">
      <alignment horizontal="left" vertical="top"/>
    </xf>
    <xf numFmtId="0" fontId="1" fillId="0" borderId="35" xfId="0" applyFont="1" applyBorder="1" applyAlignment="1">
      <alignment horizontal="center" vertical="top"/>
    </xf>
    <xf numFmtId="0" fontId="1" fillId="0" borderId="35" xfId="0" applyFont="1" applyBorder="1" applyAlignment="1">
      <alignment horizontal="left" vertical="top" wrapText="1"/>
    </xf>
    <xf numFmtId="164" fontId="1" fillId="0" borderId="36" xfId="0" applyNumberFormat="1" applyFont="1" applyBorder="1" applyAlignment="1">
      <alignment horizontal="left" vertical="top"/>
    </xf>
    <xf numFmtId="0" fontId="1" fillId="0" borderId="37" xfId="0" applyFont="1" applyBorder="1" applyAlignment="1">
      <alignment horizontal="left" vertical="top"/>
    </xf>
    <xf numFmtId="164" fontId="1" fillId="0" borderId="38" xfId="0" applyNumberFormat="1" applyFont="1" applyBorder="1" applyAlignment="1">
      <alignment horizontal="left" vertical="top"/>
    </xf>
    <xf numFmtId="0" fontId="1" fillId="0" borderId="38" xfId="0" applyFont="1" applyBorder="1" applyAlignment="1">
      <alignment horizontal="center" vertical="top"/>
    </xf>
    <xf numFmtId="0" fontId="1" fillId="0" borderId="38" xfId="0" applyFont="1" applyBorder="1" applyAlignment="1">
      <alignment horizontal="left" vertical="top" wrapText="1"/>
    </xf>
    <xf numFmtId="0" fontId="1" fillId="0" borderId="39" xfId="0" applyFont="1" applyBorder="1" applyAlignment="1">
      <alignment horizontal="left" vertical="top" wrapText="1"/>
    </xf>
    <xf numFmtId="0" fontId="1" fillId="0" borderId="40" xfId="0" applyFont="1" applyBorder="1" applyAlignment="1">
      <alignment horizontal="left" vertical="top"/>
    </xf>
    <xf numFmtId="0" fontId="1" fillId="0" borderId="41" xfId="0" applyFont="1" applyBorder="1" applyAlignment="1">
      <alignment horizontal="left" vertical="top" wrapText="1"/>
    </xf>
    <xf numFmtId="0" fontId="8" fillId="5" borderId="44" xfId="0" applyFont="1" applyFill="1" applyBorder="1"/>
    <xf numFmtId="0" fontId="8" fillId="5" borderId="45" xfId="0" applyFont="1" applyFill="1" applyBorder="1"/>
    <xf numFmtId="0" fontId="8" fillId="5" borderId="46" xfId="0" applyFont="1" applyFill="1" applyBorder="1"/>
    <xf numFmtId="0" fontId="8" fillId="5" borderId="0" xfId="0" applyFont="1" applyFill="1"/>
    <xf numFmtId="0" fontId="9" fillId="6" borderId="47" xfId="2" applyFont="1" applyFill="1" applyBorder="1"/>
    <xf numFmtId="0" fontId="10" fillId="6" borderId="48" xfId="2" applyFont="1" applyFill="1" applyBorder="1"/>
    <xf numFmtId="0" fontId="10" fillId="6" borderId="49" xfId="2" applyFont="1" applyFill="1" applyBorder="1"/>
    <xf numFmtId="10" fontId="0" fillId="0" borderId="0" xfId="0" applyNumberFormat="1"/>
    <xf numFmtId="0" fontId="11" fillId="5" borderId="50" xfId="0" applyFont="1" applyFill="1" applyBorder="1"/>
    <xf numFmtId="0" fontId="12" fillId="0" borderId="0" xfId="0" applyFont="1"/>
    <xf numFmtId="0" fontId="12" fillId="0" borderId="15" xfId="0" applyFont="1" applyBorder="1"/>
    <xf numFmtId="0" fontId="9" fillId="6" borderId="51" xfId="2" applyFont="1" applyFill="1" applyBorder="1"/>
    <xf numFmtId="0" fontId="10" fillId="6" borderId="52" xfId="2" applyFont="1" applyFill="1" applyBorder="1"/>
    <xf numFmtId="0" fontId="10" fillId="6" borderId="53" xfId="2" applyFont="1" applyFill="1" applyBorder="1"/>
    <xf numFmtId="0" fontId="9" fillId="6" borderId="54" xfId="2" applyFont="1" applyFill="1" applyBorder="1"/>
    <xf numFmtId="0" fontId="10" fillId="6" borderId="55" xfId="2" applyFont="1" applyFill="1" applyBorder="1"/>
    <xf numFmtId="0" fontId="10" fillId="6" borderId="56" xfId="2" applyFont="1" applyFill="1" applyBorder="1"/>
    <xf numFmtId="0" fontId="11" fillId="5" borderId="57" xfId="2" applyFont="1" applyFill="1" applyBorder="1"/>
    <xf numFmtId="0" fontId="9" fillId="6" borderId="57" xfId="2" applyFont="1" applyFill="1" applyBorder="1"/>
    <xf numFmtId="0" fontId="12" fillId="0" borderId="5" xfId="0" applyFont="1" applyBorder="1"/>
    <xf numFmtId="0" fontId="12" fillId="0" borderId="17" xfId="0" applyFont="1" applyBorder="1"/>
    <xf numFmtId="0" fontId="9" fillId="6" borderId="50" xfId="2" applyFont="1" applyFill="1" applyBorder="1"/>
    <xf numFmtId="0" fontId="12" fillId="0" borderId="58" xfId="0" applyFont="1" applyBorder="1"/>
    <xf numFmtId="0" fontId="9" fillId="6" borderId="59" xfId="2" applyFont="1" applyFill="1" applyBorder="1"/>
    <xf numFmtId="0" fontId="9" fillId="6" borderId="59" xfId="0" applyFont="1" applyFill="1" applyBorder="1"/>
    <xf numFmtId="0" fontId="9" fillId="6" borderId="60" xfId="3" applyFont="1" applyFill="1" applyBorder="1"/>
    <xf numFmtId="0" fontId="9" fillId="6" borderId="61" xfId="3" applyFont="1" applyFill="1" applyBorder="1"/>
    <xf numFmtId="165" fontId="0" fillId="0" borderId="0" xfId="1" applyNumberFormat="1" applyFont="1"/>
    <xf numFmtId="0" fontId="5" fillId="7" borderId="0" xfId="4"/>
    <xf numFmtId="0" fontId="3" fillId="0" borderId="0" xfId="0" applyFont="1" applyAlignment="1">
      <alignment horizontal="center" vertical="top"/>
    </xf>
    <xf numFmtId="164" fontId="1" fillId="0" borderId="0" xfId="0" applyNumberFormat="1" applyFont="1" applyBorder="1" applyAlignment="1">
      <alignment horizontal="center" vertical="top"/>
    </xf>
    <xf numFmtId="164" fontId="1" fillId="0" borderId="34" xfId="0" applyNumberFormat="1" applyFont="1" applyBorder="1" applyAlignment="1">
      <alignment horizontal="center" vertical="top"/>
    </xf>
    <xf numFmtId="0" fontId="4" fillId="0" borderId="0" xfId="0" applyFont="1" applyBorder="1" applyAlignment="1">
      <alignment horizontal="center" vertical="top" wrapText="1"/>
    </xf>
    <xf numFmtId="0" fontId="9" fillId="8" borderId="0" xfId="0" applyFont="1" applyFill="1" applyBorder="1" applyAlignment="1">
      <alignment horizontal="center" wrapText="1"/>
    </xf>
    <xf numFmtId="2" fontId="0" fillId="0" borderId="0" xfId="0" applyNumberFormat="1" applyAlignment="1">
      <alignment horizontal="center"/>
    </xf>
    <xf numFmtId="0" fontId="0" fillId="0" borderId="0" xfId="0" applyAlignment="1">
      <alignment horizontal="center"/>
    </xf>
    <xf numFmtId="0" fontId="13" fillId="4" borderId="62" xfId="2" applyFont="1" applyBorder="1" applyAlignment="1">
      <alignment horizontal="center" vertical="center"/>
    </xf>
    <xf numFmtId="0" fontId="13" fillId="4" borderId="63" xfId="2" applyFont="1" applyBorder="1" applyAlignment="1">
      <alignment horizontal="center" vertical="center"/>
    </xf>
    <xf numFmtId="0" fontId="13" fillId="4" borderId="64" xfId="2" applyFont="1" applyBorder="1" applyAlignment="1">
      <alignment horizontal="center" vertical="center"/>
    </xf>
    <xf numFmtId="0" fontId="13" fillId="4" borderId="65" xfId="2" applyFont="1" applyBorder="1" applyAlignment="1">
      <alignment horizontal="center" vertical="center"/>
    </xf>
    <xf numFmtId="0" fontId="13" fillId="4" borderId="4" xfId="2" applyFont="1" applyBorder="1" applyAlignment="1">
      <alignment horizontal="center" vertical="center"/>
    </xf>
    <xf numFmtId="0" fontId="13" fillId="4" borderId="66" xfId="2" applyFont="1" applyBorder="1" applyAlignment="1">
      <alignment horizontal="center" vertical="center"/>
    </xf>
    <xf numFmtId="0" fontId="14" fillId="2" borderId="0" xfId="0" applyFont="1" applyFill="1" applyAlignment="1">
      <alignment horizontal="left" vertical="top" wrapText="1"/>
    </xf>
  </cellXfs>
  <cellStyles count="5">
    <cellStyle name="20 % - Akzent5" xfId="4" builtinId="46"/>
    <cellStyle name="Ausgabe" xfId="2" builtinId="21"/>
    <cellStyle name="Berechnung" xfId="3" builtinId="2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E680"/>
  <sheetViews>
    <sheetView tabSelected="1" view="pageLayout" zoomScale="85" workbookViewId="0">
      <selection activeCell="E13" sqref="E13"/>
    </sheetView>
  </sheetViews>
  <sheetFormatPr baseColWidth="10" defaultRowHeight="14" x14ac:dyDescent="0"/>
  <cols>
    <col min="1" max="1" width="4" style="5" bestFit="1" customWidth="1"/>
    <col min="2" max="2" width="9" style="6" bestFit="1" customWidth="1"/>
    <col min="3" max="3" width="4.83203125" style="73" customWidth="1"/>
    <col min="4" max="4" width="66.33203125" style="7" customWidth="1"/>
    <col min="5" max="5" width="7" style="7" customWidth="1"/>
  </cols>
  <sheetData>
    <row r="1" spans="1:5">
      <c r="A1" s="153"/>
      <c r="B1" s="153"/>
      <c r="C1" s="153"/>
      <c r="D1" s="153"/>
      <c r="E1" s="153"/>
    </row>
    <row r="3" spans="1:5" ht="15" thickBot="1">
      <c r="A3" s="1" t="s">
        <v>42</v>
      </c>
      <c r="B3" s="2" t="s">
        <v>258</v>
      </c>
      <c r="C3" s="3" t="s">
        <v>43</v>
      </c>
      <c r="D3" s="4" t="s">
        <v>44</v>
      </c>
      <c r="E3" s="11" t="s">
        <v>772</v>
      </c>
    </row>
    <row r="4" spans="1:5" ht="22">
      <c r="A4" s="5">
        <f>ROW()-3</f>
        <v>1</v>
      </c>
      <c r="C4" s="73" t="s">
        <v>49</v>
      </c>
      <c r="D4" s="7" t="s">
        <v>0</v>
      </c>
      <c r="E4" s="7" t="s">
        <v>264</v>
      </c>
    </row>
    <row r="5" spans="1:5">
      <c r="A5" s="5">
        <f t="shared" ref="A5:A68" si="0">ROW()-3</f>
        <v>2</v>
      </c>
      <c r="D5" s="7" t="s">
        <v>729</v>
      </c>
      <c r="E5" s="7" t="s">
        <v>264</v>
      </c>
    </row>
    <row r="6" spans="1:5" ht="22">
      <c r="A6" s="5">
        <f t="shared" si="0"/>
        <v>3</v>
      </c>
      <c r="D6" s="7" t="s">
        <v>730</v>
      </c>
      <c r="E6" s="7" t="s">
        <v>257</v>
      </c>
    </row>
    <row r="7" spans="1:5">
      <c r="A7" s="5">
        <f t="shared" si="0"/>
        <v>4</v>
      </c>
      <c r="C7" s="73" t="s">
        <v>50</v>
      </c>
      <c r="D7" s="7" t="s">
        <v>1</v>
      </c>
      <c r="E7" s="7" t="s">
        <v>273</v>
      </c>
    </row>
    <row r="8" spans="1:5" ht="22">
      <c r="A8" s="5">
        <f t="shared" si="0"/>
        <v>5</v>
      </c>
      <c r="C8" s="73" t="s">
        <v>49</v>
      </c>
      <c r="D8" s="7" t="s">
        <v>2</v>
      </c>
      <c r="E8" s="7" t="s">
        <v>257</v>
      </c>
    </row>
    <row r="9" spans="1:5">
      <c r="A9" s="5">
        <f t="shared" si="0"/>
        <v>6</v>
      </c>
      <c r="C9" s="73" t="s">
        <v>50</v>
      </c>
      <c r="D9" s="7" t="s">
        <v>3</v>
      </c>
      <c r="E9" s="7" t="s">
        <v>380</v>
      </c>
    </row>
    <row r="10" spans="1:5">
      <c r="A10" s="5">
        <f t="shared" si="0"/>
        <v>7</v>
      </c>
      <c r="C10" s="73" t="s">
        <v>49</v>
      </c>
      <c r="D10" s="7" t="s">
        <v>731</v>
      </c>
      <c r="E10" s="7" t="s">
        <v>257</v>
      </c>
    </row>
    <row r="11" spans="1:5">
      <c r="A11" s="5">
        <f t="shared" si="0"/>
        <v>8</v>
      </c>
      <c r="C11" s="73" t="s">
        <v>49</v>
      </c>
      <c r="D11" s="7" t="s">
        <v>732</v>
      </c>
      <c r="E11" s="7" t="s">
        <v>337</v>
      </c>
    </row>
    <row r="12" spans="1:5" ht="44">
      <c r="A12" s="5">
        <f t="shared" si="0"/>
        <v>9</v>
      </c>
      <c r="C12" s="73" t="s">
        <v>49</v>
      </c>
      <c r="D12" s="7" t="s">
        <v>733</v>
      </c>
      <c r="E12" s="7" t="s">
        <v>312</v>
      </c>
    </row>
    <row r="13" spans="1:5">
      <c r="A13" s="5">
        <f t="shared" si="0"/>
        <v>10</v>
      </c>
      <c r="C13" s="73" t="s">
        <v>50</v>
      </c>
      <c r="D13" s="8" t="s">
        <v>4</v>
      </c>
      <c r="E13" s="7" t="s">
        <v>322</v>
      </c>
    </row>
    <row r="14" spans="1:5" ht="111" customHeight="1">
      <c r="A14" s="5">
        <f t="shared" si="0"/>
        <v>11</v>
      </c>
      <c r="C14" s="73" t="s">
        <v>49</v>
      </c>
      <c r="D14" s="7" t="s">
        <v>734</v>
      </c>
      <c r="E14" s="7" t="s">
        <v>735</v>
      </c>
    </row>
    <row r="15" spans="1:5">
      <c r="A15" s="5">
        <f t="shared" si="0"/>
        <v>12</v>
      </c>
      <c r="C15" s="73" t="s">
        <v>50</v>
      </c>
      <c r="D15" s="7" t="s">
        <v>5</v>
      </c>
      <c r="E15" s="7" t="s">
        <v>322</v>
      </c>
    </row>
    <row r="16" spans="1:5" ht="22">
      <c r="A16" s="5">
        <f t="shared" si="0"/>
        <v>13</v>
      </c>
      <c r="C16" s="73" t="s">
        <v>49</v>
      </c>
      <c r="D16" s="7" t="s">
        <v>736</v>
      </c>
      <c r="E16" s="7" t="s">
        <v>382</v>
      </c>
    </row>
    <row r="17" spans="1:5">
      <c r="A17" s="5">
        <f t="shared" si="0"/>
        <v>14</v>
      </c>
      <c r="C17" s="73" t="s">
        <v>50</v>
      </c>
      <c r="D17" s="7" t="s">
        <v>6</v>
      </c>
      <c r="E17" s="7" t="s">
        <v>273</v>
      </c>
    </row>
    <row r="18" spans="1:5">
      <c r="A18" s="5">
        <f t="shared" si="0"/>
        <v>15</v>
      </c>
      <c r="C18" s="73" t="s">
        <v>49</v>
      </c>
      <c r="D18" s="7" t="s">
        <v>7</v>
      </c>
      <c r="E18" s="7" t="s">
        <v>274</v>
      </c>
    </row>
    <row r="19" spans="1:5">
      <c r="A19" s="5">
        <f t="shared" si="0"/>
        <v>16</v>
      </c>
      <c r="C19" s="73" t="s">
        <v>50</v>
      </c>
      <c r="D19" s="7" t="s">
        <v>8</v>
      </c>
      <c r="E19" s="7" t="s">
        <v>285</v>
      </c>
    </row>
    <row r="20" spans="1:5" ht="22">
      <c r="A20" s="5">
        <f t="shared" si="0"/>
        <v>17</v>
      </c>
      <c r="C20" s="73" t="s">
        <v>49</v>
      </c>
      <c r="D20" s="7" t="s">
        <v>738</v>
      </c>
      <c r="E20" s="7" t="s">
        <v>274</v>
      </c>
    </row>
    <row r="21" spans="1:5">
      <c r="A21" s="5">
        <f t="shared" si="0"/>
        <v>18</v>
      </c>
      <c r="D21" s="7" t="s">
        <v>737</v>
      </c>
      <c r="E21" s="7" t="s">
        <v>259</v>
      </c>
    </row>
    <row r="22" spans="1:5" ht="15" thickBot="1">
      <c r="A22" s="5">
        <f t="shared" si="0"/>
        <v>19</v>
      </c>
      <c r="C22" s="9" t="s">
        <v>50</v>
      </c>
      <c r="D22" s="10" t="s">
        <v>9</v>
      </c>
      <c r="E22" s="10" t="s">
        <v>305</v>
      </c>
    </row>
    <row r="23" spans="1:5" ht="45" thickTop="1">
      <c r="A23" s="5">
        <f t="shared" si="0"/>
        <v>20</v>
      </c>
      <c r="B23" s="154">
        <v>2.4189814814814816E-3</v>
      </c>
      <c r="C23" s="75" t="s">
        <v>49</v>
      </c>
      <c r="D23" s="7" t="s">
        <v>255</v>
      </c>
      <c r="E23" s="7" t="s">
        <v>257</v>
      </c>
    </row>
    <row r="24" spans="1:5">
      <c r="A24" s="5">
        <f t="shared" si="0"/>
        <v>21</v>
      </c>
      <c r="B24" s="154"/>
      <c r="C24" s="73" t="s">
        <v>49</v>
      </c>
      <c r="D24" s="7" t="s">
        <v>256</v>
      </c>
      <c r="E24" s="7" t="s">
        <v>259</v>
      </c>
    </row>
    <row r="25" spans="1:5">
      <c r="A25" s="5">
        <f t="shared" si="0"/>
        <v>22</v>
      </c>
      <c r="B25" s="154"/>
      <c r="C25" s="73" t="s">
        <v>50</v>
      </c>
      <c r="D25" s="7" t="s">
        <v>10</v>
      </c>
      <c r="E25" s="7" t="s">
        <v>322</v>
      </c>
    </row>
    <row r="26" spans="1:5" ht="22">
      <c r="A26" s="5">
        <f t="shared" si="0"/>
        <v>23</v>
      </c>
      <c r="B26" s="154"/>
      <c r="C26" s="73" t="s">
        <v>49</v>
      </c>
      <c r="D26" s="7" t="s">
        <v>718</v>
      </c>
      <c r="E26" s="7" t="s">
        <v>323</v>
      </c>
    </row>
    <row r="27" spans="1:5">
      <c r="A27" s="108">
        <f t="shared" si="0"/>
        <v>24</v>
      </c>
      <c r="B27" s="155"/>
      <c r="C27" s="110" t="s">
        <v>49</v>
      </c>
      <c r="D27" s="111" t="s">
        <v>719</v>
      </c>
      <c r="E27" s="111" t="s">
        <v>257</v>
      </c>
    </row>
    <row r="28" spans="1:5">
      <c r="A28" s="5">
        <f t="shared" si="0"/>
        <v>25</v>
      </c>
      <c r="B28" s="70"/>
      <c r="C28" s="13" t="s">
        <v>49</v>
      </c>
      <c r="D28" s="14" t="s">
        <v>720</v>
      </c>
      <c r="E28" s="14" t="s">
        <v>264</v>
      </c>
    </row>
    <row r="29" spans="1:5">
      <c r="A29" s="5">
        <f t="shared" si="0"/>
        <v>26</v>
      </c>
      <c r="B29" s="6">
        <v>2.9513888888888888E-3</v>
      </c>
      <c r="C29" s="73" t="s">
        <v>50</v>
      </c>
      <c r="D29" s="7" t="s">
        <v>11</v>
      </c>
      <c r="E29" s="7" t="s">
        <v>263</v>
      </c>
    </row>
    <row r="30" spans="1:5">
      <c r="A30" s="5">
        <f t="shared" si="0"/>
        <v>27</v>
      </c>
      <c r="C30" s="15" t="s">
        <v>265</v>
      </c>
      <c r="D30" s="16" t="s">
        <v>270</v>
      </c>
      <c r="E30" s="16" t="s">
        <v>266</v>
      </c>
    </row>
    <row r="31" spans="1:5">
      <c r="A31" s="5">
        <f t="shared" si="0"/>
        <v>28</v>
      </c>
      <c r="C31" s="73" t="s">
        <v>49</v>
      </c>
      <c r="D31" s="7" t="s">
        <v>261</v>
      </c>
      <c r="E31" s="7" t="s">
        <v>268</v>
      </c>
    </row>
    <row r="32" spans="1:5" ht="22">
      <c r="A32" s="5">
        <f t="shared" si="0"/>
        <v>29</v>
      </c>
      <c r="C32" s="73" t="s">
        <v>49</v>
      </c>
      <c r="D32" s="7" t="s">
        <v>267</v>
      </c>
      <c r="E32" s="7" t="s">
        <v>264</v>
      </c>
    </row>
    <row r="33" spans="1:5">
      <c r="A33" s="5">
        <f t="shared" si="0"/>
        <v>30</v>
      </c>
      <c r="C33" s="73" t="s">
        <v>49</v>
      </c>
      <c r="D33" s="7" t="s">
        <v>260</v>
      </c>
      <c r="E33" s="7" t="s">
        <v>259</v>
      </c>
    </row>
    <row r="34" spans="1:5">
      <c r="A34" s="5">
        <f t="shared" si="0"/>
        <v>31</v>
      </c>
      <c r="C34" s="73" t="s">
        <v>50</v>
      </c>
      <c r="D34" s="7" t="s">
        <v>9</v>
      </c>
      <c r="E34" s="7" t="s">
        <v>269</v>
      </c>
    </row>
    <row r="35" spans="1:5">
      <c r="A35" s="5">
        <f t="shared" si="0"/>
        <v>32</v>
      </c>
      <c r="D35" s="7" t="s">
        <v>271</v>
      </c>
      <c r="E35" s="7" t="s">
        <v>266</v>
      </c>
    </row>
    <row r="36" spans="1:5">
      <c r="A36" s="108">
        <f t="shared" si="0"/>
        <v>33</v>
      </c>
      <c r="B36" s="109"/>
      <c r="C36" s="110" t="s">
        <v>49</v>
      </c>
      <c r="D36" s="111" t="s">
        <v>261</v>
      </c>
      <c r="E36" s="111" t="s">
        <v>272</v>
      </c>
    </row>
    <row r="37" spans="1:5">
      <c r="A37" s="112">
        <f t="shared" si="0"/>
        <v>34</v>
      </c>
      <c r="B37" s="113">
        <v>0.19375000000000001</v>
      </c>
      <c r="C37" s="114" t="s">
        <v>49</v>
      </c>
      <c r="D37" s="115" t="s">
        <v>262</v>
      </c>
      <c r="E37" s="115" t="s">
        <v>264</v>
      </c>
    </row>
    <row r="38" spans="1:5">
      <c r="A38" s="5">
        <f t="shared" si="0"/>
        <v>35</v>
      </c>
      <c r="C38" s="73" t="s">
        <v>275</v>
      </c>
      <c r="D38" s="7" t="s">
        <v>12</v>
      </c>
      <c r="E38" s="7" t="s">
        <v>273</v>
      </c>
    </row>
    <row r="39" spans="1:5">
      <c r="A39" s="5">
        <f t="shared" si="0"/>
        <v>36</v>
      </c>
      <c r="C39" s="73" t="s">
        <v>49</v>
      </c>
      <c r="D39" s="7" t="s">
        <v>13</v>
      </c>
      <c r="E39" s="7" t="s">
        <v>274</v>
      </c>
    </row>
    <row r="40" spans="1:5">
      <c r="A40" s="5">
        <f t="shared" si="0"/>
        <v>37</v>
      </c>
      <c r="C40" s="73" t="s">
        <v>275</v>
      </c>
      <c r="D40" s="7" t="s">
        <v>14</v>
      </c>
      <c r="E40" s="7" t="s">
        <v>278</v>
      </c>
    </row>
    <row r="41" spans="1:5">
      <c r="A41" s="108">
        <f t="shared" si="0"/>
        <v>38</v>
      </c>
      <c r="B41" s="109"/>
      <c r="C41" s="110" t="s">
        <v>265</v>
      </c>
      <c r="D41" s="111" t="s">
        <v>276</v>
      </c>
      <c r="E41" s="111" t="s">
        <v>269</v>
      </c>
    </row>
    <row r="42" spans="1:5" ht="22">
      <c r="A42" s="12">
        <f t="shared" si="0"/>
        <v>39</v>
      </c>
      <c r="B42" s="26">
        <v>0.20416666666666669</v>
      </c>
      <c r="C42" s="13" t="s">
        <v>49</v>
      </c>
      <c r="D42" s="7" t="s">
        <v>280</v>
      </c>
      <c r="E42" s="7" t="s">
        <v>264</v>
      </c>
    </row>
    <row r="43" spans="1:5">
      <c r="A43" s="5">
        <f t="shared" si="0"/>
        <v>40</v>
      </c>
      <c r="C43" s="73" t="s">
        <v>50</v>
      </c>
      <c r="D43" s="7" t="s">
        <v>279</v>
      </c>
      <c r="E43" s="7" t="s">
        <v>281</v>
      </c>
    </row>
    <row r="44" spans="1:5">
      <c r="A44" s="108">
        <f t="shared" si="0"/>
        <v>41</v>
      </c>
      <c r="B44" s="109"/>
      <c r="C44" s="110" t="s">
        <v>49</v>
      </c>
      <c r="D44" s="111" t="s">
        <v>93</v>
      </c>
      <c r="E44" s="111" t="s">
        <v>283</v>
      </c>
    </row>
    <row r="45" spans="1:5">
      <c r="A45" s="12">
        <f t="shared" si="0"/>
        <v>42</v>
      </c>
      <c r="B45" s="26"/>
      <c r="C45" s="13"/>
      <c r="D45" s="14" t="s">
        <v>45</v>
      </c>
      <c r="E45" s="7" t="s">
        <v>286</v>
      </c>
    </row>
    <row r="46" spans="1:5">
      <c r="A46" s="5">
        <f t="shared" si="0"/>
        <v>43</v>
      </c>
      <c r="B46" s="6">
        <v>0.27430555555555552</v>
      </c>
      <c r="C46" s="73" t="s">
        <v>49</v>
      </c>
      <c r="D46" s="7" t="s">
        <v>287</v>
      </c>
      <c r="E46" s="7" t="s">
        <v>285</v>
      </c>
    </row>
    <row r="47" spans="1:5">
      <c r="A47" s="108">
        <f t="shared" si="0"/>
        <v>44</v>
      </c>
      <c r="B47" s="116"/>
      <c r="C47" s="110" t="s">
        <v>50</v>
      </c>
      <c r="D47" s="111" t="s">
        <v>288</v>
      </c>
      <c r="E47" s="111" t="s">
        <v>289</v>
      </c>
    </row>
    <row r="48" spans="1:5" ht="22">
      <c r="A48" s="12">
        <f t="shared" si="0"/>
        <v>45</v>
      </c>
      <c r="B48" s="26"/>
      <c r="C48" s="13" t="s">
        <v>49</v>
      </c>
      <c r="D48" s="14" t="s">
        <v>291</v>
      </c>
      <c r="E48" s="7" t="s">
        <v>257</v>
      </c>
    </row>
    <row r="49" spans="1:5" ht="22">
      <c r="A49" s="117">
        <f t="shared" si="0"/>
        <v>46</v>
      </c>
      <c r="B49" s="118"/>
      <c r="C49" s="119" t="s">
        <v>49</v>
      </c>
      <c r="D49" s="120" t="s">
        <v>292</v>
      </c>
      <c r="E49" s="121" t="s">
        <v>257</v>
      </c>
    </row>
    <row r="50" spans="1:5">
      <c r="A50" s="122">
        <f t="shared" si="0"/>
        <v>47</v>
      </c>
      <c r="B50" s="109"/>
      <c r="C50" s="110" t="s">
        <v>49</v>
      </c>
      <c r="D50" s="111" t="s">
        <v>290</v>
      </c>
      <c r="E50" s="123" t="s">
        <v>259</v>
      </c>
    </row>
    <row r="51" spans="1:5">
      <c r="A51" s="5">
        <f t="shared" si="0"/>
        <v>48</v>
      </c>
      <c r="C51" s="73" t="s">
        <v>51</v>
      </c>
      <c r="D51" s="7" t="s">
        <v>15</v>
      </c>
      <c r="E51" s="7" t="s">
        <v>284</v>
      </c>
    </row>
    <row r="52" spans="1:5">
      <c r="A52" s="106">
        <f t="shared" si="0"/>
        <v>49</v>
      </c>
      <c r="B52" s="107"/>
      <c r="C52" s="104" t="s">
        <v>49</v>
      </c>
      <c r="D52" s="105" t="s">
        <v>16</v>
      </c>
      <c r="E52" s="105" t="s">
        <v>274</v>
      </c>
    </row>
    <row r="53" spans="1:5">
      <c r="A53" s="5">
        <f t="shared" si="0"/>
        <v>50</v>
      </c>
      <c r="C53" s="73" t="s">
        <v>50</v>
      </c>
      <c r="D53" s="7" t="s">
        <v>17</v>
      </c>
      <c r="E53" s="7" t="s">
        <v>293</v>
      </c>
    </row>
    <row r="54" spans="1:5">
      <c r="A54" s="5">
        <f t="shared" si="0"/>
        <v>51</v>
      </c>
      <c r="C54" s="73" t="s">
        <v>50</v>
      </c>
      <c r="D54" s="7" t="s">
        <v>9</v>
      </c>
      <c r="E54" s="7" t="s">
        <v>269</v>
      </c>
    </row>
    <row r="55" spans="1:5">
      <c r="A55" s="108">
        <f t="shared" si="0"/>
        <v>52</v>
      </c>
      <c r="B55" s="109"/>
      <c r="C55" s="110" t="s">
        <v>49</v>
      </c>
      <c r="D55" s="111" t="s">
        <v>294</v>
      </c>
      <c r="E55" s="111" t="s">
        <v>272</v>
      </c>
    </row>
    <row r="56" spans="1:5" ht="50.25" customHeight="1">
      <c r="A56" s="5">
        <f t="shared" si="0"/>
        <v>53</v>
      </c>
      <c r="B56" s="6">
        <v>0.2951388888888889</v>
      </c>
      <c r="C56" s="73" t="s">
        <v>49</v>
      </c>
      <c r="D56" s="7" t="s">
        <v>295</v>
      </c>
      <c r="E56" s="7" t="s">
        <v>257</v>
      </c>
    </row>
    <row r="57" spans="1:5">
      <c r="A57" s="5">
        <f t="shared" si="0"/>
        <v>54</v>
      </c>
      <c r="C57" s="71" t="s">
        <v>49</v>
      </c>
      <c r="D57" s="7" t="s">
        <v>296</v>
      </c>
      <c r="E57" s="7" t="s">
        <v>259</v>
      </c>
    </row>
    <row r="58" spans="1:5">
      <c r="A58" s="5">
        <f t="shared" si="0"/>
        <v>55</v>
      </c>
      <c r="C58" s="71" t="s">
        <v>51</v>
      </c>
      <c r="D58" s="7" t="s">
        <v>299</v>
      </c>
      <c r="E58" s="7" t="s">
        <v>300</v>
      </c>
    </row>
    <row r="59" spans="1:5">
      <c r="A59" s="5">
        <f t="shared" si="0"/>
        <v>56</v>
      </c>
      <c r="C59" s="71" t="s">
        <v>49</v>
      </c>
      <c r="D59" s="7" t="s">
        <v>297</v>
      </c>
      <c r="E59" s="7" t="s">
        <v>264</v>
      </c>
    </row>
    <row r="60" spans="1:5">
      <c r="A60" s="5">
        <f t="shared" si="0"/>
        <v>57</v>
      </c>
      <c r="C60" s="73" t="s">
        <v>275</v>
      </c>
      <c r="D60" s="7" t="s">
        <v>298</v>
      </c>
      <c r="E60" s="7" t="s">
        <v>277</v>
      </c>
    </row>
    <row r="61" spans="1:5">
      <c r="A61" s="5">
        <f t="shared" si="0"/>
        <v>58</v>
      </c>
      <c r="C61" s="73" t="s">
        <v>265</v>
      </c>
      <c r="D61" s="7" t="s">
        <v>303</v>
      </c>
      <c r="E61" s="7" t="s">
        <v>304</v>
      </c>
    </row>
    <row r="62" spans="1:5">
      <c r="A62" s="5">
        <f t="shared" si="0"/>
        <v>59</v>
      </c>
      <c r="B62" s="26"/>
      <c r="C62" s="13" t="s">
        <v>49</v>
      </c>
      <c r="D62" s="52" t="s">
        <v>302</v>
      </c>
      <c r="E62" s="52" t="s">
        <v>283</v>
      </c>
    </row>
    <row r="63" spans="1:5">
      <c r="A63" s="28">
        <f t="shared" si="0"/>
        <v>60</v>
      </c>
      <c r="B63" s="29">
        <v>0.32430555555555557</v>
      </c>
      <c r="C63" s="76" t="s">
        <v>49</v>
      </c>
      <c r="D63" s="7" t="s">
        <v>301</v>
      </c>
      <c r="E63" s="7" t="s">
        <v>259</v>
      </c>
    </row>
    <row r="64" spans="1:5">
      <c r="A64" s="5">
        <f t="shared" si="0"/>
        <v>61</v>
      </c>
      <c r="C64" s="73" t="s">
        <v>50</v>
      </c>
      <c r="D64" s="7" t="s">
        <v>18</v>
      </c>
      <c r="E64" s="7" t="s">
        <v>305</v>
      </c>
    </row>
    <row r="65" spans="1:5">
      <c r="A65" s="5">
        <f t="shared" si="0"/>
        <v>62</v>
      </c>
      <c r="C65" s="73" t="s">
        <v>49</v>
      </c>
      <c r="D65" s="7" t="s">
        <v>19</v>
      </c>
      <c r="E65" s="7" t="s">
        <v>259</v>
      </c>
    </row>
    <row r="66" spans="1:5">
      <c r="A66" s="5">
        <f t="shared" si="0"/>
        <v>63</v>
      </c>
      <c r="C66" s="73" t="s">
        <v>50</v>
      </c>
      <c r="D66" s="7" t="s">
        <v>20</v>
      </c>
      <c r="E66" s="7" t="s">
        <v>305</v>
      </c>
    </row>
    <row r="67" spans="1:5">
      <c r="A67" s="21">
        <f t="shared" si="0"/>
        <v>64</v>
      </c>
      <c r="B67" s="22"/>
      <c r="C67" s="51" t="s">
        <v>49</v>
      </c>
      <c r="D67" s="52" t="s">
        <v>307</v>
      </c>
      <c r="E67" s="52" t="s">
        <v>306</v>
      </c>
    </row>
    <row r="68" spans="1:5">
      <c r="A68" s="5">
        <f t="shared" si="0"/>
        <v>65</v>
      </c>
      <c r="C68" s="73" t="s">
        <v>49</v>
      </c>
      <c r="D68" s="7" t="s">
        <v>308</v>
      </c>
      <c r="E68" s="7" t="s">
        <v>259</v>
      </c>
    </row>
    <row r="69" spans="1:5">
      <c r="A69" s="5">
        <f t="shared" ref="A69:A133" si="1">ROW()-3</f>
        <v>66</v>
      </c>
      <c r="C69" s="73" t="s">
        <v>51</v>
      </c>
      <c r="D69" s="7" t="s">
        <v>45</v>
      </c>
      <c r="E69" s="7" t="s">
        <v>311</v>
      </c>
    </row>
    <row r="70" spans="1:5">
      <c r="A70" s="5">
        <f t="shared" si="1"/>
        <v>67</v>
      </c>
      <c r="B70" s="6">
        <v>0.39166666666666666</v>
      </c>
      <c r="C70" s="73" t="s">
        <v>49</v>
      </c>
      <c r="D70" s="7" t="s">
        <v>309</v>
      </c>
      <c r="E70" s="7" t="s">
        <v>312</v>
      </c>
    </row>
    <row r="71" spans="1:5">
      <c r="A71" s="5">
        <f t="shared" si="1"/>
        <v>68</v>
      </c>
      <c r="C71" s="73" t="s">
        <v>49</v>
      </c>
      <c r="D71" s="7" t="s">
        <v>310</v>
      </c>
      <c r="E71" s="7" t="s">
        <v>257</v>
      </c>
    </row>
    <row r="72" spans="1:5" ht="22">
      <c r="A72" s="5">
        <f t="shared" si="1"/>
        <v>69</v>
      </c>
      <c r="C72" s="73" t="s">
        <v>49</v>
      </c>
      <c r="D72" s="52" t="s">
        <v>313</v>
      </c>
      <c r="E72" s="52" t="s">
        <v>257</v>
      </c>
    </row>
    <row r="73" spans="1:5" ht="44">
      <c r="A73" s="5">
        <f t="shared" si="1"/>
        <v>70</v>
      </c>
      <c r="B73" s="6">
        <v>0.39999999999999997</v>
      </c>
      <c r="C73" s="73" t="s">
        <v>49</v>
      </c>
      <c r="D73" s="7" t="s">
        <v>314</v>
      </c>
      <c r="E73" s="7" t="s">
        <v>257</v>
      </c>
    </row>
    <row r="74" spans="1:5">
      <c r="A74" s="5">
        <f t="shared" si="1"/>
        <v>71</v>
      </c>
      <c r="C74" s="73" t="s">
        <v>49</v>
      </c>
      <c r="D74" s="7" t="s">
        <v>316</v>
      </c>
      <c r="E74" s="7" t="s">
        <v>259</v>
      </c>
    </row>
    <row r="75" spans="1:5">
      <c r="A75" s="83">
        <f t="shared" si="1"/>
        <v>72</v>
      </c>
      <c r="B75" s="84"/>
      <c r="C75" s="85" t="s">
        <v>50</v>
      </c>
      <c r="D75" s="46" t="s">
        <v>317</v>
      </c>
      <c r="E75" s="46" t="s">
        <v>318</v>
      </c>
    </row>
    <row r="76" spans="1:5">
      <c r="A76" s="5">
        <f t="shared" si="1"/>
        <v>73</v>
      </c>
      <c r="C76" s="73" t="s">
        <v>49</v>
      </c>
      <c r="D76" s="7" t="s">
        <v>315</v>
      </c>
      <c r="E76" s="7" t="s">
        <v>259</v>
      </c>
    </row>
    <row r="77" spans="1:5">
      <c r="A77" s="5">
        <f t="shared" si="1"/>
        <v>74</v>
      </c>
      <c r="C77" s="73" t="s">
        <v>50</v>
      </c>
      <c r="D77" s="7" t="s">
        <v>21</v>
      </c>
      <c r="E77" s="7" t="s">
        <v>285</v>
      </c>
    </row>
    <row r="78" spans="1:5">
      <c r="A78" s="5">
        <f t="shared" si="1"/>
        <v>75</v>
      </c>
      <c r="C78" s="73" t="s">
        <v>49</v>
      </c>
      <c r="D78" s="7" t="s">
        <v>22</v>
      </c>
      <c r="E78" s="7" t="s">
        <v>319</v>
      </c>
    </row>
    <row r="79" spans="1:5">
      <c r="A79" s="5">
        <f t="shared" si="1"/>
        <v>76</v>
      </c>
      <c r="C79" s="73" t="s">
        <v>50</v>
      </c>
      <c r="D79" s="7" t="s">
        <v>23</v>
      </c>
      <c r="E79" s="7" t="s">
        <v>285</v>
      </c>
    </row>
    <row r="80" spans="1:5">
      <c r="A80" s="5">
        <f t="shared" si="1"/>
        <v>77</v>
      </c>
      <c r="C80" s="73" t="s">
        <v>49</v>
      </c>
      <c r="D80" s="7" t="s">
        <v>24</v>
      </c>
      <c r="E80" s="7" t="s">
        <v>321</v>
      </c>
    </row>
    <row r="81" spans="1:5">
      <c r="A81" s="5">
        <f t="shared" si="1"/>
        <v>78</v>
      </c>
      <c r="C81" s="73" t="s">
        <v>50</v>
      </c>
      <c r="D81" s="7" t="s">
        <v>25</v>
      </c>
      <c r="E81" s="7" t="s">
        <v>305</v>
      </c>
    </row>
    <row r="82" spans="1:5">
      <c r="A82" s="5">
        <f t="shared" si="1"/>
        <v>79</v>
      </c>
      <c r="C82" s="73" t="s">
        <v>49</v>
      </c>
      <c r="D82" s="7" t="s">
        <v>26</v>
      </c>
      <c r="E82" s="7" t="s">
        <v>321</v>
      </c>
    </row>
    <row r="83" spans="1:5">
      <c r="A83" s="5">
        <f t="shared" si="1"/>
        <v>80</v>
      </c>
      <c r="C83" s="73" t="s">
        <v>50</v>
      </c>
      <c r="D83" s="7" t="s">
        <v>9</v>
      </c>
      <c r="E83" s="7" t="s">
        <v>285</v>
      </c>
    </row>
    <row r="84" spans="1:5">
      <c r="A84" s="5">
        <f t="shared" si="1"/>
        <v>81</v>
      </c>
      <c r="C84" s="73" t="s">
        <v>50</v>
      </c>
      <c r="D84" s="7" t="s">
        <v>9</v>
      </c>
      <c r="E84" s="7" t="s">
        <v>285</v>
      </c>
    </row>
    <row r="85" spans="1:5">
      <c r="A85" s="5">
        <f t="shared" si="1"/>
        <v>82</v>
      </c>
      <c r="C85" s="73" t="s">
        <v>49</v>
      </c>
      <c r="D85" s="7" t="s">
        <v>28</v>
      </c>
      <c r="E85" s="7" t="s">
        <v>274</v>
      </c>
    </row>
    <row r="86" spans="1:5">
      <c r="A86" s="5">
        <f t="shared" si="1"/>
        <v>83</v>
      </c>
      <c r="C86" s="13" t="s">
        <v>50</v>
      </c>
      <c r="D86" s="14" t="s">
        <v>27</v>
      </c>
      <c r="E86" s="14" t="s">
        <v>324</v>
      </c>
    </row>
    <row r="87" spans="1:5">
      <c r="A87" s="5">
        <f t="shared" si="1"/>
        <v>84</v>
      </c>
      <c r="C87" s="73" t="s">
        <v>50</v>
      </c>
      <c r="D87" s="14" t="s">
        <v>29</v>
      </c>
      <c r="E87" s="7" t="s">
        <v>257</v>
      </c>
    </row>
    <row r="88" spans="1:5">
      <c r="A88" s="83">
        <f t="shared" si="1"/>
        <v>85</v>
      </c>
      <c r="B88" s="84">
        <v>0.42638888888888887</v>
      </c>
      <c r="C88" s="85" t="s">
        <v>49</v>
      </c>
      <c r="D88" s="46" t="s">
        <v>326</v>
      </c>
      <c r="E88" s="46" t="s">
        <v>272</v>
      </c>
    </row>
    <row r="89" spans="1:5" ht="22">
      <c r="A89" s="5">
        <f t="shared" si="1"/>
        <v>86</v>
      </c>
      <c r="C89" s="73" t="s">
        <v>49</v>
      </c>
      <c r="D89" s="7" t="s">
        <v>327</v>
      </c>
      <c r="E89" s="7" t="s">
        <v>264</v>
      </c>
    </row>
    <row r="90" spans="1:5" ht="22">
      <c r="A90" s="5">
        <f t="shared" si="1"/>
        <v>87</v>
      </c>
      <c r="B90" s="6">
        <v>0.43124999999999997</v>
      </c>
      <c r="C90" s="73" t="s">
        <v>49</v>
      </c>
      <c r="D90" s="7" t="s">
        <v>329</v>
      </c>
      <c r="E90" s="7" t="s">
        <v>257</v>
      </c>
    </row>
    <row r="91" spans="1:5">
      <c r="A91" s="83">
        <f t="shared" si="1"/>
        <v>88</v>
      </c>
      <c r="B91" s="84"/>
      <c r="C91" s="85" t="s">
        <v>51</v>
      </c>
      <c r="D91" s="46" t="s">
        <v>9</v>
      </c>
      <c r="E91" s="46" t="s">
        <v>284</v>
      </c>
    </row>
    <row r="92" spans="1:5">
      <c r="A92" s="5">
        <f t="shared" si="1"/>
        <v>89</v>
      </c>
      <c r="D92" s="7" t="s">
        <v>328</v>
      </c>
      <c r="E92" s="7" t="s">
        <v>264</v>
      </c>
    </row>
    <row r="93" spans="1:5">
      <c r="A93" s="5">
        <f t="shared" si="1"/>
        <v>90</v>
      </c>
      <c r="C93" s="73" t="s">
        <v>49</v>
      </c>
      <c r="D93" s="7" t="s">
        <v>30</v>
      </c>
      <c r="E93" s="7" t="s">
        <v>312</v>
      </c>
    </row>
    <row r="94" spans="1:5">
      <c r="A94" s="5">
        <f t="shared" si="1"/>
        <v>91</v>
      </c>
      <c r="C94" s="73" t="s">
        <v>275</v>
      </c>
      <c r="D94" s="7" t="s">
        <v>330</v>
      </c>
      <c r="E94" s="7" t="s">
        <v>331</v>
      </c>
    </row>
    <row r="95" spans="1:5">
      <c r="A95" s="5">
        <f t="shared" si="1"/>
        <v>92</v>
      </c>
      <c r="C95" s="73" t="s">
        <v>265</v>
      </c>
      <c r="D95" s="7" t="s">
        <v>31</v>
      </c>
      <c r="E95" s="7" t="s">
        <v>332</v>
      </c>
    </row>
    <row r="96" spans="1:5">
      <c r="A96" s="83">
        <f t="shared" si="1"/>
        <v>93</v>
      </c>
      <c r="B96" s="84"/>
      <c r="C96" s="85" t="s">
        <v>275</v>
      </c>
      <c r="D96" s="46" t="s">
        <v>333</v>
      </c>
      <c r="E96" s="46" t="s">
        <v>334</v>
      </c>
    </row>
    <row r="97" spans="1:5" ht="22">
      <c r="A97" s="5">
        <f t="shared" si="1"/>
        <v>94</v>
      </c>
      <c r="B97" s="6">
        <v>0.44930555555555557</v>
      </c>
      <c r="C97" s="73" t="s">
        <v>49</v>
      </c>
      <c r="D97" s="7" t="s">
        <v>335</v>
      </c>
      <c r="E97" s="7" t="s">
        <v>264</v>
      </c>
    </row>
    <row r="98" spans="1:5">
      <c r="A98" s="83">
        <f t="shared" si="1"/>
        <v>95</v>
      </c>
      <c r="B98" s="84"/>
      <c r="C98" s="85" t="s">
        <v>51</v>
      </c>
      <c r="D98" s="46" t="s">
        <v>46</v>
      </c>
      <c r="E98" s="46" t="s">
        <v>740</v>
      </c>
    </row>
    <row r="99" spans="1:5">
      <c r="A99" s="5">
        <f t="shared" si="1"/>
        <v>96</v>
      </c>
      <c r="C99" s="73" t="s">
        <v>50</v>
      </c>
      <c r="D99" s="7" t="s">
        <v>32</v>
      </c>
      <c r="E99" s="7" t="s">
        <v>380</v>
      </c>
    </row>
    <row r="100" spans="1:5">
      <c r="A100" s="5">
        <f t="shared" si="1"/>
        <v>97</v>
      </c>
      <c r="C100" s="73" t="s">
        <v>49</v>
      </c>
      <c r="D100" s="7" t="s">
        <v>33</v>
      </c>
      <c r="E100" s="7" t="s">
        <v>337</v>
      </c>
    </row>
    <row r="101" spans="1:5">
      <c r="A101" s="83">
        <f t="shared" si="1"/>
        <v>98</v>
      </c>
      <c r="B101" s="84"/>
      <c r="C101" s="85" t="s">
        <v>50</v>
      </c>
      <c r="D101" s="46" t="s">
        <v>32</v>
      </c>
      <c r="E101" s="46" t="s">
        <v>293</v>
      </c>
    </row>
    <row r="102" spans="1:5">
      <c r="A102" s="5">
        <f t="shared" si="1"/>
        <v>99</v>
      </c>
      <c r="D102" s="7" t="s">
        <v>336</v>
      </c>
      <c r="E102" s="7" t="s">
        <v>721</v>
      </c>
    </row>
    <row r="103" spans="1:5">
      <c r="A103" s="5">
        <f t="shared" si="1"/>
        <v>100</v>
      </c>
      <c r="C103" s="73" t="s">
        <v>49</v>
      </c>
      <c r="D103" s="7" t="s">
        <v>33</v>
      </c>
      <c r="E103" s="7" t="s">
        <v>337</v>
      </c>
    </row>
    <row r="104" spans="1:5">
      <c r="C104" s="82" t="s">
        <v>50</v>
      </c>
      <c r="D104" s="7" t="s">
        <v>741</v>
      </c>
      <c r="E104" s="7" t="s">
        <v>742</v>
      </c>
    </row>
    <row r="105" spans="1:5">
      <c r="A105" s="5">
        <f t="shared" si="1"/>
        <v>102</v>
      </c>
      <c r="C105" s="73" t="s">
        <v>49</v>
      </c>
      <c r="D105" s="7" t="s">
        <v>34</v>
      </c>
      <c r="E105" s="7" t="s">
        <v>517</v>
      </c>
    </row>
    <row r="106" spans="1:5">
      <c r="A106" s="83">
        <f t="shared" si="1"/>
        <v>103</v>
      </c>
      <c r="B106" s="84"/>
      <c r="C106" s="85" t="s">
        <v>50</v>
      </c>
      <c r="D106" s="46" t="s">
        <v>35</v>
      </c>
      <c r="E106" s="46" t="s">
        <v>285</v>
      </c>
    </row>
    <row r="107" spans="1:5">
      <c r="A107" s="5">
        <f t="shared" si="1"/>
        <v>104</v>
      </c>
      <c r="C107" s="73" t="s">
        <v>49</v>
      </c>
      <c r="D107" s="7" t="s">
        <v>340</v>
      </c>
      <c r="E107" s="7" t="s">
        <v>342</v>
      </c>
    </row>
    <row r="108" spans="1:5">
      <c r="A108" s="83">
        <f t="shared" si="1"/>
        <v>105</v>
      </c>
      <c r="B108" s="84"/>
      <c r="C108" s="85" t="s">
        <v>51</v>
      </c>
      <c r="D108" s="46" t="s">
        <v>341</v>
      </c>
      <c r="E108" s="46" t="s">
        <v>282</v>
      </c>
    </row>
    <row r="109" spans="1:5">
      <c r="A109" s="5">
        <f t="shared" si="1"/>
        <v>106</v>
      </c>
      <c r="C109" s="73" t="s">
        <v>49</v>
      </c>
      <c r="D109" s="7" t="s">
        <v>344</v>
      </c>
      <c r="E109" s="7" t="s">
        <v>257</v>
      </c>
    </row>
    <row r="110" spans="1:5" ht="22">
      <c r="A110" s="5">
        <f t="shared" si="1"/>
        <v>107</v>
      </c>
      <c r="C110" s="73" t="s">
        <v>49</v>
      </c>
      <c r="D110" s="7" t="s">
        <v>345</v>
      </c>
      <c r="E110" s="7" t="s">
        <v>264</v>
      </c>
    </row>
    <row r="111" spans="1:5">
      <c r="A111" s="5">
        <f t="shared" si="1"/>
        <v>108</v>
      </c>
      <c r="C111" s="73" t="s">
        <v>50</v>
      </c>
      <c r="D111" s="7" t="s">
        <v>349</v>
      </c>
      <c r="E111" s="7" t="s">
        <v>331</v>
      </c>
    </row>
    <row r="112" spans="1:5">
      <c r="A112" s="83">
        <f t="shared" si="1"/>
        <v>109</v>
      </c>
      <c r="B112" s="84"/>
      <c r="C112" s="85" t="s">
        <v>49</v>
      </c>
      <c r="D112" s="46" t="s">
        <v>346</v>
      </c>
      <c r="E112" s="46" t="s">
        <v>337</v>
      </c>
    </row>
    <row r="113" spans="1:5" ht="22">
      <c r="A113" s="5">
        <f t="shared" si="1"/>
        <v>110</v>
      </c>
      <c r="C113" s="73" t="s">
        <v>49</v>
      </c>
      <c r="D113" s="7" t="s">
        <v>347</v>
      </c>
      <c r="E113" s="7" t="s">
        <v>264</v>
      </c>
    </row>
    <row r="114" spans="1:5" ht="22">
      <c r="A114" s="5">
        <f t="shared" si="1"/>
        <v>111</v>
      </c>
      <c r="C114" s="73" t="s">
        <v>49</v>
      </c>
      <c r="D114" s="7" t="s">
        <v>348</v>
      </c>
      <c r="E114" s="7" t="s">
        <v>264</v>
      </c>
    </row>
    <row r="115" spans="1:5">
      <c r="A115" s="5">
        <f t="shared" si="1"/>
        <v>112</v>
      </c>
      <c r="C115" s="73" t="s">
        <v>50</v>
      </c>
      <c r="D115" s="7" t="s">
        <v>36</v>
      </c>
      <c r="E115" s="7" t="s">
        <v>545</v>
      </c>
    </row>
    <row r="116" spans="1:5">
      <c r="A116" s="5">
        <f t="shared" si="1"/>
        <v>113</v>
      </c>
      <c r="C116" s="73" t="s">
        <v>49</v>
      </c>
      <c r="D116" s="7" t="s">
        <v>37</v>
      </c>
      <c r="E116" s="7" t="s">
        <v>264</v>
      </c>
    </row>
    <row r="117" spans="1:5" ht="22">
      <c r="A117" s="21">
        <f t="shared" si="1"/>
        <v>114</v>
      </c>
      <c r="B117" s="22"/>
      <c r="C117" s="51" t="s">
        <v>49</v>
      </c>
      <c r="D117" s="52" t="s">
        <v>38</v>
      </c>
      <c r="E117" s="52" t="s">
        <v>743</v>
      </c>
    </row>
    <row r="118" spans="1:5">
      <c r="A118" s="5">
        <f t="shared" si="1"/>
        <v>115</v>
      </c>
      <c r="B118" s="6">
        <v>0.6069444444444444</v>
      </c>
      <c r="D118" s="7" t="s">
        <v>47</v>
      </c>
      <c r="E118" s="7" t="s">
        <v>264</v>
      </c>
    </row>
    <row r="119" spans="1:5">
      <c r="A119" s="5">
        <f t="shared" si="1"/>
        <v>116</v>
      </c>
      <c r="C119" s="73" t="s">
        <v>50</v>
      </c>
      <c r="D119" s="7" t="s">
        <v>351</v>
      </c>
      <c r="E119" s="7" t="s">
        <v>352</v>
      </c>
    </row>
    <row r="120" spans="1:5">
      <c r="A120" s="5">
        <f t="shared" si="1"/>
        <v>117</v>
      </c>
      <c r="C120" s="73" t="s">
        <v>49</v>
      </c>
      <c r="D120" s="7" t="s">
        <v>350</v>
      </c>
      <c r="E120" s="7" t="s">
        <v>283</v>
      </c>
    </row>
    <row r="121" spans="1:5">
      <c r="A121" s="5">
        <f t="shared" si="1"/>
        <v>118</v>
      </c>
      <c r="C121" s="73" t="s">
        <v>50</v>
      </c>
      <c r="D121" s="7" t="s">
        <v>39</v>
      </c>
      <c r="E121" s="7" t="s">
        <v>285</v>
      </c>
    </row>
    <row r="122" spans="1:5">
      <c r="A122" s="83">
        <f t="shared" si="1"/>
        <v>119</v>
      </c>
      <c r="B122" s="84">
        <v>0.62152777777777779</v>
      </c>
      <c r="C122" s="85" t="s">
        <v>49</v>
      </c>
      <c r="D122" s="46" t="s">
        <v>353</v>
      </c>
      <c r="E122" s="46" t="s">
        <v>272</v>
      </c>
    </row>
    <row r="123" spans="1:5">
      <c r="A123" s="5">
        <f t="shared" si="1"/>
        <v>120</v>
      </c>
      <c r="C123" s="73" t="s">
        <v>51</v>
      </c>
      <c r="D123" s="7" t="s">
        <v>354</v>
      </c>
      <c r="E123" s="7" t="s">
        <v>355</v>
      </c>
    </row>
    <row r="124" spans="1:5">
      <c r="A124" s="5">
        <f t="shared" si="1"/>
        <v>121</v>
      </c>
      <c r="C124" s="73" t="s">
        <v>49</v>
      </c>
      <c r="D124" s="7" t="s">
        <v>739</v>
      </c>
      <c r="E124" s="7" t="s">
        <v>337</v>
      </c>
    </row>
    <row r="125" spans="1:5">
      <c r="A125" s="83">
        <f t="shared" si="1"/>
        <v>122</v>
      </c>
      <c r="B125" s="84"/>
      <c r="C125" s="85" t="s">
        <v>51</v>
      </c>
      <c r="D125" s="46" t="s">
        <v>357</v>
      </c>
      <c r="E125" s="46" t="s">
        <v>300</v>
      </c>
    </row>
    <row r="126" spans="1:5">
      <c r="A126" s="5">
        <f t="shared" si="1"/>
        <v>123</v>
      </c>
      <c r="C126" s="73" t="s">
        <v>49</v>
      </c>
      <c r="D126" s="7" t="s">
        <v>358</v>
      </c>
      <c r="E126" s="7" t="s">
        <v>773</v>
      </c>
    </row>
    <row r="127" spans="1:5">
      <c r="A127" s="5">
        <f t="shared" si="1"/>
        <v>124</v>
      </c>
      <c r="C127" s="73" t="s">
        <v>50</v>
      </c>
      <c r="D127" s="7" t="s">
        <v>361</v>
      </c>
      <c r="E127" s="7" t="s">
        <v>304</v>
      </c>
    </row>
    <row r="128" spans="1:5">
      <c r="A128" s="83">
        <f t="shared" si="1"/>
        <v>125</v>
      </c>
      <c r="B128" s="84"/>
      <c r="C128" s="85" t="s">
        <v>49</v>
      </c>
      <c r="D128" s="46" t="s">
        <v>359</v>
      </c>
      <c r="E128" s="46" t="s">
        <v>337</v>
      </c>
    </row>
    <row r="129" spans="1:5">
      <c r="A129" s="5">
        <f t="shared" si="1"/>
        <v>126</v>
      </c>
      <c r="C129" s="73" t="s">
        <v>50</v>
      </c>
      <c r="D129" s="7" t="s">
        <v>360</v>
      </c>
      <c r="E129" s="7" t="s">
        <v>320</v>
      </c>
    </row>
    <row r="130" spans="1:5" ht="22">
      <c r="A130" s="21">
        <f t="shared" si="1"/>
        <v>127</v>
      </c>
      <c r="B130" s="22"/>
      <c r="C130" s="51" t="s">
        <v>49</v>
      </c>
      <c r="D130" s="52" t="s">
        <v>362</v>
      </c>
      <c r="E130" s="52" t="s">
        <v>264</v>
      </c>
    </row>
    <row r="131" spans="1:5" ht="22">
      <c r="A131" s="5">
        <f t="shared" si="1"/>
        <v>128</v>
      </c>
      <c r="B131" s="6">
        <v>0.63541666666666663</v>
      </c>
      <c r="C131" s="73" t="s">
        <v>49</v>
      </c>
      <c r="D131" s="7" t="s">
        <v>363</v>
      </c>
      <c r="E131" s="7" t="s">
        <v>312</v>
      </c>
    </row>
    <row r="132" spans="1:5">
      <c r="A132" s="5">
        <f t="shared" si="1"/>
        <v>129</v>
      </c>
      <c r="C132" s="73" t="s">
        <v>49</v>
      </c>
      <c r="D132" s="7" t="s">
        <v>364</v>
      </c>
      <c r="E132" s="7" t="s">
        <v>259</v>
      </c>
    </row>
    <row r="133" spans="1:5">
      <c r="A133" s="5">
        <f t="shared" si="1"/>
        <v>130</v>
      </c>
      <c r="C133" s="73" t="s">
        <v>50</v>
      </c>
      <c r="D133" s="7" t="s">
        <v>40</v>
      </c>
      <c r="E133" s="7" t="s">
        <v>305</v>
      </c>
    </row>
    <row r="134" spans="1:5">
      <c r="A134" s="83">
        <f t="shared" ref="A134:A197" si="2">ROW()-3</f>
        <v>131</v>
      </c>
      <c r="B134" s="84"/>
      <c r="C134" s="85" t="s">
        <v>49</v>
      </c>
      <c r="D134" s="46" t="s">
        <v>365</v>
      </c>
      <c r="E134" s="46" t="s">
        <v>274</v>
      </c>
    </row>
    <row r="135" spans="1:5">
      <c r="A135" s="5">
        <f t="shared" si="2"/>
        <v>132</v>
      </c>
      <c r="C135" s="73" t="s">
        <v>49</v>
      </c>
      <c r="D135" s="7" t="s">
        <v>371</v>
      </c>
      <c r="E135" s="7" t="s">
        <v>259</v>
      </c>
    </row>
    <row r="136" spans="1:5">
      <c r="A136" s="83">
        <f t="shared" si="2"/>
        <v>133</v>
      </c>
      <c r="B136" s="84"/>
      <c r="C136" s="85" t="s">
        <v>265</v>
      </c>
      <c r="D136" s="46" t="s">
        <v>366</v>
      </c>
      <c r="E136" s="46" t="s">
        <v>285</v>
      </c>
    </row>
    <row r="137" spans="1:5">
      <c r="A137" s="5">
        <f t="shared" si="2"/>
        <v>134</v>
      </c>
      <c r="D137" s="7" t="s">
        <v>370</v>
      </c>
      <c r="E137" s="7" t="s">
        <v>312</v>
      </c>
    </row>
    <row r="138" spans="1:5">
      <c r="A138" s="5">
        <f t="shared" si="2"/>
        <v>135</v>
      </c>
      <c r="C138" s="73" t="s">
        <v>50</v>
      </c>
      <c r="D138" s="7" t="s">
        <v>41</v>
      </c>
      <c r="E138" s="7" t="s">
        <v>322</v>
      </c>
    </row>
    <row r="139" spans="1:5">
      <c r="A139" s="5">
        <f t="shared" si="2"/>
        <v>136</v>
      </c>
      <c r="C139" s="73" t="s">
        <v>49</v>
      </c>
      <c r="D139" s="7" t="s">
        <v>367</v>
      </c>
      <c r="E139" s="7" t="s">
        <v>372</v>
      </c>
    </row>
    <row r="140" spans="1:5">
      <c r="A140" s="21">
        <f t="shared" si="2"/>
        <v>137</v>
      </c>
      <c r="B140" s="22"/>
      <c r="C140" s="51" t="s">
        <v>50</v>
      </c>
      <c r="D140" s="52" t="s">
        <v>369</v>
      </c>
      <c r="E140" s="52" t="s">
        <v>266</v>
      </c>
    </row>
    <row r="141" spans="1:5">
      <c r="A141" s="5">
        <f t="shared" si="2"/>
        <v>138</v>
      </c>
      <c r="B141" s="6">
        <v>0.65347222222222223</v>
      </c>
      <c r="D141" s="7" t="s">
        <v>368</v>
      </c>
      <c r="E141" s="7" t="s">
        <v>259</v>
      </c>
    </row>
    <row r="142" spans="1:5">
      <c r="A142" s="5">
        <f t="shared" si="2"/>
        <v>139</v>
      </c>
      <c r="D142" s="7" t="s">
        <v>48</v>
      </c>
      <c r="E142" s="7" t="s">
        <v>312</v>
      </c>
    </row>
    <row r="143" spans="1:5">
      <c r="A143" s="5">
        <f t="shared" si="2"/>
        <v>140</v>
      </c>
      <c r="C143" s="17" t="s">
        <v>50</v>
      </c>
      <c r="D143" s="18" t="s">
        <v>52</v>
      </c>
      <c r="E143" s="7" t="s">
        <v>305</v>
      </c>
    </row>
    <row r="144" spans="1:5">
      <c r="A144" s="5">
        <f t="shared" si="2"/>
        <v>141</v>
      </c>
      <c r="C144" s="17" t="s">
        <v>49</v>
      </c>
      <c r="D144" s="18" t="s">
        <v>373</v>
      </c>
      <c r="E144" s="7" t="s">
        <v>334</v>
      </c>
    </row>
    <row r="145" spans="1:5">
      <c r="A145" s="5">
        <f t="shared" si="2"/>
        <v>142</v>
      </c>
      <c r="C145" s="17" t="s">
        <v>49</v>
      </c>
      <c r="D145" s="18" t="s">
        <v>53</v>
      </c>
      <c r="E145" s="7" t="s">
        <v>374</v>
      </c>
    </row>
    <row r="146" spans="1:5">
      <c r="A146" s="21">
        <f t="shared" si="2"/>
        <v>143</v>
      </c>
      <c r="B146" s="22"/>
      <c r="C146" s="19" t="s">
        <v>50</v>
      </c>
      <c r="D146" s="20" t="s">
        <v>54</v>
      </c>
      <c r="E146" s="52" t="s">
        <v>285</v>
      </c>
    </row>
    <row r="147" spans="1:5">
      <c r="A147" s="5">
        <f t="shared" si="2"/>
        <v>144</v>
      </c>
      <c r="B147" s="6">
        <v>0.66041666666666665</v>
      </c>
      <c r="C147" s="17" t="s">
        <v>49</v>
      </c>
      <c r="D147" s="18" t="s">
        <v>55</v>
      </c>
      <c r="E147" s="7" t="s">
        <v>375</v>
      </c>
    </row>
    <row r="148" spans="1:5">
      <c r="A148" s="5">
        <f t="shared" si="2"/>
        <v>145</v>
      </c>
      <c r="C148" s="17" t="s">
        <v>50</v>
      </c>
      <c r="D148" s="18" t="s">
        <v>56</v>
      </c>
      <c r="E148" s="7" t="s">
        <v>376</v>
      </c>
    </row>
    <row r="149" spans="1:5">
      <c r="A149" s="83">
        <f t="shared" si="2"/>
        <v>146</v>
      </c>
      <c r="B149" s="84"/>
      <c r="C149" s="88" t="s">
        <v>49</v>
      </c>
      <c r="D149" s="89" t="s">
        <v>57</v>
      </c>
      <c r="E149" s="46" t="s">
        <v>378</v>
      </c>
    </row>
    <row r="150" spans="1:5" ht="22">
      <c r="A150" s="5">
        <f t="shared" si="2"/>
        <v>147</v>
      </c>
      <c r="C150" s="17" t="s">
        <v>50</v>
      </c>
      <c r="D150" s="18" t="s">
        <v>379</v>
      </c>
      <c r="E150" s="7" t="s">
        <v>380</v>
      </c>
    </row>
    <row r="151" spans="1:5">
      <c r="A151" s="5">
        <f t="shared" si="2"/>
        <v>148</v>
      </c>
      <c r="C151" s="17" t="s">
        <v>49</v>
      </c>
      <c r="D151" s="18" t="s">
        <v>58</v>
      </c>
      <c r="E151" s="7" t="s">
        <v>325</v>
      </c>
    </row>
    <row r="152" spans="1:5">
      <c r="A152" s="21">
        <f t="shared" si="2"/>
        <v>149</v>
      </c>
      <c r="B152" s="22"/>
      <c r="C152" s="19" t="s">
        <v>50</v>
      </c>
      <c r="D152" s="20" t="s">
        <v>59</v>
      </c>
      <c r="E152" s="52" t="s">
        <v>381</v>
      </c>
    </row>
    <row r="153" spans="1:5">
      <c r="A153" s="5">
        <f t="shared" si="2"/>
        <v>150</v>
      </c>
      <c r="C153" s="17" t="s">
        <v>265</v>
      </c>
      <c r="D153" s="18" t="s">
        <v>361</v>
      </c>
      <c r="E153" s="7" t="s">
        <v>304</v>
      </c>
    </row>
    <row r="154" spans="1:5">
      <c r="A154" s="5">
        <f t="shared" si="2"/>
        <v>151</v>
      </c>
      <c r="C154" s="17" t="s">
        <v>49</v>
      </c>
      <c r="D154" s="18" t="s">
        <v>60</v>
      </c>
      <c r="E154" s="7" t="s">
        <v>337</v>
      </c>
    </row>
    <row r="155" spans="1:5">
      <c r="A155" s="5">
        <f t="shared" si="2"/>
        <v>152</v>
      </c>
      <c r="C155" s="17" t="s">
        <v>50</v>
      </c>
      <c r="D155" s="18" t="s">
        <v>33</v>
      </c>
      <c r="E155" s="7" t="s">
        <v>338</v>
      </c>
    </row>
    <row r="156" spans="1:5">
      <c r="A156" s="21">
        <f t="shared" si="2"/>
        <v>153</v>
      </c>
      <c r="B156" s="22"/>
      <c r="C156" s="19" t="s">
        <v>50</v>
      </c>
      <c r="D156" s="20" t="s">
        <v>61</v>
      </c>
      <c r="E156" s="52" t="s">
        <v>285</v>
      </c>
    </row>
    <row r="157" spans="1:5">
      <c r="A157" s="5">
        <f t="shared" si="2"/>
        <v>154</v>
      </c>
      <c r="C157" s="17" t="s">
        <v>50</v>
      </c>
      <c r="D157" s="18" t="s">
        <v>62</v>
      </c>
      <c r="E157" s="7" t="s">
        <v>293</v>
      </c>
    </row>
    <row r="158" spans="1:5">
      <c r="A158" s="83">
        <f t="shared" si="2"/>
        <v>155</v>
      </c>
      <c r="B158" s="84"/>
      <c r="C158" s="88" t="s">
        <v>49</v>
      </c>
      <c r="D158" s="89" t="s">
        <v>384</v>
      </c>
      <c r="E158" s="46" t="s">
        <v>382</v>
      </c>
    </row>
    <row r="159" spans="1:5">
      <c r="A159" s="5">
        <f t="shared" si="2"/>
        <v>156</v>
      </c>
      <c r="C159" s="17" t="s">
        <v>49</v>
      </c>
      <c r="D159" s="18" t="s">
        <v>385</v>
      </c>
      <c r="E159" s="7" t="s">
        <v>375</v>
      </c>
    </row>
    <row r="160" spans="1:5">
      <c r="A160" s="5">
        <f t="shared" si="2"/>
        <v>157</v>
      </c>
      <c r="C160" s="17" t="s">
        <v>50</v>
      </c>
      <c r="D160" s="18" t="s">
        <v>64</v>
      </c>
      <c r="E160" s="7" t="s">
        <v>334</v>
      </c>
    </row>
    <row r="161" spans="1:5">
      <c r="A161" s="83">
        <f t="shared" si="2"/>
        <v>158</v>
      </c>
      <c r="B161" s="84"/>
      <c r="C161" s="88" t="s">
        <v>49</v>
      </c>
      <c r="D161" s="89" t="s">
        <v>63</v>
      </c>
      <c r="E161" s="46" t="s">
        <v>386</v>
      </c>
    </row>
    <row r="162" spans="1:5">
      <c r="A162" s="5">
        <f t="shared" si="2"/>
        <v>159</v>
      </c>
      <c r="C162" s="17" t="s">
        <v>49</v>
      </c>
      <c r="D162" s="18" t="s">
        <v>65</v>
      </c>
      <c r="E162" s="7" t="s">
        <v>259</v>
      </c>
    </row>
    <row r="163" spans="1:5">
      <c r="A163" s="5">
        <f t="shared" si="2"/>
        <v>160</v>
      </c>
      <c r="C163" s="17" t="s">
        <v>50</v>
      </c>
      <c r="D163" s="18" t="s">
        <v>387</v>
      </c>
      <c r="E163" s="7" t="s">
        <v>334</v>
      </c>
    </row>
    <row r="164" spans="1:5" ht="22">
      <c r="A164" s="83">
        <f t="shared" si="2"/>
        <v>161</v>
      </c>
      <c r="B164" s="84"/>
      <c r="C164" s="88" t="s">
        <v>49</v>
      </c>
      <c r="D164" s="89" t="s">
        <v>388</v>
      </c>
      <c r="E164" s="46" t="s">
        <v>382</v>
      </c>
    </row>
    <row r="165" spans="1:5">
      <c r="A165" s="5">
        <f t="shared" si="2"/>
        <v>162</v>
      </c>
      <c r="C165" s="17" t="s">
        <v>49</v>
      </c>
      <c r="D165" s="18" t="s">
        <v>389</v>
      </c>
      <c r="E165" s="7" t="s">
        <v>259</v>
      </c>
    </row>
    <row r="166" spans="1:5">
      <c r="A166" s="5">
        <f t="shared" si="2"/>
        <v>163</v>
      </c>
      <c r="C166" s="17" t="s">
        <v>50</v>
      </c>
      <c r="D166" s="18" t="s">
        <v>66</v>
      </c>
      <c r="E166" s="7" t="s">
        <v>334</v>
      </c>
    </row>
    <row r="167" spans="1:5">
      <c r="A167" s="5">
        <f t="shared" si="2"/>
        <v>164</v>
      </c>
      <c r="C167" s="17" t="s">
        <v>49</v>
      </c>
      <c r="D167" s="18" t="s">
        <v>67</v>
      </c>
      <c r="E167" s="7" t="s">
        <v>377</v>
      </c>
    </row>
    <row r="168" spans="1:5" ht="22">
      <c r="A168" s="5">
        <f t="shared" si="2"/>
        <v>165</v>
      </c>
      <c r="C168" s="17" t="s">
        <v>265</v>
      </c>
      <c r="D168" s="18" t="s">
        <v>68</v>
      </c>
      <c r="E168" s="7" t="s">
        <v>383</v>
      </c>
    </row>
    <row r="169" spans="1:5">
      <c r="A169" s="83">
        <f t="shared" si="2"/>
        <v>166</v>
      </c>
      <c r="B169" s="84"/>
      <c r="C169" s="88" t="s">
        <v>49</v>
      </c>
      <c r="D169" s="89" t="s">
        <v>9</v>
      </c>
      <c r="E169" s="46" t="s">
        <v>272</v>
      </c>
    </row>
    <row r="170" spans="1:5" ht="22">
      <c r="A170" s="5">
        <f t="shared" si="2"/>
        <v>167</v>
      </c>
      <c r="C170" s="17" t="s">
        <v>50</v>
      </c>
      <c r="D170" s="18" t="s">
        <v>69</v>
      </c>
      <c r="E170" s="7" t="s">
        <v>380</v>
      </c>
    </row>
    <row r="171" spans="1:5">
      <c r="A171" s="5">
        <f t="shared" si="2"/>
        <v>168</v>
      </c>
      <c r="C171" s="17" t="s">
        <v>49</v>
      </c>
      <c r="D171" s="18" t="s">
        <v>70</v>
      </c>
      <c r="E171" s="7" t="s">
        <v>390</v>
      </c>
    </row>
    <row r="172" spans="1:5">
      <c r="A172" s="21">
        <f t="shared" si="2"/>
        <v>169</v>
      </c>
      <c r="B172" s="22"/>
      <c r="C172" s="19" t="s">
        <v>50</v>
      </c>
      <c r="D172" s="20" t="s">
        <v>70</v>
      </c>
      <c r="E172" s="52" t="s">
        <v>386</v>
      </c>
    </row>
    <row r="173" spans="1:5">
      <c r="A173" s="5">
        <f t="shared" si="2"/>
        <v>170</v>
      </c>
      <c r="C173" s="17" t="s">
        <v>51</v>
      </c>
      <c r="D173" s="18" t="s">
        <v>354</v>
      </c>
      <c r="E173" s="7" t="s">
        <v>355</v>
      </c>
    </row>
    <row r="174" spans="1:5">
      <c r="A174" s="5">
        <f t="shared" si="2"/>
        <v>171</v>
      </c>
      <c r="C174" s="17" t="s">
        <v>49</v>
      </c>
      <c r="D174" s="18" t="s">
        <v>71</v>
      </c>
      <c r="E174" s="7" t="s">
        <v>337</v>
      </c>
    </row>
    <row r="175" spans="1:5">
      <c r="A175" s="83">
        <f t="shared" si="2"/>
        <v>172</v>
      </c>
      <c r="B175" s="84"/>
      <c r="C175" s="88" t="s">
        <v>50</v>
      </c>
      <c r="D175" s="89" t="s">
        <v>391</v>
      </c>
      <c r="E175" s="46" t="s">
        <v>390</v>
      </c>
    </row>
    <row r="176" spans="1:5" ht="22">
      <c r="A176" s="90">
        <f t="shared" si="2"/>
        <v>173</v>
      </c>
      <c r="B176" s="86"/>
      <c r="C176" s="91" t="s">
        <v>49</v>
      </c>
      <c r="D176" s="92" t="s">
        <v>253</v>
      </c>
      <c r="E176" s="87" t="s">
        <v>264</v>
      </c>
    </row>
    <row r="177" spans="1:5">
      <c r="A177" s="12">
        <f t="shared" si="2"/>
        <v>174</v>
      </c>
      <c r="B177" s="26"/>
      <c r="C177" s="81" t="s">
        <v>50</v>
      </c>
      <c r="D177" s="27" t="s">
        <v>392</v>
      </c>
      <c r="E177" s="7" t="s">
        <v>293</v>
      </c>
    </row>
    <row r="178" spans="1:5">
      <c r="A178" s="5">
        <f t="shared" si="2"/>
        <v>175</v>
      </c>
      <c r="C178" s="17"/>
      <c r="D178" s="18" t="s">
        <v>393</v>
      </c>
      <c r="E178" s="7" t="s">
        <v>273</v>
      </c>
    </row>
    <row r="179" spans="1:5" ht="22">
      <c r="A179" s="83">
        <f t="shared" si="2"/>
        <v>176</v>
      </c>
      <c r="B179" s="84"/>
      <c r="C179" s="88" t="s">
        <v>49</v>
      </c>
      <c r="D179" s="89" t="s">
        <v>254</v>
      </c>
      <c r="E179" s="46" t="s">
        <v>325</v>
      </c>
    </row>
    <row r="180" spans="1:5" ht="33">
      <c r="A180" s="5">
        <f t="shared" si="2"/>
        <v>177</v>
      </c>
      <c r="C180" s="17" t="s">
        <v>50</v>
      </c>
      <c r="D180" s="18" t="s">
        <v>394</v>
      </c>
      <c r="E180" s="7" t="s">
        <v>380</v>
      </c>
    </row>
    <row r="181" spans="1:5">
      <c r="A181" s="5">
        <f t="shared" si="2"/>
        <v>178</v>
      </c>
      <c r="C181" s="17" t="s">
        <v>49</v>
      </c>
      <c r="D181" s="18" t="s">
        <v>72</v>
      </c>
      <c r="E181" s="7" t="s">
        <v>274</v>
      </c>
    </row>
    <row r="182" spans="1:5">
      <c r="A182" s="83">
        <f t="shared" si="2"/>
        <v>179</v>
      </c>
      <c r="B182" s="84"/>
      <c r="C182" s="88" t="s">
        <v>50</v>
      </c>
      <c r="D182" s="89" t="s">
        <v>9</v>
      </c>
      <c r="E182" s="46" t="s">
        <v>269</v>
      </c>
    </row>
    <row r="183" spans="1:5">
      <c r="A183" s="5">
        <f t="shared" si="2"/>
        <v>180</v>
      </c>
      <c r="C183" s="17" t="s">
        <v>50</v>
      </c>
      <c r="D183" s="18" t="s">
        <v>73</v>
      </c>
      <c r="E183" s="7" t="s">
        <v>380</v>
      </c>
    </row>
    <row r="184" spans="1:5">
      <c r="A184" s="5">
        <f t="shared" si="2"/>
        <v>181</v>
      </c>
      <c r="C184" s="17" t="s">
        <v>49</v>
      </c>
      <c r="D184" s="18" t="s">
        <v>74</v>
      </c>
      <c r="E184" s="7" t="s">
        <v>274</v>
      </c>
    </row>
    <row r="185" spans="1:5">
      <c r="A185" s="5">
        <f t="shared" si="2"/>
        <v>182</v>
      </c>
      <c r="C185" s="17" t="s">
        <v>50</v>
      </c>
      <c r="D185" s="18" t="s">
        <v>75</v>
      </c>
      <c r="E185" s="7" t="s">
        <v>383</v>
      </c>
    </row>
    <row r="186" spans="1:5" ht="22">
      <c r="A186" s="21">
        <f t="shared" si="2"/>
        <v>183</v>
      </c>
      <c r="B186" s="22"/>
      <c r="C186" s="19" t="s">
        <v>49</v>
      </c>
      <c r="D186" s="20" t="s">
        <v>396</v>
      </c>
      <c r="E186" s="52" t="s">
        <v>390</v>
      </c>
    </row>
    <row r="187" spans="1:5">
      <c r="A187" s="5">
        <f t="shared" si="2"/>
        <v>184</v>
      </c>
      <c r="B187" s="6">
        <v>1.2372685185185186E-2</v>
      </c>
      <c r="C187" s="17" t="s">
        <v>49</v>
      </c>
      <c r="D187" s="18" t="s">
        <v>397</v>
      </c>
      <c r="E187" s="7" t="s">
        <v>259</v>
      </c>
    </row>
    <row r="188" spans="1:5">
      <c r="A188" s="5">
        <f t="shared" si="2"/>
        <v>185</v>
      </c>
      <c r="B188" s="23"/>
      <c r="C188" s="24" t="s">
        <v>50</v>
      </c>
      <c r="D188" s="25" t="s">
        <v>9</v>
      </c>
      <c r="E188" s="39" t="s">
        <v>285</v>
      </c>
    </row>
    <row r="189" spans="1:5">
      <c r="A189" s="93">
        <f t="shared" si="2"/>
        <v>186</v>
      </c>
      <c r="B189" s="26"/>
      <c r="C189" s="72" t="s">
        <v>49</v>
      </c>
      <c r="D189" s="27" t="s">
        <v>76</v>
      </c>
      <c r="E189" s="14" t="s">
        <v>259</v>
      </c>
    </row>
    <row r="190" spans="1:5">
      <c r="A190" s="5">
        <f t="shared" si="2"/>
        <v>187</v>
      </c>
      <c r="B190" s="26"/>
      <c r="C190" s="72" t="s">
        <v>50</v>
      </c>
      <c r="D190" s="27" t="s">
        <v>398</v>
      </c>
      <c r="E190" s="14" t="s">
        <v>399</v>
      </c>
    </row>
    <row r="191" spans="1:5">
      <c r="A191" s="21">
        <f t="shared" si="2"/>
        <v>188</v>
      </c>
      <c r="B191" s="22"/>
      <c r="C191" s="19" t="s">
        <v>49</v>
      </c>
      <c r="D191" s="20" t="s">
        <v>143</v>
      </c>
      <c r="E191" s="52" t="s">
        <v>269</v>
      </c>
    </row>
    <row r="192" spans="1:5" ht="22">
      <c r="A192" s="5">
        <f t="shared" si="2"/>
        <v>189</v>
      </c>
      <c r="B192" s="6">
        <v>1.2395833333333335E-2</v>
      </c>
      <c r="C192" s="17" t="s">
        <v>49</v>
      </c>
      <c r="D192" s="18" t="s">
        <v>400</v>
      </c>
      <c r="E192" s="7" t="s">
        <v>259</v>
      </c>
    </row>
    <row r="193" spans="1:5">
      <c r="A193" s="5">
        <f t="shared" si="2"/>
        <v>190</v>
      </c>
      <c r="C193" s="17" t="s">
        <v>50</v>
      </c>
      <c r="D193" s="18" t="s">
        <v>77</v>
      </c>
      <c r="E193" s="7" t="s">
        <v>305</v>
      </c>
    </row>
    <row r="194" spans="1:5">
      <c r="A194" s="5">
        <f t="shared" si="2"/>
        <v>191</v>
      </c>
      <c r="C194" s="17" t="s">
        <v>49</v>
      </c>
      <c r="D194" s="18" t="s">
        <v>78</v>
      </c>
      <c r="E194" s="7" t="s">
        <v>395</v>
      </c>
    </row>
    <row r="195" spans="1:5">
      <c r="A195" s="5">
        <f t="shared" si="2"/>
        <v>192</v>
      </c>
      <c r="C195" s="17" t="s">
        <v>50</v>
      </c>
      <c r="D195" s="18" t="s">
        <v>402</v>
      </c>
      <c r="E195" s="7" t="s">
        <v>401</v>
      </c>
    </row>
    <row r="196" spans="1:5">
      <c r="A196" s="83">
        <f t="shared" si="2"/>
        <v>193</v>
      </c>
      <c r="B196" s="23"/>
      <c r="C196" s="24" t="s">
        <v>49</v>
      </c>
      <c r="D196" s="25" t="s">
        <v>79</v>
      </c>
      <c r="E196" s="39" t="s">
        <v>403</v>
      </c>
    </row>
    <row r="197" spans="1:5">
      <c r="A197" s="5">
        <f t="shared" si="2"/>
        <v>194</v>
      </c>
      <c r="C197" s="17" t="s">
        <v>50</v>
      </c>
      <c r="D197" s="18" t="s">
        <v>80</v>
      </c>
      <c r="E197" s="7" t="s">
        <v>293</v>
      </c>
    </row>
    <row r="198" spans="1:5">
      <c r="A198" s="5">
        <f t="shared" ref="A198:A261" si="3">ROW()-3</f>
        <v>195</v>
      </c>
      <c r="B198" s="23"/>
      <c r="C198" s="24" t="s">
        <v>49</v>
      </c>
      <c r="D198" s="25" t="s">
        <v>81</v>
      </c>
      <c r="E198" s="39" t="s">
        <v>306</v>
      </c>
    </row>
    <row r="199" spans="1:5">
      <c r="A199" s="93">
        <f t="shared" si="3"/>
        <v>196</v>
      </c>
      <c r="C199" s="17" t="s">
        <v>50</v>
      </c>
      <c r="D199" s="18" t="s">
        <v>82</v>
      </c>
      <c r="E199" s="7" t="s">
        <v>293</v>
      </c>
    </row>
    <row r="200" spans="1:5">
      <c r="A200" s="83">
        <f t="shared" si="3"/>
        <v>197</v>
      </c>
      <c r="B200" s="23"/>
      <c r="C200" s="24" t="s">
        <v>49</v>
      </c>
      <c r="D200" s="25" t="s">
        <v>83</v>
      </c>
      <c r="E200" s="39" t="s">
        <v>337</v>
      </c>
    </row>
    <row r="201" spans="1:5">
      <c r="A201" s="5">
        <f t="shared" si="3"/>
        <v>198</v>
      </c>
      <c r="C201" s="17" t="s">
        <v>49</v>
      </c>
      <c r="D201" s="18" t="s">
        <v>407</v>
      </c>
      <c r="E201" s="7" t="s">
        <v>259</v>
      </c>
    </row>
    <row r="202" spans="1:5">
      <c r="A202" s="5">
        <f t="shared" si="3"/>
        <v>199</v>
      </c>
      <c r="C202" s="17" t="s">
        <v>50</v>
      </c>
      <c r="D202" s="18" t="s">
        <v>84</v>
      </c>
      <c r="E202" s="7" t="s">
        <v>405</v>
      </c>
    </row>
    <row r="203" spans="1:5">
      <c r="A203" s="5">
        <f t="shared" si="3"/>
        <v>200</v>
      </c>
      <c r="C203" s="17" t="s">
        <v>49</v>
      </c>
      <c r="D203" s="18" t="s">
        <v>408</v>
      </c>
      <c r="E203" s="7" t="s">
        <v>409</v>
      </c>
    </row>
    <row r="204" spans="1:5">
      <c r="A204" s="5">
        <f t="shared" si="3"/>
        <v>201</v>
      </c>
      <c r="C204" s="17" t="s">
        <v>51</v>
      </c>
      <c r="D204" s="18" t="s">
        <v>410</v>
      </c>
      <c r="E204" s="7" t="s">
        <v>284</v>
      </c>
    </row>
    <row r="205" spans="1:5">
      <c r="A205" s="83">
        <f t="shared" si="3"/>
        <v>202</v>
      </c>
      <c r="B205" s="23"/>
      <c r="C205" s="24" t="s">
        <v>49</v>
      </c>
      <c r="D205" s="25" t="s">
        <v>85</v>
      </c>
      <c r="E205" s="39" t="s">
        <v>382</v>
      </c>
    </row>
    <row r="206" spans="1:5">
      <c r="A206" s="5">
        <f t="shared" si="3"/>
        <v>203</v>
      </c>
      <c r="C206" s="17" t="s">
        <v>50</v>
      </c>
      <c r="D206" s="18" t="s">
        <v>86</v>
      </c>
      <c r="E206" s="7" t="s">
        <v>380</v>
      </c>
    </row>
    <row r="207" spans="1:5">
      <c r="A207" s="83">
        <f t="shared" si="3"/>
        <v>204</v>
      </c>
      <c r="B207" s="23"/>
      <c r="C207" s="24" t="s">
        <v>49</v>
      </c>
      <c r="D207" s="25" t="s">
        <v>411</v>
      </c>
      <c r="E207" s="39" t="s">
        <v>283</v>
      </c>
    </row>
    <row r="208" spans="1:5">
      <c r="A208" s="5">
        <f t="shared" si="3"/>
        <v>205</v>
      </c>
      <c r="C208" s="17"/>
      <c r="D208" s="18" t="s">
        <v>412</v>
      </c>
      <c r="E208" s="7" t="s">
        <v>312</v>
      </c>
    </row>
    <row r="209" spans="1:5">
      <c r="A209" s="5">
        <f t="shared" si="3"/>
        <v>206</v>
      </c>
      <c r="C209" s="17" t="s">
        <v>50</v>
      </c>
      <c r="D209" s="18" t="s">
        <v>87</v>
      </c>
      <c r="E209" s="7" t="s">
        <v>305</v>
      </c>
    </row>
    <row r="210" spans="1:5">
      <c r="A210" s="5">
        <f t="shared" si="3"/>
        <v>207</v>
      </c>
      <c r="C210" s="17" t="s">
        <v>49</v>
      </c>
      <c r="D210" s="18" t="s">
        <v>88</v>
      </c>
      <c r="E210" s="7" t="s">
        <v>325</v>
      </c>
    </row>
    <row r="211" spans="1:5">
      <c r="A211" s="5">
        <f t="shared" si="3"/>
        <v>208</v>
      </c>
      <c r="C211" s="17" t="s">
        <v>50</v>
      </c>
      <c r="D211" s="18" t="s">
        <v>89</v>
      </c>
      <c r="E211" s="7" t="s">
        <v>269</v>
      </c>
    </row>
    <row r="212" spans="1:5" ht="22">
      <c r="A212" s="21">
        <f t="shared" si="3"/>
        <v>209</v>
      </c>
      <c r="B212" s="22"/>
      <c r="C212" s="19" t="s">
        <v>49</v>
      </c>
      <c r="D212" s="20" t="s">
        <v>90</v>
      </c>
      <c r="E212" s="52" t="s">
        <v>274</v>
      </c>
    </row>
    <row r="213" spans="1:5">
      <c r="A213" s="5">
        <f t="shared" si="3"/>
        <v>210</v>
      </c>
      <c r="B213" s="6">
        <v>1.3171296296296294E-2</v>
      </c>
      <c r="C213" s="17" t="s">
        <v>49</v>
      </c>
      <c r="D213" s="18" t="s">
        <v>91</v>
      </c>
      <c r="E213" s="7" t="s">
        <v>259</v>
      </c>
    </row>
    <row r="214" spans="1:5">
      <c r="A214" s="5">
        <f t="shared" si="3"/>
        <v>211</v>
      </c>
      <c r="C214" s="17" t="s">
        <v>50</v>
      </c>
      <c r="D214" s="18" t="s">
        <v>92</v>
      </c>
      <c r="E214" s="7" t="s">
        <v>305</v>
      </c>
    </row>
    <row r="215" spans="1:5">
      <c r="A215" s="5">
        <f t="shared" si="3"/>
        <v>212</v>
      </c>
      <c r="C215" s="17" t="s">
        <v>49</v>
      </c>
      <c r="D215" s="18" t="s">
        <v>93</v>
      </c>
      <c r="E215" s="7" t="s">
        <v>272</v>
      </c>
    </row>
    <row r="216" spans="1:5">
      <c r="A216" s="83">
        <f t="shared" si="3"/>
        <v>213</v>
      </c>
      <c r="B216" s="23"/>
      <c r="C216" s="24" t="s">
        <v>50</v>
      </c>
      <c r="D216" s="25" t="s">
        <v>94</v>
      </c>
      <c r="E216" s="39" t="s">
        <v>305</v>
      </c>
    </row>
    <row r="217" spans="1:5">
      <c r="A217" s="5">
        <f t="shared" si="3"/>
        <v>214</v>
      </c>
      <c r="C217" s="17" t="s">
        <v>49</v>
      </c>
      <c r="D217" s="18" t="s">
        <v>95</v>
      </c>
      <c r="E217" s="7" t="s">
        <v>380</v>
      </c>
    </row>
    <row r="218" spans="1:5">
      <c r="A218" s="5">
        <f t="shared" si="3"/>
        <v>215</v>
      </c>
      <c r="C218" s="17" t="s">
        <v>50</v>
      </c>
      <c r="D218" s="18" t="s">
        <v>96</v>
      </c>
      <c r="E218" s="7" t="s">
        <v>334</v>
      </c>
    </row>
    <row r="219" spans="1:5">
      <c r="A219" s="5">
        <f t="shared" si="3"/>
        <v>216</v>
      </c>
      <c r="C219" s="17" t="s">
        <v>49</v>
      </c>
      <c r="D219" s="18" t="s">
        <v>96</v>
      </c>
      <c r="E219" s="7" t="s">
        <v>306</v>
      </c>
    </row>
    <row r="220" spans="1:5">
      <c r="A220" s="5">
        <f t="shared" si="3"/>
        <v>217</v>
      </c>
      <c r="C220" s="17" t="s">
        <v>50</v>
      </c>
      <c r="D220" s="18" t="s">
        <v>97</v>
      </c>
      <c r="E220" s="7" t="s">
        <v>334</v>
      </c>
    </row>
    <row r="221" spans="1:5">
      <c r="A221" s="5">
        <f t="shared" si="3"/>
        <v>218</v>
      </c>
      <c r="B221" s="23"/>
      <c r="C221" s="24" t="s">
        <v>49</v>
      </c>
      <c r="D221" s="25" t="s">
        <v>98</v>
      </c>
      <c r="E221" s="39" t="s">
        <v>283</v>
      </c>
    </row>
    <row r="222" spans="1:5">
      <c r="A222" s="93">
        <f t="shared" si="3"/>
        <v>219</v>
      </c>
      <c r="C222" s="17" t="s">
        <v>50</v>
      </c>
      <c r="D222" s="18" t="s">
        <v>99</v>
      </c>
      <c r="E222" s="7" t="s">
        <v>413</v>
      </c>
    </row>
    <row r="223" spans="1:5">
      <c r="A223" s="5">
        <f t="shared" si="3"/>
        <v>220</v>
      </c>
      <c r="C223" s="17" t="s">
        <v>49</v>
      </c>
      <c r="D223" s="18" t="s">
        <v>100</v>
      </c>
      <c r="E223" s="7" t="s">
        <v>321</v>
      </c>
    </row>
    <row r="224" spans="1:5">
      <c r="A224" s="5">
        <f t="shared" si="3"/>
        <v>221</v>
      </c>
      <c r="C224" s="17" t="s">
        <v>50</v>
      </c>
      <c r="D224" s="18" t="s">
        <v>99</v>
      </c>
      <c r="E224" s="7" t="s">
        <v>334</v>
      </c>
    </row>
    <row r="225" spans="1:5">
      <c r="A225" s="21">
        <f t="shared" si="3"/>
        <v>222</v>
      </c>
      <c r="B225" s="22"/>
      <c r="C225" s="19" t="s">
        <v>49</v>
      </c>
      <c r="D225" s="20" t="s">
        <v>415</v>
      </c>
      <c r="E225" s="52" t="s">
        <v>414</v>
      </c>
    </row>
    <row r="226" spans="1:5">
      <c r="A226" s="5">
        <f t="shared" si="3"/>
        <v>223</v>
      </c>
      <c r="B226" s="6">
        <v>1.3402777777777777E-2</v>
      </c>
      <c r="C226" s="17" t="s">
        <v>49</v>
      </c>
      <c r="D226" s="18" t="s">
        <v>416</v>
      </c>
      <c r="E226" s="7" t="s">
        <v>312</v>
      </c>
    </row>
    <row r="227" spans="1:5">
      <c r="A227" s="5">
        <f t="shared" si="3"/>
        <v>224</v>
      </c>
      <c r="C227" s="17" t="s">
        <v>50</v>
      </c>
      <c r="D227" s="18" t="s">
        <v>101</v>
      </c>
      <c r="E227" s="7" t="s">
        <v>334</v>
      </c>
    </row>
    <row r="228" spans="1:5">
      <c r="A228" s="83">
        <f t="shared" si="3"/>
        <v>225</v>
      </c>
      <c r="B228" s="23"/>
      <c r="C228" s="24" t="s">
        <v>49</v>
      </c>
      <c r="D228" s="25" t="s">
        <v>102</v>
      </c>
      <c r="E228" s="39" t="s">
        <v>417</v>
      </c>
    </row>
    <row r="229" spans="1:5">
      <c r="A229" s="5">
        <f t="shared" si="3"/>
        <v>226</v>
      </c>
      <c r="C229" s="17" t="s">
        <v>50</v>
      </c>
      <c r="D229" s="18" t="s">
        <v>103</v>
      </c>
      <c r="E229" s="7" t="s">
        <v>293</v>
      </c>
    </row>
    <row r="230" spans="1:5">
      <c r="A230" s="5">
        <f t="shared" si="3"/>
        <v>227</v>
      </c>
      <c r="C230" s="17" t="s">
        <v>49</v>
      </c>
      <c r="D230" s="18" t="s">
        <v>104</v>
      </c>
      <c r="E230" s="7" t="s">
        <v>312</v>
      </c>
    </row>
    <row r="231" spans="1:5">
      <c r="A231" s="5">
        <f t="shared" si="3"/>
        <v>228</v>
      </c>
      <c r="C231" s="17" t="s">
        <v>50</v>
      </c>
      <c r="D231" s="18" t="s">
        <v>105</v>
      </c>
      <c r="E231" s="7" t="s">
        <v>334</v>
      </c>
    </row>
    <row r="232" spans="1:5">
      <c r="A232" s="83">
        <f t="shared" si="3"/>
        <v>229</v>
      </c>
      <c r="B232" s="23"/>
      <c r="C232" s="24" t="s">
        <v>49</v>
      </c>
      <c r="D232" s="25" t="s">
        <v>93</v>
      </c>
      <c r="E232" s="39" t="s">
        <v>419</v>
      </c>
    </row>
    <row r="233" spans="1:5">
      <c r="A233" s="5">
        <f t="shared" si="3"/>
        <v>230</v>
      </c>
      <c r="C233" s="17" t="s">
        <v>50</v>
      </c>
      <c r="D233" s="18" t="s">
        <v>103</v>
      </c>
      <c r="E233" s="7" t="s">
        <v>380</v>
      </c>
    </row>
    <row r="234" spans="1:5">
      <c r="A234" s="5">
        <f t="shared" si="3"/>
        <v>231</v>
      </c>
      <c r="C234" s="17" t="s">
        <v>49</v>
      </c>
      <c r="D234" s="18" t="s">
        <v>106</v>
      </c>
      <c r="E234" s="7" t="s">
        <v>321</v>
      </c>
    </row>
    <row r="235" spans="1:5">
      <c r="A235" s="5">
        <f t="shared" si="3"/>
        <v>232</v>
      </c>
      <c r="C235" s="17" t="s">
        <v>50</v>
      </c>
      <c r="D235" s="18" t="s">
        <v>107</v>
      </c>
      <c r="E235" s="7" t="s">
        <v>269</v>
      </c>
    </row>
    <row r="236" spans="1:5">
      <c r="A236" s="5">
        <f t="shared" si="3"/>
        <v>233</v>
      </c>
      <c r="B236" s="23"/>
      <c r="C236" s="24" t="s">
        <v>50</v>
      </c>
      <c r="D236" s="25" t="s">
        <v>108</v>
      </c>
      <c r="E236" s="39" t="s">
        <v>285</v>
      </c>
    </row>
    <row r="237" spans="1:5" ht="22">
      <c r="A237" s="93">
        <f t="shared" si="3"/>
        <v>234</v>
      </c>
      <c r="B237" s="6">
        <v>1.3692129629629629E-2</v>
      </c>
      <c r="C237" s="17" t="s">
        <v>49</v>
      </c>
      <c r="D237" s="18" t="s">
        <v>109</v>
      </c>
      <c r="E237" s="7" t="s">
        <v>264</v>
      </c>
    </row>
    <row r="238" spans="1:5">
      <c r="A238" s="5">
        <f t="shared" si="3"/>
        <v>235</v>
      </c>
      <c r="C238" s="72" t="s">
        <v>50</v>
      </c>
      <c r="D238" s="27" t="s">
        <v>421</v>
      </c>
      <c r="E238" s="14" t="s">
        <v>422</v>
      </c>
    </row>
    <row r="239" spans="1:5">
      <c r="A239" s="5">
        <f t="shared" si="3"/>
        <v>236</v>
      </c>
      <c r="B239" s="26"/>
      <c r="C239" s="72"/>
      <c r="D239" s="27" t="s">
        <v>39</v>
      </c>
      <c r="E239" s="56" t="s">
        <v>323</v>
      </c>
    </row>
    <row r="240" spans="1:5">
      <c r="A240" s="5">
        <f t="shared" si="3"/>
        <v>237</v>
      </c>
      <c r="B240" s="6">
        <v>1.3715277777777778E-2</v>
      </c>
      <c r="C240" s="72" t="s">
        <v>50</v>
      </c>
      <c r="D240" s="18" t="s">
        <v>420</v>
      </c>
      <c r="E240" s="7" t="s">
        <v>293</v>
      </c>
    </row>
    <row r="241" spans="1:5">
      <c r="A241" s="5">
        <f t="shared" si="3"/>
        <v>238</v>
      </c>
      <c r="B241" s="23"/>
      <c r="C241" s="24" t="s">
        <v>49</v>
      </c>
      <c r="D241" s="25" t="s">
        <v>424</v>
      </c>
      <c r="E241" s="39" t="s">
        <v>423</v>
      </c>
    </row>
    <row r="242" spans="1:5">
      <c r="A242" s="93">
        <f t="shared" si="3"/>
        <v>239</v>
      </c>
      <c r="C242" s="17" t="s">
        <v>49</v>
      </c>
      <c r="D242" s="18" t="s">
        <v>425</v>
      </c>
      <c r="E242" s="7" t="s">
        <v>259</v>
      </c>
    </row>
    <row r="243" spans="1:5" ht="22">
      <c r="A243" s="5">
        <f t="shared" si="3"/>
        <v>240</v>
      </c>
      <c r="C243" s="17" t="s">
        <v>50</v>
      </c>
      <c r="D243" s="18" t="s">
        <v>110</v>
      </c>
      <c r="E243" s="7" t="s">
        <v>293</v>
      </c>
    </row>
    <row r="244" spans="1:5">
      <c r="A244" s="5">
        <f t="shared" si="3"/>
        <v>241</v>
      </c>
      <c r="C244" s="17" t="s">
        <v>49</v>
      </c>
      <c r="D244" s="18" t="s">
        <v>93</v>
      </c>
      <c r="E244" s="7" t="s">
        <v>272</v>
      </c>
    </row>
    <row r="245" spans="1:5">
      <c r="A245" s="5">
        <f t="shared" si="3"/>
        <v>242</v>
      </c>
      <c r="C245" s="17" t="s">
        <v>50</v>
      </c>
      <c r="D245" s="18" t="s">
        <v>111</v>
      </c>
      <c r="E245" s="7" t="s">
        <v>383</v>
      </c>
    </row>
    <row r="246" spans="1:5">
      <c r="A246" s="5">
        <f t="shared" si="3"/>
        <v>243</v>
      </c>
      <c r="B246" s="23"/>
      <c r="C246" s="24" t="s">
        <v>49</v>
      </c>
      <c r="D246" s="25" t="s">
        <v>42</v>
      </c>
      <c r="E246" s="39" t="s">
        <v>427</v>
      </c>
    </row>
    <row r="247" spans="1:5" ht="22">
      <c r="A247" s="94">
        <f t="shared" si="3"/>
        <v>244</v>
      </c>
      <c r="B247" s="48"/>
      <c r="C247" s="79" t="s">
        <v>50</v>
      </c>
      <c r="D247" s="32" t="s">
        <v>428</v>
      </c>
      <c r="E247" s="78" t="s">
        <v>380</v>
      </c>
    </row>
    <row r="248" spans="1:5">
      <c r="A248" s="28">
        <f t="shared" si="3"/>
        <v>245</v>
      </c>
      <c r="B248" s="29">
        <v>1.4050925925925927E-2</v>
      </c>
      <c r="C248" s="30" t="s">
        <v>49</v>
      </c>
      <c r="D248" s="77" t="s">
        <v>429</v>
      </c>
      <c r="E248" s="7" t="s">
        <v>264</v>
      </c>
    </row>
    <row r="249" spans="1:5">
      <c r="A249" s="5">
        <f t="shared" si="3"/>
        <v>246</v>
      </c>
      <c r="C249" s="17" t="s">
        <v>49</v>
      </c>
      <c r="D249" s="18" t="s">
        <v>430</v>
      </c>
      <c r="E249" s="7" t="s">
        <v>259</v>
      </c>
    </row>
    <row r="250" spans="1:5">
      <c r="A250" s="5">
        <f t="shared" si="3"/>
        <v>247</v>
      </c>
      <c r="C250" s="17" t="s">
        <v>50</v>
      </c>
      <c r="D250" s="18" t="s">
        <v>101</v>
      </c>
      <c r="E250" s="7" t="s">
        <v>305</v>
      </c>
    </row>
    <row r="251" spans="1:5">
      <c r="A251" s="5">
        <f t="shared" si="3"/>
        <v>248</v>
      </c>
      <c r="B251" s="23"/>
      <c r="C251" s="24" t="s">
        <v>49</v>
      </c>
      <c r="D251" s="25" t="s">
        <v>431</v>
      </c>
      <c r="E251" s="39" t="s">
        <v>406</v>
      </c>
    </row>
    <row r="252" spans="1:5">
      <c r="A252" s="93">
        <f t="shared" si="3"/>
        <v>249</v>
      </c>
      <c r="C252" s="17" t="s">
        <v>50</v>
      </c>
      <c r="D252" s="18" t="s">
        <v>432</v>
      </c>
      <c r="E252" s="7" t="s">
        <v>273</v>
      </c>
    </row>
    <row r="253" spans="1:5">
      <c r="A253" s="5">
        <f t="shared" si="3"/>
        <v>250</v>
      </c>
      <c r="C253" s="17" t="s">
        <v>50</v>
      </c>
      <c r="D253" s="18" t="s">
        <v>112</v>
      </c>
      <c r="E253" s="14" t="s">
        <v>273</v>
      </c>
    </row>
    <row r="254" spans="1:5">
      <c r="A254" s="5">
        <f t="shared" si="3"/>
        <v>251</v>
      </c>
      <c r="C254" s="17" t="s">
        <v>50</v>
      </c>
      <c r="D254" s="18" t="s">
        <v>113</v>
      </c>
      <c r="E254" s="14" t="s">
        <v>273</v>
      </c>
    </row>
    <row r="255" spans="1:5">
      <c r="A255" s="5">
        <f t="shared" si="3"/>
        <v>252</v>
      </c>
      <c r="C255" s="17" t="s">
        <v>49</v>
      </c>
      <c r="D255" s="18" t="s">
        <v>114</v>
      </c>
      <c r="E255" s="14" t="s">
        <v>321</v>
      </c>
    </row>
    <row r="256" spans="1:5">
      <c r="A256" s="5">
        <f t="shared" si="3"/>
        <v>253</v>
      </c>
      <c r="B256" s="23"/>
      <c r="C256" s="24" t="s">
        <v>50</v>
      </c>
      <c r="D256" s="25" t="s">
        <v>9</v>
      </c>
      <c r="E256" s="14" t="s">
        <v>285</v>
      </c>
    </row>
    <row r="257" spans="1:5">
      <c r="A257" s="93">
        <f t="shared" si="3"/>
        <v>254</v>
      </c>
      <c r="C257" s="17" t="s">
        <v>50</v>
      </c>
      <c r="D257" s="18" t="s">
        <v>115</v>
      </c>
      <c r="E257" s="41" t="s">
        <v>293</v>
      </c>
    </row>
    <row r="258" spans="1:5">
      <c r="A258" s="5">
        <f t="shared" si="3"/>
        <v>255</v>
      </c>
      <c r="C258" s="17" t="s">
        <v>50</v>
      </c>
      <c r="D258" s="18" t="s">
        <v>113</v>
      </c>
      <c r="E258" s="7" t="s">
        <v>273</v>
      </c>
    </row>
    <row r="259" spans="1:5">
      <c r="A259" s="5">
        <f t="shared" si="3"/>
        <v>256</v>
      </c>
      <c r="C259" s="17" t="s">
        <v>49</v>
      </c>
      <c r="D259" s="18" t="s">
        <v>116</v>
      </c>
      <c r="E259" s="7" t="s">
        <v>264</v>
      </c>
    </row>
    <row r="260" spans="1:5">
      <c r="A260" s="5">
        <f t="shared" si="3"/>
        <v>257</v>
      </c>
      <c r="C260" s="17" t="s">
        <v>50</v>
      </c>
      <c r="D260" s="18" t="s">
        <v>117</v>
      </c>
      <c r="E260" s="7" t="s">
        <v>293</v>
      </c>
    </row>
    <row r="261" spans="1:5">
      <c r="A261" s="5">
        <f t="shared" si="3"/>
        <v>258</v>
      </c>
      <c r="B261" s="23"/>
      <c r="C261" s="24" t="s">
        <v>49</v>
      </c>
      <c r="D261" s="25" t="s">
        <v>118</v>
      </c>
      <c r="E261" s="39" t="s">
        <v>325</v>
      </c>
    </row>
    <row r="262" spans="1:5">
      <c r="A262" s="93">
        <f t="shared" ref="A262:A325" si="4">ROW()-3</f>
        <v>259</v>
      </c>
      <c r="C262" s="17" t="s">
        <v>50</v>
      </c>
      <c r="D262" s="18" t="s">
        <v>119</v>
      </c>
      <c r="E262" s="7" t="s">
        <v>273</v>
      </c>
    </row>
    <row r="263" spans="1:5">
      <c r="A263" s="5">
        <f t="shared" si="4"/>
        <v>260</v>
      </c>
      <c r="C263" s="17" t="s">
        <v>49</v>
      </c>
      <c r="D263" s="18" t="s">
        <v>120</v>
      </c>
      <c r="E263" s="7" t="s">
        <v>264</v>
      </c>
    </row>
    <row r="264" spans="1:5">
      <c r="A264" s="5">
        <f t="shared" si="4"/>
        <v>261</v>
      </c>
      <c r="C264" s="17" t="s">
        <v>49</v>
      </c>
      <c r="D264" s="18" t="s">
        <v>121</v>
      </c>
      <c r="E264" s="7" t="s">
        <v>773</v>
      </c>
    </row>
    <row r="265" spans="1:5">
      <c r="A265" s="5">
        <f t="shared" si="4"/>
        <v>262</v>
      </c>
      <c r="C265" s="17" t="s">
        <v>49</v>
      </c>
      <c r="D265" s="18" t="s">
        <v>434</v>
      </c>
      <c r="E265" s="7" t="s">
        <v>433</v>
      </c>
    </row>
    <row r="266" spans="1:5" ht="22">
      <c r="A266" s="5">
        <f t="shared" si="4"/>
        <v>263</v>
      </c>
      <c r="C266" s="17"/>
      <c r="D266" s="18" t="s">
        <v>435</v>
      </c>
      <c r="E266" s="7" t="s">
        <v>259</v>
      </c>
    </row>
    <row r="267" spans="1:5">
      <c r="A267" s="5">
        <f t="shared" si="4"/>
        <v>264</v>
      </c>
      <c r="C267" s="17" t="s">
        <v>50</v>
      </c>
      <c r="D267" s="18" t="s">
        <v>122</v>
      </c>
      <c r="E267" s="7" t="s">
        <v>324</v>
      </c>
    </row>
    <row r="268" spans="1:5">
      <c r="A268" s="5">
        <f t="shared" si="4"/>
        <v>265</v>
      </c>
      <c r="C268" s="17" t="s">
        <v>49</v>
      </c>
      <c r="D268" s="18" t="s">
        <v>123</v>
      </c>
      <c r="E268" s="7" t="s">
        <v>306</v>
      </c>
    </row>
    <row r="269" spans="1:5">
      <c r="A269" s="21">
        <f t="shared" si="4"/>
        <v>266</v>
      </c>
      <c r="B269" s="22"/>
      <c r="C269" s="19" t="s">
        <v>50</v>
      </c>
      <c r="D269" s="20" t="s">
        <v>124</v>
      </c>
      <c r="E269" s="52" t="s">
        <v>404</v>
      </c>
    </row>
    <row r="270" spans="1:5" ht="22">
      <c r="A270" s="5">
        <f t="shared" si="4"/>
        <v>267</v>
      </c>
      <c r="B270" s="6">
        <v>1.4583333333333332E-2</v>
      </c>
      <c r="C270" s="17" t="s">
        <v>49</v>
      </c>
      <c r="D270" s="18" t="s">
        <v>125</v>
      </c>
      <c r="E270" s="7" t="s">
        <v>257</v>
      </c>
    </row>
    <row r="271" spans="1:5">
      <c r="A271" s="5">
        <f t="shared" si="4"/>
        <v>268</v>
      </c>
      <c r="C271" s="17" t="s">
        <v>49</v>
      </c>
      <c r="D271" s="18" t="s">
        <v>126</v>
      </c>
      <c r="E271" s="7" t="s">
        <v>259</v>
      </c>
    </row>
    <row r="272" spans="1:5">
      <c r="A272" s="5">
        <f t="shared" si="4"/>
        <v>269</v>
      </c>
      <c r="B272" s="23"/>
      <c r="C272" s="24" t="s">
        <v>50</v>
      </c>
      <c r="D272" s="25" t="s">
        <v>9</v>
      </c>
      <c r="E272" s="39" t="s">
        <v>285</v>
      </c>
    </row>
    <row r="273" spans="1:5">
      <c r="A273" s="93">
        <f t="shared" si="4"/>
        <v>270</v>
      </c>
      <c r="C273" s="17" t="s">
        <v>49</v>
      </c>
      <c r="D273" s="18" t="s">
        <v>436</v>
      </c>
      <c r="E273" s="7" t="s">
        <v>264</v>
      </c>
    </row>
    <row r="274" spans="1:5">
      <c r="A274" s="5">
        <f t="shared" si="4"/>
        <v>271</v>
      </c>
      <c r="C274" s="17" t="s">
        <v>51</v>
      </c>
      <c r="D274" s="18" t="s">
        <v>437</v>
      </c>
      <c r="E274" s="7" t="s">
        <v>300</v>
      </c>
    </row>
    <row r="275" spans="1:5">
      <c r="A275" s="5">
        <f t="shared" si="4"/>
        <v>272</v>
      </c>
      <c r="B275" s="23"/>
      <c r="C275" s="24" t="s">
        <v>49</v>
      </c>
      <c r="D275" s="25" t="s">
        <v>439</v>
      </c>
      <c r="E275" s="39" t="s">
        <v>337</v>
      </c>
    </row>
    <row r="276" spans="1:5">
      <c r="A276" s="93">
        <f t="shared" si="4"/>
        <v>273</v>
      </c>
      <c r="C276" s="17" t="s">
        <v>50</v>
      </c>
      <c r="D276" s="18" t="s">
        <v>127</v>
      </c>
      <c r="E276" s="7" t="s">
        <v>263</v>
      </c>
    </row>
    <row r="277" spans="1:5" ht="44">
      <c r="A277" s="5">
        <f t="shared" si="4"/>
        <v>274</v>
      </c>
      <c r="B277" s="6">
        <v>1.4745370370370372E-2</v>
      </c>
      <c r="C277" s="17" t="s">
        <v>49</v>
      </c>
      <c r="D277" s="18" t="s">
        <v>438</v>
      </c>
      <c r="E277" s="7" t="s">
        <v>264</v>
      </c>
    </row>
    <row r="278" spans="1:5">
      <c r="A278" s="83">
        <f t="shared" si="4"/>
        <v>275</v>
      </c>
      <c r="B278" s="23"/>
      <c r="C278" s="24" t="s">
        <v>50</v>
      </c>
      <c r="D278" s="25" t="s">
        <v>128</v>
      </c>
      <c r="E278" s="39" t="s">
        <v>334</v>
      </c>
    </row>
    <row r="279" spans="1:5">
      <c r="A279" s="5">
        <f t="shared" si="4"/>
        <v>276</v>
      </c>
      <c r="C279" s="17" t="s">
        <v>49</v>
      </c>
      <c r="D279" s="18" t="s">
        <v>440</v>
      </c>
      <c r="E279" s="7" t="s">
        <v>264</v>
      </c>
    </row>
    <row r="280" spans="1:5">
      <c r="A280" s="5">
        <f t="shared" si="4"/>
        <v>277</v>
      </c>
      <c r="B280" s="23"/>
      <c r="C280" s="24" t="s">
        <v>49</v>
      </c>
      <c r="D280" s="25" t="s">
        <v>441</v>
      </c>
      <c r="E280" s="39" t="s">
        <v>259</v>
      </c>
    </row>
    <row r="281" spans="1:5">
      <c r="A281" s="93">
        <f t="shared" si="4"/>
        <v>278</v>
      </c>
      <c r="B281" s="6">
        <v>1.494212962962963E-2</v>
      </c>
      <c r="C281" s="17" t="s">
        <v>50</v>
      </c>
      <c r="D281" s="18" t="s">
        <v>443</v>
      </c>
      <c r="E281" s="7" t="s">
        <v>444</v>
      </c>
    </row>
    <row r="282" spans="1:5" ht="22">
      <c r="A282" s="5">
        <f t="shared" si="4"/>
        <v>279</v>
      </c>
      <c r="C282" s="17" t="s">
        <v>49</v>
      </c>
      <c r="D282" s="18" t="s">
        <v>442</v>
      </c>
      <c r="E282" s="7" t="s">
        <v>426</v>
      </c>
    </row>
    <row r="283" spans="1:5">
      <c r="A283" s="5">
        <f t="shared" si="4"/>
        <v>280</v>
      </c>
      <c r="C283" s="17" t="s">
        <v>50</v>
      </c>
      <c r="D283" s="18" t="s">
        <v>445</v>
      </c>
      <c r="E283" s="7" t="s">
        <v>773</v>
      </c>
    </row>
    <row r="284" spans="1:5">
      <c r="A284" s="5">
        <f t="shared" si="4"/>
        <v>281</v>
      </c>
      <c r="B284" s="26"/>
      <c r="C284" s="74" t="s">
        <v>49</v>
      </c>
      <c r="D284" s="20" t="s">
        <v>446</v>
      </c>
      <c r="E284" s="52" t="s">
        <v>382</v>
      </c>
    </row>
    <row r="285" spans="1:5">
      <c r="A285" s="28">
        <f t="shared" si="4"/>
        <v>282</v>
      </c>
      <c r="B285" s="29">
        <v>1.5277777777777777E-2</v>
      </c>
      <c r="C285" s="30" t="s">
        <v>275</v>
      </c>
      <c r="D285" s="18" t="s">
        <v>448</v>
      </c>
      <c r="E285" s="8" t="s">
        <v>356</v>
      </c>
    </row>
    <row r="286" spans="1:5">
      <c r="A286" s="5">
        <f t="shared" si="4"/>
        <v>283</v>
      </c>
      <c r="C286" s="17" t="s">
        <v>265</v>
      </c>
      <c r="D286" s="18" t="s">
        <v>130</v>
      </c>
      <c r="E286" s="8" t="s">
        <v>305</v>
      </c>
    </row>
    <row r="287" spans="1:5">
      <c r="A287" s="5">
        <f t="shared" si="4"/>
        <v>284</v>
      </c>
      <c r="C287" s="17" t="s">
        <v>275</v>
      </c>
      <c r="D287" s="18" t="s">
        <v>129</v>
      </c>
      <c r="E287" s="8" t="s">
        <v>418</v>
      </c>
    </row>
    <row r="288" spans="1:5">
      <c r="A288" s="5">
        <f t="shared" si="4"/>
        <v>285</v>
      </c>
      <c r="B288" s="23"/>
      <c r="C288" s="24" t="s">
        <v>265</v>
      </c>
      <c r="D288" s="25" t="s">
        <v>130</v>
      </c>
      <c r="E288" s="57" t="s">
        <v>418</v>
      </c>
    </row>
    <row r="289" spans="1:5">
      <c r="A289" s="93">
        <f t="shared" si="4"/>
        <v>286</v>
      </c>
      <c r="B289" s="26"/>
      <c r="C289" s="72" t="s">
        <v>275</v>
      </c>
      <c r="D289" s="27" t="s">
        <v>131</v>
      </c>
      <c r="E289" s="58" t="s">
        <v>293</v>
      </c>
    </row>
    <row r="290" spans="1:5">
      <c r="A290" s="5">
        <f t="shared" si="4"/>
        <v>287</v>
      </c>
      <c r="B290" s="23"/>
      <c r="C290" s="24" t="s">
        <v>265</v>
      </c>
      <c r="D290" s="25" t="s">
        <v>447</v>
      </c>
      <c r="E290" s="57" t="s">
        <v>449</v>
      </c>
    </row>
    <row r="291" spans="1:5" ht="22">
      <c r="A291" s="90">
        <f t="shared" si="4"/>
        <v>288</v>
      </c>
      <c r="B291" s="6">
        <v>1.5439814814814816E-2</v>
      </c>
      <c r="C291" s="17" t="s">
        <v>50</v>
      </c>
      <c r="D291" s="18" t="s">
        <v>450</v>
      </c>
      <c r="E291" s="7" t="s">
        <v>293</v>
      </c>
    </row>
    <row r="292" spans="1:5">
      <c r="A292" s="5">
        <f t="shared" si="4"/>
        <v>289</v>
      </c>
      <c r="C292" s="17" t="s">
        <v>49</v>
      </c>
      <c r="D292" s="18" t="s">
        <v>132</v>
      </c>
      <c r="E292" s="7" t="s">
        <v>321</v>
      </c>
    </row>
    <row r="293" spans="1:5">
      <c r="A293" s="5">
        <f t="shared" si="4"/>
        <v>290</v>
      </c>
      <c r="C293" s="17" t="s">
        <v>50</v>
      </c>
      <c r="D293" s="18" t="s">
        <v>133</v>
      </c>
      <c r="E293" s="7" t="s">
        <v>305</v>
      </c>
    </row>
    <row r="294" spans="1:5">
      <c r="A294" s="5">
        <f t="shared" si="4"/>
        <v>291</v>
      </c>
      <c r="B294" s="23"/>
      <c r="C294" s="24" t="s">
        <v>49</v>
      </c>
      <c r="D294" s="25" t="s">
        <v>134</v>
      </c>
      <c r="E294" s="39" t="s">
        <v>321</v>
      </c>
    </row>
    <row r="295" spans="1:5">
      <c r="A295" s="93">
        <f t="shared" si="4"/>
        <v>292</v>
      </c>
      <c r="C295" s="17" t="s">
        <v>49</v>
      </c>
      <c r="D295" s="18" t="s">
        <v>455</v>
      </c>
      <c r="E295" s="7" t="s">
        <v>312</v>
      </c>
    </row>
    <row r="296" spans="1:5">
      <c r="A296" s="5">
        <f t="shared" si="4"/>
        <v>293</v>
      </c>
      <c r="C296" s="17" t="s">
        <v>49</v>
      </c>
      <c r="D296" s="18" t="s">
        <v>451</v>
      </c>
      <c r="E296" s="7" t="s">
        <v>342</v>
      </c>
    </row>
    <row r="297" spans="1:5">
      <c r="A297" s="5">
        <f t="shared" si="4"/>
        <v>294</v>
      </c>
      <c r="C297" s="17" t="s">
        <v>49</v>
      </c>
      <c r="D297" s="18" t="s">
        <v>452</v>
      </c>
      <c r="E297" s="7" t="s">
        <v>773</v>
      </c>
    </row>
    <row r="298" spans="1:5">
      <c r="A298" s="5">
        <f t="shared" si="4"/>
        <v>295</v>
      </c>
      <c r="C298" s="17" t="s">
        <v>453</v>
      </c>
      <c r="D298" s="18" t="s">
        <v>456</v>
      </c>
      <c r="E298" s="7" t="s">
        <v>324</v>
      </c>
    </row>
    <row r="299" spans="1:5">
      <c r="A299" s="21">
        <f t="shared" si="4"/>
        <v>296</v>
      </c>
      <c r="B299" s="22"/>
      <c r="C299" s="19" t="s">
        <v>49</v>
      </c>
      <c r="D299" s="20" t="s">
        <v>454</v>
      </c>
      <c r="E299" s="52" t="s">
        <v>337</v>
      </c>
    </row>
    <row r="300" spans="1:5">
      <c r="A300" s="5">
        <f t="shared" si="4"/>
        <v>297</v>
      </c>
      <c r="B300" s="26">
        <v>1.6076388888888887E-2</v>
      </c>
      <c r="C300" s="72" t="s">
        <v>50</v>
      </c>
      <c r="D300" s="27" t="s">
        <v>458</v>
      </c>
      <c r="E300" s="14" t="s">
        <v>343</v>
      </c>
    </row>
    <row r="301" spans="1:5">
      <c r="A301" s="5">
        <f t="shared" si="4"/>
        <v>298</v>
      </c>
      <c r="C301" s="17" t="s">
        <v>50</v>
      </c>
      <c r="D301" s="18" t="s">
        <v>457</v>
      </c>
      <c r="E301" s="7" t="s">
        <v>273</v>
      </c>
    </row>
    <row r="302" spans="1:5">
      <c r="A302" s="5">
        <f t="shared" si="4"/>
        <v>299</v>
      </c>
      <c r="C302" s="17" t="s">
        <v>49</v>
      </c>
      <c r="D302" s="18" t="s">
        <v>461</v>
      </c>
      <c r="E302" s="7" t="s">
        <v>321</v>
      </c>
    </row>
    <row r="303" spans="1:5">
      <c r="A303" s="5">
        <f t="shared" si="4"/>
        <v>300</v>
      </c>
      <c r="C303" s="17" t="s">
        <v>50</v>
      </c>
      <c r="D303" s="18" t="s">
        <v>463</v>
      </c>
      <c r="E303" s="7" t="s">
        <v>305</v>
      </c>
    </row>
    <row r="304" spans="1:5">
      <c r="A304" s="5">
        <f t="shared" si="4"/>
        <v>301</v>
      </c>
      <c r="C304" s="17" t="s">
        <v>49</v>
      </c>
      <c r="D304" s="18" t="s">
        <v>464</v>
      </c>
      <c r="E304" s="7" t="s">
        <v>321</v>
      </c>
    </row>
    <row r="305" spans="1:5">
      <c r="A305" s="5">
        <f t="shared" si="4"/>
        <v>302</v>
      </c>
      <c r="C305" s="17" t="s">
        <v>50</v>
      </c>
      <c r="D305" s="18" t="s">
        <v>462</v>
      </c>
      <c r="E305" s="7" t="s">
        <v>305</v>
      </c>
    </row>
    <row r="306" spans="1:5">
      <c r="A306" s="5">
        <f t="shared" si="4"/>
        <v>303</v>
      </c>
      <c r="C306" s="17" t="s">
        <v>49</v>
      </c>
      <c r="D306" s="18"/>
      <c r="E306" s="7" t="s">
        <v>268</v>
      </c>
    </row>
    <row r="307" spans="1:5">
      <c r="A307" s="5">
        <f t="shared" si="4"/>
        <v>304</v>
      </c>
      <c r="C307" s="17" t="s">
        <v>49</v>
      </c>
      <c r="D307" s="18" t="s">
        <v>726</v>
      </c>
      <c r="E307" s="7" t="s">
        <v>426</v>
      </c>
    </row>
    <row r="308" spans="1:5">
      <c r="A308" s="5">
        <f t="shared" si="4"/>
        <v>305</v>
      </c>
      <c r="C308" s="17" t="s">
        <v>49</v>
      </c>
      <c r="D308" s="18" t="s">
        <v>724</v>
      </c>
      <c r="E308" s="7" t="s">
        <v>323</v>
      </c>
    </row>
    <row r="309" spans="1:5">
      <c r="A309" s="5">
        <f t="shared" si="4"/>
        <v>306</v>
      </c>
      <c r="C309" s="17" t="s">
        <v>49</v>
      </c>
      <c r="D309" s="18" t="s">
        <v>465</v>
      </c>
      <c r="E309" s="7" t="s">
        <v>722</v>
      </c>
    </row>
    <row r="310" spans="1:5">
      <c r="A310" s="5">
        <f t="shared" si="4"/>
        <v>307</v>
      </c>
      <c r="B310" s="26"/>
      <c r="C310" s="72" t="s">
        <v>50</v>
      </c>
      <c r="D310" s="27" t="s">
        <v>466</v>
      </c>
      <c r="E310" s="14" t="s">
        <v>723</v>
      </c>
    </row>
    <row r="311" spans="1:5">
      <c r="A311" s="5">
        <f t="shared" si="4"/>
        <v>308</v>
      </c>
      <c r="B311" s="23"/>
      <c r="C311" s="24" t="s">
        <v>49</v>
      </c>
      <c r="D311" s="25" t="s">
        <v>725</v>
      </c>
      <c r="E311" s="39" t="s">
        <v>382</v>
      </c>
    </row>
    <row r="312" spans="1:5">
      <c r="A312" s="93">
        <f t="shared" si="4"/>
        <v>309</v>
      </c>
      <c r="B312" s="6">
        <v>1.6423611111111111E-2</v>
      </c>
      <c r="C312" s="17" t="s">
        <v>50</v>
      </c>
      <c r="D312" s="18" t="s">
        <v>467</v>
      </c>
      <c r="E312" s="7" t="s">
        <v>273</v>
      </c>
    </row>
    <row r="313" spans="1:5">
      <c r="A313" s="5">
        <f t="shared" si="4"/>
        <v>310</v>
      </c>
      <c r="C313" s="17" t="s">
        <v>49</v>
      </c>
      <c r="D313" s="18" t="s">
        <v>135</v>
      </c>
      <c r="E313" s="7" t="s">
        <v>274</v>
      </c>
    </row>
    <row r="314" spans="1:5">
      <c r="A314" s="5">
        <f t="shared" si="4"/>
        <v>311</v>
      </c>
      <c r="C314" s="17" t="s">
        <v>50</v>
      </c>
      <c r="D314" s="18" t="s">
        <v>136</v>
      </c>
      <c r="E314" s="7" t="s">
        <v>332</v>
      </c>
    </row>
    <row r="315" spans="1:5">
      <c r="A315" s="5">
        <f t="shared" si="4"/>
        <v>312</v>
      </c>
      <c r="C315" s="17" t="s">
        <v>49</v>
      </c>
      <c r="D315" s="18" t="s">
        <v>468</v>
      </c>
      <c r="E315" s="7" t="s">
        <v>469</v>
      </c>
    </row>
    <row r="316" spans="1:5">
      <c r="A316" s="21">
        <f t="shared" si="4"/>
        <v>313</v>
      </c>
      <c r="B316" s="22"/>
      <c r="C316" s="19" t="s">
        <v>50</v>
      </c>
      <c r="D316" s="20" t="s">
        <v>470</v>
      </c>
      <c r="E316" s="52" t="s">
        <v>269</v>
      </c>
    </row>
    <row r="317" spans="1:5">
      <c r="A317" s="5">
        <f t="shared" si="4"/>
        <v>314</v>
      </c>
      <c r="C317" s="17" t="s">
        <v>50</v>
      </c>
      <c r="D317" s="18" t="s">
        <v>137</v>
      </c>
      <c r="E317" s="7" t="s">
        <v>293</v>
      </c>
    </row>
    <row r="318" spans="1:5">
      <c r="A318" s="5">
        <f t="shared" si="4"/>
        <v>315</v>
      </c>
      <c r="C318" s="17" t="s">
        <v>49</v>
      </c>
      <c r="D318" s="18" t="s">
        <v>471</v>
      </c>
      <c r="E318" s="7" t="s">
        <v>321</v>
      </c>
    </row>
    <row r="319" spans="1:5">
      <c r="A319" s="5">
        <f t="shared" si="4"/>
        <v>316</v>
      </c>
      <c r="C319" s="17" t="s">
        <v>50</v>
      </c>
      <c r="D319" s="18" t="s">
        <v>472</v>
      </c>
      <c r="E319" s="7" t="s">
        <v>305</v>
      </c>
    </row>
    <row r="320" spans="1:5">
      <c r="A320" s="83">
        <f t="shared" si="4"/>
        <v>317</v>
      </c>
      <c r="B320" s="23"/>
      <c r="C320" s="24" t="s">
        <v>50</v>
      </c>
      <c r="D320" s="25" t="s">
        <v>473</v>
      </c>
      <c r="E320" s="39" t="s">
        <v>474</v>
      </c>
    </row>
    <row r="321" spans="1:5">
      <c r="A321" s="5">
        <f t="shared" si="4"/>
        <v>318</v>
      </c>
      <c r="C321" s="17" t="s">
        <v>49</v>
      </c>
      <c r="D321" s="18" t="s">
        <v>138</v>
      </c>
      <c r="E321" s="7" t="s">
        <v>273</v>
      </c>
    </row>
    <row r="322" spans="1:5">
      <c r="A322" s="5">
        <f t="shared" si="4"/>
        <v>319</v>
      </c>
      <c r="C322" s="17" t="s">
        <v>50</v>
      </c>
      <c r="D322" s="18" t="s">
        <v>139</v>
      </c>
      <c r="E322" s="7" t="s">
        <v>324</v>
      </c>
    </row>
    <row r="323" spans="1:5">
      <c r="A323" s="5">
        <f t="shared" si="4"/>
        <v>320</v>
      </c>
      <c r="B323" s="23"/>
      <c r="C323" s="24" t="s">
        <v>49</v>
      </c>
      <c r="D323" s="25" t="s">
        <v>477</v>
      </c>
      <c r="E323" s="39" t="s">
        <v>283</v>
      </c>
    </row>
    <row r="324" spans="1:5">
      <c r="A324" s="93">
        <f t="shared" si="4"/>
        <v>321</v>
      </c>
      <c r="C324" s="17" t="s">
        <v>50</v>
      </c>
      <c r="D324" s="18" t="s">
        <v>478</v>
      </c>
      <c r="E324" s="59" t="s">
        <v>460</v>
      </c>
    </row>
    <row r="325" spans="1:5">
      <c r="A325" s="5">
        <f t="shared" si="4"/>
        <v>322</v>
      </c>
      <c r="C325" s="17" t="s">
        <v>49</v>
      </c>
      <c r="D325" s="18" t="s">
        <v>479</v>
      </c>
      <c r="E325" s="59" t="s">
        <v>337</v>
      </c>
    </row>
    <row r="326" spans="1:5">
      <c r="A326" s="83">
        <f t="shared" ref="A326:A389" si="5">ROW()-3</f>
        <v>323</v>
      </c>
      <c r="B326" s="23"/>
      <c r="C326" s="24" t="s">
        <v>50</v>
      </c>
      <c r="D326" s="25" t="s">
        <v>480</v>
      </c>
      <c r="E326" s="60" t="s">
        <v>266</v>
      </c>
    </row>
    <row r="327" spans="1:5">
      <c r="A327" s="5">
        <f t="shared" si="5"/>
        <v>324</v>
      </c>
      <c r="C327" s="17" t="s">
        <v>49</v>
      </c>
      <c r="D327" s="18" t="s">
        <v>475</v>
      </c>
      <c r="E327" s="7" t="s">
        <v>773</v>
      </c>
    </row>
    <row r="328" spans="1:5" ht="22">
      <c r="A328" s="5">
        <f t="shared" si="5"/>
        <v>325</v>
      </c>
      <c r="C328" s="17"/>
      <c r="D328" s="18" t="s">
        <v>476</v>
      </c>
      <c r="E328" s="7" t="s">
        <v>257</v>
      </c>
    </row>
    <row r="329" spans="1:5">
      <c r="A329" s="83">
        <f t="shared" si="5"/>
        <v>326</v>
      </c>
      <c r="B329" s="23"/>
      <c r="C329" s="24" t="s">
        <v>50</v>
      </c>
      <c r="D329" s="25" t="s">
        <v>140</v>
      </c>
      <c r="E329" s="39" t="s">
        <v>305</v>
      </c>
    </row>
    <row r="330" spans="1:5">
      <c r="A330" s="5">
        <f t="shared" si="5"/>
        <v>327</v>
      </c>
      <c r="C330" s="17" t="s">
        <v>49</v>
      </c>
      <c r="D330" s="18" t="s">
        <v>141</v>
      </c>
      <c r="E330" s="7" t="s">
        <v>264</v>
      </c>
    </row>
    <row r="331" spans="1:5">
      <c r="A331" s="83">
        <f t="shared" si="5"/>
        <v>328</v>
      </c>
      <c r="B331" s="23"/>
      <c r="C331" s="24" t="s">
        <v>50</v>
      </c>
      <c r="D331" s="25" t="s">
        <v>142</v>
      </c>
      <c r="E331" s="39" t="s">
        <v>285</v>
      </c>
    </row>
    <row r="332" spans="1:5" ht="22">
      <c r="A332" s="5">
        <f t="shared" si="5"/>
        <v>329</v>
      </c>
      <c r="C332" s="17" t="s">
        <v>49</v>
      </c>
      <c r="D332" s="18" t="s">
        <v>481</v>
      </c>
      <c r="E332" s="7" t="s">
        <v>257</v>
      </c>
    </row>
    <row r="333" spans="1:5">
      <c r="A333" s="5">
        <f t="shared" si="5"/>
        <v>330</v>
      </c>
      <c r="C333" s="17" t="s">
        <v>50</v>
      </c>
      <c r="D333" s="18" t="s">
        <v>143</v>
      </c>
      <c r="E333" s="7" t="s">
        <v>269</v>
      </c>
    </row>
    <row r="334" spans="1:5">
      <c r="A334" s="5">
        <f t="shared" si="5"/>
        <v>331</v>
      </c>
      <c r="B334" s="23"/>
      <c r="C334" s="24" t="s">
        <v>49</v>
      </c>
      <c r="D334" s="25" t="s">
        <v>144</v>
      </c>
      <c r="E334" s="39" t="s">
        <v>321</v>
      </c>
    </row>
    <row r="335" spans="1:5">
      <c r="A335" s="94">
        <f t="shared" si="5"/>
        <v>332</v>
      </c>
      <c r="B335" s="22"/>
      <c r="C335" s="19" t="s">
        <v>50</v>
      </c>
      <c r="D335" s="20" t="s">
        <v>145</v>
      </c>
      <c r="E335" s="52" t="s">
        <v>273</v>
      </c>
    </row>
    <row r="336" spans="1:5" ht="22">
      <c r="A336" s="5">
        <f t="shared" si="5"/>
        <v>333</v>
      </c>
      <c r="B336" s="6">
        <v>1.8252314814814815E-2</v>
      </c>
      <c r="C336" s="17" t="s">
        <v>49</v>
      </c>
      <c r="D336" s="18" t="s">
        <v>146</v>
      </c>
      <c r="E336" s="7" t="s">
        <v>259</v>
      </c>
    </row>
    <row r="337" spans="1:5">
      <c r="A337" s="5">
        <f t="shared" si="5"/>
        <v>334</v>
      </c>
      <c r="C337" s="17" t="s">
        <v>51</v>
      </c>
      <c r="D337" s="18" t="s">
        <v>482</v>
      </c>
      <c r="E337" s="7" t="s">
        <v>483</v>
      </c>
    </row>
    <row r="338" spans="1:5">
      <c r="A338" s="83">
        <f t="shared" si="5"/>
        <v>335</v>
      </c>
      <c r="B338" s="23"/>
      <c r="C338" s="24" t="s">
        <v>49</v>
      </c>
      <c r="D338" s="25" t="s">
        <v>484</v>
      </c>
      <c r="E338" s="39" t="s">
        <v>272</v>
      </c>
    </row>
    <row r="339" spans="1:5">
      <c r="A339" s="93">
        <f t="shared" si="5"/>
        <v>336</v>
      </c>
      <c r="C339" s="17" t="s">
        <v>49</v>
      </c>
      <c r="D339" s="18" t="s">
        <v>485</v>
      </c>
      <c r="E339" s="7" t="s">
        <v>264</v>
      </c>
    </row>
    <row r="340" spans="1:5">
      <c r="A340" s="5">
        <f t="shared" si="5"/>
        <v>337</v>
      </c>
      <c r="C340" s="17" t="s">
        <v>49</v>
      </c>
      <c r="D340" s="18" t="s">
        <v>486</v>
      </c>
      <c r="E340" s="7" t="s">
        <v>312</v>
      </c>
    </row>
    <row r="341" spans="1:5">
      <c r="A341" s="5">
        <f t="shared" si="5"/>
        <v>338</v>
      </c>
      <c r="C341" s="17" t="s">
        <v>50</v>
      </c>
      <c r="D341" s="18" t="s">
        <v>147</v>
      </c>
      <c r="E341" s="7" t="s">
        <v>380</v>
      </c>
    </row>
    <row r="342" spans="1:5">
      <c r="A342" s="5">
        <f t="shared" si="5"/>
        <v>339</v>
      </c>
      <c r="C342" s="17" t="s">
        <v>49</v>
      </c>
      <c r="D342" s="18" t="s">
        <v>487</v>
      </c>
      <c r="E342" s="7" t="s">
        <v>773</v>
      </c>
    </row>
    <row r="343" spans="1:5">
      <c r="A343" s="5">
        <f t="shared" si="5"/>
        <v>340</v>
      </c>
      <c r="C343" s="17" t="s">
        <v>49</v>
      </c>
      <c r="D343" s="18" t="s">
        <v>488</v>
      </c>
      <c r="E343" s="7" t="s">
        <v>264</v>
      </c>
    </row>
    <row r="344" spans="1:5">
      <c r="A344" s="5">
        <f t="shared" si="5"/>
        <v>341</v>
      </c>
      <c r="C344" s="17" t="s">
        <v>49</v>
      </c>
      <c r="D344" s="18" t="s">
        <v>489</v>
      </c>
      <c r="E344" s="7" t="s">
        <v>342</v>
      </c>
    </row>
    <row r="345" spans="1:5">
      <c r="A345" s="5">
        <f t="shared" si="5"/>
        <v>342</v>
      </c>
      <c r="C345" s="17" t="s">
        <v>275</v>
      </c>
      <c r="D345" s="18" t="s">
        <v>490</v>
      </c>
      <c r="E345" s="7" t="s">
        <v>285</v>
      </c>
    </row>
    <row r="346" spans="1:5">
      <c r="A346" s="5">
        <f t="shared" si="5"/>
        <v>343</v>
      </c>
      <c r="C346" s="17" t="s">
        <v>265</v>
      </c>
      <c r="D346" s="18" t="s">
        <v>9</v>
      </c>
      <c r="E346" s="7" t="s">
        <v>285</v>
      </c>
    </row>
    <row r="347" spans="1:5">
      <c r="A347" s="5">
        <f t="shared" si="5"/>
        <v>344</v>
      </c>
      <c r="C347" s="17" t="s">
        <v>491</v>
      </c>
      <c r="D347" s="18" t="s">
        <v>148</v>
      </c>
      <c r="E347" s="7" t="s">
        <v>305</v>
      </c>
    </row>
    <row r="348" spans="1:5">
      <c r="A348" s="83">
        <f t="shared" si="5"/>
        <v>345</v>
      </c>
      <c r="B348" s="23"/>
      <c r="C348" s="24" t="s">
        <v>492</v>
      </c>
      <c r="D348" s="25" t="s">
        <v>149</v>
      </c>
      <c r="E348" s="39" t="s">
        <v>305</v>
      </c>
    </row>
    <row r="349" spans="1:5" ht="22">
      <c r="A349" s="5">
        <f t="shared" si="5"/>
        <v>346</v>
      </c>
      <c r="C349" s="17" t="s">
        <v>49</v>
      </c>
      <c r="D349" s="18" t="s">
        <v>150</v>
      </c>
      <c r="E349" s="7" t="s">
        <v>312</v>
      </c>
    </row>
    <row r="350" spans="1:5">
      <c r="A350" s="5">
        <f t="shared" si="5"/>
        <v>347</v>
      </c>
      <c r="B350" s="23"/>
      <c r="C350" s="24" t="s">
        <v>50</v>
      </c>
      <c r="D350" s="25" t="s">
        <v>151</v>
      </c>
      <c r="E350" s="39" t="s">
        <v>305</v>
      </c>
    </row>
    <row r="351" spans="1:5" ht="22">
      <c r="A351" s="93">
        <f t="shared" si="5"/>
        <v>348</v>
      </c>
      <c r="C351" s="17" t="s">
        <v>49</v>
      </c>
      <c r="D351" s="18" t="s">
        <v>493</v>
      </c>
      <c r="E351" s="7" t="s">
        <v>312</v>
      </c>
    </row>
    <row r="352" spans="1:5">
      <c r="A352" s="5">
        <f t="shared" si="5"/>
        <v>349</v>
      </c>
      <c r="B352" s="23"/>
      <c r="C352" s="24" t="s">
        <v>50</v>
      </c>
      <c r="D352" s="25" t="s">
        <v>9</v>
      </c>
      <c r="E352" s="39" t="s">
        <v>269</v>
      </c>
    </row>
    <row r="353" spans="1:5">
      <c r="A353" s="93">
        <f t="shared" si="5"/>
        <v>350</v>
      </c>
      <c r="C353" s="17" t="s">
        <v>49</v>
      </c>
      <c r="D353" s="18" t="s">
        <v>495</v>
      </c>
      <c r="E353" s="7" t="s">
        <v>257</v>
      </c>
    </row>
    <row r="354" spans="1:5">
      <c r="A354" s="5">
        <f t="shared" si="5"/>
        <v>351</v>
      </c>
      <c r="C354" s="17" t="s">
        <v>50</v>
      </c>
      <c r="D354" s="18" t="s">
        <v>494</v>
      </c>
      <c r="E354" s="16" t="s">
        <v>459</v>
      </c>
    </row>
    <row r="355" spans="1:5">
      <c r="A355" s="5">
        <f t="shared" si="5"/>
        <v>352</v>
      </c>
      <c r="C355" s="17" t="s">
        <v>49</v>
      </c>
      <c r="D355" s="18" t="s">
        <v>496</v>
      </c>
      <c r="E355" s="16" t="s">
        <v>337</v>
      </c>
    </row>
    <row r="356" spans="1:5">
      <c r="A356" s="21">
        <f t="shared" si="5"/>
        <v>353</v>
      </c>
      <c r="B356" s="22"/>
      <c r="C356" s="19" t="s">
        <v>50</v>
      </c>
      <c r="D356" s="20" t="s">
        <v>505</v>
      </c>
      <c r="E356" s="80" t="s">
        <v>266</v>
      </c>
    </row>
    <row r="357" spans="1:5" ht="22">
      <c r="A357" s="5">
        <f t="shared" si="5"/>
        <v>354</v>
      </c>
      <c r="C357" s="17" t="s">
        <v>49</v>
      </c>
      <c r="D357" s="18" t="s">
        <v>497</v>
      </c>
      <c r="E357" s="7" t="s">
        <v>257</v>
      </c>
    </row>
    <row r="358" spans="1:5" ht="22">
      <c r="A358" s="5">
        <f t="shared" si="5"/>
        <v>355</v>
      </c>
      <c r="B358" s="6">
        <v>1.909722222222222E-2</v>
      </c>
      <c r="C358" s="17" t="s">
        <v>49</v>
      </c>
      <c r="D358" s="18" t="s">
        <v>498</v>
      </c>
      <c r="E358" s="7" t="s">
        <v>259</v>
      </c>
    </row>
    <row r="359" spans="1:5">
      <c r="A359" s="5">
        <f t="shared" si="5"/>
        <v>356</v>
      </c>
      <c r="C359" s="17" t="s">
        <v>50</v>
      </c>
      <c r="D359" s="18" t="s">
        <v>152</v>
      </c>
      <c r="E359" s="7" t="s">
        <v>285</v>
      </c>
    </row>
    <row r="360" spans="1:5">
      <c r="A360" s="5">
        <f t="shared" si="5"/>
        <v>357</v>
      </c>
      <c r="C360" s="17" t="s">
        <v>49</v>
      </c>
      <c r="D360" s="18" t="s">
        <v>153</v>
      </c>
      <c r="E360" s="7" t="s">
        <v>283</v>
      </c>
    </row>
    <row r="361" spans="1:5">
      <c r="A361" s="5">
        <f t="shared" si="5"/>
        <v>358</v>
      </c>
      <c r="B361" s="23"/>
      <c r="C361" s="24" t="s">
        <v>50</v>
      </c>
      <c r="D361" s="25" t="s">
        <v>499</v>
      </c>
      <c r="E361" s="39" t="s">
        <v>500</v>
      </c>
    </row>
    <row r="362" spans="1:5">
      <c r="A362" s="93">
        <f t="shared" si="5"/>
        <v>359</v>
      </c>
      <c r="B362" s="26"/>
      <c r="C362" s="17" t="s">
        <v>50</v>
      </c>
      <c r="D362" s="18" t="s">
        <v>154</v>
      </c>
      <c r="E362" s="7" t="s">
        <v>293</v>
      </c>
    </row>
    <row r="363" spans="1:5">
      <c r="A363" s="5">
        <f t="shared" si="5"/>
        <v>360</v>
      </c>
      <c r="C363" s="17" t="s">
        <v>50</v>
      </c>
      <c r="D363" s="18" t="s">
        <v>155</v>
      </c>
      <c r="E363" s="7" t="s">
        <v>773</v>
      </c>
    </row>
    <row r="364" spans="1:5">
      <c r="A364" s="5">
        <f t="shared" si="5"/>
        <v>361</v>
      </c>
      <c r="C364" s="17" t="s">
        <v>49</v>
      </c>
      <c r="D364" s="18" t="s">
        <v>156</v>
      </c>
      <c r="E364" s="7" t="s">
        <v>259</v>
      </c>
    </row>
    <row r="365" spans="1:5">
      <c r="A365" s="5">
        <f t="shared" si="5"/>
        <v>362</v>
      </c>
      <c r="C365" s="17" t="s">
        <v>265</v>
      </c>
      <c r="D365" s="18" t="s">
        <v>157</v>
      </c>
      <c r="E365" s="7" t="s">
        <v>305</v>
      </c>
    </row>
    <row r="366" spans="1:5">
      <c r="A366" s="5">
        <f t="shared" si="5"/>
        <v>363</v>
      </c>
      <c r="C366" s="17"/>
      <c r="D366" s="18" t="s">
        <v>501</v>
      </c>
      <c r="E366" s="7" t="s">
        <v>500</v>
      </c>
    </row>
    <row r="367" spans="1:5">
      <c r="A367" s="5">
        <f t="shared" si="5"/>
        <v>364</v>
      </c>
      <c r="C367" s="17" t="s">
        <v>265</v>
      </c>
      <c r="D367" s="18" t="s">
        <v>158</v>
      </c>
      <c r="E367" s="7" t="s">
        <v>305</v>
      </c>
    </row>
    <row r="368" spans="1:5">
      <c r="A368" s="5">
        <f t="shared" si="5"/>
        <v>365</v>
      </c>
      <c r="C368" s="17"/>
      <c r="D368" s="18" t="s">
        <v>502</v>
      </c>
      <c r="E368" s="7" t="s">
        <v>500</v>
      </c>
    </row>
    <row r="369" spans="1:5">
      <c r="A369" s="5">
        <f t="shared" si="5"/>
        <v>366</v>
      </c>
      <c r="B369" s="23"/>
      <c r="C369" s="24" t="s">
        <v>49</v>
      </c>
      <c r="D369" s="25" t="s">
        <v>506</v>
      </c>
      <c r="E369" s="39" t="s">
        <v>283</v>
      </c>
    </row>
    <row r="370" spans="1:5">
      <c r="A370" s="5">
        <f t="shared" si="5"/>
        <v>367</v>
      </c>
      <c r="B370" s="6">
        <v>1.9224537037037037E-2</v>
      </c>
      <c r="C370" s="72" t="s">
        <v>49</v>
      </c>
      <c r="D370" s="27" t="s">
        <v>507</v>
      </c>
      <c r="E370" s="14" t="s">
        <v>259</v>
      </c>
    </row>
    <row r="371" spans="1:5">
      <c r="A371" s="5">
        <f t="shared" si="5"/>
        <v>368</v>
      </c>
      <c r="B371" s="5"/>
      <c r="C371" s="72" t="s">
        <v>50</v>
      </c>
      <c r="D371" s="27" t="s">
        <v>524</v>
      </c>
      <c r="E371" s="14" t="s">
        <v>483</v>
      </c>
    </row>
    <row r="372" spans="1:5">
      <c r="A372" s="5">
        <f t="shared" si="5"/>
        <v>369</v>
      </c>
      <c r="B372" s="26"/>
      <c r="C372" s="72" t="s">
        <v>49</v>
      </c>
      <c r="D372" s="27" t="s">
        <v>508</v>
      </c>
      <c r="E372" s="14" t="s">
        <v>321</v>
      </c>
    </row>
    <row r="373" spans="1:5">
      <c r="A373" s="5">
        <f t="shared" si="5"/>
        <v>370</v>
      </c>
      <c r="B373" s="26"/>
      <c r="C373" s="72" t="s">
        <v>50</v>
      </c>
      <c r="D373" s="27" t="s">
        <v>525</v>
      </c>
      <c r="E373" s="14" t="s">
        <v>285</v>
      </c>
    </row>
    <row r="374" spans="1:5">
      <c r="A374" s="5">
        <f t="shared" si="5"/>
        <v>371</v>
      </c>
      <c r="B374" s="23"/>
      <c r="C374" s="24" t="s">
        <v>49</v>
      </c>
      <c r="D374" s="25" t="s">
        <v>526</v>
      </c>
      <c r="E374" s="39" t="s">
        <v>323</v>
      </c>
    </row>
    <row r="375" spans="1:5">
      <c r="A375" s="93">
        <f t="shared" si="5"/>
        <v>372</v>
      </c>
      <c r="B375" s="26">
        <v>1.9270833333333334E-2</v>
      </c>
      <c r="C375" s="72" t="s">
        <v>50</v>
      </c>
      <c r="D375" s="27" t="s">
        <v>510</v>
      </c>
      <c r="E375" s="14" t="s">
        <v>342</v>
      </c>
    </row>
    <row r="376" spans="1:5">
      <c r="A376" s="5">
        <f t="shared" si="5"/>
        <v>373</v>
      </c>
      <c r="B376" s="26"/>
      <c r="C376" s="72" t="s">
        <v>49</v>
      </c>
      <c r="D376" s="27" t="s">
        <v>509</v>
      </c>
      <c r="E376" s="14" t="s">
        <v>427</v>
      </c>
    </row>
    <row r="377" spans="1:5">
      <c r="A377" s="83">
        <f t="shared" si="5"/>
        <v>374</v>
      </c>
      <c r="B377" s="23"/>
      <c r="C377" s="24" t="s">
        <v>49</v>
      </c>
      <c r="D377" s="25" t="s">
        <v>511</v>
      </c>
      <c r="E377" s="39" t="s">
        <v>512</v>
      </c>
    </row>
    <row r="378" spans="1:5" ht="22">
      <c r="A378" s="5">
        <f t="shared" si="5"/>
        <v>375</v>
      </c>
      <c r="B378" s="6">
        <v>1.9444444444444445E-2</v>
      </c>
      <c r="C378" s="17" t="s">
        <v>49</v>
      </c>
      <c r="D378" s="18" t="s">
        <v>503</v>
      </c>
      <c r="E378" s="7" t="s">
        <v>257</v>
      </c>
    </row>
    <row r="379" spans="1:5">
      <c r="A379" s="5">
        <f t="shared" si="5"/>
        <v>376</v>
      </c>
      <c r="C379" s="17"/>
      <c r="D379" s="18" t="s">
        <v>504</v>
      </c>
      <c r="E379" s="7" t="s">
        <v>773</v>
      </c>
    </row>
    <row r="380" spans="1:5">
      <c r="A380" s="5">
        <f t="shared" si="5"/>
        <v>377</v>
      </c>
      <c r="C380" s="17" t="s">
        <v>50</v>
      </c>
      <c r="D380" s="18" t="s">
        <v>159</v>
      </c>
      <c r="E380" s="7" t="s">
        <v>380</v>
      </c>
    </row>
    <row r="381" spans="1:5" ht="22">
      <c r="A381" s="5">
        <f t="shared" si="5"/>
        <v>378</v>
      </c>
      <c r="B381" s="23"/>
      <c r="C381" s="24" t="s">
        <v>49</v>
      </c>
      <c r="D381" s="25" t="s">
        <v>516</v>
      </c>
      <c r="E381" s="39" t="s">
        <v>390</v>
      </c>
    </row>
    <row r="382" spans="1:5">
      <c r="A382" s="93">
        <f t="shared" si="5"/>
        <v>379</v>
      </c>
      <c r="B382" s="6">
        <v>1.9733796296296298E-2</v>
      </c>
      <c r="C382" s="17" t="s">
        <v>50</v>
      </c>
      <c r="D382" s="18" t="s">
        <v>513</v>
      </c>
      <c r="E382" s="7" t="s">
        <v>273</v>
      </c>
    </row>
    <row r="383" spans="1:5">
      <c r="A383" s="5">
        <f t="shared" si="5"/>
        <v>380</v>
      </c>
      <c r="C383" s="17" t="s">
        <v>49</v>
      </c>
      <c r="D383" s="18" t="s">
        <v>22</v>
      </c>
      <c r="E383" s="7" t="s">
        <v>377</v>
      </c>
    </row>
    <row r="384" spans="1:5">
      <c r="A384" s="5">
        <f t="shared" si="5"/>
        <v>381</v>
      </c>
      <c r="C384" s="17" t="s">
        <v>50</v>
      </c>
      <c r="D384" s="18" t="s">
        <v>514</v>
      </c>
      <c r="E384" s="7" t="s">
        <v>515</v>
      </c>
    </row>
    <row r="385" spans="1:5">
      <c r="A385" s="5">
        <f t="shared" si="5"/>
        <v>382</v>
      </c>
      <c r="C385" s="17" t="s">
        <v>49</v>
      </c>
      <c r="D385" s="18" t="s">
        <v>22</v>
      </c>
      <c r="E385" s="7" t="s">
        <v>319</v>
      </c>
    </row>
    <row r="386" spans="1:5">
      <c r="A386" s="5">
        <f t="shared" si="5"/>
        <v>383</v>
      </c>
      <c r="C386" s="72" t="s">
        <v>49</v>
      </c>
      <c r="D386" s="27" t="s">
        <v>518</v>
      </c>
      <c r="E386" s="14" t="s">
        <v>517</v>
      </c>
    </row>
    <row r="387" spans="1:5">
      <c r="A387" s="5">
        <f t="shared" si="5"/>
        <v>384</v>
      </c>
      <c r="C387" s="72" t="s">
        <v>49</v>
      </c>
      <c r="D387" s="20" t="s">
        <v>519</v>
      </c>
      <c r="E387" s="52" t="s">
        <v>272</v>
      </c>
    </row>
    <row r="388" spans="1:5">
      <c r="A388" s="93">
        <f t="shared" si="5"/>
        <v>385</v>
      </c>
      <c r="B388" s="29">
        <v>1.9895833333333331E-2</v>
      </c>
      <c r="C388" s="30" t="s">
        <v>49</v>
      </c>
      <c r="D388" s="18" t="s">
        <v>522</v>
      </c>
      <c r="E388" s="7" t="s">
        <v>259</v>
      </c>
    </row>
    <row r="389" spans="1:5">
      <c r="A389" s="83">
        <f t="shared" si="5"/>
        <v>386</v>
      </c>
      <c r="B389" s="23"/>
      <c r="C389" s="24" t="s">
        <v>49</v>
      </c>
      <c r="D389" s="25" t="s">
        <v>523</v>
      </c>
      <c r="E389" s="39" t="s">
        <v>773</v>
      </c>
    </row>
    <row r="390" spans="1:5">
      <c r="A390" s="5">
        <f t="shared" ref="A390:A453" si="6">ROW()-3</f>
        <v>387</v>
      </c>
      <c r="B390" s="26"/>
      <c r="C390" s="72" t="s">
        <v>50</v>
      </c>
      <c r="D390" s="18" t="s">
        <v>520</v>
      </c>
      <c r="E390" s="16" t="s">
        <v>331</v>
      </c>
    </row>
    <row r="391" spans="1:5">
      <c r="A391" s="5">
        <f t="shared" si="6"/>
        <v>388</v>
      </c>
      <c r="B391" s="26"/>
      <c r="C391" s="72" t="s">
        <v>49</v>
      </c>
      <c r="D391" s="18" t="s">
        <v>521</v>
      </c>
      <c r="E391" s="16" t="s">
        <v>337</v>
      </c>
    </row>
    <row r="392" spans="1:5">
      <c r="A392" s="83">
        <f t="shared" si="6"/>
        <v>389</v>
      </c>
      <c r="B392" s="23"/>
      <c r="C392" s="24" t="s">
        <v>50</v>
      </c>
      <c r="D392" s="25" t="s">
        <v>143</v>
      </c>
      <c r="E392" s="61" t="s">
        <v>285</v>
      </c>
    </row>
    <row r="393" spans="1:5">
      <c r="A393" s="5">
        <f t="shared" si="6"/>
        <v>390</v>
      </c>
      <c r="C393" s="17" t="s">
        <v>49</v>
      </c>
      <c r="D393" s="18" t="s">
        <v>160</v>
      </c>
      <c r="E393" s="7" t="s">
        <v>257</v>
      </c>
    </row>
    <row r="394" spans="1:5">
      <c r="A394" s="5">
        <f t="shared" si="6"/>
        <v>391</v>
      </c>
      <c r="C394" s="17" t="s">
        <v>51</v>
      </c>
      <c r="D394" s="18" t="s">
        <v>299</v>
      </c>
      <c r="E394" s="7" t="s">
        <v>717</v>
      </c>
    </row>
    <row r="395" spans="1:5">
      <c r="A395" s="5">
        <f t="shared" si="6"/>
        <v>392</v>
      </c>
      <c r="B395" s="23"/>
      <c r="C395" s="24" t="s">
        <v>49</v>
      </c>
      <c r="D395" s="25" t="s">
        <v>39</v>
      </c>
      <c r="E395" s="39" t="s">
        <v>378</v>
      </c>
    </row>
    <row r="396" spans="1:5">
      <c r="A396" s="93">
        <f t="shared" si="6"/>
        <v>393</v>
      </c>
      <c r="C396" s="17" t="s">
        <v>275</v>
      </c>
      <c r="D396" s="18" t="s">
        <v>528</v>
      </c>
      <c r="E396" s="7" t="s">
        <v>343</v>
      </c>
    </row>
    <row r="397" spans="1:5">
      <c r="A397" s="5">
        <f t="shared" si="6"/>
        <v>394</v>
      </c>
      <c r="C397" s="17" t="s">
        <v>265</v>
      </c>
      <c r="D397" s="18" t="s">
        <v>161</v>
      </c>
      <c r="E397" s="7" t="s">
        <v>324</v>
      </c>
    </row>
    <row r="398" spans="1:5">
      <c r="A398" s="5">
        <f t="shared" si="6"/>
        <v>395</v>
      </c>
      <c r="C398" s="17" t="s">
        <v>49</v>
      </c>
      <c r="D398" s="18" t="s">
        <v>9</v>
      </c>
      <c r="E398" s="7" t="s">
        <v>269</v>
      </c>
    </row>
    <row r="399" spans="1:5">
      <c r="A399" s="5">
        <f t="shared" si="6"/>
        <v>396</v>
      </c>
      <c r="C399" s="17" t="s">
        <v>491</v>
      </c>
      <c r="D399" s="18" t="s">
        <v>529</v>
      </c>
      <c r="E399" s="7" t="s">
        <v>500</v>
      </c>
    </row>
    <row r="400" spans="1:5">
      <c r="A400" s="5">
        <f t="shared" si="6"/>
        <v>397</v>
      </c>
      <c r="C400" s="17" t="s">
        <v>49</v>
      </c>
      <c r="D400" s="18" t="s">
        <v>530</v>
      </c>
      <c r="E400" s="7" t="s">
        <v>531</v>
      </c>
    </row>
    <row r="401" spans="1:5">
      <c r="A401" s="5">
        <f t="shared" si="6"/>
        <v>398</v>
      </c>
      <c r="C401" s="17" t="s">
        <v>50</v>
      </c>
      <c r="D401" s="18" t="s">
        <v>162</v>
      </c>
      <c r="E401" s="7" t="s">
        <v>305</v>
      </c>
    </row>
    <row r="402" spans="1:5" ht="44">
      <c r="A402" s="5">
        <f t="shared" si="6"/>
        <v>399</v>
      </c>
      <c r="B402" s="23"/>
      <c r="C402" s="24" t="s">
        <v>49</v>
      </c>
      <c r="D402" s="25" t="s">
        <v>537</v>
      </c>
      <c r="E402" s="39" t="s">
        <v>533</v>
      </c>
    </row>
    <row r="403" spans="1:5">
      <c r="A403" s="93">
        <f t="shared" si="6"/>
        <v>400</v>
      </c>
      <c r="B403" s="6">
        <v>2.0428240740740743E-2</v>
      </c>
      <c r="C403" s="17" t="s">
        <v>49</v>
      </c>
      <c r="D403" s="18" t="s">
        <v>536</v>
      </c>
      <c r="E403" s="7" t="s">
        <v>264</v>
      </c>
    </row>
    <row r="404" spans="1:5">
      <c r="A404" s="5">
        <f t="shared" si="6"/>
        <v>401</v>
      </c>
      <c r="C404" s="17" t="s">
        <v>49</v>
      </c>
      <c r="D404" s="18" t="s">
        <v>163</v>
      </c>
      <c r="E404" s="7" t="s">
        <v>259</v>
      </c>
    </row>
    <row r="405" spans="1:5">
      <c r="A405" s="5">
        <f t="shared" si="6"/>
        <v>402</v>
      </c>
      <c r="C405" s="17" t="s">
        <v>50</v>
      </c>
      <c r="D405" s="18" t="s">
        <v>42</v>
      </c>
      <c r="E405" s="7" t="s">
        <v>277</v>
      </c>
    </row>
    <row r="406" spans="1:5">
      <c r="A406" s="5">
        <f t="shared" si="6"/>
        <v>403</v>
      </c>
      <c r="C406" s="17" t="s">
        <v>49</v>
      </c>
      <c r="D406" s="18" t="s">
        <v>534</v>
      </c>
      <c r="E406" s="7" t="s">
        <v>323</v>
      </c>
    </row>
    <row r="407" spans="1:5">
      <c r="A407" s="5">
        <f t="shared" si="6"/>
        <v>404</v>
      </c>
      <c r="B407" s="6">
        <v>2.056712962962963E-2</v>
      </c>
      <c r="C407" s="17" t="s">
        <v>49</v>
      </c>
      <c r="D407" s="18" t="s">
        <v>535</v>
      </c>
      <c r="E407" s="7" t="s">
        <v>375</v>
      </c>
    </row>
    <row r="408" spans="1:5">
      <c r="A408" s="5">
        <f t="shared" si="6"/>
        <v>405</v>
      </c>
      <c r="C408" s="17" t="s">
        <v>50</v>
      </c>
      <c r="D408" s="18" t="s">
        <v>164</v>
      </c>
      <c r="E408" s="7" t="s">
        <v>383</v>
      </c>
    </row>
    <row r="409" spans="1:5">
      <c r="A409" s="5">
        <f t="shared" si="6"/>
        <v>406</v>
      </c>
      <c r="C409" s="17" t="s">
        <v>49</v>
      </c>
      <c r="D409" s="18" t="s">
        <v>538</v>
      </c>
      <c r="E409" s="7" t="s">
        <v>378</v>
      </c>
    </row>
    <row r="410" spans="1:5">
      <c r="A410" s="5">
        <f t="shared" si="6"/>
        <v>407</v>
      </c>
      <c r="C410" s="31" t="s">
        <v>50</v>
      </c>
      <c r="D410" s="32" t="s">
        <v>499</v>
      </c>
      <c r="E410" s="62" t="s">
        <v>515</v>
      </c>
    </row>
    <row r="411" spans="1:5" ht="22">
      <c r="A411" s="5">
        <f t="shared" si="6"/>
        <v>408</v>
      </c>
      <c r="B411" s="6">
        <v>2.0682870370370372E-2</v>
      </c>
      <c r="C411" s="33" t="s">
        <v>49</v>
      </c>
      <c r="D411" s="34" t="s">
        <v>539</v>
      </c>
      <c r="E411" s="35" t="s">
        <v>541</v>
      </c>
    </row>
    <row r="412" spans="1:5">
      <c r="A412" s="5">
        <f t="shared" si="6"/>
        <v>409</v>
      </c>
      <c r="C412" s="36" t="s">
        <v>50</v>
      </c>
      <c r="D412" s="27" t="s">
        <v>540</v>
      </c>
      <c r="E412" s="63" t="s">
        <v>324</v>
      </c>
    </row>
    <row r="413" spans="1:5">
      <c r="A413" s="5">
        <f t="shared" si="6"/>
        <v>410</v>
      </c>
      <c r="C413" s="37" t="s">
        <v>49</v>
      </c>
      <c r="D413" s="20" t="s">
        <v>165</v>
      </c>
      <c r="E413" s="64" t="s">
        <v>283</v>
      </c>
    </row>
    <row r="414" spans="1:5">
      <c r="A414" s="5">
        <f t="shared" si="6"/>
        <v>411</v>
      </c>
      <c r="C414" s="17" t="s">
        <v>50</v>
      </c>
      <c r="D414" s="18" t="s">
        <v>166</v>
      </c>
      <c r="E414" s="7" t="s">
        <v>542</v>
      </c>
    </row>
    <row r="415" spans="1:5">
      <c r="A415" s="5">
        <f t="shared" si="6"/>
        <v>412</v>
      </c>
      <c r="C415" s="17" t="s">
        <v>49</v>
      </c>
      <c r="D415" s="18" t="s">
        <v>543</v>
      </c>
      <c r="E415" s="7" t="s">
        <v>544</v>
      </c>
    </row>
    <row r="416" spans="1:5">
      <c r="A416" s="5">
        <f t="shared" si="6"/>
        <v>413</v>
      </c>
      <c r="C416" s="17" t="s">
        <v>50</v>
      </c>
      <c r="D416" s="18" t="s">
        <v>167</v>
      </c>
      <c r="E416" s="7" t="s">
        <v>545</v>
      </c>
    </row>
    <row r="417" spans="1:5">
      <c r="A417" s="5">
        <f t="shared" si="6"/>
        <v>414</v>
      </c>
      <c r="B417" s="23"/>
      <c r="C417" s="24" t="s">
        <v>49</v>
      </c>
      <c r="D417" s="25" t="s">
        <v>143</v>
      </c>
      <c r="E417" s="39" t="s">
        <v>272</v>
      </c>
    </row>
    <row r="418" spans="1:5">
      <c r="A418" s="5">
        <f t="shared" si="6"/>
        <v>415</v>
      </c>
      <c r="C418" s="17" t="s">
        <v>50</v>
      </c>
      <c r="D418" s="18" t="s">
        <v>168</v>
      </c>
      <c r="E418" s="7" t="s">
        <v>532</v>
      </c>
    </row>
    <row r="419" spans="1:5">
      <c r="A419" s="5">
        <f t="shared" si="6"/>
        <v>416</v>
      </c>
      <c r="C419" s="17" t="s">
        <v>49</v>
      </c>
      <c r="D419" s="18" t="s">
        <v>169</v>
      </c>
      <c r="E419" s="7" t="s">
        <v>274</v>
      </c>
    </row>
    <row r="420" spans="1:5">
      <c r="A420" s="5">
        <f t="shared" si="6"/>
        <v>417</v>
      </c>
      <c r="C420" s="17" t="s">
        <v>50</v>
      </c>
      <c r="D420" s="18" t="s">
        <v>9</v>
      </c>
      <c r="E420" s="7" t="s">
        <v>285</v>
      </c>
    </row>
    <row r="421" spans="1:5">
      <c r="A421" s="5">
        <f t="shared" si="6"/>
        <v>418</v>
      </c>
      <c r="C421" s="17" t="s">
        <v>50</v>
      </c>
      <c r="D421" s="18" t="s">
        <v>170</v>
      </c>
      <c r="E421" s="7" t="s">
        <v>334</v>
      </c>
    </row>
    <row r="422" spans="1:5">
      <c r="A422" s="5">
        <f t="shared" si="6"/>
        <v>419</v>
      </c>
      <c r="C422" s="17" t="s">
        <v>49</v>
      </c>
      <c r="D422" s="18" t="s">
        <v>171</v>
      </c>
      <c r="E422" s="7" t="s">
        <v>531</v>
      </c>
    </row>
    <row r="423" spans="1:5">
      <c r="A423" s="5">
        <f t="shared" si="6"/>
        <v>420</v>
      </c>
      <c r="C423" s="17" t="s">
        <v>50</v>
      </c>
      <c r="D423" s="18" t="s">
        <v>172</v>
      </c>
      <c r="E423" s="7" t="s">
        <v>305</v>
      </c>
    </row>
    <row r="424" spans="1:5">
      <c r="A424" s="5">
        <f t="shared" si="6"/>
        <v>421</v>
      </c>
      <c r="C424" s="17" t="s">
        <v>49</v>
      </c>
      <c r="D424" s="18" t="s">
        <v>173</v>
      </c>
      <c r="E424" s="7" t="s">
        <v>268</v>
      </c>
    </row>
    <row r="425" spans="1:5">
      <c r="A425" s="5">
        <f t="shared" si="6"/>
        <v>422</v>
      </c>
      <c r="C425" s="17" t="s">
        <v>49</v>
      </c>
      <c r="D425" s="18" t="s">
        <v>174</v>
      </c>
      <c r="E425" s="7" t="s">
        <v>272</v>
      </c>
    </row>
    <row r="426" spans="1:5" ht="22">
      <c r="A426" s="5">
        <f t="shared" si="6"/>
        <v>423</v>
      </c>
      <c r="B426" s="23"/>
      <c r="C426" s="24" t="s">
        <v>49</v>
      </c>
      <c r="D426" s="25" t="s">
        <v>558</v>
      </c>
      <c r="E426" s="39" t="s">
        <v>395</v>
      </c>
    </row>
    <row r="427" spans="1:5">
      <c r="A427" s="93">
        <f t="shared" si="6"/>
        <v>424</v>
      </c>
      <c r="B427" s="6">
        <v>2.101851851851852E-2</v>
      </c>
      <c r="C427" s="17" t="s">
        <v>50</v>
      </c>
      <c r="D427" s="18" t="s">
        <v>56</v>
      </c>
      <c r="E427" s="7" t="s">
        <v>273</v>
      </c>
    </row>
    <row r="428" spans="1:5">
      <c r="A428" s="5">
        <f t="shared" si="6"/>
        <v>425</v>
      </c>
      <c r="C428" s="17" t="s">
        <v>49</v>
      </c>
      <c r="D428" s="18" t="s">
        <v>546</v>
      </c>
      <c r="E428" s="7" t="s">
        <v>283</v>
      </c>
    </row>
    <row r="429" spans="1:5">
      <c r="A429" s="5">
        <f t="shared" si="6"/>
        <v>426</v>
      </c>
      <c r="C429" s="17" t="s">
        <v>50</v>
      </c>
      <c r="D429" s="18" t="s">
        <v>494</v>
      </c>
      <c r="E429" s="7" t="s">
        <v>460</v>
      </c>
    </row>
    <row r="430" spans="1:5">
      <c r="A430" s="5">
        <f t="shared" si="6"/>
        <v>427</v>
      </c>
      <c r="B430" s="23"/>
      <c r="C430" s="24" t="s">
        <v>49</v>
      </c>
      <c r="D430" s="25" t="s">
        <v>175</v>
      </c>
      <c r="E430" s="39" t="s">
        <v>382</v>
      </c>
    </row>
    <row r="431" spans="1:5">
      <c r="A431" s="93">
        <f t="shared" si="6"/>
        <v>428</v>
      </c>
      <c r="B431" s="6">
        <v>2.1168981481481483E-2</v>
      </c>
      <c r="C431" s="17" t="s">
        <v>50</v>
      </c>
      <c r="D431" s="18" t="s">
        <v>176</v>
      </c>
      <c r="E431" s="7" t="s">
        <v>273</v>
      </c>
    </row>
    <row r="432" spans="1:5">
      <c r="A432" s="5">
        <f t="shared" si="6"/>
        <v>429</v>
      </c>
      <c r="C432" s="17" t="s">
        <v>50</v>
      </c>
      <c r="D432" s="18" t="s">
        <v>547</v>
      </c>
      <c r="E432" s="7" t="s">
        <v>515</v>
      </c>
    </row>
    <row r="433" spans="1:5">
      <c r="A433" s="5">
        <f t="shared" si="6"/>
        <v>430</v>
      </c>
      <c r="B433" s="23">
        <v>2.1238425925925924E-2</v>
      </c>
      <c r="C433" s="24" t="s">
        <v>49</v>
      </c>
      <c r="D433" s="25" t="s">
        <v>177</v>
      </c>
      <c r="E433" s="39" t="s">
        <v>283</v>
      </c>
    </row>
    <row r="434" spans="1:5">
      <c r="A434" s="93">
        <f t="shared" si="6"/>
        <v>431</v>
      </c>
      <c r="C434" s="17" t="s">
        <v>50</v>
      </c>
      <c r="D434" s="18" t="s">
        <v>145</v>
      </c>
      <c r="E434" s="7" t="s">
        <v>273</v>
      </c>
    </row>
    <row r="435" spans="1:5">
      <c r="A435" s="5">
        <f t="shared" si="6"/>
        <v>432</v>
      </c>
      <c r="C435" s="17" t="s">
        <v>50</v>
      </c>
      <c r="D435" s="18" t="s">
        <v>494</v>
      </c>
      <c r="E435" s="7" t="s">
        <v>515</v>
      </c>
    </row>
    <row r="436" spans="1:5">
      <c r="A436" s="5">
        <f t="shared" si="6"/>
        <v>433</v>
      </c>
      <c r="C436" s="17" t="s">
        <v>49</v>
      </c>
      <c r="D436" s="18" t="s">
        <v>178</v>
      </c>
      <c r="E436" s="7" t="s">
        <v>548</v>
      </c>
    </row>
    <row r="437" spans="1:5">
      <c r="A437" s="5">
        <f t="shared" si="6"/>
        <v>434</v>
      </c>
      <c r="C437" s="17" t="s">
        <v>50</v>
      </c>
      <c r="D437" s="18" t="s">
        <v>179</v>
      </c>
      <c r="E437" s="7" t="s">
        <v>406</v>
      </c>
    </row>
    <row r="438" spans="1:5">
      <c r="A438" s="5">
        <f t="shared" si="6"/>
        <v>435</v>
      </c>
      <c r="C438" s="17" t="s">
        <v>50</v>
      </c>
      <c r="D438" s="18" t="s">
        <v>89</v>
      </c>
      <c r="E438" s="7" t="s">
        <v>549</v>
      </c>
    </row>
    <row r="439" spans="1:5">
      <c r="A439" s="5">
        <f t="shared" si="6"/>
        <v>436</v>
      </c>
      <c r="B439" s="23"/>
      <c r="C439" s="24" t="s">
        <v>50</v>
      </c>
      <c r="D439" s="25" t="s">
        <v>180</v>
      </c>
      <c r="E439" s="39" t="s">
        <v>305</v>
      </c>
    </row>
    <row r="440" spans="1:5">
      <c r="A440" s="93">
        <f t="shared" si="6"/>
        <v>437</v>
      </c>
      <c r="B440" s="6">
        <v>2.1423611111111112E-2</v>
      </c>
      <c r="C440" s="17" t="s">
        <v>49</v>
      </c>
      <c r="D440" s="18" t="s">
        <v>550</v>
      </c>
      <c r="E440" s="7" t="s">
        <v>257</v>
      </c>
    </row>
    <row r="441" spans="1:5">
      <c r="A441" s="5">
        <f t="shared" si="6"/>
        <v>438</v>
      </c>
      <c r="C441" s="17" t="s">
        <v>49</v>
      </c>
      <c r="D441" s="18" t="s">
        <v>551</v>
      </c>
      <c r="E441" s="7" t="s">
        <v>259</v>
      </c>
    </row>
    <row r="442" spans="1:5">
      <c r="A442" s="5">
        <f t="shared" si="6"/>
        <v>439</v>
      </c>
      <c r="C442" s="17" t="s">
        <v>50</v>
      </c>
      <c r="D442" s="18" t="s">
        <v>9</v>
      </c>
      <c r="E442" s="7" t="s">
        <v>269</v>
      </c>
    </row>
    <row r="443" spans="1:5">
      <c r="A443" s="5">
        <f t="shared" si="6"/>
        <v>440</v>
      </c>
      <c r="C443" s="17" t="s">
        <v>49</v>
      </c>
      <c r="D443" s="18" t="s">
        <v>181</v>
      </c>
      <c r="E443" s="7" t="s">
        <v>378</v>
      </c>
    </row>
    <row r="444" spans="1:5">
      <c r="A444" s="5">
        <f t="shared" si="6"/>
        <v>441</v>
      </c>
      <c r="C444" s="17" t="s">
        <v>50</v>
      </c>
      <c r="D444" s="18" t="s">
        <v>143</v>
      </c>
      <c r="E444" s="7" t="s">
        <v>285</v>
      </c>
    </row>
    <row r="445" spans="1:5">
      <c r="A445" s="5">
        <f t="shared" si="6"/>
        <v>442</v>
      </c>
      <c r="B445" s="26"/>
      <c r="C445" s="72" t="s">
        <v>50</v>
      </c>
      <c r="D445" s="27" t="s">
        <v>552</v>
      </c>
      <c r="E445" s="14" t="s">
        <v>500</v>
      </c>
    </row>
    <row r="446" spans="1:5">
      <c r="A446" s="5">
        <f t="shared" si="6"/>
        <v>443</v>
      </c>
      <c r="B446" s="23"/>
      <c r="C446" s="24" t="s">
        <v>49</v>
      </c>
      <c r="D446" s="25" t="s">
        <v>560</v>
      </c>
      <c r="E446" s="39" t="s">
        <v>268</v>
      </c>
    </row>
    <row r="447" spans="1:5">
      <c r="A447" s="93">
        <f t="shared" si="6"/>
        <v>444</v>
      </c>
      <c r="B447" s="6">
        <v>2.1631944444444443E-2</v>
      </c>
      <c r="C447" s="17" t="s">
        <v>49</v>
      </c>
      <c r="D447" s="18" t="s">
        <v>559</v>
      </c>
      <c r="E447" s="7" t="s">
        <v>257</v>
      </c>
    </row>
    <row r="448" spans="1:5">
      <c r="A448" s="5">
        <f t="shared" si="6"/>
        <v>445</v>
      </c>
      <c r="C448" s="17" t="s">
        <v>49</v>
      </c>
      <c r="D448" s="18" t="s">
        <v>554</v>
      </c>
      <c r="E448" s="7" t="s">
        <v>257</v>
      </c>
    </row>
    <row r="449" spans="1:5">
      <c r="A449" s="5">
        <f t="shared" si="6"/>
        <v>446</v>
      </c>
      <c r="C449" s="17" t="s">
        <v>50</v>
      </c>
      <c r="D449" s="18" t="s">
        <v>182</v>
      </c>
      <c r="E449" s="7" t="s">
        <v>273</v>
      </c>
    </row>
    <row r="450" spans="1:5">
      <c r="A450" s="83">
        <f t="shared" si="6"/>
        <v>447</v>
      </c>
      <c r="B450" s="23"/>
      <c r="C450" s="24" t="s">
        <v>50</v>
      </c>
      <c r="D450" s="25" t="s">
        <v>183</v>
      </c>
      <c r="E450" s="39" t="s">
        <v>273</v>
      </c>
    </row>
    <row r="451" spans="1:5">
      <c r="A451" s="5">
        <f t="shared" si="6"/>
        <v>448</v>
      </c>
      <c r="C451" s="17" t="s">
        <v>50</v>
      </c>
      <c r="D451" s="18" t="s">
        <v>556</v>
      </c>
      <c r="E451" s="7" t="s">
        <v>557</v>
      </c>
    </row>
    <row r="452" spans="1:5">
      <c r="A452" s="5">
        <f t="shared" si="6"/>
        <v>449</v>
      </c>
      <c r="C452" s="17" t="s">
        <v>49</v>
      </c>
      <c r="D452" s="18" t="s">
        <v>543</v>
      </c>
      <c r="E452" s="7" t="s">
        <v>378</v>
      </c>
    </row>
    <row r="453" spans="1:5">
      <c r="A453" s="5">
        <f t="shared" si="6"/>
        <v>450</v>
      </c>
      <c r="B453" s="23"/>
      <c r="C453" s="24" t="s">
        <v>50</v>
      </c>
      <c r="D453" s="25" t="s">
        <v>555</v>
      </c>
      <c r="E453" s="39" t="s">
        <v>343</v>
      </c>
    </row>
    <row r="454" spans="1:5">
      <c r="A454" s="93">
        <f t="shared" ref="A454:A517" si="7">ROW()-3</f>
        <v>451</v>
      </c>
      <c r="C454" s="17" t="s">
        <v>50</v>
      </c>
      <c r="D454" s="18" t="s">
        <v>184</v>
      </c>
      <c r="E454" s="7" t="s">
        <v>273</v>
      </c>
    </row>
    <row r="455" spans="1:5">
      <c r="A455" s="5">
        <f t="shared" si="7"/>
        <v>452</v>
      </c>
      <c r="D455" s="7" t="s">
        <v>561</v>
      </c>
      <c r="E455" s="7" t="s">
        <v>339</v>
      </c>
    </row>
    <row r="456" spans="1:5">
      <c r="A456" s="5">
        <f t="shared" si="7"/>
        <v>453</v>
      </c>
      <c r="C456" s="17" t="s">
        <v>49</v>
      </c>
      <c r="D456" s="18" t="s">
        <v>9</v>
      </c>
      <c r="E456" s="7" t="s">
        <v>419</v>
      </c>
    </row>
    <row r="457" spans="1:5">
      <c r="A457" s="5">
        <f t="shared" si="7"/>
        <v>454</v>
      </c>
      <c r="C457" s="17" t="s">
        <v>50</v>
      </c>
      <c r="D457" s="18" t="s">
        <v>9</v>
      </c>
      <c r="E457" s="7" t="s">
        <v>562</v>
      </c>
    </row>
    <row r="458" spans="1:5">
      <c r="A458" s="83">
        <f t="shared" si="7"/>
        <v>455</v>
      </c>
      <c r="B458" s="23"/>
      <c r="C458" s="24" t="s">
        <v>50</v>
      </c>
      <c r="D458" s="25" t="s">
        <v>185</v>
      </c>
      <c r="E458" s="39" t="s">
        <v>259</v>
      </c>
    </row>
    <row r="459" spans="1:5" ht="22">
      <c r="A459" s="5">
        <f t="shared" si="7"/>
        <v>456</v>
      </c>
      <c r="B459" s="6">
        <v>2.1851851851851848E-2</v>
      </c>
      <c r="C459" s="17" t="s">
        <v>49</v>
      </c>
      <c r="D459" s="18" t="s">
        <v>563</v>
      </c>
      <c r="E459" s="7" t="s">
        <v>312</v>
      </c>
    </row>
    <row r="460" spans="1:5">
      <c r="A460" s="5">
        <f t="shared" si="7"/>
        <v>457</v>
      </c>
      <c r="C460" s="17" t="s">
        <v>50</v>
      </c>
      <c r="D460" s="18" t="s">
        <v>143</v>
      </c>
      <c r="E460" s="7" t="s">
        <v>374</v>
      </c>
    </row>
    <row r="461" spans="1:5" ht="22">
      <c r="A461" s="5">
        <f t="shared" si="7"/>
        <v>458</v>
      </c>
      <c r="C461" s="73" t="s">
        <v>51</v>
      </c>
      <c r="D461" s="7" t="s">
        <v>566</v>
      </c>
      <c r="E461" s="7" t="s">
        <v>567</v>
      </c>
    </row>
    <row r="462" spans="1:5">
      <c r="A462" s="5">
        <f t="shared" si="7"/>
        <v>459</v>
      </c>
      <c r="C462" s="17" t="s">
        <v>49</v>
      </c>
      <c r="D462" s="18" t="s">
        <v>564</v>
      </c>
      <c r="E462" s="7" t="s">
        <v>337</v>
      </c>
    </row>
    <row r="463" spans="1:5">
      <c r="A463" s="5">
        <f t="shared" si="7"/>
        <v>460</v>
      </c>
      <c r="C463" s="17" t="s">
        <v>50</v>
      </c>
      <c r="D463" s="18" t="s">
        <v>480</v>
      </c>
      <c r="E463" s="7" t="s">
        <v>266</v>
      </c>
    </row>
    <row r="464" spans="1:5" ht="22">
      <c r="A464" s="5">
        <f t="shared" si="7"/>
        <v>461</v>
      </c>
      <c r="C464" s="17" t="s">
        <v>49</v>
      </c>
      <c r="D464" s="18" t="s">
        <v>565</v>
      </c>
      <c r="E464" s="7" t="s">
        <v>312</v>
      </c>
    </row>
    <row r="465" spans="1:5" ht="33">
      <c r="A465" s="5">
        <f t="shared" si="7"/>
        <v>462</v>
      </c>
      <c r="B465" s="23">
        <v>2.2164351851851852E-2</v>
      </c>
      <c r="C465" s="24" t="s">
        <v>49</v>
      </c>
      <c r="D465" s="25" t="s">
        <v>568</v>
      </c>
      <c r="E465" s="39" t="s">
        <v>264</v>
      </c>
    </row>
    <row r="466" spans="1:5">
      <c r="A466" s="93">
        <f t="shared" si="7"/>
        <v>463</v>
      </c>
      <c r="B466" s="6">
        <v>2.2314814814814815E-2</v>
      </c>
      <c r="C466" s="17" t="s">
        <v>51</v>
      </c>
      <c r="D466" s="18" t="s">
        <v>570</v>
      </c>
      <c r="E466" s="7" t="s">
        <v>311</v>
      </c>
    </row>
    <row r="467" spans="1:5">
      <c r="A467" s="5">
        <f t="shared" si="7"/>
        <v>464</v>
      </c>
      <c r="C467" s="17" t="s">
        <v>50</v>
      </c>
      <c r="D467" s="18" t="s">
        <v>186</v>
      </c>
      <c r="E467" s="7" t="s">
        <v>571</v>
      </c>
    </row>
    <row r="468" spans="1:5">
      <c r="A468" s="5">
        <f t="shared" si="7"/>
        <v>465</v>
      </c>
      <c r="C468" s="17" t="s">
        <v>50</v>
      </c>
      <c r="D468" s="18" t="s">
        <v>187</v>
      </c>
      <c r="E468" s="7" t="s">
        <v>324</v>
      </c>
    </row>
    <row r="469" spans="1:5">
      <c r="A469" s="5">
        <f t="shared" si="7"/>
        <v>466</v>
      </c>
      <c r="C469" s="17" t="s">
        <v>49</v>
      </c>
      <c r="D469" s="18" t="s">
        <v>188</v>
      </c>
      <c r="E469" s="7" t="s">
        <v>321</v>
      </c>
    </row>
    <row r="470" spans="1:5">
      <c r="A470" s="5">
        <f t="shared" si="7"/>
        <v>467</v>
      </c>
      <c r="C470" s="17" t="s">
        <v>50</v>
      </c>
      <c r="D470" s="18" t="s">
        <v>189</v>
      </c>
      <c r="E470" s="7" t="s">
        <v>572</v>
      </c>
    </row>
    <row r="471" spans="1:5">
      <c r="A471" s="5">
        <f t="shared" si="7"/>
        <v>468</v>
      </c>
      <c r="C471" s="17" t="s">
        <v>49</v>
      </c>
      <c r="D471" s="18" t="s">
        <v>188</v>
      </c>
      <c r="E471" s="7" t="s">
        <v>321</v>
      </c>
    </row>
    <row r="472" spans="1:5">
      <c r="A472" s="5">
        <f t="shared" si="7"/>
        <v>469</v>
      </c>
      <c r="C472" s="17" t="s">
        <v>50</v>
      </c>
      <c r="D472" s="18" t="s">
        <v>9</v>
      </c>
      <c r="E472" s="7" t="s">
        <v>285</v>
      </c>
    </row>
    <row r="473" spans="1:5">
      <c r="A473" s="83">
        <f t="shared" si="7"/>
        <v>470</v>
      </c>
      <c r="B473" s="84"/>
      <c r="C473" s="88" t="s">
        <v>50</v>
      </c>
      <c r="D473" s="89" t="s">
        <v>190</v>
      </c>
      <c r="E473" s="46" t="s">
        <v>278</v>
      </c>
    </row>
    <row r="474" spans="1:5">
      <c r="A474" s="5">
        <f t="shared" si="7"/>
        <v>471</v>
      </c>
      <c r="C474" s="17" t="s">
        <v>275</v>
      </c>
      <c r="D474" s="18" t="s">
        <v>191</v>
      </c>
      <c r="E474" s="7" t="s">
        <v>293</v>
      </c>
    </row>
    <row r="475" spans="1:5">
      <c r="A475" s="5">
        <f t="shared" si="7"/>
        <v>472</v>
      </c>
      <c r="C475" s="17" t="s">
        <v>265</v>
      </c>
      <c r="D475" s="18" t="s">
        <v>573</v>
      </c>
      <c r="E475" s="7" t="s">
        <v>277</v>
      </c>
    </row>
    <row r="476" spans="1:5">
      <c r="A476" s="5">
        <f t="shared" si="7"/>
        <v>473</v>
      </c>
      <c r="C476" s="17" t="s">
        <v>275</v>
      </c>
      <c r="D476" s="18" t="s">
        <v>192</v>
      </c>
      <c r="E476" s="7" t="s">
        <v>338</v>
      </c>
    </row>
    <row r="477" spans="1:5">
      <c r="A477" s="5">
        <f t="shared" si="7"/>
        <v>474</v>
      </c>
      <c r="B477" s="6">
        <v>2.2731481481481481E-2</v>
      </c>
      <c r="C477" s="17" t="s">
        <v>491</v>
      </c>
      <c r="D477" s="18" t="s">
        <v>574</v>
      </c>
      <c r="E477" s="7" t="s">
        <v>334</v>
      </c>
    </row>
    <row r="478" spans="1:5">
      <c r="A478" s="5">
        <f t="shared" si="7"/>
        <v>475</v>
      </c>
      <c r="C478" s="17" t="s">
        <v>275</v>
      </c>
      <c r="D478" s="18" t="s">
        <v>575</v>
      </c>
      <c r="E478" s="7" t="s">
        <v>545</v>
      </c>
    </row>
    <row r="479" spans="1:5">
      <c r="A479" s="5">
        <f t="shared" si="7"/>
        <v>476</v>
      </c>
      <c r="C479" s="17" t="s">
        <v>491</v>
      </c>
      <c r="D479" s="18" t="s">
        <v>193</v>
      </c>
      <c r="E479" s="7" t="s">
        <v>305</v>
      </c>
    </row>
    <row r="480" spans="1:5">
      <c r="A480" s="83">
        <f t="shared" si="7"/>
        <v>477</v>
      </c>
      <c r="B480" s="23"/>
      <c r="C480" s="24" t="s">
        <v>265</v>
      </c>
      <c r="D480" s="25" t="s">
        <v>194</v>
      </c>
      <c r="E480" s="39" t="s">
        <v>305</v>
      </c>
    </row>
    <row r="481" spans="1:5">
      <c r="A481" s="5">
        <f t="shared" si="7"/>
        <v>478</v>
      </c>
      <c r="B481" s="26">
        <v>2.2766203703703702E-2</v>
      </c>
      <c r="C481" s="72" t="s">
        <v>50</v>
      </c>
      <c r="D481" s="27" t="s">
        <v>576</v>
      </c>
      <c r="E481" s="14" t="s">
        <v>459</v>
      </c>
    </row>
    <row r="482" spans="1:5">
      <c r="A482" s="5">
        <f t="shared" si="7"/>
        <v>479</v>
      </c>
      <c r="B482" s="26"/>
      <c r="C482" s="72" t="s">
        <v>49</v>
      </c>
      <c r="D482" s="27" t="s">
        <v>577</v>
      </c>
      <c r="E482" s="14" t="s">
        <v>580</v>
      </c>
    </row>
    <row r="483" spans="1:5">
      <c r="A483" s="5">
        <f t="shared" si="7"/>
        <v>480</v>
      </c>
      <c r="B483" s="26"/>
      <c r="C483" s="156" t="s">
        <v>50</v>
      </c>
      <c r="D483" s="27" t="s">
        <v>480</v>
      </c>
      <c r="E483" s="14" t="s">
        <v>553</v>
      </c>
    </row>
    <row r="484" spans="1:5">
      <c r="A484" s="5">
        <f t="shared" si="7"/>
        <v>481</v>
      </c>
      <c r="B484" s="26"/>
      <c r="C484" s="156"/>
      <c r="D484" s="27" t="s">
        <v>578</v>
      </c>
      <c r="E484" s="14" t="s">
        <v>285</v>
      </c>
    </row>
    <row r="485" spans="1:5">
      <c r="A485" s="5">
        <f t="shared" si="7"/>
        <v>482</v>
      </c>
      <c r="B485" s="26"/>
      <c r="C485" s="72" t="s">
        <v>49</v>
      </c>
      <c r="D485" s="27" t="s">
        <v>579</v>
      </c>
      <c r="E485" s="14" t="s">
        <v>426</v>
      </c>
    </row>
    <row r="486" spans="1:5">
      <c r="A486" s="5">
        <f t="shared" si="7"/>
        <v>483</v>
      </c>
      <c r="B486" s="23"/>
      <c r="C486" s="24" t="s">
        <v>569</v>
      </c>
      <c r="D486" s="25" t="s">
        <v>484</v>
      </c>
      <c r="E486" s="39" t="s">
        <v>269</v>
      </c>
    </row>
    <row r="487" spans="1:5">
      <c r="A487" s="93">
        <f t="shared" si="7"/>
        <v>484</v>
      </c>
      <c r="B487" s="26">
        <v>2.2881944444444444E-2</v>
      </c>
      <c r="C487" s="72" t="s">
        <v>50</v>
      </c>
      <c r="D487" s="27" t="s">
        <v>581</v>
      </c>
      <c r="E487" s="14" t="s">
        <v>273</v>
      </c>
    </row>
    <row r="488" spans="1:5">
      <c r="A488" s="5">
        <f t="shared" si="7"/>
        <v>485</v>
      </c>
      <c r="B488" s="23"/>
      <c r="C488" s="24" t="s">
        <v>49</v>
      </c>
      <c r="D488" s="25" t="s">
        <v>213</v>
      </c>
      <c r="E488" s="39" t="s">
        <v>586</v>
      </c>
    </row>
    <row r="489" spans="1:5">
      <c r="A489" s="93">
        <f t="shared" si="7"/>
        <v>486</v>
      </c>
      <c r="B489" s="26"/>
      <c r="C489" s="72" t="s">
        <v>50</v>
      </c>
      <c r="D489" s="27" t="s">
        <v>582</v>
      </c>
      <c r="E489" s="14" t="s">
        <v>273</v>
      </c>
    </row>
    <row r="490" spans="1:5">
      <c r="A490" s="5">
        <f t="shared" si="7"/>
        <v>487</v>
      </c>
      <c r="B490" s="26"/>
      <c r="C490" s="72"/>
      <c r="D490" s="27" t="s">
        <v>583</v>
      </c>
      <c r="E490" s="14" t="s">
        <v>380</v>
      </c>
    </row>
    <row r="491" spans="1:5">
      <c r="A491" s="5">
        <f t="shared" si="7"/>
        <v>488</v>
      </c>
      <c r="B491" s="23"/>
      <c r="C491" s="24" t="s">
        <v>49</v>
      </c>
      <c r="D491" s="25" t="s">
        <v>584</v>
      </c>
      <c r="E491" s="39" t="s">
        <v>283</v>
      </c>
    </row>
    <row r="492" spans="1:5">
      <c r="A492" s="93">
        <f t="shared" si="7"/>
        <v>489</v>
      </c>
      <c r="B492" s="6">
        <v>2.2951388888888886E-2</v>
      </c>
      <c r="C492" s="17" t="s">
        <v>49</v>
      </c>
      <c r="D492" s="18" t="s">
        <v>585</v>
      </c>
      <c r="E492" s="7" t="s">
        <v>312</v>
      </c>
    </row>
    <row r="493" spans="1:5">
      <c r="A493" s="83">
        <f t="shared" si="7"/>
        <v>490</v>
      </c>
      <c r="B493" s="23"/>
      <c r="C493" s="24"/>
      <c r="D493" s="25" t="s">
        <v>587</v>
      </c>
      <c r="E493" s="39" t="s">
        <v>257</v>
      </c>
    </row>
    <row r="494" spans="1:5">
      <c r="A494" s="5">
        <f t="shared" si="7"/>
        <v>491</v>
      </c>
      <c r="B494" s="6">
        <v>2.3182870370370371E-2</v>
      </c>
      <c r="C494" s="17" t="s">
        <v>50</v>
      </c>
      <c r="D494" s="18" t="s">
        <v>195</v>
      </c>
      <c r="E494" s="7" t="s">
        <v>273</v>
      </c>
    </row>
    <row r="495" spans="1:5">
      <c r="A495" s="5">
        <f t="shared" si="7"/>
        <v>492</v>
      </c>
      <c r="C495" s="17" t="s">
        <v>49</v>
      </c>
      <c r="D495" s="18" t="s">
        <v>588</v>
      </c>
      <c r="E495" s="7" t="s">
        <v>382</v>
      </c>
    </row>
    <row r="496" spans="1:5">
      <c r="A496" s="5">
        <f t="shared" si="7"/>
        <v>493</v>
      </c>
      <c r="B496" s="23"/>
      <c r="C496" s="24" t="s">
        <v>50</v>
      </c>
      <c r="D496" s="25" t="s">
        <v>525</v>
      </c>
      <c r="E496" s="39" t="s">
        <v>269</v>
      </c>
    </row>
    <row r="497" spans="1:5">
      <c r="A497" s="93">
        <f t="shared" si="7"/>
        <v>494</v>
      </c>
      <c r="B497" s="6">
        <v>2.326388888888889E-2</v>
      </c>
      <c r="C497" s="17" t="s">
        <v>49</v>
      </c>
      <c r="D497" s="18" t="s">
        <v>589</v>
      </c>
      <c r="E497" s="7" t="s">
        <v>259</v>
      </c>
    </row>
    <row r="498" spans="1:5">
      <c r="A498" s="5">
        <f t="shared" si="7"/>
        <v>495</v>
      </c>
      <c r="C498" s="17" t="s">
        <v>50</v>
      </c>
      <c r="D498" s="18" t="s">
        <v>591</v>
      </c>
      <c r="E498" s="7" t="s">
        <v>289</v>
      </c>
    </row>
    <row r="499" spans="1:5">
      <c r="A499" s="5">
        <f t="shared" si="7"/>
        <v>496</v>
      </c>
      <c r="C499" s="17" t="s">
        <v>49</v>
      </c>
      <c r="D499" s="18" t="s">
        <v>590</v>
      </c>
      <c r="E499" s="7" t="s">
        <v>433</v>
      </c>
    </row>
    <row r="500" spans="1:5">
      <c r="A500" s="5">
        <f t="shared" si="7"/>
        <v>497</v>
      </c>
      <c r="B500" s="23"/>
      <c r="C500" s="24" t="s">
        <v>50</v>
      </c>
      <c r="D500" s="25" t="s">
        <v>445</v>
      </c>
      <c r="E500" s="39" t="s">
        <v>545</v>
      </c>
    </row>
    <row r="501" spans="1:5" ht="22">
      <c r="A501" s="93">
        <f t="shared" si="7"/>
        <v>498</v>
      </c>
      <c r="B501" s="6">
        <v>2.3553240740740739E-2</v>
      </c>
      <c r="C501" s="17" t="s">
        <v>49</v>
      </c>
      <c r="D501" s="18" t="s">
        <v>592</v>
      </c>
      <c r="E501" s="7" t="s">
        <v>312</v>
      </c>
    </row>
    <row r="502" spans="1:5">
      <c r="A502" s="5">
        <f t="shared" si="7"/>
        <v>499</v>
      </c>
      <c r="C502" s="17"/>
      <c r="D502" s="18" t="s">
        <v>593</v>
      </c>
      <c r="E502" s="7" t="s">
        <v>264</v>
      </c>
    </row>
    <row r="503" spans="1:5">
      <c r="A503" s="5">
        <f t="shared" si="7"/>
        <v>500</v>
      </c>
      <c r="B503" s="23"/>
      <c r="C503" s="24" t="s">
        <v>51</v>
      </c>
      <c r="D503" s="25" t="s">
        <v>594</v>
      </c>
      <c r="E503" s="39" t="s">
        <v>595</v>
      </c>
    </row>
    <row r="504" spans="1:5">
      <c r="A504" s="93">
        <f t="shared" si="7"/>
        <v>501</v>
      </c>
      <c r="B504" s="6">
        <v>2.3993055555555556E-2</v>
      </c>
      <c r="C504" s="17" t="s">
        <v>49</v>
      </c>
      <c r="D504" s="18" t="s">
        <v>596</v>
      </c>
      <c r="E504" s="7" t="s">
        <v>597</v>
      </c>
    </row>
    <row r="505" spans="1:5">
      <c r="A505" s="5">
        <f t="shared" si="7"/>
        <v>502</v>
      </c>
      <c r="C505" s="17" t="s">
        <v>50</v>
      </c>
      <c r="D505" s="18" t="s">
        <v>598</v>
      </c>
      <c r="E505" s="7" t="s">
        <v>553</v>
      </c>
    </row>
    <row r="506" spans="1:5">
      <c r="A506" s="5">
        <f t="shared" si="7"/>
        <v>503</v>
      </c>
      <c r="C506" s="17" t="s">
        <v>49</v>
      </c>
      <c r="D506" s="18" t="s">
        <v>511</v>
      </c>
      <c r="E506" s="7" t="s">
        <v>601</v>
      </c>
    </row>
    <row r="507" spans="1:5">
      <c r="A507" s="5">
        <f t="shared" si="7"/>
        <v>504</v>
      </c>
      <c r="B507" s="23"/>
      <c r="C507" s="24" t="s">
        <v>50</v>
      </c>
      <c r="D507" s="25" t="s">
        <v>599</v>
      </c>
      <c r="E507" s="39" t="s">
        <v>553</v>
      </c>
    </row>
    <row r="508" spans="1:5">
      <c r="A508" s="93">
        <f t="shared" si="7"/>
        <v>505</v>
      </c>
      <c r="B508" s="6">
        <v>2.4189814814814817E-2</v>
      </c>
      <c r="C508" s="17" t="s">
        <v>49</v>
      </c>
      <c r="D508" s="18" t="s">
        <v>600</v>
      </c>
      <c r="E508" s="7" t="s">
        <v>264</v>
      </c>
    </row>
    <row r="509" spans="1:5">
      <c r="A509" s="5">
        <f t="shared" si="7"/>
        <v>506</v>
      </c>
      <c r="C509" s="17" t="s">
        <v>49</v>
      </c>
      <c r="D509" s="18" t="s">
        <v>602</v>
      </c>
      <c r="E509" s="7" t="s">
        <v>264</v>
      </c>
    </row>
    <row r="510" spans="1:5">
      <c r="A510" s="5">
        <f t="shared" si="7"/>
        <v>507</v>
      </c>
      <c r="B510" s="23"/>
      <c r="C510" s="24" t="s">
        <v>51</v>
      </c>
      <c r="D510" s="25" t="s">
        <v>603</v>
      </c>
      <c r="E510" s="39" t="s">
        <v>595</v>
      </c>
    </row>
    <row r="511" spans="1:5" ht="22">
      <c r="A511" s="93">
        <f t="shared" si="7"/>
        <v>508</v>
      </c>
      <c r="B511" s="6">
        <v>2.4814814814814817E-2</v>
      </c>
      <c r="C511" s="17" t="s">
        <v>49</v>
      </c>
      <c r="D511" s="18" t="s">
        <v>604</v>
      </c>
      <c r="E511" s="7" t="s">
        <v>264</v>
      </c>
    </row>
    <row r="512" spans="1:5">
      <c r="A512" s="5">
        <f t="shared" si="7"/>
        <v>509</v>
      </c>
      <c r="C512" s="17" t="s">
        <v>49</v>
      </c>
      <c r="D512" s="18" t="s">
        <v>605</v>
      </c>
      <c r="E512" s="7" t="s">
        <v>257</v>
      </c>
    </row>
    <row r="513" spans="1:5">
      <c r="A513" s="5">
        <f t="shared" si="7"/>
        <v>510</v>
      </c>
      <c r="C513" s="17" t="s">
        <v>50</v>
      </c>
      <c r="D513" s="18" t="s">
        <v>196</v>
      </c>
      <c r="E513" s="7" t="s">
        <v>305</v>
      </c>
    </row>
    <row r="514" spans="1:5">
      <c r="A514" s="5">
        <f t="shared" si="7"/>
        <v>511</v>
      </c>
      <c r="B514" s="23"/>
      <c r="C514" s="24" t="s">
        <v>49</v>
      </c>
      <c r="D514" s="25" t="s">
        <v>606</v>
      </c>
      <c r="E514" s="39" t="s">
        <v>382</v>
      </c>
    </row>
    <row r="515" spans="1:5">
      <c r="A515" s="93">
        <f t="shared" si="7"/>
        <v>512</v>
      </c>
      <c r="B515" s="6">
        <v>2.508101851851852E-2</v>
      </c>
      <c r="C515" s="17" t="s">
        <v>49</v>
      </c>
      <c r="D515" s="18" t="s">
        <v>607</v>
      </c>
      <c r="E515" s="7" t="s">
        <v>259</v>
      </c>
    </row>
    <row r="516" spans="1:5">
      <c r="A516" s="5">
        <f t="shared" si="7"/>
        <v>513</v>
      </c>
      <c r="B516" s="23"/>
      <c r="C516" s="24" t="s">
        <v>50</v>
      </c>
      <c r="D516" s="25" t="s">
        <v>197</v>
      </c>
      <c r="E516" s="39" t="s">
        <v>305</v>
      </c>
    </row>
    <row r="517" spans="1:5">
      <c r="A517" s="93">
        <f t="shared" si="7"/>
        <v>514</v>
      </c>
      <c r="C517" s="17" t="s">
        <v>50</v>
      </c>
      <c r="D517" s="18" t="s">
        <v>113</v>
      </c>
      <c r="E517" s="7" t="s">
        <v>273</v>
      </c>
    </row>
    <row r="518" spans="1:5">
      <c r="A518" s="5">
        <f t="shared" ref="A518:A581" si="8">ROW()-3</f>
        <v>515</v>
      </c>
      <c r="B518" s="23"/>
      <c r="C518" s="24" t="s">
        <v>49</v>
      </c>
      <c r="D518" s="25" t="s">
        <v>198</v>
      </c>
      <c r="E518" s="39" t="s">
        <v>283</v>
      </c>
    </row>
    <row r="519" spans="1:5">
      <c r="A519" s="93">
        <f t="shared" si="8"/>
        <v>516</v>
      </c>
      <c r="C519" s="17" t="s">
        <v>50</v>
      </c>
      <c r="D519" s="18" t="s">
        <v>113</v>
      </c>
      <c r="E519" s="7" t="s">
        <v>273</v>
      </c>
    </row>
    <row r="520" spans="1:5">
      <c r="A520" s="5">
        <f t="shared" si="8"/>
        <v>517</v>
      </c>
      <c r="B520" s="23"/>
      <c r="C520" s="24" t="s">
        <v>49</v>
      </c>
      <c r="D520" s="25" t="s">
        <v>199</v>
      </c>
      <c r="E520" s="39" t="s">
        <v>378</v>
      </c>
    </row>
    <row r="521" spans="1:5">
      <c r="A521" s="5">
        <f t="shared" si="8"/>
        <v>518</v>
      </c>
      <c r="C521" s="17" t="s">
        <v>50</v>
      </c>
      <c r="D521" s="18" t="s">
        <v>200</v>
      </c>
      <c r="E521" s="7" t="s">
        <v>304</v>
      </c>
    </row>
    <row r="522" spans="1:5">
      <c r="A522" s="5">
        <f t="shared" si="8"/>
        <v>519</v>
      </c>
      <c r="C522" s="17" t="s">
        <v>50</v>
      </c>
      <c r="D522" s="18" t="s">
        <v>201</v>
      </c>
      <c r="E522" s="7" t="s">
        <v>305</v>
      </c>
    </row>
    <row r="523" spans="1:5">
      <c r="A523" s="5">
        <f t="shared" si="8"/>
        <v>520</v>
      </c>
      <c r="B523" s="23"/>
      <c r="C523" s="38" t="s">
        <v>49</v>
      </c>
      <c r="D523" s="39" t="s">
        <v>608</v>
      </c>
      <c r="E523" s="39" t="s">
        <v>426</v>
      </c>
    </row>
    <row r="524" spans="1:5">
      <c r="A524" s="5">
        <f t="shared" si="8"/>
        <v>521</v>
      </c>
      <c r="B524" s="6">
        <v>2.5266203703703704E-2</v>
      </c>
      <c r="C524" s="73" t="s">
        <v>49</v>
      </c>
      <c r="D524" s="7" t="s">
        <v>609</v>
      </c>
      <c r="E524" s="7" t="s">
        <v>257</v>
      </c>
    </row>
    <row r="525" spans="1:5">
      <c r="A525" s="5">
        <f t="shared" si="8"/>
        <v>522</v>
      </c>
      <c r="C525" s="73" t="s">
        <v>49</v>
      </c>
      <c r="D525" s="7" t="s">
        <v>610</v>
      </c>
      <c r="E525" s="7" t="s">
        <v>264</v>
      </c>
    </row>
    <row r="526" spans="1:5" ht="22">
      <c r="A526" s="5">
        <f t="shared" si="8"/>
        <v>523</v>
      </c>
      <c r="B526" s="23"/>
      <c r="C526" s="38"/>
      <c r="D526" s="39" t="s">
        <v>611</v>
      </c>
      <c r="E526" s="39" t="s">
        <v>312</v>
      </c>
    </row>
    <row r="527" spans="1:5">
      <c r="A527" s="93">
        <f t="shared" si="8"/>
        <v>524</v>
      </c>
      <c r="C527" s="73" t="s">
        <v>50</v>
      </c>
      <c r="D527" s="7" t="s">
        <v>612</v>
      </c>
      <c r="E527" s="7" t="s">
        <v>460</v>
      </c>
    </row>
    <row r="528" spans="1:5">
      <c r="A528" s="5">
        <f t="shared" si="8"/>
        <v>525</v>
      </c>
      <c r="C528" s="73" t="s">
        <v>49</v>
      </c>
      <c r="D528" s="7" t="s">
        <v>613</v>
      </c>
      <c r="E528" s="7" t="s">
        <v>321</v>
      </c>
    </row>
    <row r="529" spans="1:5">
      <c r="A529" s="5">
        <f t="shared" si="8"/>
        <v>526</v>
      </c>
      <c r="B529" s="26"/>
      <c r="C529" s="13" t="s">
        <v>50</v>
      </c>
      <c r="D529" s="14" t="s">
        <v>614</v>
      </c>
      <c r="E529" s="14" t="s">
        <v>616</v>
      </c>
    </row>
    <row r="530" spans="1:5">
      <c r="A530" s="83">
        <f t="shared" si="8"/>
        <v>527</v>
      </c>
      <c r="B530" s="23"/>
      <c r="C530" s="38" t="s">
        <v>49</v>
      </c>
      <c r="D530" s="39" t="s">
        <v>615</v>
      </c>
      <c r="E530" s="65" t="s">
        <v>337</v>
      </c>
    </row>
    <row r="531" spans="1:5">
      <c r="A531" s="5">
        <f t="shared" si="8"/>
        <v>528</v>
      </c>
      <c r="D531" s="7" t="s">
        <v>252</v>
      </c>
      <c r="E531" s="7" t="s">
        <v>312</v>
      </c>
    </row>
    <row r="532" spans="1:5">
      <c r="A532" s="5">
        <f t="shared" si="8"/>
        <v>529</v>
      </c>
      <c r="C532" s="73" t="s">
        <v>50</v>
      </c>
      <c r="D532" s="7" t="s">
        <v>8</v>
      </c>
      <c r="E532" s="7" t="s">
        <v>285</v>
      </c>
    </row>
    <row r="533" spans="1:5">
      <c r="A533" s="5">
        <f t="shared" si="8"/>
        <v>530</v>
      </c>
      <c r="C533" s="40" t="s">
        <v>49</v>
      </c>
      <c r="D533" s="41" t="s">
        <v>617</v>
      </c>
      <c r="E533" s="66" t="s">
        <v>257</v>
      </c>
    </row>
    <row r="534" spans="1:5" ht="22">
      <c r="A534" s="5">
        <f t="shared" si="8"/>
        <v>531</v>
      </c>
      <c r="C534" s="42" t="s">
        <v>49</v>
      </c>
      <c r="D534" s="43" t="s">
        <v>618</v>
      </c>
      <c r="E534" s="44" t="s">
        <v>622</v>
      </c>
    </row>
    <row r="535" spans="1:5">
      <c r="A535" s="5">
        <f t="shared" si="8"/>
        <v>532</v>
      </c>
      <c r="C535" s="45" t="s">
        <v>49</v>
      </c>
      <c r="D535" s="46" t="s">
        <v>619</v>
      </c>
      <c r="E535" s="67" t="s">
        <v>264</v>
      </c>
    </row>
    <row r="536" spans="1:5">
      <c r="A536" s="5">
        <f t="shared" si="8"/>
        <v>533</v>
      </c>
      <c r="C536" s="47" t="s">
        <v>50</v>
      </c>
      <c r="D536" s="14" t="s">
        <v>620</v>
      </c>
      <c r="E536" s="68" t="s">
        <v>527</v>
      </c>
    </row>
    <row r="537" spans="1:5">
      <c r="A537" s="5">
        <f t="shared" si="8"/>
        <v>534</v>
      </c>
      <c r="C537" s="47"/>
      <c r="D537" s="14" t="s">
        <v>621</v>
      </c>
      <c r="E537" s="68" t="s">
        <v>474</v>
      </c>
    </row>
    <row r="538" spans="1:5">
      <c r="A538" s="5">
        <f t="shared" si="8"/>
        <v>535</v>
      </c>
      <c r="C538" s="47" t="s">
        <v>49</v>
      </c>
      <c r="D538" s="14" t="s">
        <v>525</v>
      </c>
      <c r="E538" s="68" t="s">
        <v>623</v>
      </c>
    </row>
    <row r="539" spans="1:5">
      <c r="A539" s="93">
        <f t="shared" si="8"/>
        <v>536</v>
      </c>
      <c r="B539" s="48" t="s">
        <v>632</v>
      </c>
      <c r="C539" s="49"/>
      <c r="D539" s="50" t="s">
        <v>624</v>
      </c>
      <c r="E539" s="62" t="s">
        <v>633</v>
      </c>
    </row>
    <row r="540" spans="1:5">
      <c r="A540" s="5">
        <f t="shared" si="8"/>
        <v>537</v>
      </c>
      <c r="B540" s="26"/>
      <c r="C540" s="13" t="s">
        <v>51</v>
      </c>
      <c r="D540" s="14" t="s">
        <v>625</v>
      </c>
      <c r="E540" s="56" t="s">
        <v>595</v>
      </c>
    </row>
    <row r="541" spans="1:5">
      <c r="A541" s="5">
        <f t="shared" si="8"/>
        <v>538</v>
      </c>
      <c r="B541" s="23"/>
      <c r="C541" s="38" t="s">
        <v>49</v>
      </c>
      <c r="D541" s="39" t="s">
        <v>525</v>
      </c>
      <c r="E541" s="65" t="s">
        <v>629</v>
      </c>
    </row>
    <row r="542" spans="1:5">
      <c r="A542" s="93">
        <f t="shared" si="8"/>
        <v>539</v>
      </c>
      <c r="B542" s="6">
        <v>2.6446759259259264E-2</v>
      </c>
      <c r="C542" s="73" t="s">
        <v>49</v>
      </c>
      <c r="D542" s="7" t="s">
        <v>626</v>
      </c>
      <c r="E542" s="14" t="s">
        <v>630</v>
      </c>
    </row>
    <row r="543" spans="1:5">
      <c r="A543" s="83">
        <f t="shared" si="8"/>
        <v>540</v>
      </c>
      <c r="B543" s="23"/>
      <c r="C543" s="38" t="s">
        <v>627</v>
      </c>
      <c r="D543" s="39" t="s">
        <v>628</v>
      </c>
      <c r="E543" s="39" t="s">
        <v>631</v>
      </c>
    </row>
    <row r="544" spans="1:5">
      <c r="A544" s="5">
        <f t="shared" si="8"/>
        <v>541</v>
      </c>
      <c r="B544" s="6">
        <v>2.659722222222222E-2</v>
      </c>
      <c r="C544" s="73" t="s">
        <v>49</v>
      </c>
      <c r="D544" s="7" t="s">
        <v>634</v>
      </c>
      <c r="E544" s="7" t="s">
        <v>259</v>
      </c>
    </row>
    <row r="545" spans="1:5">
      <c r="A545" s="5">
        <f t="shared" si="8"/>
        <v>542</v>
      </c>
      <c r="C545" s="73" t="s">
        <v>50</v>
      </c>
      <c r="D545" s="7" t="s">
        <v>635</v>
      </c>
      <c r="E545" s="7" t="s">
        <v>553</v>
      </c>
    </row>
    <row r="546" spans="1:5">
      <c r="A546" s="5">
        <f t="shared" si="8"/>
        <v>543</v>
      </c>
      <c r="C546" s="73" t="s">
        <v>49</v>
      </c>
      <c r="D546" s="7" t="s">
        <v>638</v>
      </c>
      <c r="E546" s="7" t="s">
        <v>636</v>
      </c>
    </row>
    <row r="547" spans="1:5">
      <c r="A547" s="83">
        <f t="shared" si="8"/>
        <v>544</v>
      </c>
      <c r="B547" s="23"/>
      <c r="C547" s="38" t="s">
        <v>51</v>
      </c>
      <c r="D547" s="39" t="s">
        <v>637</v>
      </c>
      <c r="E547" s="39" t="s">
        <v>595</v>
      </c>
    </row>
    <row r="548" spans="1:5">
      <c r="A548" s="5">
        <f t="shared" si="8"/>
        <v>545</v>
      </c>
      <c r="C548" s="73" t="s">
        <v>49</v>
      </c>
      <c r="D548" s="7" t="s">
        <v>639</v>
      </c>
      <c r="E548" s="7" t="s">
        <v>257</v>
      </c>
    </row>
    <row r="549" spans="1:5">
      <c r="A549" s="5">
        <f t="shared" si="8"/>
        <v>546</v>
      </c>
      <c r="B549" s="6">
        <v>2.6956018518518522E-2</v>
      </c>
      <c r="C549" s="73" t="s">
        <v>49</v>
      </c>
      <c r="D549" s="7" t="s">
        <v>641</v>
      </c>
      <c r="E549" s="7" t="s">
        <v>264</v>
      </c>
    </row>
    <row r="550" spans="1:5">
      <c r="A550" s="5">
        <f t="shared" si="8"/>
        <v>547</v>
      </c>
      <c r="C550" s="73" t="s">
        <v>50</v>
      </c>
      <c r="D550" s="7" t="s">
        <v>640</v>
      </c>
      <c r="E550" s="7" t="s">
        <v>553</v>
      </c>
    </row>
    <row r="551" spans="1:5">
      <c r="A551" s="5">
        <f t="shared" si="8"/>
        <v>548</v>
      </c>
      <c r="B551" s="23"/>
      <c r="C551" s="38" t="s">
        <v>49</v>
      </c>
      <c r="D551" s="39" t="s">
        <v>642</v>
      </c>
      <c r="E551" s="39" t="s">
        <v>283</v>
      </c>
    </row>
    <row r="552" spans="1:5">
      <c r="A552" s="93">
        <f t="shared" si="8"/>
        <v>549</v>
      </c>
      <c r="B552" s="48">
        <v>2.7129629629629632E-2</v>
      </c>
      <c r="C552" s="49" t="s">
        <v>49</v>
      </c>
      <c r="D552" s="50" t="s">
        <v>643</v>
      </c>
      <c r="E552" s="62" t="s">
        <v>264</v>
      </c>
    </row>
    <row r="553" spans="1:5">
      <c r="A553" s="5">
        <f t="shared" si="8"/>
        <v>550</v>
      </c>
      <c r="B553" s="23"/>
      <c r="C553" s="38" t="s">
        <v>51</v>
      </c>
      <c r="D553" s="39" t="s">
        <v>645</v>
      </c>
      <c r="E553" s="65" t="s">
        <v>595</v>
      </c>
    </row>
    <row r="554" spans="1:5">
      <c r="A554" s="93">
        <f t="shared" si="8"/>
        <v>551</v>
      </c>
      <c r="B554" s="6">
        <v>2.7141203703703706E-2</v>
      </c>
      <c r="C554" s="73" t="s">
        <v>49</v>
      </c>
      <c r="D554" s="7" t="s">
        <v>644</v>
      </c>
      <c r="E554" s="7" t="s">
        <v>259</v>
      </c>
    </row>
    <row r="555" spans="1:5">
      <c r="A555" s="5">
        <f t="shared" si="8"/>
        <v>552</v>
      </c>
      <c r="C555" s="73" t="s">
        <v>50</v>
      </c>
      <c r="D555" s="7" t="s">
        <v>202</v>
      </c>
      <c r="E555" s="7" t="s">
        <v>305</v>
      </c>
    </row>
    <row r="556" spans="1:5">
      <c r="A556" s="5">
        <f t="shared" si="8"/>
        <v>553</v>
      </c>
      <c r="C556" s="73" t="s">
        <v>50</v>
      </c>
      <c r="D556" s="7" t="s">
        <v>646</v>
      </c>
      <c r="E556" s="7" t="s">
        <v>500</v>
      </c>
    </row>
    <row r="557" spans="1:5">
      <c r="A557" s="5">
        <f t="shared" si="8"/>
        <v>554</v>
      </c>
      <c r="C557" s="73" t="s">
        <v>49</v>
      </c>
      <c r="D557" s="7" t="s">
        <v>203</v>
      </c>
      <c r="E557" s="7" t="s">
        <v>283</v>
      </c>
    </row>
    <row r="558" spans="1:5">
      <c r="A558" s="5">
        <f t="shared" si="8"/>
        <v>555</v>
      </c>
      <c r="B558" s="23"/>
      <c r="C558" s="38" t="s">
        <v>50</v>
      </c>
      <c r="D558" s="39" t="s">
        <v>647</v>
      </c>
      <c r="E558" s="39" t="s">
        <v>383</v>
      </c>
    </row>
    <row r="559" spans="1:5">
      <c r="A559" s="93">
        <f t="shared" si="8"/>
        <v>556</v>
      </c>
      <c r="B559" s="6">
        <v>2.7233796296296298E-2</v>
      </c>
      <c r="C559" s="73" t="s">
        <v>49</v>
      </c>
      <c r="D559" s="7" t="s">
        <v>648</v>
      </c>
      <c r="E559" s="7" t="s">
        <v>259</v>
      </c>
    </row>
    <row r="560" spans="1:5" ht="22">
      <c r="A560" s="5">
        <f t="shared" si="8"/>
        <v>557</v>
      </c>
      <c r="D560" s="7" t="s">
        <v>649</v>
      </c>
      <c r="E560" s="7" t="s">
        <v>264</v>
      </c>
    </row>
    <row r="561" spans="1:5">
      <c r="A561" s="5">
        <f t="shared" si="8"/>
        <v>558</v>
      </c>
      <c r="D561" s="7" t="s">
        <v>650</v>
      </c>
      <c r="E561" s="7" t="s">
        <v>259</v>
      </c>
    </row>
    <row r="562" spans="1:5">
      <c r="A562" s="5">
        <f t="shared" si="8"/>
        <v>559</v>
      </c>
      <c r="C562" s="73" t="s">
        <v>50</v>
      </c>
      <c r="D562" s="7" t="s">
        <v>9</v>
      </c>
      <c r="E562" s="7" t="s">
        <v>285</v>
      </c>
    </row>
    <row r="563" spans="1:5">
      <c r="A563" s="5">
        <f t="shared" si="8"/>
        <v>560</v>
      </c>
      <c r="B563" s="22"/>
      <c r="C563" s="51" t="s">
        <v>49</v>
      </c>
      <c r="D563" s="52" t="s">
        <v>143</v>
      </c>
      <c r="E563" s="52" t="s">
        <v>283</v>
      </c>
    </row>
    <row r="564" spans="1:5">
      <c r="A564" s="93">
        <f t="shared" si="8"/>
        <v>561</v>
      </c>
      <c r="C564" s="73" t="s">
        <v>50</v>
      </c>
      <c r="D564" s="7" t="s">
        <v>204</v>
      </c>
      <c r="E564" s="7" t="s">
        <v>273</v>
      </c>
    </row>
    <row r="565" spans="1:5">
      <c r="A565" s="5">
        <f t="shared" si="8"/>
        <v>562</v>
      </c>
      <c r="C565" s="73" t="s">
        <v>50</v>
      </c>
      <c r="D565" s="7" t="s">
        <v>205</v>
      </c>
      <c r="E565" s="7" t="s">
        <v>273</v>
      </c>
    </row>
    <row r="566" spans="1:5">
      <c r="A566" s="5">
        <f t="shared" si="8"/>
        <v>563</v>
      </c>
      <c r="B566" s="22"/>
      <c r="C566" s="51"/>
      <c r="D566" s="52" t="s">
        <v>651</v>
      </c>
      <c r="E566" s="52" t="s">
        <v>343</v>
      </c>
    </row>
    <row r="567" spans="1:5">
      <c r="A567" s="5">
        <f t="shared" si="8"/>
        <v>564</v>
      </c>
      <c r="C567" s="73" t="s">
        <v>51</v>
      </c>
      <c r="D567" s="7" t="s">
        <v>652</v>
      </c>
      <c r="E567" s="7" t="s">
        <v>355</v>
      </c>
    </row>
    <row r="568" spans="1:5">
      <c r="A568" s="83">
        <f t="shared" si="8"/>
        <v>565</v>
      </c>
      <c r="B568" s="84"/>
      <c r="C568" s="85" t="s">
        <v>49</v>
      </c>
      <c r="D568" s="46" t="s">
        <v>206</v>
      </c>
      <c r="E568" s="46" t="s">
        <v>337</v>
      </c>
    </row>
    <row r="569" spans="1:5">
      <c r="A569" s="12">
        <f t="shared" si="8"/>
        <v>566</v>
      </c>
      <c r="C569" s="73" t="s">
        <v>50</v>
      </c>
      <c r="D569" s="7" t="s">
        <v>207</v>
      </c>
      <c r="E569" s="7" t="s">
        <v>380</v>
      </c>
    </row>
    <row r="570" spans="1:5">
      <c r="A570" s="83">
        <f t="shared" si="8"/>
        <v>567</v>
      </c>
      <c r="B570" s="84"/>
      <c r="C570" s="85" t="s">
        <v>49</v>
      </c>
      <c r="D570" s="46" t="s">
        <v>208</v>
      </c>
      <c r="E570" s="46" t="s">
        <v>274</v>
      </c>
    </row>
    <row r="571" spans="1:5">
      <c r="A571" s="95">
        <f t="shared" si="8"/>
        <v>568</v>
      </c>
      <c r="C571" s="73" t="s">
        <v>50</v>
      </c>
      <c r="D571" s="7" t="s">
        <v>209</v>
      </c>
      <c r="E571" s="7" t="s">
        <v>380</v>
      </c>
    </row>
    <row r="572" spans="1:5">
      <c r="A572" s="83">
        <f t="shared" si="8"/>
        <v>569</v>
      </c>
      <c r="B572" s="84"/>
      <c r="C572" s="85" t="s">
        <v>49</v>
      </c>
      <c r="D572" s="46" t="s">
        <v>210</v>
      </c>
      <c r="E572" s="46" t="s">
        <v>653</v>
      </c>
    </row>
    <row r="573" spans="1:5">
      <c r="A573" s="5">
        <f t="shared" si="8"/>
        <v>570</v>
      </c>
      <c r="C573" s="73" t="s">
        <v>50</v>
      </c>
      <c r="D573" s="7" t="s">
        <v>211</v>
      </c>
      <c r="E573" s="7" t="s">
        <v>380</v>
      </c>
    </row>
    <row r="574" spans="1:5">
      <c r="A574" s="83">
        <f t="shared" si="8"/>
        <v>571</v>
      </c>
      <c r="B574" s="84"/>
      <c r="C574" s="85" t="s">
        <v>49</v>
      </c>
      <c r="D574" s="46" t="s">
        <v>93</v>
      </c>
      <c r="E574" s="46" t="s">
        <v>272</v>
      </c>
    </row>
    <row r="575" spans="1:5">
      <c r="A575" s="5">
        <f t="shared" si="8"/>
        <v>572</v>
      </c>
      <c r="B575" s="26"/>
      <c r="C575" s="96" t="s">
        <v>49</v>
      </c>
      <c r="D575" s="41" t="s">
        <v>656</v>
      </c>
      <c r="E575" s="41" t="s">
        <v>312</v>
      </c>
    </row>
    <row r="576" spans="1:5">
      <c r="A576" s="5">
        <f t="shared" si="8"/>
        <v>573</v>
      </c>
      <c r="B576" s="26"/>
      <c r="C576" s="13" t="s">
        <v>51</v>
      </c>
      <c r="D576" s="14" t="s">
        <v>654</v>
      </c>
      <c r="E576" s="14" t="s">
        <v>311</v>
      </c>
    </row>
    <row r="577" spans="1:5">
      <c r="A577" s="83">
        <f t="shared" si="8"/>
        <v>574</v>
      </c>
      <c r="B577" s="84"/>
      <c r="C577" s="85" t="s">
        <v>49</v>
      </c>
      <c r="D577" s="46" t="s">
        <v>655</v>
      </c>
      <c r="E577" s="67" t="s">
        <v>337</v>
      </c>
    </row>
    <row r="578" spans="1:5">
      <c r="A578" s="12">
        <f t="shared" si="8"/>
        <v>575</v>
      </c>
      <c r="C578" s="73" t="s">
        <v>49</v>
      </c>
      <c r="D578" s="7" t="s">
        <v>657</v>
      </c>
      <c r="E578" s="7" t="s">
        <v>312</v>
      </c>
    </row>
    <row r="579" spans="1:5">
      <c r="A579" s="5">
        <f t="shared" si="8"/>
        <v>576</v>
      </c>
      <c r="C579" s="73" t="s">
        <v>49</v>
      </c>
      <c r="D579" s="7" t="s">
        <v>658</v>
      </c>
      <c r="E579" s="7" t="s">
        <v>259</v>
      </c>
    </row>
    <row r="580" spans="1:5">
      <c r="A580" s="21">
        <f t="shared" si="8"/>
        <v>577</v>
      </c>
      <c r="B580" s="22"/>
      <c r="C580" s="51" t="s">
        <v>50</v>
      </c>
      <c r="D580" s="52" t="s">
        <v>212</v>
      </c>
      <c r="E580" s="52" t="s">
        <v>278</v>
      </c>
    </row>
    <row r="581" spans="1:5">
      <c r="A581" s="21">
        <f t="shared" si="8"/>
        <v>578</v>
      </c>
      <c r="B581" s="29"/>
      <c r="C581" s="76" t="s">
        <v>50</v>
      </c>
      <c r="D581" s="43" t="s">
        <v>213</v>
      </c>
      <c r="E581" s="43" t="s">
        <v>273</v>
      </c>
    </row>
    <row r="582" spans="1:5" ht="22">
      <c r="A582" s="5">
        <f t="shared" ref="A582:A645" si="9">ROW()-3</f>
        <v>579</v>
      </c>
      <c r="B582" s="6">
        <v>2.7905092592592592E-2</v>
      </c>
      <c r="C582" s="73" t="s">
        <v>49</v>
      </c>
      <c r="D582" s="7" t="s">
        <v>659</v>
      </c>
      <c r="E582" s="7" t="s">
        <v>257</v>
      </c>
    </row>
    <row r="583" spans="1:5" ht="33">
      <c r="A583" s="5">
        <f t="shared" si="9"/>
        <v>580</v>
      </c>
      <c r="D583" s="7" t="s">
        <v>660</v>
      </c>
      <c r="E583" s="7" t="s">
        <v>264</v>
      </c>
    </row>
    <row r="584" spans="1:5">
      <c r="A584" s="5">
        <f t="shared" si="9"/>
        <v>581</v>
      </c>
      <c r="C584" s="73" t="s">
        <v>49</v>
      </c>
      <c r="D584" s="7" t="s">
        <v>661</v>
      </c>
      <c r="E584" s="7" t="s">
        <v>257</v>
      </c>
    </row>
    <row r="585" spans="1:5">
      <c r="A585" s="83">
        <f t="shared" si="9"/>
        <v>582</v>
      </c>
      <c r="B585" s="84"/>
      <c r="C585" s="85" t="s">
        <v>49</v>
      </c>
      <c r="D585" s="46" t="s">
        <v>664</v>
      </c>
      <c r="E585" s="46" t="s">
        <v>662</v>
      </c>
    </row>
    <row r="586" spans="1:5">
      <c r="A586" s="97">
        <f t="shared" si="9"/>
        <v>583</v>
      </c>
      <c r="B586" s="84"/>
      <c r="C586" s="85" t="s">
        <v>49</v>
      </c>
      <c r="D586" s="46" t="s">
        <v>33</v>
      </c>
      <c r="E586" s="46" t="s">
        <v>337</v>
      </c>
    </row>
    <row r="587" spans="1:5">
      <c r="A587" s="5">
        <f t="shared" si="9"/>
        <v>584</v>
      </c>
      <c r="C587" s="73" t="s">
        <v>49</v>
      </c>
      <c r="D587" s="7" t="s">
        <v>663</v>
      </c>
      <c r="E587" s="7" t="s">
        <v>312</v>
      </c>
    </row>
    <row r="588" spans="1:5">
      <c r="A588" s="5">
        <f t="shared" si="9"/>
        <v>585</v>
      </c>
      <c r="C588" s="73" t="s">
        <v>50</v>
      </c>
      <c r="D588" s="7" t="s">
        <v>214</v>
      </c>
      <c r="E588" s="7" t="s">
        <v>305</v>
      </c>
    </row>
    <row r="589" spans="1:5">
      <c r="A589" s="5">
        <f t="shared" si="9"/>
        <v>586</v>
      </c>
      <c r="C589" s="73" t="s">
        <v>49</v>
      </c>
      <c r="D589" s="7" t="s">
        <v>666</v>
      </c>
      <c r="E589" s="7" t="s">
        <v>426</v>
      </c>
    </row>
    <row r="590" spans="1:5">
      <c r="A590" s="5">
        <f t="shared" si="9"/>
        <v>587</v>
      </c>
      <c r="C590" s="73" t="s">
        <v>50</v>
      </c>
      <c r="D590" s="7" t="s">
        <v>665</v>
      </c>
      <c r="E590" s="7" t="s">
        <v>305</v>
      </c>
    </row>
    <row r="591" spans="1:5">
      <c r="A591" s="12">
        <f t="shared" si="9"/>
        <v>588</v>
      </c>
      <c r="B591" s="26"/>
      <c r="C591" s="13"/>
      <c r="D591" s="14" t="s">
        <v>667</v>
      </c>
      <c r="E591" s="14" t="s">
        <v>283</v>
      </c>
    </row>
    <row r="592" spans="1:5">
      <c r="A592" s="83">
        <f t="shared" si="9"/>
        <v>589</v>
      </c>
      <c r="B592" s="84">
        <v>2.8425925925925924E-2</v>
      </c>
      <c r="C592" s="85" t="s">
        <v>50</v>
      </c>
      <c r="D592" s="46" t="s">
        <v>215</v>
      </c>
      <c r="E592" s="46" t="s">
        <v>527</v>
      </c>
    </row>
    <row r="593" spans="1:5">
      <c r="A593" s="5">
        <f t="shared" si="9"/>
        <v>590</v>
      </c>
      <c r="C593" s="17" t="s">
        <v>49</v>
      </c>
      <c r="D593" s="18" t="s">
        <v>216</v>
      </c>
      <c r="E593" s="7" t="s">
        <v>264</v>
      </c>
    </row>
    <row r="594" spans="1:5">
      <c r="A594" s="5">
        <f t="shared" si="9"/>
        <v>591</v>
      </c>
      <c r="C594" s="17" t="s">
        <v>50</v>
      </c>
      <c r="D594" s="18" t="s">
        <v>668</v>
      </c>
      <c r="E594" s="7" t="s">
        <v>273</v>
      </c>
    </row>
    <row r="595" spans="1:5">
      <c r="A595" s="5">
        <f t="shared" si="9"/>
        <v>592</v>
      </c>
      <c r="C595" s="17" t="s">
        <v>50</v>
      </c>
      <c r="D595" s="18" t="s">
        <v>669</v>
      </c>
      <c r="E595" s="7" t="s">
        <v>293</v>
      </c>
    </row>
    <row r="596" spans="1:5">
      <c r="A596" s="83">
        <f t="shared" si="9"/>
        <v>593</v>
      </c>
      <c r="B596" s="84"/>
      <c r="C596" s="88" t="s">
        <v>49</v>
      </c>
      <c r="D596" s="89" t="s">
        <v>670</v>
      </c>
      <c r="E596" s="46" t="s">
        <v>325</v>
      </c>
    </row>
    <row r="597" spans="1:5">
      <c r="A597" s="5">
        <f t="shared" si="9"/>
        <v>594</v>
      </c>
      <c r="C597" s="17"/>
      <c r="D597" s="18" t="s">
        <v>671</v>
      </c>
      <c r="E597" s="7" t="s">
        <v>264</v>
      </c>
    </row>
    <row r="598" spans="1:5" ht="22">
      <c r="A598" s="5">
        <f t="shared" si="9"/>
        <v>595</v>
      </c>
      <c r="C598" s="17" t="s">
        <v>50</v>
      </c>
      <c r="D598" s="18" t="s">
        <v>217</v>
      </c>
      <c r="E598" s="7" t="s">
        <v>672</v>
      </c>
    </row>
    <row r="599" spans="1:5">
      <c r="A599" s="83">
        <f t="shared" si="9"/>
        <v>596</v>
      </c>
      <c r="B599" s="84"/>
      <c r="C599" s="88" t="s">
        <v>49</v>
      </c>
      <c r="D599" s="89" t="s">
        <v>674</v>
      </c>
      <c r="E599" s="46" t="s">
        <v>517</v>
      </c>
    </row>
    <row r="600" spans="1:5">
      <c r="A600" s="5">
        <f t="shared" si="9"/>
        <v>597</v>
      </c>
      <c r="C600" s="17" t="s">
        <v>49</v>
      </c>
      <c r="D600" s="18" t="s">
        <v>675</v>
      </c>
      <c r="E600" s="7" t="s">
        <v>264</v>
      </c>
    </row>
    <row r="601" spans="1:5">
      <c r="A601" s="5">
        <f t="shared" si="9"/>
        <v>598</v>
      </c>
      <c r="C601" s="17" t="s">
        <v>51</v>
      </c>
      <c r="D601" s="18" t="s">
        <v>673</v>
      </c>
      <c r="E601" s="7" t="s">
        <v>355</v>
      </c>
    </row>
    <row r="602" spans="1:5" ht="22">
      <c r="A602" s="5">
        <f t="shared" si="9"/>
        <v>599</v>
      </c>
      <c r="C602" s="17" t="s">
        <v>50</v>
      </c>
      <c r="D602" s="18" t="s">
        <v>218</v>
      </c>
      <c r="E602" s="7" t="s">
        <v>676</v>
      </c>
    </row>
    <row r="603" spans="1:5">
      <c r="A603" s="5">
        <f t="shared" si="9"/>
        <v>600</v>
      </c>
      <c r="B603" s="26"/>
      <c r="C603" s="72" t="s">
        <v>50</v>
      </c>
      <c r="D603" s="27" t="s">
        <v>219</v>
      </c>
      <c r="E603" s="14" t="s">
        <v>338</v>
      </c>
    </row>
    <row r="604" spans="1:5">
      <c r="A604" s="83">
        <f t="shared" si="9"/>
        <v>601</v>
      </c>
      <c r="B604" s="84"/>
      <c r="C604" s="88" t="s">
        <v>51</v>
      </c>
      <c r="D604" s="89" t="s">
        <v>677</v>
      </c>
      <c r="E604" s="46" t="s">
        <v>300</v>
      </c>
    </row>
    <row r="605" spans="1:5">
      <c r="A605" s="5">
        <f t="shared" si="9"/>
        <v>602</v>
      </c>
      <c r="C605" s="17" t="s">
        <v>50</v>
      </c>
      <c r="D605" s="18" t="s">
        <v>220</v>
      </c>
      <c r="E605" s="7" t="s">
        <v>380</v>
      </c>
    </row>
    <row r="606" spans="1:5">
      <c r="A606" s="5">
        <f t="shared" si="9"/>
        <v>603</v>
      </c>
      <c r="C606" s="17" t="s">
        <v>49</v>
      </c>
      <c r="D606" s="18" t="s">
        <v>221</v>
      </c>
      <c r="E606" s="7" t="s">
        <v>325</v>
      </c>
    </row>
    <row r="607" spans="1:5">
      <c r="A607" s="5">
        <f t="shared" si="9"/>
        <v>604</v>
      </c>
      <c r="C607" s="17" t="s">
        <v>50</v>
      </c>
      <c r="D607" s="18" t="s">
        <v>222</v>
      </c>
      <c r="E607" s="7" t="s">
        <v>383</v>
      </c>
    </row>
    <row r="608" spans="1:5">
      <c r="A608" s="83">
        <f t="shared" si="9"/>
        <v>605</v>
      </c>
      <c r="B608" s="84"/>
      <c r="C608" s="88" t="s">
        <v>49</v>
      </c>
      <c r="D608" s="89" t="s">
        <v>261</v>
      </c>
      <c r="E608" s="46" t="s">
        <v>283</v>
      </c>
    </row>
    <row r="609" spans="1:5" ht="22">
      <c r="A609" s="5">
        <f t="shared" si="9"/>
        <v>606</v>
      </c>
      <c r="C609" s="17"/>
      <c r="D609" s="18" t="s">
        <v>678</v>
      </c>
      <c r="E609" s="7" t="s">
        <v>259</v>
      </c>
    </row>
    <row r="610" spans="1:5">
      <c r="A610" s="83">
        <f t="shared" si="9"/>
        <v>607</v>
      </c>
      <c r="B610" s="84"/>
      <c r="C610" s="88" t="s">
        <v>50</v>
      </c>
      <c r="D610" s="89" t="s">
        <v>223</v>
      </c>
      <c r="E610" s="46" t="s">
        <v>305</v>
      </c>
    </row>
    <row r="611" spans="1:5">
      <c r="A611" s="5">
        <f t="shared" si="9"/>
        <v>608</v>
      </c>
      <c r="C611" s="17" t="s">
        <v>49</v>
      </c>
      <c r="D611" s="18" t="s">
        <v>224</v>
      </c>
      <c r="E611" s="7" t="s">
        <v>264</v>
      </c>
    </row>
    <row r="612" spans="1:5">
      <c r="A612" s="83">
        <f t="shared" si="9"/>
        <v>609</v>
      </c>
      <c r="B612" s="84"/>
      <c r="C612" s="88" t="s">
        <v>50</v>
      </c>
      <c r="D612" s="89" t="s">
        <v>225</v>
      </c>
      <c r="E612" s="46" t="s">
        <v>545</v>
      </c>
    </row>
    <row r="613" spans="1:5">
      <c r="A613" s="5">
        <f t="shared" si="9"/>
        <v>610</v>
      </c>
      <c r="C613" s="17" t="s">
        <v>49</v>
      </c>
      <c r="D613" s="18" t="s">
        <v>226</v>
      </c>
      <c r="E613" s="7" t="s">
        <v>264</v>
      </c>
    </row>
    <row r="614" spans="1:5">
      <c r="A614" s="5">
        <f t="shared" si="9"/>
        <v>611</v>
      </c>
      <c r="C614" s="17"/>
      <c r="D614" s="18" t="s">
        <v>679</v>
      </c>
      <c r="E614" s="7" t="s">
        <v>259</v>
      </c>
    </row>
    <row r="615" spans="1:5" ht="22">
      <c r="A615" s="5">
        <f t="shared" si="9"/>
        <v>612</v>
      </c>
      <c r="C615" s="17" t="s">
        <v>50</v>
      </c>
      <c r="D615" s="18" t="s">
        <v>227</v>
      </c>
      <c r="E615" s="7" t="s">
        <v>273</v>
      </c>
    </row>
    <row r="616" spans="1:5">
      <c r="A616" s="5">
        <f t="shared" si="9"/>
        <v>613</v>
      </c>
      <c r="C616" s="17" t="s">
        <v>49</v>
      </c>
      <c r="D616" s="18" t="s">
        <v>228</v>
      </c>
      <c r="E616" s="7" t="s">
        <v>390</v>
      </c>
    </row>
    <row r="617" spans="1:5">
      <c r="A617" s="5">
        <f t="shared" si="9"/>
        <v>614</v>
      </c>
      <c r="C617" s="17" t="s">
        <v>50</v>
      </c>
      <c r="D617" s="18" t="s">
        <v>229</v>
      </c>
      <c r="E617" s="7" t="s">
        <v>269</v>
      </c>
    </row>
    <row r="618" spans="1:5">
      <c r="A618" s="5">
        <f t="shared" si="9"/>
        <v>615</v>
      </c>
      <c r="B618" s="26"/>
      <c r="C618" s="72" t="s">
        <v>49</v>
      </c>
      <c r="D618" s="27" t="s">
        <v>560</v>
      </c>
      <c r="E618" s="14" t="s">
        <v>272</v>
      </c>
    </row>
    <row r="619" spans="1:5">
      <c r="A619" s="83">
        <f t="shared" si="9"/>
        <v>616</v>
      </c>
      <c r="B619" s="84"/>
      <c r="C619" s="88" t="s">
        <v>453</v>
      </c>
      <c r="D619" s="89" t="s">
        <v>680</v>
      </c>
      <c r="E619" s="46" t="s">
        <v>305</v>
      </c>
    </row>
    <row r="620" spans="1:5">
      <c r="A620" s="5">
        <f t="shared" si="9"/>
        <v>617</v>
      </c>
      <c r="B620" s="6">
        <v>2.9143518518518517E-2</v>
      </c>
      <c r="C620" s="17" t="s">
        <v>49</v>
      </c>
      <c r="D620" s="18" t="s">
        <v>230</v>
      </c>
      <c r="E620" s="7" t="s">
        <v>259</v>
      </c>
    </row>
    <row r="621" spans="1:5">
      <c r="A621" s="5">
        <f t="shared" si="9"/>
        <v>618</v>
      </c>
      <c r="C621" s="17" t="s">
        <v>275</v>
      </c>
      <c r="D621" s="18" t="s">
        <v>231</v>
      </c>
      <c r="E621" s="7" t="s">
        <v>285</v>
      </c>
    </row>
    <row r="622" spans="1:5">
      <c r="A622" s="5">
        <f t="shared" si="9"/>
        <v>619</v>
      </c>
      <c r="C622" s="17" t="s">
        <v>265</v>
      </c>
      <c r="D622" s="18" t="s">
        <v>232</v>
      </c>
      <c r="E622" s="7" t="s">
        <v>322</v>
      </c>
    </row>
    <row r="623" spans="1:5">
      <c r="A623" s="5">
        <f t="shared" si="9"/>
        <v>620</v>
      </c>
      <c r="C623" s="17" t="s">
        <v>275</v>
      </c>
      <c r="D623" s="18" t="s">
        <v>233</v>
      </c>
      <c r="E623" s="7" t="s">
        <v>305</v>
      </c>
    </row>
    <row r="624" spans="1:5">
      <c r="A624" s="5">
        <f t="shared" si="9"/>
        <v>621</v>
      </c>
      <c r="C624" s="17" t="s">
        <v>49</v>
      </c>
      <c r="D624" s="18" t="s">
        <v>234</v>
      </c>
      <c r="E624" s="7" t="s">
        <v>321</v>
      </c>
    </row>
    <row r="625" spans="1:5">
      <c r="A625" s="83">
        <f t="shared" si="9"/>
        <v>622</v>
      </c>
      <c r="B625" s="84"/>
      <c r="C625" s="88" t="s">
        <v>275</v>
      </c>
      <c r="D625" s="89" t="s">
        <v>235</v>
      </c>
      <c r="E625" s="46" t="s">
        <v>305</v>
      </c>
    </row>
    <row r="626" spans="1:5">
      <c r="A626" s="5">
        <f t="shared" si="9"/>
        <v>623</v>
      </c>
      <c r="C626" s="17" t="s">
        <v>49</v>
      </c>
      <c r="D626" s="18" t="s">
        <v>236</v>
      </c>
      <c r="E626" s="7" t="s">
        <v>259</v>
      </c>
    </row>
    <row r="627" spans="1:5">
      <c r="A627" s="5">
        <f t="shared" si="9"/>
        <v>624</v>
      </c>
      <c r="C627" s="17" t="s">
        <v>50</v>
      </c>
      <c r="D627" s="18" t="s">
        <v>237</v>
      </c>
      <c r="E627" s="7" t="s">
        <v>545</v>
      </c>
    </row>
    <row r="628" spans="1:5">
      <c r="A628" s="83">
        <f t="shared" si="9"/>
        <v>625</v>
      </c>
      <c r="B628" s="84"/>
      <c r="C628" s="88" t="s">
        <v>49</v>
      </c>
      <c r="D628" s="89" t="s">
        <v>681</v>
      </c>
      <c r="E628" s="46" t="s">
        <v>274</v>
      </c>
    </row>
    <row r="629" spans="1:5" ht="33">
      <c r="A629" s="5">
        <f t="shared" si="9"/>
        <v>626</v>
      </c>
      <c r="B629" s="6">
        <v>2.9351851851851851E-2</v>
      </c>
      <c r="C629" s="17" t="s">
        <v>49</v>
      </c>
      <c r="D629" s="18" t="s">
        <v>682</v>
      </c>
      <c r="E629" s="7" t="s">
        <v>257</v>
      </c>
    </row>
    <row r="630" spans="1:5">
      <c r="A630" s="5">
        <f t="shared" si="9"/>
        <v>627</v>
      </c>
      <c r="C630" s="17" t="s">
        <v>50</v>
      </c>
      <c r="D630" s="18" t="s">
        <v>525</v>
      </c>
      <c r="E630" s="7" t="s">
        <v>266</v>
      </c>
    </row>
    <row r="631" spans="1:5">
      <c r="A631" s="98">
        <f t="shared" si="9"/>
        <v>628</v>
      </c>
      <c r="B631" s="99"/>
      <c r="C631" s="100" t="s">
        <v>49</v>
      </c>
      <c r="D631" s="101" t="s">
        <v>683</v>
      </c>
      <c r="E631" s="66" t="s">
        <v>312</v>
      </c>
    </row>
    <row r="632" spans="1:5">
      <c r="A632" s="102">
        <f t="shared" si="9"/>
        <v>629</v>
      </c>
      <c r="B632" s="26"/>
      <c r="C632" s="81" t="s">
        <v>50</v>
      </c>
      <c r="D632" s="27" t="s">
        <v>528</v>
      </c>
      <c r="E632" s="103" t="s">
        <v>356</v>
      </c>
    </row>
    <row r="633" spans="1:5">
      <c r="A633" s="5">
        <f t="shared" si="9"/>
        <v>630</v>
      </c>
      <c r="C633" s="17" t="s">
        <v>49</v>
      </c>
      <c r="D633" s="18" t="s">
        <v>33</v>
      </c>
      <c r="E633" s="7" t="s">
        <v>337</v>
      </c>
    </row>
    <row r="634" spans="1:5">
      <c r="A634" s="83">
        <f t="shared" si="9"/>
        <v>631</v>
      </c>
      <c r="B634" s="84"/>
      <c r="C634" s="88" t="s">
        <v>50</v>
      </c>
      <c r="D634" s="89" t="s">
        <v>480</v>
      </c>
      <c r="E634" s="46" t="s">
        <v>266</v>
      </c>
    </row>
    <row r="635" spans="1:5">
      <c r="A635" s="5">
        <f t="shared" si="9"/>
        <v>632</v>
      </c>
      <c r="C635" s="17" t="s">
        <v>50</v>
      </c>
      <c r="D635" s="18" t="s">
        <v>238</v>
      </c>
      <c r="E635" s="7" t="s">
        <v>380</v>
      </c>
    </row>
    <row r="636" spans="1:5">
      <c r="A636" s="83">
        <f t="shared" si="9"/>
        <v>633</v>
      </c>
      <c r="B636" s="84"/>
      <c r="C636" s="88" t="s">
        <v>49</v>
      </c>
      <c r="D636" s="89" t="s">
        <v>684</v>
      </c>
      <c r="E636" s="46" t="s">
        <v>395</v>
      </c>
    </row>
    <row r="637" spans="1:5">
      <c r="A637" s="5">
        <f t="shared" si="9"/>
        <v>634</v>
      </c>
      <c r="C637" s="17" t="s">
        <v>49</v>
      </c>
      <c r="D637" s="18" t="s">
        <v>685</v>
      </c>
      <c r="E637" s="7" t="s">
        <v>259</v>
      </c>
    </row>
    <row r="638" spans="1:5">
      <c r="A638" s="5">
        <f t="shared" si="9"/>
        <v>635</v>
      </c>
      <c r="B638" s="22"/>
      <c r="C638" s="19" t="s">
        <v>50</v>
      </c>
      <c r="D638" s="20" t="s">
        <v>9</v>
      </c>
      <c r="E638" s="52" t="s">
        <v>269</v>
      </c>
    </row>
    <row r="639" spans="1:5">
      <c r="A639" s="5">
        <f t="shared" si="9"/>
        <v>636</v>
      </c>
      <c r="B639" s="6">
        <v>2.9710648148148149E-2</v>
      </c>
      <c r="C639" s="17" t="s">
        <v>49</v>
      </c>
      <c r="D639" s="18" t="s">
        <v>239</v>
      </c>
      <c r="E639" s="7" t="s">
        <v>264</v>
      </c>
    </row>
    <row r="640" spans="1:5">
      <c r="A640" s="5">
        <f t="shared" si="9"/>
        <v>637</v>
      </c>
      <c r="C640" s="17" t="s">
        <v>50</v>
      </c>
      <c r="D640" s="18" t="s">
        <v>240</v>
      </c>
      <c r="E640" s="7" t="s">
        <v>305</v>
      </c>
    </row>
    <row r="641" spans="1:5">
      <c r="A641" s="5">
        <f t="shared" si="9"/>
        <v>638</v>
      </c>
      <c r="C641" s="17" t="s">
        <v>49</v>
      </c>
      <c r="D641" s="18" t="s">
        <v>241</v>
      </c>
      <c r="E641" s="7" t="s">
        <v>686</v>
      </c>
    </row>
    <row r="642" spans="1:5">
      <c r="A642" s="83">
        <f t="shared" si="9"/>
        <v>639</v>
      </c>
      <c r="B642" s="84"/>
      <c r="C642" s="88" t="s">
        <v>50</v>
      </c>
      <c r="D642" s="89" t="s">
        <v>242</v>
      </c>
      <c r="E642" s="46" t="s">
        <v>381</v>
      </c>
    </row>
    <row r="643" spans="1:5" ht="22">
      <c r="A643" s="5">
        <f t="shared" si="9"/>
        <v>640</v>
      </c>
      <c r="C643" s="17" t="s">
        <v>49</v>
      </c>
      <c r="D643" s="18" t="s">
        <v>243</v>
      </c>
      <c r="E643" s="7" t="s">
        <v>257</v>
      </c>
    </row>
    <row r="644" spans="1:5" ht="22">
      <c r="A644" s="5">
        <f t="shared" si="9"/>
        <v>641</v>
      </c>
      <c r="C644" s="17" t="s">
        <v>50</v>
      </c>
      <c r="D644" s="18" t="s">
        <v>687</v>
      </c>
      <c r="E644" s="7" t="s">
        <v>380</v>
      </c>
    </row>
    <row r="645" spans="1:5">
      <c r="A645" s="5">
        <f t="shared" si="9"/>
        <v>642</v>
      </c>
      <c r="C645" s="17" t="s">
        <v>49</v>
      </c>
      <c r="D645" s="18" t="s">
        <v>143</v>
      </c>
      <c r="E645" s="7" t="s">
        <v>283</v>
      </c>
    </row>
    <row r="646" spans="1:5">
      <c r="A646" s="5">
        <f t="shared" ref="A646:A680" si="10">ROW()-3</f>
        <v>643</v>
      </c>
      <c r="C646" s="17" t="s">
        <v>50</v>
      </c>
      <c r="D646" s="18" t="s">
        <v>244</v>
      </c>
      <c r="E646" s="7" t="s">
        <v>274</v>
      </c>
    </row>
    <row r="647" spans="1:5">
      <c r="A647" s="5">
        <f t="shared" si="10"/>
        <v>644</v>
      </c>
      <c r="B647" s="22"/>
      <c r="C647" s="19" t="s">
        <v>49</v>
      </c>
      <c r="D647" s="20" t="s">
        <v>688</v>
      </c>
      <c r="E647" s="52" t="s">
        <v>272</v>
      </c>
    </row>
    <row r="648" spans="1:5">
      <c r="A648" s="93">
        <f t="shared" si="10"/>
        <v>645</v>
      </c>
      <c r="B648" s="6">
        <v>2.9976851851851852E-2</v>
      </c>
      <c r="C648" s="17" t="s">
        <v>49</v>
      </c>
      <c r="D648" s="18" t="s">
        <v>689</v>
      </c>
      <c r="E648" s="7" t="s">
        <v>259</v>
      </c>
    </row>
    <row r="649" spans="1:5">
      <c r="A649" s="5">
        <f t="shared" si="10"/>
        <v>646</v>
      </c>
      <c r="C649" s="17" t="s">
        <v>49</v>
      </c>
      <c r="D649" s="18" t="s">
        <v>690</v>
      </c>
      <c r="E649" s="7" t="s">
        <v>264</v>
      </c>
    </row>
    <row r="650" spans="1:5">
      <c r="A650" s="83">
        <f t="shared" si="10"/>
        <v>647</v>
      </c>
      <c r="B650" s="84"/>
      <c r="C650" s="88" t="s">
        <v>50</v>
      </c>
      <c r="D650" s="89" t="s">
        <v>245</v>
      </c>
      <c r="E650" s="46" t="s">
        <v>285</v>
      </c>
    </row>
    <row r="651" spans="1:5">
      <c r="A651" s="5">
        <f t="shared" si="10"/>
        <v>648</v>
      </c>
      <c r="C651" s="17" t="s">
        <v>50</v>
      </c>
      <c r="D651" s="18" t="s">
        <v>246</v>
      </c>
      <c r="E651" s="7" t="s">
        <v>293</v>
      </c>
    </row>
    <row r="652" spans="1:5">
      <c r="A652" s="5">
        <f t="shared" si="10"/>
        <v>649</v>
      </c>
      <c r="C652" s="17" t="s">
        <v>51</v>
      </c>
      <c r="D652" s="18" t="s">
        <v>691</v>
      </c>
      <c r="E652" s="7" t="s">
        <v>311</v>
      </c>
    </row>
    <row r="653" spans="1:5">
      <c r="A653" s="83">
        <f t="shared" si="10"/>
        <v>650</v>
      </c>
      <c r="B653" s="84"/>
      <c r="C653" s="88" t="s">
        <v>49</v>
      </c>
      <c r="D653" s="89" t="s">
        <v>692</v>
      </c>
      <c r="E653" s="46" t="s">
        <v>337</v>
      </c>
    </row>
    <row r="654" spans="1:5">
      <c r="A654" s="5">
        <f t="shared" si="10"/>
        <v>651</v>
      </c>
      <c r="C654" s="17" t="s">
        <v>50</v>
      </c>
      <c r="D654" s="18" t="s">
        <v>247</v>
      </c>
      <c r="E654" s="7" t="s">
        <v>380</v>
      </c>
    </row>
    <row r="655" spans="1:5">
      <c r="A655" s="5">
        <f t="shared" si="10"/>
        <v>652</v>
      </c>
      <c r="B655" s="22"/>
      <c r="C655" s="19" t="s">
        <v>49</v>
      </c>
      <c r="D655" s="20" t="s">
        <v>248</v>
      </c>
      <c r="E655" s="52" t="s">
        <v>693</v>
      </c>
    </row>
    <row r="656" spans="1:5">
      <c r="A656" s="5">
        <f t="shared" si="10"/>
        <v>653</v>
      </c>
      <c r="B656" s="6">
        <v>3.0150462962962962E-2</v>
      </c>
      <c r="C656" s="42" t="s">
        <v>51</v>
      </c>
      <c r="D656" s="43" t="s">
        <v>45</v>
      </c>
      <c r="E656" s="69" t="s">
        <v>694</v>
      </c>
    </row>
    <row r="657" spans="1:5">
      <c r="A657" s="5">
        <f t="shared" si="10"/>
        <v>654</v>
      </c>
      <c r="C657" s="53" t="s">
        <v>49</v>
      </c>
      <c r="D657" s="50" t="s">
        <v>695</v>
      </c>
      <c r="E657" s="62" t="s">
        <v>697</v>
      </c>
    </row>
    <row r="658" spans="1:5">
      <c r="A658" s="5">
        <f t="shared" si="10"/>
        <v>655</v>
      </c>
      <c r="C658" s="54" t="s">
        <v>50</v>
      </c>
      <c r="D658" s="39" t="s">
        <v>696</v>
      </c>
      <c r="E658" s="65" t="s">
        <v>266</v>
      </c>
    </row>
    <row r="659" spans="1:5" ht="22">
      <c r="A659" s="5">
        <f t="shared" si="10"/>
        <v>656</v>
      </c>
      <c r="B659" s="6">
        <v>3.4097222222222223E-2</v>
      </c>
      <c r="C659" s="47" t="s">
        <v>49</v>
      </c>
      <c r="D659" s="14" t="s">
        <v>698</v>
      </c>
      <c r="E659" s="63" t="s">
        <v>283</v>
      </c>
    </row>
    <row r="660" spans="1:5">
      <c r="A660" s="5">
        <f t="shared" si="10"/>
        <v>657</v>
      </c>
      <c r="C660" s="55" t="s">
        <v>50</v>
      </c>
      <c r="D660" s="52" t="s">
        <v>9</v>
      </c>
      <c r="E660" s="64" t="s">
        <v>285</v>
      </c>
    </row>
    <row r="661" spans="1:5">
      <c r="A661" s="5">
        <f t="shared" si="10"/>
        <v>658</v>
      </c>
      <c r="C661" s="73" t="s">
        <v>49</v>
      </c>
      <c r="D661" s="7" t="s">
        <v>699</v>
      </c>
      <c r="E661" s="7" t="s">
        <v>283</v>
      </c>
    </row>
    <row r="662" spans="1:5">
      <c r="A662" s="5">
        <f t="shared" si="10"/>
        <v>659</v>
      </c>
      <c r="B662" s="6">
        <v>3.4236111111111113E-2</v>
      </c>
      <c r="D662" s="7" t="s">
        <v>700</v>
      </c>
      <c r="E662" s="7" t="s">
        <v>259</v>
      </c>
    </row>
    <row r="663" spans="1:5">
      <c r="A663" s="5">
        <f t="shared" si="10"/>
        <v>660</v>
      </c>
      <c r="C663" s="73" t="s">
        <v>49</v>
      </c>
      <c r="D663" s="7" t="s">
        <v>249</v>
      </c>
      <c r="E663" s="7" t="s">
        <v>701</v>
      </c>
    </row>
    <row r="664" spans="1:5">
      <c r="A664" s="5">
        <f t="shared" si="10"/>
        <v>661</v>
      </c>
      <c r="C664" s="73" t="s">
        <v>50</v>
      </c>
      <c r="D664" s="7" t="s">
        <v>33</v>
      </c>
      <c r="E664" s="7" t="s">
        <v>324</v>
      </c>
    </row>
    <row r="665" spans="1:5">
      <c r="A665" s="5">
        <f t="shared" si="10"/>
        <v>662</v>
      </c>
      <c r="C665" s="73" t="s">
        <v>49</v>
      </c>
      <c r="D665" s="7" t="s">
        <v>33</v>
      </c>
      <c r="E665" s="7" t="s">
        <v>306</v>
      </c>
    </row>
    <row r="666" spans="1:5">
      <c r="A666" s="83">
        <f t="shared" si="10"/>
        <v>663</v>
      </c>
      <c r="B666" s="84"/>
      <c r="C666" s="85" t="s">
        <v>49</v>
      </c>
      <c r="D666" s="46" t="s">
        <v>703</v>
      </c>
      <c r="E666" s="7" t="s">
        <v>702</v>
      </c>
    </row>
    <row r="667" spans="1:5">
      <c r="A667" s="5">
        <f t="shared" si="10"/>
        <v>664</v>
      </c>
      <c r="C667" s="82" t="s">
        <v>50</v>
      </c>
      <c r="D667" s="7" t="s">
        <v>744</v>
      </c>
      <c r="E667" s="7" t="s">
        <v>356</v>
      </c>
    </row>
    <row r="668" spans="1:5">
      <c r="A668" s="5">
        <f t="shared" si="10"/>
        <v>665</v>
      </c>
      <c r="C668" s="73" t="s">
        <v>49</v>
      </c>
      <c r="D668" s="7" t="s">
        <v>704</v>
      </c>
      <c r="E668" s="7" t="s">
        <v>337</v>
      </c>
    </row>
    <row r="669" spans="1:5">
      <c r="A669" s="5">
        <f t="shared" si="10"/>
        <v>666</v>
      </c>
      <c r="C669" s="73" t="s">
        <v>50</v>
      </c>
      <c r="D669" s="7" t="s">
        <v>250</v>
      </c>
      <c r="E669" s="7" t="s">
        <v>285</v>
      </c>
    </row>
    <row r="670" spans="1:5">
      <c r="A670" s="83">
        <f t="shared" si="10"/>
        <v>667</v>
      </c>
      <c r="B670" s="84"/>
      <c r="C670" s="85" t="s">
        <v>49</v>
      </c>
      <c r="D670" s="46" t="s">
        <v>705</v>
      </c>
      <c r="E670" s="46" t="s">
        <v>337</v>
      </c>
    </row>
    <row r="671" spans="1:5" ht="66">
      <c r="A671" s="5">
        <f t="shared" si="10"/>
        <v>668</v>
      </c>
      <c r="C671" s="73" t="s">
        <v>49</v>
      </c>
      <c r="D671" s="7" t="s">
        <v>707</v>
      </c>
      <c r="E671" s="7" t="s">
        <v>312</v>
      </c>
    </row>
    <row r="672" spans="1:5">
      <c r="A672" s="5">
        <f t="shared" si="10"/>
        <v>669</v>
      </c>
      <c r="C672" s="73" t="s">
        <v>709</v>
      </c>
      <c r="D672" s="7" t="s">
        <v>708</v>
      </c>
      <c r="E672" s="7" t="s">
        <v>259</v>
      </c>
    </row>
    <row r="673" spans="1:5">
      <c r="A673" s="12">
        <f t="shared" si="10"/>
        <v>670</v>
      </c>
      <c r="B673" s="26"/>
      <c r="C673" s="13" t="s">
        <v>706</v>
      </c>
      <c r="D673" s="14" t="s">
        <v>299</v>
      </c>
      <c r="E673" s="14" t="s">
        <v>300</v>
      </c>
    </row>
    <row r="674" spans="1:5">
      <c r="A674" s="83">
        <f t="shared" si="10"/>
        <v>671</v>
      </c>
      <c r="B674" s="84"/>
      <c r="C674" s="85" t="s">
        <v>49</v>
      </c>
      <c r="D674" s="46" t="s">
        <v>710</v>
      </c>
      <c r="E674" s="46" t="s">
        <v>274</v>
      </c>
    </row>
    <row r="675" spans="1:5">
      <c r="A675" s="5">
        <f t="shared" si="10"/>
        <v>672</v>
      </c>
      <c r="C675" s="73" t="s">
        <v>49</v>
      </c>
      <c r="D675" s="7" t="s">
        <v>711</v>
      </c>
      <c r="E675" s="7" t="s">
        <v>257</v>
      </c>
    </row>
    <row r="676" spans="1:5">
      <c r="A676" s="5">
        <f t="shared" si="10"/>
        <v>673</v>
      </c>
      <c r="D676" s="7" t="s">
        <v>712</v>
      </c>
      <c r="E676" s="7" t="s">
        <v>264</v>
      </c>
    </row>
    <row r="677" spans="1:5">
      <c r="A677" s="5">
        <f t="shared" si="10"/>
        <v>674</v>
      </c>
      <c r="D677" s="7" t="s">
        <v>713</v>
      </c>
      <c r="E677" s="7" t="s">
        <v>264</v>
      </c>
    </row>
    <row r="678" spans="1:5">
      <c r="A678" s="5">
        <f t="shared" si="10"/>
        <v>675</v>
      </c>
      <c r="C678" s="73" t="s">
        <v>50</v>
      </c>
      <c r="D678" s="7" t="s">
        <v>251</v>
      </c>
      <c r="E678" s="7" t="s">
        <v>264</v>
      </c>
    </row>
    <row r="679" spans="1:5">
      <c r="A679" s="5">
        <f t="shared" si="10"/>
        <v>676</v>
      </c>
      <c r="B679" s="6">
        <v>3.5833333333333335E-2</v>
      </c>
      <c r="C679" s="73" t="s">
        <v>49</v>
      </c>
      <c r="D679" s="7" t="s">
        <v>727</v>
      </c>
      <c r="E679" s="7" t="s">
        <v>259</v>
      </c>
    </row>
    <row r="680" spans="1:5">
      <c r="A680" s="5">
        <f t="shared" si="10"/>
        <v>677</v>
      </c>
      <c r="C680" s="73" t="s">
        <v>49</v>
      </c>
      <c r="D680" s="7" t="s">
        <v>728</v>
      </c>
      <c r="E680" s="7" t="s">
        <v>382</v>
      </c>
    </row>
  </sheetData>
  <mergeCells count="3">
    <mergeCell ref="A1:E1"/>
    <mergeCell ref="B23:B27"/>
    <mergeCell ref="C483:C484"/>
  </mergeCells>
  <phoneticPr fontId="15" type="noConversion"/>
  <pageMargins left="0.59055118110236215" right="0.59055118110236215" top="0.74803149606299213" bottom="0.94488188976377951" header="0.31496062992125984" footer="0.31496062992125984"/>
  <pageSetup paperSize="9" orientation="portrait" horizontalDpi="1200" verticalDpi="1200"/>
  <headerFooter>
    <oddHeader>&amp;L&amp;"Courier New,Standard"Max Giebel&amp;C&amp;"Courier New,Standard"X.Bavaria
transcript + codes&amp;R&amp;"NeueHaasGroteskDisp Pro Md,Standard"Anhang
Staatsexamen</oddHeader>
    <oddFooter>&amp;C&amp;"Courier New,Standard"X.&amp;P</oddFooter>
  </headerFooter>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B1:O680"/>
  <sheetViews>
    <sheetView topLeftCell="KB1331" zoomScale="80" workbookViewId="0">
      <selection activeCell="N27" sqref="N27"/>
    </sheetView>
  </sheetViews>
  <sheetFormatPr baseColWidth="10" defaultRowHeight="14" x14ac:dyDescent="0"/>
  <sheetData>
    <row r="1" spans="2:15">
      <c r="B1" s="160" t="s">
        <v>767</v>
      </c>
      <c r="C1" s="161"/>
      <c r="D1" s="162"/>
    </row>
    <row r="2" spans="2:15">
      <c r="B2" s="163"/>
      <c r="C2" s="164"/>
      <c r="D2" s="165"/>
      <c r="I2" s="157" t="s">
        <v>768</v>
      </c>
      <c r="J2" s="157"/>
      <c r="K2" s="157" t="s">
        <v>770</v>
      </c>
      <c r="L2" s="157"/>
      <c r="M2" s="157" t="s">
        <v>769</v>
      </c>
      <c r="N2" s="157"/>
    </row>
    <row r="3" spans="2:15" ht="16" thickBot="1">
      <c r="B3" s="124" t="s">
        <v>745</v>
      </c>
      <c r="C3" s="125" t="s">
        <v>746</v>
      </c>
      <c r="D3" s="126" t="s">
        <v>747</v>
      </c>
      <c r="E3" s="127" t="s">
        <v>709</v>
      </c>
      <c r="F3" s="127" t="s">
        <v>569</v>
      </c>
      <c r="I3" s="157"/>
      <c r="J3" s="157"/>
      <c r="K3" s="157"/>
      <c r="L3" s="157"/>
      <c r="M3" s="157"/>
      <c r="N3" s="157"/>
    </row>
    <row r="4" spans="2:15" ht="15">
      <c r="B4" s="128" t="s">
        <v>715</v>
      </c>
      <c r="C4" s="129">
        <f>COUNTIF('BAVARIA '!E:E, "t*I*")</f>
        <v>176</v>
      </c>
      <c r="D4" s="130">
        <f>COUNTIF('BAVARIA '!E:E, "s*I*")</f>
        <v>114</v>
      </c>
      <c r="E4" s="131">
        <f>C4/C25</f>
        <v>0.4943820224719101</v>
      </c>
      <c r="F4" s="131">
        <f>D4/D25</f>
        <v>0.30319148936170215</v>
      </c>
      <c r="I4" s="152">
        <f>LEN('BAVARIA '!D4)-LEN(SUBSTITUTE('BAVARIA '!D4," ",""))+1</f>
        <v>14</v>
      </c>
      <c r="K4" s="158">
        <f>AVERAGE(I:I)</f>
        <v>6.4416543574593792</v>
      </c>
      <c r="L4" s="158"/>
      <c r="M4" s="159">
        <f>SUM(I:I)</f>
        <v>4361</v>
      </c>
      <c r="N4" s="159"/>
    </row>
    <row r="5" spans="2:15" ht="15">
      <c r="B5" s="132" t="s">
        <v>748</v>
      </c>
      <c r="C5" s="133">
        <f>COUNTIF('BAVARIA '!E:E, "t*I*~.")</f>
        <v>37</v>
      </c>
      <c r="D5" s="134">
        <f>COUNTIF('BAVARIA '!E:E, "s*I*~.")</f>
        <v>35</v>
      </c>
      <c r="E5" s="151">
        <f>C5/C25</f>
        <v>0.10393258426966293</v>
      </c>
      <c r="F5" s="151">
        <f>D5/D25</f>
        <v>9.3085106382978719E-2</v>
      </c>
      <c r="I5" s="152">
        <f>LEN('BAVARIA '!D5)-LEN(SUBSTITUTE('BAVARIA '!D5," ",""))+1</f>
        <v>13</v>
      </c>
    </row>
    <row r="6" spans="2:15" ht="15">
      <c r="B6" s="132" t="s">
        <v>749</v>
      </c>
      <c r="C6" s="133">
        <f>COUNTIF('BAVARIA '!E:E, "t*I*~?")</f>
        <v>50</v>
      </c>
      <c r="D6" s="134">
        <f>COUNTIF('BAVARIA '!E:E, "s*I*~?")</f>
        <v>33</v>
      </c>
      <c r="E6" s="151">
        <f>C6/C25</f>
        <v>0.1404494382022472</v>
      </c>
      <c r="F6" s="151">
        <f>D6/D25</f>
        <v>8.7765957446808512E-2</v>
      </c>
      <c r="I6" s="152">
        <f>LEN('BAVARIA '!D6)-LEN(SUBSTITUTE('BAVARIA '!D6," ",""))+1</f>
        <v>14</v>
      </c>
    </row>
    <row r="7" spans="2:15" ht="15">
      <c r="B7" s="132" t="s">
        <v>750</v>
      </c>
      <c r="C7" s="133">
        <f>COUNTIF('BAVARIA '!E:E, "t*I*~!")</f>
        <v>54</v>
      </c>
      <c r="D7" s="134">
        <f>COUNTIF('BAVARIA '!E:E, "s*I*~!")</f>
        <v>2</v>
      </c>
      <c r="E7" s="151">
        <f>C7/C25</f>
        <v>0.15168539325842698</v>
      </c>
      <c r="F7" s="151">
        <f>D7/D25</f>
        <v>5.3191489361702126E-3</v>
      </c>
      <c r="I7" s="152">
        <f>LEN('BAVARIA '!D7)-LEN(SUBSTITUTE('BAVARIA '!D7," ",""))+1</f>
        <v>5</v>
      </c>
    </row>
    <row r="8" spans="2:15" ht="15">
      <c r="B8" s="135" t="s">
        <v>751</v>
      </c>
      <c r="C8" s="136">
        <f>COUNTIF('BAVARIA '!E:E, "t*Ir*")</f>
        <v>4</v>
      </c>
      <c r="D8" s="137">
        <f>COUNTIF('BAVARIA '!E:E, "s*Ir*")</f>
        <v>27</v>
      </c>
      <c r="E8" s="131">
        <f>C8/C25</f>
        <v>1.1235955056179775E-2</v>
      </c>
      <c r="F8" s="131">
        <f>D8/D25</f>
        <v>7.1808510638297879E-2</v>
      </c>
      <c r="I8" s="152">
        <f>LEN('BAVARIA '!D8)-LEN(SUBSTITUTE('BAVARIA '!D8," ",""))+1</f>
        <v>16</v>
      </c>
    </row>
    <row r="9" spans="2:15" ht="15">
      <c r="B9" s="135" t="s">
        <v>716</v>
      </c>
      <c r="C9" s="129">
        <f>COUNTIF('BAVARIA '!E:E, "t*R*")</f>
        <v>148</v>
      </c>
      <c r="D9" s="130">
        <f>COUNTIF('BAVARIA '!E:E, "*s*R*")</f>
        <v>196</v>
      </c>
      <c r="E9" s="131">
        <f>C9/C25</f>
        <v>0.4157303370786517</v>
      </c>
      <c r="F9" s="131">
        <f>D9/D25</f>
        <v>0.52127659574468088</v>
      </c>
      <c r="I9" s="152">
        <f>LEN('BAVARIA '!D9)-LEN(SUBSTITUTE('BAVARIA '!D9," ",""))+1</f>
        <v>4</v>
      </c>
    </row>
    <row r="10" spans="2:15" ht="15">
      <c r="B10" s="132" t="s">
        <v>752</v>
      </c>
      <c r="C10" s="133">
        <f>COUNTIF('BAVARIA '!E:E, "t*R*~.*")</f>
        <v>54</v>
      </c>
      <c r="D10" s="134">
        <f>COUNTIF('BAVARIA '!E:E, "s*R*~.*")</f>
        <v>108</v>
      </c>
      <c r="I10" s="152">
        <f>LEN('BAVARIA '!D10)-LEN(SUBSTITUTE('BAVARIA '!D10," ",""))+1</f>
        <v>7</v>
      </c>
    </row>
    <row r="11" spans="2:15" ht="15">
      <c r="B11" s="132" t="s">
        <v>753</v>
      </c>
      <c r="C11" s="133">
        <f>COUNTIF('BAVARIA '!E:E, "t*R*~+*")</f>
        <v>55</v>
      </c>
      <c r="D11" s="134">
        <f>COUNTIF('BAVARIA '!E:E, "s*R*~+")</f>
        <v>60</v>
      </c>
      <c r="I11" s="152">
        <f>LEN('BAVARIA '!D11)-LEN(SUBSTITUTE('BAVARIA '!D11," ",""))+1</f>
        <v>8</v>
      </c>
    </row>
    <row r="12" spans="2:15" ht="15">
      <c r="B12" s="132" t="s">
        <v>754</v>
      </c>
      <c r="C12" s="133">
        <f>COUNTIF('BAVARIA '!E:E, "t*R*~-*")</f>
        <v>42</v>
      </c>
      <c r="D12" s="134">
        <f>COUNTIF('BAVARIA '!E:E, "s*R*~-")</f>
        <v>3</v>
      </c>
      <c r="I12" s="152">
        <f>LEN('BAVARIA '!D12)-LEN(SUBSTITUTE('BAVARIA '!D12," ",""))+1</f>
        <v>45</v>
      </c>
    </row>
    <row r="13" spans="2:15" ht="15">
      <c r="B13" s="132" t="s">
        <v>755</v>
      </c>
      <c r="C13" s="133">
        <f>COUNTIF('BAVARIA '!E:E, "t*R*~=*")</f>
        <v>10</v>
      </c>
      <c r="D13" s="134">
        <f>COUNTIF('BAVARIA '!E:E, "s*R*~=*")</f>
        <v>5</v>
      </c>
      <c r="I13" s="152">
        <f>LEN('BAVARIA '!D13)-LEN(SUBSTITUTE('BAVARIA '!D13," ",""))+1</f>
        <v>5</v>
      </c>
    </row>
    <row r="14" spans="2:15" ht="15">
      <c r="B14" s="132" t="s">
        <v>756</v>
      </c>
      <c r="C14" s="133">
        <f>COUNTIF('BAVARIA '!E:E, "t*R*~!*")</f>
        <v>37</v>
      </c>
      <c r="D14" s="134">
        <f>COUNTIF('BAVARIA '!E:E, "s*R*~!*")</f>
        <v>7</v>
      </c>
      <c r="I14" s="152">
        <f>LEN('BAVARIA '!D14)-LEN(SUBSTITUTE('BAVARIA '!D14," ",""))+1</f>
        <v>97</v>
      </c>
    </row>
    <row r="15" spans="2:15" ht="15">
      <c r="B15" s="132" t="s">
        <v>757</v>
      </c>
      <c r="C15" s="133">
        <f>COUNTIF('BAVARIA '!E:E, "t*R*~?*")</f>
        <v>22</v>
      </c>
      <c r="D15" s="134">
        <f>COUNTIF('BAVARIA '!E:E, "s*R*~?*")</f>
        <v>9</v>
      </c>
      <c r="I15" s="152">
        <f>LEN('BAVARIA '!D15)-LEN(SUBSTITUTE('BAVARIA '!D15," ",""))+1</f>
        <v>4</v>
      </c>
      <c r="O15" t="s">
        <v>744</v>
      </c>
    </row>
    <row r="16" spans="2:15" ht="16" thickBot="1">
      <c r="B16" s="138" t="s">
        <v>758</v>
      </c>
      <c r="C16" s="139">
        <f>COUNTIF('BAVARIA '!E:E, "t*E*")</f>
        <v>28</v>
      </c>
      <c r="D16" s="140">
        <f>COUNTIF('BAVARIA '!E:E, "s*E*")</f>
        <v>39</v>
      </c>
      <c r="E16" s="131">
        <f>C16/C25</f>
        <v>7.8651685393258425E-2</v>
      </c>
      <c r="F16" s="131">
        <f>D16/D25</f>
        <v>0.10372340425531915</v>
      </c>
      <c r="I16" s="152">
        <f>LEN('BAVARIA '!D16)-LEN(SUBSTITUTE('BAVARIA '!D16," ",""))+1</f>
        <v>25</v>
      </c>
    </row>
    <row r="17" spans="2:9" ht="16" thickTop="1">
      <c r="B17" s="141" t="s">
        <v>759</v>
      </c>
      <c r="C17" s="133">
        <f>COUNTIF('BAVARIA '!E:E, "t*E*~.*")</f>
        <v>0</v>
      </c>
      <c r="D17" s="134">
        <f>COUNTIF('BAVARIA '!E:E, "s*E*~.*")</f>
        <v>3</v>
      </c>
      <c r="E17" s="131"/>
      <c r="F17" s="131"/>
      <c r="I17" s="152">
        <f>LEN('BAVARIA '!D17)-LEN(SUBSTITUTE('BAVARIA '!D17," ",""))+1</f>
        <v>5</v>
      </c>
    </row>
    <row r="18" spans="2:9" ht="15">
      <c r="B18" s="141" t="s">
        <v>760</v>
      </c>
      <c r="C18" s="133">
        <f>COUNTIF('BAVARIA '!E:E, "t*E*~=*")</f>
        <v>1</v>
      </c>
      <c r="D18" s="134">
        <f>COUNTIF('BAVARIA '!E:E, "s*E*~=*")</f>
        <v>5</v>
      </c>
      <c r="E18" s="131"/>
      <c r="F18" s="131"/>
      <c r="I18" s="152">
        <f>LEN('BAVARIA '!D18)-LEN(SUBSTITUTE('BAVARIA '!D18," ",""))+1</f>
        <v>5</v>
      </c>
    </row>
    <row r="19" spans="2:9" ht="15">
      <c r="B19" s="141" t="s">
        <v>761</v>
      </c>
      <c r="C19" s="133">
        <f>COUNTIF('BAVARIA '!E:E, "t*E*~-*")</f>
        <v>3</v>
      </c>
      <c r="D19" s="134">
        <f>COUNTIF('BAVARIA '!E:E, "s*E*~-*")</f>
        <v>1</v>
      </c>
      <c r="E19" s="131"/>
      <c r="F19" s="131"/>
      <c r="I19" s="152">
        <f>LEN('BAVARIA '!D19)-LEN(SUBSTITUTE('BAVARIA '!D19," ",""))+1</f>
        <v>2</v>
      </c>
    </row>
    <row r="20" spans="2:9" ht="15">
      <c r="B20" s="141" t="s">
        <v>762</v>
      </c>
      <c r="C20" s="133">
        <f>COUNTIF('BAVARIA '!E:E, "t*E*~?*")</f>
        <v>3</v>
      </c>
      <c r="D20" s="134">
        <f>COUNTIF('BAVARIA '!E:E, "s*E*~?*")</f>
        <v>1</v>
      </c>
      <c r="E20" s="131"/>
      <c r="F20" s="131"/>
      <c r="I20" s="152">
        <f>LEN('BAVARIA '!D20)-LEN(SUBSTITUTE('BAVARIA '!D20," ",""))+1</f>
        <v>17</v>
      </c>
    </row>
    <row r="21" spans="2:9" ht="15">
      <c r="B21" s="141" t="s">
        <v>763</v>
      </c>
      <c r="C21" s="133">
        <f>COUNTIF('BAVARIA '!E:E, "t*E*~+*")</f>
        <v>17</v>
      </c>
      <c r="D21" s="134">
        <f>COUNTIF('BAVARIA '!E:E, "s*E*~+*")</f>
        <v>21</v>
      </c>
      <c r="E21" s="131"/>
      <c r="F21" s="131"/>
      <c r="I21" s="152">
        <f>LEN('BAVARIA '!D21)-LEN(SUBSTITUTE('BAVARIA '!D21," ",""))+1</f>
        <v>4</v>
      </c>
    </row>
    <row r="22" spans="2:9" ht="15">
      <c r="B22" s="142" t="s">
        <v>764</v>
      </c>
      <c r="C22" s="143">
        <f>COUNTIF('BAVARIA '!E:E, "t*v*")</f>
        <v>335</v>
      </c>
      <c r="D22" s="144">
        <f>COUNTIF('BAVARIA '!E:E, "s*v*")</f>
        <v>248</v>
      </c>
      <c r="I22" s="152">
        <f>LEN('BAVARIA '!D22)-LEN(SUBSTITUTE('BAVARIA '!D22," ",""))+1</f>
        <v>1</v>
      </c>
    </row>
    <row r="23" spans="2:9" ht="15">
      <c r="B23" s="145" t="s">
        <v>765</v>
      </c>
      <c r="C23" s="146">
        <f>COUNTIF('BAVARIA '!E:E, "t*b*")</f>
        <v>8</v>
      </c>
      <c r="D23" s="134">
        <f>COUNTIF('BAVARIA '!E:E, "s*b*")</f>
        <v>36</v>
      </c>
      <c r="I23" s="152">
        <f>LEN('BAVARIA '!D23)-LEN(SUBSTITUTE('BAVARIA '!D23," ",""))+1</f>
        <v>49</v>
      </c>
    </row>
    <row r="24" spans="2:9" ht="15">
      <c r="B24" s="147" t="s">
        <v>766</v>
      </c>
      <c r="C24" s="133">
        <f>COUNTIF('BAVARIA '!E:E, "t*m*")</f>
        <v>8</v>
      </c>
      <c r="D24" s="134">
        <f>COUNTIF('BAVARIA '!E:E, "s*m*")</f>
        <v>41</v>
      </c>
      <c r="I24" s="152">
        <f>LEN('BAVARIA '!D24)-LEN(SUBSTITUTE('BAVARIA '!D24," ",""))+1</f>
        <v>7</v>
      </c>
    </row>
    <row r="25" spans="2:9" ht="15">
      <c r="B25" s="148" t="s">
        <v>714</v>
      </c>
      <c r="C25" s="149">
        <f>SUM(C4,C9,C8,C16)</f>
        <v>356</v>
      </c>
      <c r="D25" s="150">
        <f>SUM(D4,D8,D9,D16)</f>
        <v>376</v>
      </c>
      <c r="E25" s="131"/>
      <c r="F25" s="131"/>
      <c r="I25" s="152">
        <f>LEN('BAVARIA '!D25)-LEN(SUBSTITUTE('BAVARIA '!D25," ",""))+1</f>
        <v>8</v>
      </c>
    </row>
    <row r="26" spans="2:9">
      <c r="I26" s="152">
        <f>LEN('BAVARIA '!D26)-LEN(SUBSTITUTE('BAVARIA '!D26," ",""))+1</f>
        <v>18</v>
      </c>
    </row>
    <row r="27" spans="2:9" ht="16" thickBot="1">
      <c r="C27" s="139"/>
      <c r="I27" s="152">
        <f>LEN('BAVARIA '!D27)-LEN(SUBSTITUTE('BAVARIA '!D27," ",""))+1</f>
        <v>11</v>
      </c>
    </row>
    <row r="28" spans="2:9" ht="15" thickTop="1">
      <c r="I28" s="152">
        <f>LEN('BAVARIA '!D28)-LEN(SUBSTITUTE('BAVARIA '!D28," ",""))+1</f>
        <v>2</v>
      </c>
    </row>
    <row r="29" spans="2:9">
      <c r="I29" s="152">
        <f>LEN('BAVARIA '!D29)-LEN(SUBSTITUTE('BAVARIA '!D29," ",""))+1</f>
        <v>3</v>
      </c>
    </row>
    <row r="30" spans="2:9">
      <c r="I30" s="152">
        <f>LEN('BAVARIA '!D30)-LEN(SUBSTITUTE('BAVARIA '!D30," ",""))+1</f>
        <v>3</v>
      </c>
    </row>
    <row r="31" spans="2:9">
      <c r="I31" s="152">
        <f>LEN('BAVARIA '!D31)-LEN(SUBSTITUTE('BAVARIA '!D31," ",""))+1</f>
        <v>2</v>
      </c>
    </row>
    <row r="32" spans="2:9">
      <c r="I32" s="152">
        <f>LEN('BAVARIA '!D32)-LEN(SUBSTITUTE('BAVARIA '!D32," ",""))+1</f>
        <v>26</v>
      </c>
    </row>
    <row r="33" spans="9:9">
      <c r="I33" s="152">
        <f>LEN('BAVARIA '!D33)-LEN(SUBSTITUTE('BAVARIA '!D33," ",""))+1</f>
        <v>7</v>
      </c>
    </row>
    <row r="34" spans="9:9">
      <c r="I34" s="152">
        <f>LEN('BAVARIA '!D34)-LEN(SUBSTITUTE('BAVARIA '!D34," ",""))+1</f>
        <v>1</v>
      </c>
    </row>
    <row r="35" spans="9:9">
      <c r="I35" s="152">
        <f>LEN('BAVARIA '!D35)-LEN(SUBSTITUTE('BAVARIA '!D35," ",""))+1</f>
        <v>8</v>
      </c>
    </row>
    <row r="36" spans="9:9">
      <c r="I36" s="152">
        <f>LEN('BAVARIA '!D36)-LEN(SUBSTITUTE('BAVARIA '!D36," ",""))+1</f>
        <v>2</v>
      </c>
    </row>
    <row r="37" spans="9:9">
      <c r="I37" s="152">
        <f>LEN('BAVARIA '!D37)-LEN(SUBSTITUTE('BAVARIA '!D37," ",""))+1</f>
        <v>8</v>
      </c>
    </row>
    <row r="38" spans="9:9">
      <c r="I38" s="152">
        <f>LEN('BAVARIA '!D38)-LEN(SUBSTITUTE('BAVARIA '!D38," ",""))+1</f>
        <v>8</v>
      </c>
    </row>
    <row r="39" spans="9:9">
      <c r="I39" s="152">
        <f>LEN('BAVARIA '!D39)-LEN(SUBSTITUTE('BAVARIA '!D39," ",""))+1</f>
        <v>4</v>
      </c>
    </row>
    <row r="40" spans="9:9">
      <c r="I40" s="152">
        <f>LEN('BAVARIA '!D40)-LEN(SUBSTITUTE('BAVARIA '!D40," ",""))+1</f>
        <v>6</v>
      </c>
    </row>
    <row r="41" spans="9:9">
      <c r="I41" s="152">
        <f>LEN('BAVARIA '!D41)-LEN(SUBSTITUTE('BAVARIA '!D41," ",""))+1</f>
        <v>3</v>
      </c>
    </row>
    <row r="42" spans="9:9">
      <c r="I42" s="152">
        <f>LEN('BAVARIA '!D42)-LEN(SUBSTITUTE('BAVARIA '!D42," ",""))+1</f>
        <v>30</v>
      </c>
    </row>
    <row r="43" spans="9:9">
      <c r="I43" s="152">
        <f>LEN('BAVARIA '!D43)-LEN(SUBSTITUTE('BAVARIA '!D43," ",""))+1</f>
        <v>3</v>
      </c>
    </row>
    <row r="44" spans="9:9">
      <c r="I44" s="152">
        <f>LEN('BAVARIA '!D44)-LEN(SUBSTITUTE('BAVARIA '!D44," ",""))+1</f>
        <v>1</v>
      </c>
    </row>
    <row r="45" spans="9:9">
      <c r="I45" s="152">
        <f>LEN('BAVARIA '!D45)-LEN(SUBSTITUTE('BAVARIA '!D45," ",""))+1</f>
        <v>3</v>
      </c>
    </row>
    <row r="46" spans="9:9">
      <c r="I46" s="152">
        <f>LEN('BAVARIA '!D46)-LEN(SUBSTITUTE('BAVARIA '!D46," ",""))+1</f>
        <v>4</v>
      </c>
    </row>
    <row r="47" spans="9:9">
      <c r="I47" s="152">
        <f>LEN('BAVARIA '!D47)-LEN(SUBSTITUTE('BAVARIA '!D47," ",""))+1</f>
        <v>1</v>
      </c>
    </row>
    <row r="48" spans="9:9">
      <c r="I48" s="152">
        <f>LEN('BAVARIA '!D48)-LEN(SUBSTITUTE('BAVARIA '!D48," ",""))+1</f>
        <v>18</v>
      </c>
    </row>
    <row r="49" spans="9:9">
      <c r="I49" s="152">
        <f>LEN('BAVARIA '!D49)-LEN(SUBSTITUTE('BAVARIA '!D49," ",""))+1</f>
        <v>21</v>
      </c>
    </row>
    <row r="50" spans="9:9">
      <c r="I50" s="152">
        <f>LEN('BAVARIA '!D50)-LEN(SUBSTITUTE('BAVARIA '!D50," ",""))+1</f>
        <v>6</v>
      </c>
    </row>
    <row r="51" spans="9:9">
      <c r="I51" s="152">
        <f>LEN('BAVARIA '!D51)-LEN(SUBSTITUTE('BAVARIA '!D51," ",""))+1</f>
        <v>2</v>
      </c>
    </row>
    <row r="52" spans="9:9">
      <c r="I52" s="152">
        <f>LEN('BAVARIA '!D52)-LEN(SUBSTITUTE('BAVARIA '!D52," ",""))+1</f>
        <v>8</v>
      </c>
    </row>
    <row r="53" spans="9:9">
      <c r="I53" s="152">
        <f>LEN('BAVARIA '!D53)-LEN(SUBSTITUTE('BAVARIA '!D53," ",""))+1</f>
        <v>13</v>
      </c>
    </row>
    <row r="54" spans="9:9">
      <c r="I54" s="152">
        <f>LEN('BAVARIA '!D54)-LEN(SUBSTITUTE('BAVARIA '!D54," ",""))+1</f>
        <v>1</v>
      </c>
    </row>
    <row r="55" spans="9:9">
      <c r="I55" s="152">
        <f>LEN('BAVARIA '!D55)-LEN(SUBSTITUTE('BAVARIA '!D55," ",""))+1</f>
        <v>6</v>
      </c>
    </row>
    <row r="56" spans="9:9">
      <c r="I56" s="152">
        <f>LEN('BAVARIA '!D56)-LEN(SUBSTITUTE('BAVARIA '!D56," ",""))+1</f>
        <v>46</v>
      </c>
    </row>
    <row r="57" spans="9:9">
      <c r="I57" s="152">
        <f>LEN('BAVARIA '!D57)-LEN(SUBSTITUTE('BAVARIA '!D57," ",""))+1</f>
        <v>5</v>
      </c>
    </row>
    <row r="58" spans="9:9">
      <c r="I58" s="152">
        <f>LEN('BAVARIA '!D58)-LEN(SUBSTITUTE('BAVARIA '!D58," ",""))+1</f>
        <v>2</v>
      </c>
    </row>
    <row r="59" spans="9:9">
      <c r="I59" s="152">
        <f>LEN('BAVARIA '!D59)-LEN(SUBSTITUTE('BAVARIA '!D59," ",""))+1</f>
        <v>13</v>
      </c>
    </row>
    <row r="60" spans="9:9">
      <c r="I60" s="152">
        <f>LEN('BAVARIA '!D60)-LEN(SUBSTITUTE('BAVARIA '!D60," ",""))+1</f>
        <v>8</v>
      </c>
    </row>
    <row r="61" spans="9:9">
      <c r="I61" s="152">
        <f>LEN('BAVARIA '!D61)-LEN(SUBSTITUTE('BAVARIA '!D61," ",""))+1</f>
        <v>5</v>
      </c>
    </row>
    <row r="62" spans="9:9">
      <c r="I62" s="152">
        <f>LEN('BAVARIA '!D62)-LEN(SUBSTITUTE('BAVARIA '!D62," ",""))+1</f>
        <v>12</v>
      </c>
    </row>
    <row r="63" spans="9:9">
      <c r="I63" s="152">
        <f>LEN('BAVARIA '!D63)-LEN(SUBSTITUTE('BAVARIA '!D63," ",""))+1</f>
        <v>8</v>
      </c>
    </row>
    <row r="64" spans="9:9">
      <c r="I64" s="152">
        <f>LEN('BAVARIA '!D64)-LEN(SUBSTITUTE('BAVARIA '!D64," ",""))+1</f>
        <v>2</v>
      </c>
    </row>
    <row r="65" spans="9:9">
      <c r="I65" s="152">
        <f>LEN('BAVARIA '!D65)-LEN(SUBSTITUTE('BAVARIA '!D65," ",""))+1</f>
        <v>5</v>
      </c>
    </row>
    <row r="66" spans="9:9">
      <c r="I66" s="152">
        <f>LEN('BAVARIA '!D66)-LEN(SUBSTITUTE('BAVARIA '!D66," ",""))+1</f>
        <v>1</v>
      </c>
    </row>
    <row r="67" spans="9:9">
      <c r="I67" s="152">
        <f>LEN('BAVARIA '!D67)-LEN(SUBSTITUTE('BAVARIA '!D67," ",""))+1</f>
        <v>3</v>
      </c>
    </row>
    <row r="68" spans="9:9">
      <c r="I68" s="152">
        <f>LEN('BAVARIA '!D68)-LEN(SUBSTITUTE('BAVARIA '!D68," ",""))+1</f>
        <v>8</v>
      </c>
    </row>
    <row r="69" spans="9:9">
      <c r="I69" s="152">
        <f>LEN('BAVARIA '!D69)-LEN(SUBSTITUTE('BAVARIA '!D69," ",""))+1</f>
        <v>3</v>
      </c>
    </row>
    <row r="70" spans="9:9">
      <c r="I70" s="152">
        <f>LEN('BAVARIA '!D70)-LEN(SUBSTITUTE('BAVARIA '!D70," ",""))+1</f>
        <v>8</v>
      </c>
    </row>
    <row r="71" spans="9:9">
      <c r="I71" s="152">
        <f>LEN('BAVARIA '!D71)-LEN(SUBSTITUTE('BAVARIA '!D71," ",""))+1</f>
        <v>10</v>
      </c>
    </row>
    <row r="72" spans="9:9">
      <c r="I72" s="152">
        <f>LEN('BAVARIA '!D72)-LEN(SUBSTITUTE('BAVARIA '!D72," ",""))+1</f>
        <v>17</v>
      </c>
    </row>
    <row r="73" spans="9:9">
      <c r="I73" s="152">
        <f>LEN('BAVARIA '!D73)-LEN(SUBSTITUTE('BAVARIA '!D73," ",""))+1</f>
        <v>44</v>
      </c>
    </row>
    <row r="74" spans="9:9">
      <c r="I74" s="152">
        <f>LEN('BAVARIA '!D74)-LEN(SUBSTITUTE('BAVARIA '!D74," ",""))+1</f>
        <v>7</v>
      </c>
    </row>
    <row r="75" spans="9:9">
      <c r="I75" s="152">
        <f>LEN('BAVARIA '!D75)-LEN(SUBSTITUTE('BAVARIA '!D75," ",""))+1</f>
        <v>1</v>
      </c>
    </row>
    <row r="76" spans="9:9">
      <c r="I76" s="152">
        <f>LEN('BAVARIA '!D76)-LEN(SUBSTITUTE('BAVARIA '!D76," ",""))+1</f>
        <v>6</v>
      </c>
    </row>
    <row r="77" spans="9:9">
      <c r="I77" s="152">
        <f>LEN('BAVARIA '!D77)-LEN(SUBSTITUTE('BAVARIA '!D77," ",""))+1</f>
        <v>3</v>
      </c>
    </row>
    <row r="78" spans="9:9">
      <c r="I78" s="152">
        <f>LEN('BAVARIA '!D78)-LEN(SUBSTITUTE('BAVARIA '!D78," ",""))+1</f>
        <v>1</v>
      </c>
    </row>
    <row r="79" spans="9:9">
      <c r="I79" s="152">
        <f>LEN('BAVARIA '!D79)-LEN(SUBSTITUTE('BAVARIA '!D79," ",""))+1</f>
        <v>2</v>
      </c>
    </row>
    <row r="80" spans="9:9">
      <c r="I80" s="152">
        <f>LEN('BAVARIA '!D80)-LEN(SUBSTITUTE('BAVARIA '!D80," ",""))+1</f>
        <v>12</v>
      </c>
    </row>
    <row r="81" spans="9:9">
      <c r="I81" s="152">
        <f>LEN('BAVARIA '!D81)-LEN(SUBSTITUTE('BAVARIA '!D81," ",""))+1</f>
        <v>9</v>
      </c>
    </row>
    <row r="82" spans="9:9">
      <c r="I82" s="152">
        <f>LEN('BAVARIA '!D82)-LEN(SUBSTITUTE('BAVARIA '!D82," ",""))+1</f>
        <v>3</v>
      </c>
    </row>
    <row r="83" spans="9:9">
      <c r="I83" s="152">
        <f>LEN('BAVARIA '!D83)-LEN(SUBSTITUTE('BAVARIA '!D83," ",""))+1</f>
        <v>1</v>
      </c>
    </row>
    <row r="84" spans="9:9">
      <c r="I84" s="152">
        <f>LEN('BAVARIA '!D84)-LEN(SUBSTITUTE('BAVARIA '!D84," ",""))+1</f>
        <v>1</v>
      </c>
    </row>
    <row r="85" spans="9:9">
      <c r="I85" s="152">
        <f>LEN('BAVARIA '!D85)-LEN(SUBSTITUTE('BAVARIA '!D85," ",""))+1</f>
        <v>4</v>
      </c>
    </row>
    <row r="86" spans="9:9">
      <c r="I86" s="152">
        <f>LEN('BAVARIA '!D86)-LEN(SUBSTITUTE('BAVARIA '!D86," ",""))+1</f>
        <v>7</v>
      </c>
    </row>
    <row r="87" spans="9:9">
      <c r="I87" s="152">
        <f>LEN('BAVARIA '!D87)-LEN(SUBSTITUTE('BAVARIA '!D87," ",""))+1</f>
        <v>6</v>
      </c>
    </row>
    <row r="88" spans="9:9">
      <c r="I88" s="152">
        <f>LEN('BAVARIA '!D88)-LEN(SUBSTITUTE('BAVARIA '!D88," ",""))+1</f>
        <v>7</v>
      </c>
    </row>
    <row r="89" spans="9:9">
      <c r="I89" s="152">
        <f>LEN('BAVARIA '!D89)-LEN(SUBSTITUTE('BAVARIA '!D89," ",""))+1</f>
        <v>20</v>
      </c>
    </row>
    <row r="90" spans="9:9">
      <c r="I90" s="152">
        <f>LEN('BAVARIA '!D90)-LEN(SUBSTITUTE('BAVARIA '!D90," ",""))+1</f>
        <v>19</v>
      </c>
    </row>
    <row r="91" spans="9:9">
      <c r="I91" s="152">
        <f>LEN('BAVARIA '!D91)-LEN(SUBSTITUTE('BAVARIA '!D91," ",""))+1</f>
        <v>1</v>
      </c>
    </row>
    <row r="92" spans="9:9">
      <c r="I92" s="152">
        <f>LEN('BAVARIA '!D92)-LEN(SUBSTITUTE('BAVARIA '!D92," ",""))+1</f>
        <v>4</v>
      </c>
    </row>
    <row r="93" spans="9:9">
      <c r="I93" s="152">
        <f>LEN('BAVARIA '!D93)-LEN(SUBSTITUTE('BAVARIA '!D93," ",""))+1</f>
        <v>10</v>
      </c>
    </row>
    <row r="94" spans="9:9">
      <c r="I94" s="152">
        <f>LEN('BAVARIA '!D94)-LEN(SUBSTITUTE('BAVARIA '!D94," ",""))+1</f>
        <v>2</v>
      </c>
    </row>
    <row r="95" spans="9:9">
      <c r="I95" s="152">
        <f>LEN('BAVARIA '!D95)-LEN(SUBSTITUTE('BAVARIA '!D95," ",""))+1</f>
        <v>8</v>
      </c>
    </row>
    <row r="96" spans="9:9">
      <c r="I96" s="152">
        <f>LEN('BAVARIA '!D96)-LEN(SUBSTITUTE('BAVARIA '!D96," ",""))+1</f>
        <v>4</v>
      </c>
    </row>
    <row r="97" spans="9:9">
      <c r="I97" s="152">
        <f>LEN('BAVARIA '!D97)-LEN(SUBSTITUTE('BAVARIA '!D97," ",""))+1</f>
        <v>22</v>
      </c>
    </row>
    <row r="98" spans="9:9">
      <c r="I98" s="152">
        <f>LEN('BAVARIA '!D98)-LEN(SUBSTITUTE('BAVARIA '!D98," ",""))+1</f>
        <v>5</v>
      </c>
    </row>
    <row r="99" spans="9:9">
      <c r="I99" s="152">
        <f>LEN('BAVARIA '!D99)-LEN(SUBSTITUTE('BAVARIA '!D99," ",""))+1</f>
        <v>5</v>
      </c>
    </row>
    <row r="100" spans="9:9">
      <c r="I100" s="152">
        <f>LEN('BAVARIA '!D100)-LEN(SUBSTITUTE('BAVARIA '!D100," ",""))+1</f>
        <v>1</v>
      </c>
    </row>
    <row r="101" spans="9:9">
      <c r="I101" s="152">
        <f>LEN('BAVARIA '!D101)-LEN(SUBSTITUTE('BAVARIA '!D101," ",""))+1</f>
        <v>5</v>
      </c>
    </row>
    <row r="102" spans="9:9">
      <c r="I102" s="152">
        <f>LEN('BAVARIA '!D102)-LEN(SUBSTITUTE('BAVARIA '!D102," ",""))+1</f>
        <v>4</v>
      </c>
    </row>
    <row r="103" spans="9:9">
      <c r="I103" s="152">
        <f>LEN('BAVARIA '!D103)-LEN(SUBSTITUTE('BAVARIA '!D103," ",""))+1</f>
        <v>1</v>
      </c>
    </row>
    <row r="104" spans="9:9">
      <c r="I104" s="152">
        <f>LEN('BAVARIA '!D104)-LEN(SUBSTITUTE('BAVARIA '!D104," ",""))+1</f>
        <v>8</v>
      </c>
    </row>
    <row r="105" spans="9:9">
      <c r="I105" s="152">
        <f>LEN('BAVARIA '!D105)-LEN(SUBSTITUTE('BAVARIA '!D105," ",""))+1</f>
        <v>8</v>
      </c>
    </row>
    <row r="106" spans="9:9">
      <c r="I106" s="152">
        <f>LEN('BAVARIA '!D106)-LEN(SUBSTITUTE('BAVARIA '!D106," ",""))+1</f>
        <v>3</v>
      </c>
    </row>
    <row r="107" spans="9:9">
      <c r="I107" s="152">
        <f>LEN('BAVARIA '!D107)-LEN(SUBSTITUTE('BAVARIA '!D107," ",""))+1</f>
        <v>4</v>
      </c>
    </row>
    <row r="108" spans="9:9">
      <c r="I108" s="152">
        <f>LEN('BAVARIA '!D108)-LEN(SUBSTITUTE('BAVARIA '!D108," ",""))+1</f>
        <v>2</v>
      </c>
    </row>
    <row r="109" spans="9:9">
      <c r="I109" s="152">
        <f>LEN('BAVARIA '!D109)-LEN(SUBSTITUTE('BAVARIA '!D109," ",""))+1</f>
        <v>16</v>
      </c>
    </row>
    <row r="110" spans="9:9">
      <c r="I110" s="152">
        <f>LEN('BAVARIA '!D110)-LEN(SUBSTITUTE('BAVARIA '!D110," ",""))+1</f>
        <v>23</v>
      </c>
    </row>
    <row r="111" spans="9:9">
      <c r="I111" s="152">
        <f>LEN('BAVARIA '!D111)-LEN(SUBSTITUTE('BAVARIA '!D111," ",""))+1</f>
        <v>1</v>
      </c>
    </row>
    <row r="112" spans="9:9">
      <c r="I112" s="152">
        <f>LEN('BAVARIA '!D112)-LEN(SUBSTITUTE('BAVARIA '!D112," ",""))+1</f>
        <v>7</v>
      </c>
    </row>
    <row r="113" spans="9:9">
      <c r="I113" s="152">
        <f>LEN('BAVARIA '!D113)-LEN(SUBSTITUTE('BAVARIA '!D113," ",""))+1</f>
        <v>33</v>
      </c>
    </row>
    <row r="114" spans="9:9">
      <c r="I114" s="152">
        <f>LEN('BAVARIA '!D114)-LEN(SUBSTITUTE('BAVARIA '!D114," ",""))+1</f>
        <v>24</v>
      </c>
    </row>
    <row r="115" spans="9:9">
      <c r="I115" s="152">
        <f>LEN('BAVARIA '!D115)-LEN(SUBSTITUTE('BAVARIA '!D115," ",""))+1</f>
        <v>2</v>
      </c>
    </row>
    <row r="116" spans="9:9">
      <c r="I116" s="152">
        <f>LEN('BAVARIA '!D116)-LEN(SUBSTITUTE('BAVARIA '!D116," ",""))+1</f>
        <v>3</v>
      </c>
    </row>
    <row r="117" spans="9:9">
      <c r="I117" s="152">
        <f>LEN('BAVARIA '!D117)-LEN(SUBSTITUTE('BAVARIA '!D117," ",""))+1</f>
        <v>15</v>
      </c>
    </row>
    <row r="118" spans="9:9">
      <c r="I118" s="152">
        <f>LEN('BAVARIA '!D118)-LEN(SUBSTITUTE('BAVARIA '!D118," ",""))+1</f>
        <v>4</v>
      </c>
    </row>
    <row r="119" spans="9:9">
      <c r="I119" s="152">
        <f>LEN('BAVARIA '!D119)-LEN(SUBSTITUTE('BAVARIA '!D119," ",""))+1</f>
        <v>4</v>
      </c>
    </row>
    <row r="120" spans="9:9">
      <c r="I120" s="152">
        <f>LEN('BAVARIA '!D120)-LEN(SUBSTITUTE('BAVARIA '!D120," ",""))+1</f>
        <v>3</v>
      </c>
    </row>
    <row r="121" spans="9:9">
      <c r="I121" s="152">
        <f>LEN('BAVARIA '!D121)-LEN(SUBSTITUTE('BAVARIA '!D121," ",""))+1</f>
        <v>1</v>
      </c>
    </row>
    <row r="122" spans="9:9">
      <c r="I122" s="152">
        <f>LEN('BAVARIA '!D122)-LEN(SUBSTITUTE('BAVARIA '!D122," ",""))+1</f>
        <v>4</v>
      </c>
    </row>
    <row r="123" spans="9:9">
      <c r="I123" s="152">
        <f>LEN('BAVARIA '!D123)-LEN(SUBSTITUTE('BAVARIA '!D123," ",""))+1</f>
        <v>1</v>
      </c>
    </row>
    <row r="124" spans="9:9">
      <c r="I124" s="152">
        <f>LEN('BAVARIA '!D124)-LEN(SUBSTITUTE('BAVARIA '!D124," ",""))+1</f>
        <v>2</v>
      </c>
    </row>
    <row r="125" spans="9:9">
      <c r="I125" s="152">
        <f>LEN('BAVARIA '!D125)-LEN(SUBSTITUTE('BAVARIA '!D125," ",""))+1</f>
        <v>2</v>
      </c>
    </row>
    <row r="126" spans="9:9">
      <c r="I126" s="152">
        <f>LEN('BAVARIA '!D126)-LEN(SUBSTITUTE('BAVARIA '!D126," ",""))+1</f>
        <v>9</v>
      </c>
    </row>
    <row r="127" spans="9:9">
      <c r="I127" s="152">
        <f>LEN('BAVARIA '!D127)-LEN(SUBSTITUTE('BAVARIA '!D127," ",""))+1</f>
        <v>1</v>
      </c>
    </row>
    <row r="128" spans="9:9">
      <c r="I128" s="152">
        <f>LEN('BAVARIA '!D128)-LEN(SUBSTITUTE('BAVARIA '!D128," ",""))+1</f>
        <v>2</v>
      </c>
    </row>
    <row r="129" spans="9:9">
      <c r="I129" s="152">
        <f>LEN('BAVARIA '!D129)-LEN(SUBSTITUTE('BAVARIA '!D129," ",""))+1</f>
        <v>1</v>
      </c>
    </row>
    <row r="130" spans="9:9">
      <c r="I130" s="152">
        <f>LEN('BAVARIA '!D130)-LEN(SUBSTITUTE('BAVARIA '!D130," ",""))+1</f>
        <v>23</v>
      </c>
    </row>
    <row r="131" spans="9:9">
      <c r="I131" s="152">
        <f>LEN('BAVARIA '!D131)-LEN(SUBSTITUTE('BAVARIA '!D131," ",""))+1</f>
        <v>19</v>
      </c>
    </row>
    <row r="132" spans="9:9">
      <c r="I132" s="152">
        <f>LEN('BAVARIA '!D132)-LEN(SUBSTITUTE('BAVARIA '!D132," ",""))+1</f>
        <v>6</v>
      </c>
    </row>
    <row r="133" spans="9:9">
      <c r="I133" s="152">
        <f>LEN('BAVARIA '!D133)-LEN(SUBSTITUTE('BAVARIA '!D133," ",""))+1</f>
        <v>1</v>
      </c>
    </row>
    <row r="134" spans="9:9">
      <c r="I134" s="152">
        <f>LEN('BAVARIA '!D134)-LEN(SUBSTITUTE('BAVARIA '!D134," ",""))+1</f>
        <v>5</v>
      </c>
    </row>
    <row r="135" spans="9:9">
      <c r="I135" s="152">
        <f>LEN('BAVARIA '!D135)-LEN(SUBSTITUTE('BAVARIA '!D135," ",""))+1</f>
        <v>10</v>
      </c>
    </row>
    <row r="136" spans="9:9">
      <c r="I136" s="152">
        <f>LEN('BAVARIA '!D136)-LEN(SUBSTITUTE('BAVARIA '!D136," ",""))+1</f>
        <v>3</v>
      </c>
    </row>
    <row r="137" spans="9:9">
      <c r="I137" s="152">
        <f>LEN('BAVARIA '!D137)-LEN(SUBSTITUTE('BAVARIA '!D137," ",""))+1</f>
        <v>12</v>
      </c>
    </row>
    <row r="138" spans="9:9">
      <c r="I138" s="152">
        <f>LEN('BAVARIA '!D138)-LEN(SUBSTITUTE('BAVARIA '!D138," ",""))+1</f>
        <v>3</v>
      </c>
    </row>
    <row r="139" spans="9:9">
      <c r="I139" s="152">
        <f>LEN('BAVARIA '!D139)-LEN(SUBSTITUTE('BAVARIA '!D139," ",""))+1</f>
        <v>10</v>
      </c>
    </row>
    <row r="140" spans="9:9">
      <c r="I140" s="152">
        <f>LEN('BAVARIA '!D140)-LEN(SUBSTITUTE('BAVARIA '!D140," ",""))+1</f>
        <v>2</v>
      </c>
    </row>
    <row r="141" spans="9:9">
      <c r="I141" s="152">
        <f>LEN('BAVARIA '!D141)-LEN(SUBSTITUTE('BAVARIA '!D141," ",""))+1</f>
        <v>7</v>
      </c>
    </row>
    <row r="142" spans="9:9">
      <c r="I142" s="152">
        <f>LEN('BAVARIA '!D142)-LEN(SUBSTITUTE('BAVARIA '!D142," ",""))+1</f>
        <v>8</v>
      </c>
    </row>
    <row r="143" spans="9:9">
      <c r="I143" s="152">
        <f>LEN('BAVARIA '!D143)-LEN(SUBSTITUTE('BAVARIA '!D143," ",""))+1</f>
        <v>2</v>
      </c>
    </row>
    <row r="144" spans="9:9">
      <c r="I144" s="152">
        <f>LEN('BAVARIA '!D144)-LEN(SUBSTITUTE('BAVARIA '!D144," ",""))+1</f>
        <v>4</v>
      </c>
    </row>
    <row r="145" spans="9:9">
      <c r="I145" s="152">
        <f>LEN('BAVARIA '!D145)-LEN(SUBSTITUTE('BAVARIA '!D145," ",""))+1</f>
        <v>2</v>
      </c>
    </row>
    <row r="146" spans="9:9">
      <c r="I146" s="152">
        <f>LEN('BAVARIA '!D146)-LEN(SUBSTITUTE('BAVARIA '!D146," ",""))+1</f>
        <v>2</v>
      </c>
    </row>
    <row r="147" spans="9:9">
      <c r="I147" s="152">
        <f>LEN('BAVARIA '!D147)-LEN(SUBSTITUTE('BAVARIA '!D147," ",""))+1</f>
        <v>8</v>
      </c>
    </row>
    <row r="148" spans="9:9">
      <c r="I148" s="152">
        <f>LEN('BAVARIA '!D148)-LEN(SUBSTITUTE('BAVARIA '!D148," ",""))+1</f>
        <v>2</v>
      </c>
    </row>
    <row r="149" spans="9:9">
      <c r="I149" s="152">
        <f>LEN('BAVARIA '!D149)-LEN(SUBSTITUTE('BAVARIA '!D149," ",""))+1</f>
        <v>1</v>
      </c>
    </row>
    <row r="150" spans="9:9">
      <c r="I150" s="152">
        <f>LEN('BAVARIA '!D150)-LEN(SUBSTITUTE('BAVARIA '!D150," ",""))+1</f>
        <v>20</v>
      </c>
    </row>
    <row r="151" spans="9:9">
      <c r="I151" s="152">
        <f>LEN('BAVARIA '!D151)-LEN(SUBSTITUTE('BAVARIA '!D151," ",""))+1</f>
        <v>2</v>
      </c>
    </row>
    <row r="152" spans="9:9">
      <c r="I152" s="152">
        <f>LEN('BAVARIA '!D152)-LEN(SUBSTITUTE('BAVARIA '!D152," ",""))+1</f>
        <v>3</v>
      </c>
    </row>
    <row r="153" spans="9:9">
      <c r="I153" s="152">
        <f>LEN('BAVARIA '!D153)-LEN(SUBSTITUTE('BAVARIA '!D153," ",""))+1</f>
        <v>1</v>
      </c>
    </row>
    <row r="154" spans="9:9">
      <c r="I154" s="152">
        <f>LEN('BAVARIA '!D154)-LEN(SUBSTITUTE('BAVARIA '!D154," ",""))+1</f>
        <v>3</v>
      </c>
    </row>
    <row r="155" spans="9:9">
      <c r="I155" s="152">
        <f>LEN('BAVARIA '!D155)-LEN(SUBSTITUTE('BAVARIA '!D155," ",""))+1</f>
        <v>1</v>
      </c>
    </row>
    <row r="156" spans="9:9">
      <c r="I156" s="152">
        <f>LEN('BAVARIA '!D156)-LEN(SUBSTITUTE('BAVARIA '!D156," ",""))+1</f>
        <v>5</v>
      </c>
    </row>
    <row r="157" spans="9:9">
      <c r="I157" s="152">
        <f>LEN('BAVARIA '!D157)-LEN(SUBSTITUTE('BAVARIA '!D157," ",""))+1</f>
        <v>9</v>
      </c>
    </row>
    <row r="158" spans="9:9">
      <c r="I158" s="152">
        <f>LEN('BAVARIA '!D158)-LEN(SUBSTITUTE('BAVARIA '!D158," ",""))+1</f>
        <v>8</v>
      </c>
    </row>
    <row r="159" spans="9:9">
      <c r="I159" s="152">
        <f>LEN('BAVARIA '!D159)-LEN(SUBSTITUTE('BAVARIA '!D159," ",""))+1</f>
        <v>8</v>
      </c>
    </row>
    <row r="160" spans="9:9">
      <c r="I160" s="152">
        <f>LEN('BAVARIA '!D160)-LEN(SUBSTITUTE('BAVARIA '!D160," ",""))+1</f>
        <v>3</v>
      </c>
    </row>
    <row r="161" spans="9:9">
      <c r="I161" s="152">
        <f>LEN('BAVARIA '!D161)-LEN(SUBSTITUTE('BAVARIA '!D161," ",""))+1</f>
        <v>2</v>
      </c>
    </row>
    <row r="162" spans="9:9">
      <c r="I162" s="152">
        <f>LEN('BAVARIA '!D162)-LEN(SUBSTITUTE('BAVARIA '!D162," ",""))+1</f>
        <v>5</v>
      </c>
    </row>
    <row r="163" spans="9:9">
      <c r="I163" s="152">
        <f>LEN('BAVARIA '!D163)-LEN(SUBSTITUTE('BAVARIA '!D163," ",""))+1</f>
        <v>5</v>
      </c>
    </row>
    <row r="164" spans="9:9">
      <c r="I164" s="152">
        <f>LEN('BAVARIA '!D164)-LEN(SUBSTITUTE('BAVARIA '!D164," ",""))+1</f>
        <v>17</v>
      </c>
    </row>
    <row r="165" spans="9:9">
      <c r="I165" s="152">
        <f>LEN('BAVARIA '!D165)-LEN(SUBSTITUTE('BAVARIA '!D165," ",""))+1</f>
        <v>5</v>
      </c>
    </row>
    <row r="166" spans="9:9">
      <c r="I166" s="152">
        <f>LEN('BAVARIA '!D166)-LEN(SUBSTITUTE('BAVARIA '!D166," ",""))+1</f>
        <v>9</v>
      </c>
    </row>
    <row r="167" spans="9:9">
      <c r="I167" s="152">
        <f>LEN('BAVARIA '!D167)-LEN(SUBSTITUTE('BAVARIA '!D167," ",""))+1</f>
        <v>8</v>
      </c>
    </row>
    <row r="168" spans="9:9">
      <c r="I168" s="152">
        <f>LEN('BAVARIA '!D168)-LEN(SUBSTITUTE('BAVARIA '!D168," ",""))+1</f>
        <v>16</v>
      </c>
    </row>
    <row r="169" spans="9:9">
      <c r="I169" s="152">
        <f>LEN('BAVARIA '!D169)-LEN(SUBSTITUTE('BAVARIA '!D169," ",""))+1</f>
        <v>1</v>
      </c>
    </row>
    <row r="170" spans="9:9">
      <c r="I170" s="152">
        <f>LEN('BAVARIA '!D170)-LEN(SUBSTITUTE('BAVARIA '!D170," ",""))+1</f>
        <v>16</v>
      </c>
    </row>
    <row r="171" spans="9:9">
      <c r="I171" s="152">
        <f>LEN('BAVARIA '!D171)-LEN(SUBSTITUTE('BAVARIA '!D171," ",""))+1</f>
        <v>3</v>
      </c>
    </row>
    <row r="172" spans="9:9">
      <c r="I172" s="152">
        <f>LEN('BAVARIA '!D172)-LEN(SUBSTITUTE('BAVARIA '!D172," ",""))+1</f>
        <v>3</v>
      </c>
    </row>
    <row r="173" spans="9:9">
      <c r="I173" s="152">
        <f>LEN('BAVARIA '!D173)-LEN(SUBSTITUTE('BAVARIA '!D173," ",""))+1</f>
        <v>1</v>
      </c>
    </row>
    <row r="174" spans="9:9">
      <c r="I174" s="152">
        <f>LEN('BAVARIA '!D174)-LEN(SUBSTITUTE('BAVARIA '!D174," ",""))+1</f>
        <v>1</v>
      </c>
    </row>
    <row r="175" spans="9:9">
      <c r="I175" s="152">
        <f>LEN('BAVARIA '!D175)-LEN(SUBSTITUTE('BAVARIA '!D175," ",""))+1</f>
        <v>3</v>
      </c>
    </row>
    <row r="176" spans="9:9">
      <c r="I176" s="152">
        <f>LEN('BAVARIA '!D176)-LEN(SUBSTITUTE('BAVARIA '!D176," ",""))+1</f>
        <v>18</v>
      </c>
    </row>
    <row r="177" spans="9:9">
      <c r="I177" s="152">
        <f>LEN('BAVARIA '!D177)-LEN(SUBSTITUTE('BAVARIA '!D177," ",""))+1</f>
        <v>8</v>
      </c>
    </row>
    <row r="178" spans="9:9">
      <c r="I178" s="152">
        <f>LEN('BAVARIA '!D178)-LEN(SUBSTITUTE('BAVARIA '!D178," ",""))+1</f>
        <v>5</v>
      </c>
    </row>
    <row r="179" spans="9:9">
      <c r="I179" s="152">
        <f>LEN('BAVARIA '!D179)-LEN(SUBSTITUTE('BAVARIA '!D179," ",""))+1</f>
        <v>22</v>
      </c>
    </row>
    <row r="180" spans="9:9">
      <c r="I180" s="152">
        <f>LEN('BAVARIA '!D180)-LEN(SUBSTITUTE('BAVARIA '!D180," ",""))+1</f>
        <v>37</v>
      </c>
    </row>
    <row r="181" spans="9:9">
      <c r="I181" s="152">
        <f>LEN('BAVARIA '!D181)-LEN(SUBSTITUTE('BAVARIA '!D181," ",""))+1</f>
        <v>8</v>
      </c>
    </row>
    <row r="182" spans="9:9">
      <c r="I182" s="152">
        <f>LEN('BAVARIA '!D182)-LEN(SUBSTITUTE('BAVARIA '!D182," ",""))+1</f>
        <v>1</v>
      </c>
    </row>
    <row r="183" spans="9:9">
      <c r="I183" s="152">
        <f>LEN('BAVARIA '!D183)-LEN(SUBSTITUTE('BAVARIA '!D183," ",""))+1</f>
        <v>4</v>
      </c>
    </row>
    <row r="184" spans="9:9">
      <c r="I184" s="152">
        <f>LEN('BAVARIA '!D184)-LEN(SUBSTITUTE('BAVARIA '!D184," ",""))+1</f>
        <v>6</v>
      </c>
    </row>
    <row r="185" spans="9:9">
      <c r="I185" s="152">
        <f>LEN('BAVARIA '!D185)-LEN(SUBSTITUTE('BAVARIA '!D185," ",""))+1</f>
        <v>7</v>
      </c>
    </row>
    <row r="186" spans="9:9">
      <c r="I186" s="152">
        <f>LEN('BAVARIA '!D186)-LEN(SUBSTITUTE('BAVARIA '!D186," ",""))+1</f>
        <v>27</v>
      </c>
    </row>
    <row r="187" spans="9:9">
      <c r="I187" s="152">
        <f>LEN('BAVARIA '!D187)-LEN(SUBSTITUTE('BAVARIA '!D187," ",""))+1</f>
        <v>3</v>
      </c>
    </row>
    <row r="188" spans="9:9">
      <c r="I188" s="152">
        <f>LEN('BAVARIA '!D188)-LEN(SUBSTITUTE('BAVARIA '!D188," ",""))+1</f>
        <v>1</v>
      </c>
    </row>
    <row r="189" spans="9:9">
      <c r="I189" s="152">
        <f>LEN('BAVARIA '!D189)-LEN(SUBSTITUTE('BAVARIA '!D189," ",""))+1</f>
        <v>4</v>
      </c>
    </row>
    <row r="190" spans="9:9">
      <c r="I190" s="152">
        <f>LEN('BAVARIA '!D190)-LEN(SUBSTITUTE('BAVARIA '!D190," ",""))+1</f>
        <v>1</v>
      </c>
    </row>
    <row r="191" spans="9:9">
      <c r="I191" s="152">
        <f>LEN('BAVARIA '!D191)-LEN(SUBSTITUTE('BAVARIA '!D191," ",""))+1</f>
        <v>1</v>
      </c>
    </row>
    <row r="192" spans="9:9">
      <c r="I192" s="152">
        <f>LEN('BAVARIA '!D192)-LEN(SUBSTITUTE('BAVARIA '!D192," ",""))+1</f>
        <v>24</v>
      </c>
    </row>
    <row r="193" spans="9:9">
      <c r="I193" s="152">
        <f>LEN('BAVARIA '!D193)-LEN(SUBSTITUTE('BAVARIA '!D193," ",""))+1</f>
        <v>1</v>
      </c>
    </row>
    <row r="194" spans="9:9">
      <c r="I194" s="152">
        <f>LEN('BAVARIA '!D194)-LEN(SUBSTITUTE('BAVARIA '!D194," ",""))+1</f>
        <v>8</v>
      </c>
    </row>
    <row r="195" spans="9:9">
      <c r="I195" s="152">
        <f>LEN('BAVARIA '!D195)-LEN(SUBSTITUTE('BAVARIA '!D195," ",""))+1</f>
        <v>7</v>
      </c>
    </row>
    <row r="196" spans="9:9">
      <c r="I196" s="152">
        <f>LEN('BAVARIA '!D196)-LEN(SUBSTITUTE('BAVARIA '!D196," ",""))+1</f>
        <v>4</v>
      </c>
    </row>
    <row r="197" spans="9:9">
      <c r="I197" s="152">
        <f>LEN('BAVARIA '!D197)-LEN(SUBSTITUTE('BAVARIA '!D197," ",""))+1</f>
        <v>4</v>
      </c>
    </row>
    <row r="198" spans="9:9">
      <c r="I198" s="152">
        <f>LEN('BAVARIA '!D198)-LEN(SUBSTITUTE('BAVARIA '!D198," ",""))+1</f>
        <v>6</v>
      </c>
    </row>
    <row r="199" spans="9:9">
      <c r="I199" s="152">
        <f>LEN('BAVARIA '!D199)-LEN(SUBSTITUTE('BAVARIA '!D199," ",""))+1</f>
        <v>1</v>
      </c>
    </row>
    <row r="200" spans="9:9">
      <c r="I200" s="152">
        <f>LEN('BAVARIA '!D200)-LEN(SUBSTITUTE('BAVARIA '!D200," ",""))+1</f>
        <v>7</v>
      </c>
    </row>
    <row r="201" spans="9:9">
      <c r="I201" s="152">
        <f>LEN('BAVARIA '!D201)-LEN(SUBSTITUTE('BAVARIA '!D201," ",""))+1</f>
        <v>8</v>
      </c>
    </row>
    <row r="202" spans="9:9">
      <c r="I202" s="152">
        <f>LEN('BAVARIA '!D202)-LEN(SUBSTITUTE('BAVARIA '!D202," ",""))+1</f>
        <v>1</v>
      </c>
    </row>
    <row r="203" spans="9:9">
      <c r="I203" s="152">
        <f>LEN('BAVARIA '!D203)-LEN(SUBSTITUTE('BAVARIA '!D203," ",""))+1</f>
        <v>1</v>
      </c>
    </row>
    <row r="204" spans="9:9">
      <c r="I204" s="152">
        <f>LEN('BAVARIA '!D204)-LEN(SUBSTITUTE('BAVARIA '!D204," ",""))+1</f>
        <v>2</v>
      </c>
    </row>
    <row r="205" spans="9:9">
      <c r="I205" s="152">
        <f>LEN('BAVARIA '!D205)-LEN(SUBSTITUTE('BAVARIA '!D205," ",""))+1</f>
        <v>7</v>
      </c>
    </row>
    <row r="206" spans="9:9">
      <c r="I206" s="152">
        <f>LEN('BAVARIA '!D206)-LEN(SUBSTITUTE('BAVARIA '!D206," ",""))+1</f>
        <v>9</v>
      </c>
    </row>
    <row r="207" spans="9:9">
      <c r="I207" s="152">
        <f>LEN('BAVARIA '!D207)-LEN(SUBSTITUTE('BAVARIA '!D207," ",""))+1</f>
        <v>5</v>
      </c>
    </row>
    <row r="208" spans="9:9">
      <c r="I208" s="152">
        <f>LEN('BAVARIA '!D208)-LEN(SUBSTITUTE('BAVARIA '!D208," ",""))+1</f>
        <v>4</v>
      </c>
    </row>
    <row r="209" spans="9:9">
      <c r="I209" s="152">
        <f>LEN('BAVARIA '!D209)-LEN(SUBSTITUTE('BAVARIA '!D209," ",""))+1</f>
        <v>5</v>
      </c>
    </row>
    <row r="210" spans="9:9">
      <c r="I210" s="152">
        <f>LEN('BAVARIA '!D210)-LEN(SUBSTITUTE('BAVARIA '!D210," ",""))+1</f>
        <v>12</v>
      </c>
    </row>
    <row r="211" spans="9:9">
      <c r="I211" s="152">
        <f>LEN('BAVARIA '!D211)-LEN(SUBSTITUTE('BAVARIA '!D211," ",""))+1</f>
        <v>1</v>
      </c>
    </row>
    <row r="212" spans="9:9">
      <c r="I212" s="152">
        <f>LEN('BAVARIA '!D212)-LEN(SUBSTITUTE('BAVARIA '!D212," ",""))+1</f>
        <v>15</v>
      </c>
    </row>
    <row r="213" spans="9:9">
      <c r="I213" s="152">
        <f>LEN('BAVARIA '!D213)-LEN(SUBSTITUTE('BAVARIA '!D213," ",""))+1</f>
        <v>4</v>
      </c>
    </row>
    <row r="214" spans="9:9">
      <c r="I214" s="152">
        <f>LEN('BAVARIA '!D214)-LEN(SUBSTITUTE('BAVARIA '!D214," ",""))+1</f>
        <v>9</v>
      </c>
    </row>
    <row r="215" spans="9:9">
      <c r="I215" s="152">
        <f>LEN('BAVARIA '!D215)-LEN(SUBSTITUTE('BAVARIA '!D215," ",""))+1</f>
        <v>1</v>
      </c>
    </row>
    <row r="216" spans="9:9">
      <c r="I216" s="152">
        <f>LEN('BAVARIA '!D216)-LEN(SUBSTITUTE('BAVARIA '!D216," ",""))+1</f>
        <v>3</v>
      </c>
    </row>
    <row r="217" spans="9:9">
      <c r="I217" s="152">
        <f>LEN('BAVARIA '!D217)-LEN(SUBSTITUTE('BAVARIA '!D217," ",""))+1</f>
        <v>7</v>
      </c>
    </row>
    <row r="218" spans="9:9">
      <c r="I218" s="152">
        <f>LEN('BAVARIA '!D218)-LEN(SUBSTITUTE('BAVARIA '!D218," ",""))+1</f>
        <v>1</v>
      </c>
    </row>
    <row r="219" spans="9:9">
      <c r="I219" s="152">
        <f>LEN('BAVARIA '!D219)-LEN(SUBSTITUTE('BAVARIA '!D219," ",""))+1</f>
        <v>1</v>
      </c>
    </row>
    <row r="220" spans="9:9">
      <c r="I220" s="152">
        <f>LEN('BAVARIA '!D220)-LEN(SUBSTITUTE('BAVARIA '!D220," ",""))+1</f>
        <v>4</v>
      </c>
    </row>
    <row r="221" spans="9:9">
      <c r="I221" s="152">
        <f>LEN('BAVARIA '!D221)-LEN(SUBSTITUTE('BAVARIA '!D221," ",""))+1</f>
        <v>2</v>
      </c>
    </row>
    <row r="222" spans="9:9">
      <c r="I222" s="152">
        <f>LEN('BAVARIA '!D222)-LEN(SUBSTITUTE('BAVARIA '!D222," ",""))+1</f>
        <v>1</v>
      </c>
    </row>
    <row r="223" spans="9:9">
      <c r="I223" s="152">
        <f>LEN('BAVARIA '!D223)-LEN(SUBSTITUTE('BAVARIA '!D223," ",""))+1</f>
        <v>4</v>
      </c>
    </row>
    <row r="224" spans="9:9">
      <c r="I224" s="152">
        <f>LEN('BAVARIA '!D224)-LEN(SUBSTITUTE('BAVARIA '!D224," ",""))+1</f>
        <v>1</v>
      </c>
    </row>
    <row r="225" spans="9:9">
      <c r="I225" s="152">
        <f>LEN('BAVARIA '!D225)-LEN(SUBSTITUTE('BAVARIA '!D225," ",""))+1</f>
        <v>4</v>
      </c>
    </row>
    <row r="226" spans="9:9">
      <c r="I226" s="152">
        <f>LEN('BAVARIA '!D226)-LEN(SUBSTITUTE('BAVARIA '!D226," ",""))+1</f>
        <v>12</v>
      </c>
    </row>
    <row r="227" spans="9:9">
      <c r="I227" s="152">
        <f>LEN('BAVARIA '!D227)-LEN(SUBSTITUTE('BAVARIA '!D227," ",""))+1</f>
        <v>1</v>
      </c>
    </row>
    <row r="228" spans="9:9">
      <c r="I228" s="152">
        <f>LEN('BAVARIA '!D228)-LEN(SUBSTITUTE('BAVARIA '!D228," ",""))+1</f>
        <v>12</v>
      </c>
    </row>
    <row r="229" spans="9:9">
      <c r="I229" s="152">
        <f>LEN('BAVARIA '!D229)-LEN(SUBSTITUTE('BAVARIA '!D229," ",""))+1</f>
        <v>1</v>
      </c>
    </row>
    <row r="230" spans="9:9">
      <c r="I230" s="152">
        <f>LEN('BAVARIA '!D230)-LEN(SUBSTITUTE('BAVARIA '!D230," ",""))+1</f>
        <v>8</v>
      </c>
    </row>
    <row r="231" spans="9:9">
      <c r="I231" s="152">
        <f>LEN('BAVARIA '!D231)-LEN(SUBSTITUTE('BAVARIA '!D231," ",""))+1</f>
        <v>4</v>
      </c>
    </row>
    <row r="232" spans="9:9">
      <c r="I232" s="152">
        <f>LEN('BAVARIA '!D232)-LEN(SUBSTITUTE('BAVARIA '!D232," ",""))+1</f>
        <v>1</v>
      </c>
    </row>
    <row r="233" spans="9:9">
      <c r="I233" s="152">
        <f>LEN('BAVARIA '!D233)-LEN(SUBSTITUTE('BAVARIA '!D233," ",""))+1</f>
        <v>1</v>
      </c>
    </row>
    <row r="234" spans="9:9">
      <c r="I234" s="152">
        <f>LEN('BAVARIA '!D234)-LEN(SUBSTITUTE('BAVARIA '!D234," ",""))+1</f>
        <v>3</v>
      </c>
    </row>
    <row r="235" spans="9:9">
      <c r="I235" s="152">
        <f>LEN('BAVARIA '!D235)-LEN(SUBSTITUTE('BAVARIA '!D235," ",""))+1</f>
        <v>5</v>
      </c>
    </row>
    <row r="236" spans="9:9">
      <c r="I236" s="152">
        <f>LEN('BAVARIA '!D236)-LEN(SUBSTITUTE('BAVARIA '!D236," ",""))+1</f>
        <v>2</v>
      </c>
    </row>
    <row r="237" spans="9:9">
      <c r="I237" s="152">
        <f>LEN('BAVARIA '!D237)-LEN(SUBSTITUTE('BAVARIA '!D237," ",""))+1</f>
        <v>11</v>
      </c>
    </row>
    <row r="238" spans="9:9">
      <c r="I238" s="152">
        <f>LEN('BAVARIA '!D238)-LEN(SUBSTITUTE('BAVARIA '!D238," ",""))+1</f>
        <v>2</v>
      </c>
    </row>
    <row r="239" spans="9:9">
      <c r="I239" s="152">
        <f>LEN('BAVARIA '!D239)-LEN(SUBSTITUTE('BAVARIA '!D239," ",""))+1</f>
        <v>1</v>
      </c>
    </row>
    <row r="240" spans="9:9">
      <c r="I240" s="152">
        <f>LEN('BAVARIA '!D240)-LEN(SUBSTITUTE('BAVARIA '!D240," ",""))+1</f>
        <v>10</v>
      </c>
    </row>
    <row r="241" spans="9:9">
      <c r="I241" s="152">
        <f>LEN('BAVARIA '!D241)-LEN(SUBSTITUTE('BAVARIA '!D241," ",""))+1</f>
        <v>5</v>
      </c>
    </row>
    <row r="242" spans="9:9">
      <c r="I242" s="152">
        <f>LEN('BAVARIA '!D242)-LEN(SUBSTITUTE('BAVARIA '!D242," ",""))+1</f>
        <v>2</v>
      </c>
    </row>
    <row r="243" spans="9:9">
      <c r="I243" s="152">
        <f>LEN('BAVARIA '!D243)-LEN(SUBSTITUTE('BAVARIA '!D243," ",""))+1</f>
        <v>15</v>
      </c>
    </row>
    <row r="244" spans="9:9">
      <c r="I244" s="152">
        <f>LEN('BAVARIA '!D244)-LEN(SUBSTITUTE('BAVARIA '!D244," ",""))+1</f>
        <v>1</v>
      </c>
    </row>
    <row r="245" spans="9:9">
      <c r="I245" s="152">
        <f>LEN('BAVARIA '!D245)-LEN(SUBSTITUTE('BAVARIA '!D245," ",""))+1</f>
        <v>9</v>
      </c>
    </row>
    <row r="246" spans="9:9">
      <c r="I246" s="152">
        <f>LEN('BAVARIA '!D246)-LEN(SUBSTITUTE('BAVARIA '!D246," ",""))+1</f>
        <v>1</v>
      </c>
    </row>
    <row r="247" spans="9:9">
      <c r="I247" s="152">
        <f>LEN('BAVARIA '!D247)-LEN(SUBSTITUTE('BAVARIA '!D247," ",""))+1</f>
        <v>18</v>
      </c>
    </row>
    <row r="248" spans="9:9">
      <c r="I248" s="152">
        <f>LEN('BAVARIA '!D248)-LEN(SUBSTITUTE('BAVARIA '!D248," ",""))+1</f>
        <v>8</v>
      </c>
    </row>
    <row r="249" spans="9:9">
      <c r="I249" s="152">
        <f>LEN('BAVARIA '!D249)-LEN(SUBSTITUTE('BAVARIA '!D249," ",""))+1</f>
        <v>5</v>
      </c>
    </row>
    <row r="250" spans="9:9">
      <c r="I250" s="152">
        <f>LEN('BAVARIA '!D250)-LEN(SUBSTITUTE('BAVARIA '!D250," ",""))+1</f>
        <v>1</v>
      </c>
    </row>
    <row r="251" spans="9:9">
      <c r="I251" s="152">
        <f>LEN('BAVARIA '!D251)-LEN(SUBSTITUTE('BAVARIA '!D251," ",""))+1</f>
        <v>1</v>
      </c>
    </row>
    <row r="252" spans="9:9">
      <c r="I252" s="152">
        <f>LEN('BAVARIA '!D252)-LEN(SUBSTITUTE('BAVARIA '!D252," ",""))+1</f>
        <v>12</v>
      </c>
    </row>
    <row r="253" spans="9:9">
      <c r="I253" s="152">
        <f>LEN('BAVARIA '!D253)-LEN(SUBSTITUTE('BAVARIA '!D253," ",""))+1</f>
        <v>10</v>
      </c>
    </row>
    <row r="254" spans="9:9">
      <c r="I254" s="152">
        <f>LEN('BAVARIA '!D254)-LEN(SUBSTITUTE('BAVARIA '!D254," ",""))+1</f>
        <v>5</v>
      </c>
    </row>
    <row r="255" spans="9:9">
      <c r="I255" s="152">
        <f>LEN('BAVARIA '!D255)-LEN(SUBSTITUTE('BAVARIA '!D255," ",""))+1</f>
        <v>6</v>
      </c>
    </row>
    <row r="256" spans="9:9">
      <c r="I256" s="152">
        <f>LEN('BAVARIA '!D256)-LEN(SUBSTITUTE('BAVARIA '!D256," ",""))+1</f>
        <v>1</v>
      </c>
    </row>
    <row r="257" spans="9:9">
      <c r="I257" s="152">
        <f>LEN('BAVARIA '!D257)-LEN(SUBSTITUTE('BAVARIA '!D257," ",""))+1</f>
        <v>6</v>
      </c>
    </row>
    <row r="258" spans="9:9">
      <c r="I258" s="152">
        <f>LEN('BAVARIA '!D258)-LEN(SUBSTITUTE('BAVARIA '!D258," ",""))+1</f>
        <v>5</v>
      </c>
    </row>
    <row r="259" spans="9:9">
      <c r="I259" s="152">
        <f>LEN('BAVARIA '!D259)-LEN(SUBSTITUTE('BAVARIA '!D259," ",""))+1</f>
        <v>4</v>
      </c>
    </row>
    <row r="260" spans="9:9">
      <c r="I260" s="152">
        <f>LEN('BAVARIA '!D260)-LEN(SUBSTITUTE('BAVARIA '!D260," ",""))+1</f>
        <v>1</v>
      </c>
    </row>
    <row r="261" spans="9:9">
      <c r="I261" s="152">
        <f>LEN('BAVARIA '!D261)-LEN(SUBSTITUTE('BAVARIA '!D261," ",""))+1</f>
        <v>4</v>
      </c>
    </row>
    <row r="262" spans="9:9">
      <c r="I262" s="152">
        <f>LEN('BAVARIA '!D262)-LEN(SUBSTITUTE('BAVARIA '!D262," ",""))+1</f>
        <v>2</v>
      </c>
    </row>
    <row r="263" spans="9:9">
      <c r="I263" s="152">
        <f>LEN('BAVARIA '!D263)-LEN(SUBSTITUTE('BAVARIA '!D263," ",""))+1</f>
        <v>2</v>
      </c>
    </row>
    <row r="264" spans="9:9">
      <c r="I264" s="152">
        <f>LEN('BAVARIA '!D264)-LEN(SUBSTITUTE('BAVARIA '!D264," ",""))+1</f>
        <v>5</v>
      </c>
    </row>
    <row r="265" spans="9:9">
      <c r="I265" s="152">
        <f>LEN('BAVARIA '!D265)-LEN(SUBSTITUTE('BAVARIA '!D265," ",""))+1</f>
        <v>3</v>
      </c>
    </row>
    <row r="266" spans="9:9">
      <c r="I266" s="152">
        <f>LEN('BAVARIA '!D266)-LEN(SUBSTITUTE('BAVARIA '!D266," ",""))+1</f>
        <v>22</v>
      </c>
    </row>
    <row r="267" spans="9:9">
      <c r="I267" s="152">
        <f>LEN('BAVARIA '!D267)-LEN(SUBSTITUTE('BAVARIA '!D267," ",""))+1</f>
        <v>6</v>
      </c>
    </row>
    <row r="268" spans="9:9">
      <c r="I268" s="152">
        <f>LEN('BAVARIA '!D268)-LEN(SUBSTITUTE('BAVARIA '!D268," ",""))+1</f>
        <v>5</v>
      </c>
    </row>
    <row r="269" spans="9:9">
      <c r="I269" s="152">
        <f>LEN('BAVARIA '!D269)-LEN(SUBSTITUTE('BAVARIA '!D269," ",""))+1</f>
        <v>6</v>
      </c>
    </row>
    <row r="270" spans="9:9">
      <c r="I270" s="152">
        <f>LEN('BAVARIA '!D270)-LEN(SUBSTITUTE('BAVARIA '!D270," ",""))+1</f>
        <v>17</v>
      </c>
    </row>
    <row r="271" spans="9:9">
      <c r="I271" s="152">
        <f>LEN('BAVARIA '!D271)-LEN(SUBSTITUTE('BAVARIA '!D271," ",""))+1</f>
        <v>6</v>
      </c>
    </row>
    <row r="272" spans="9:9">
      <c r="I272" s="152">
        <f>LEN('BAVARIA '!D272)-LEN(SUBSTITUTE('BAVARIA '!D272," ",""))+1</f>
        <v>1</v>
      </c>
    </row>
    <row r="273" spans="9:9">
      <c r="I273" s="152">
        <f>LEN('BAVARIA '!D273)-LEN(SUBSTITUTE('BAVARIA '!D273," ",""))+1</f>
        <v>11</v>
      </c>
    </row>
    <row r="274" spans="9:9">
      <c r="I274" s="152">
        <f>LEN('BAVARIA '!D274)-LEN(SUBSTITUTE('BAVARIA '!D274," ",""))+1</f>
        <v>4</v>
      </c>
    </row>
    <row r="275" spans="9:9">
      <c r="I275" s="152">
        <f>LEN('BAVARIA '!D275)-LEN(SUBSTITUTE('BAVARIA '!D275," ",""))+1</f>
        <v>6</v>
      </c>
    </row>
    <row r="276" spans="9:9">
      <c r="I276" s="152">
        <f>LEN('BAVARIA '!D276)-LEN(SUBSTITUTE('BAVARIA '!D276," ",""))+1</f>
        <v>2</v>
      </c>
    </row>
    <row r="277" spans="9:9">
      <c r="I277" s="152">
        <f>LEN('BAVARIA '!D277)-LEN(SUBSTITUTE('BAVARIA '!D277," ",""))+1</f>
        <v>36</v>
      </c>
    </row>
    <row r="278" spans="9:9">
      <c r="I278" s="152">
        <f>LEN('BAVARIA '!D278)-LEN(SUBSTITUTE('BAVARIA '!D278," ",""))+1</f>
        <v>2</v>
      </c>
    </row>
    <row r="279" spans="9:9">
      <c r="I279" s="152">
        <f>LEN('BAVARIA '!D279)-LEN(SUBSTITUTE('BAVARIA '!D279," ",""))+1</f>
        <v>10</v>
      </c>
    </row>
    <row r="280" spans="9:9">
      <c r="I280" s="152">
        <f>LEN('BAVARIA '!D280)-LEN(SUBSTITUTE('BAVARIA '!D280," ",""))+1</f>
        <v>7</v>
      </c>
    </row>
    <row r="281" spans="9:9">
      <c r="I281" s="152">
        <f>LEN('BAVARIA '!D281)-LEN(SUBSTITUTE('BAVARIA '!D281," ",""))+1</f>
        <v>5</v>
      </c>
    </row>
    <row r="282" spans="9:9">
      <c r="I282" s="152">
        <f>LEN('BAVARIA '!D282)-LEN(SUBSTITUTE('BAVARIA '!D282," ",""))+1</f>
        <v>21</v>
      </c>
    </row>
    <row r="283" spans="9:9">
      <c r="I283" s="152">
        <f>LEN('BAVARIA '!D283)-LEN(SUBSTITUTE('BAVARIA '!D283," ",""))+1</f>
        <v>1</v>
      </c>
    </row>
    <row r="284" spans="9:9">
      <c r="I284" s="152">
        <f>LEN('BAVARIA '!D284)-LEN(SUBSTITUTE('BAVARIA '!D284," ",""))+1</f>
        <v>7</v>
      </c>
    </row>
    <row r="285" spans="9:9">
      <c r="I285" s="152">
        <f>LEN('BAVARIA '!D285)-LEN(SUBSTITUTE('BAVARIA '!D285," ",""))+1</f>
        <v>6</v>
      </c>
    </row>
    <row r="286" spans="9:9">
      <c r="I286" s="152">
        <f>LEN('BAVARIA '!D286)-LEN(SUBSTITUTE('BAVARIA '!D286," ",""))+1</f>
        <v>4</v>
      </c>
    </row>
    <row r="287" spans="9:9">
      <c r="I287" s="152">
        <f>LEN('BAVARIA '!D287)-LEN(SUBSTITUTE('BAVARIA '!D287," ",""))+1</f>
        <v>2</v>
      </c>
    </row>
    <row r="288" spans="9:9">
      <c r="I288" s="152">
        <f>LEN('BAVARIA '!D288)-LEN(SUBSTITUTE('BAVARIA '!D288," ",""))+1</f>
        <v>4</v>
      </c>
    </row>
    <row r="289" spans="9:9">
      <c r="I289" s="152">
        <f>LEN('BAVARIA '!D289)-LEN(SUBSTITUTE('BAVARIA '!D289," ",""))+1</f>
        <v>2</v>
      </c>
    </row>
    <row r="290" spans="9:9">
      <c r="I290" s="152">
        <f>LEN('BAVARIA '!D290)-LEN(SUBSTITUTE('BAVARIA '!D290," ",""))+1</f>
        <v>2</v>
      </c>
    </row>
    <row r="291" spans="9:9">
      <c r="I291" s="152">
        <f>LEN('BAVARIA '!D291)-LEN(SUBSTITUTE('BAVARIA '!D291," ",""))+1</f>
        <v>20</v>
      </c>
    </row>
    <row r="292" spans="9:9">
      <c r="I292" s="152">
        <f>LEN('BAVARIA '!D292)-LEN(SUBSTITUTE('BAVARIA '!D292," ",""))+1</f>
        <v>1</v>
      </c>
    </row>
    <row r="293" spans="9:9">
      <c r="I293" s="152">
        <f>LEN('BAVARIA '!D293)-LEN(SUBSTITUTE('BAVARIA '!D293," ",""))+1</f>
        <v>5</v>
      </c>
    </row>
    <row r="294" spans="9:9">
      <c r="I294" s="152">
        <f>LEN('BAVARIA '!D294)-LEN(SUBSTITUTE('BAVARIA '!D294," ",""))+1</f>
        <v>6</v>
      </c>
    </row>
    <row r="295" spans="9:9">
      <c r="I295" s="152">
        <f>LEN('BAVARIA '!D295)-LEN(SUBSTITUTE('BAVARIA '!D295," ",""))+1</f>
        <v>5</v>
      </c>
    </row>
    <row r="296" spans="9:9">
      <c r="I296" s="152">
        <f>LEN('BAVARIA '!D296)-LEN(SUBSTITUTE('BAVARIA '!D296," ",""))+1</f>
        <v>6</v>
      </c>
    </row>
    <row r="297" spans="9:9">
      <c r="I297" s="152">
        <f>LEN('BAVARIA '!D297)-LEN(SUBSTITUTE('BAVARIA '!D297," ",""))+1</f>
        <v>2</v>
      </c>
    </row>
    <row r="298" spans="9:9">
      <c r="I298" s="152">
        <f>LEN('BAVARIA '!D298)-LEN(SUBSTITUTE('BAVARIA '!D298," ",""))+1</f>
        <v>8</v>
      </c>
    </row>
    <row r="299" spans="9:9">
      <c r="I299" s="152">
        <f>LEN('BAVARIA '!D299)-LEN(SUBSTITUTE('BAVARIA '!D299," ",""))+1</f>
        <v>7</v>
      </c>
    </row>
    <row r="300" spans="9:9">
      <c r="I300" s="152">
        <f>LEN('BAVARIA '!D300)-LEN(SUBSTITUTE('BAVARIA '!D300," ",""))+1</f>
        <v>13</v>
      </c>
    </row>
    <row r="301" spans="9:9">
      <c r="I301" s="152">
        <f>LEN('BAVARIA '!D301)-LEN(SUBSTITUTE('BAVARIA '!D301," ",""))+1</f>
        <v>6</v>
      </c>
    </row>
    <row r="302" spans="9:9">
      <c r="I302" s="152">
        <f>LEN('BAVARIA '!D302)-LEN(SUBSTITUTE('BAVARIA '!D302," ",""))+1</f>
        <v>5</v>
      </c>
    </row>
    <row r="303" spans="9:9">
      <c r="I303" s="152">
        <f>LEN('BAVARIA '!D303)-LEN(SUBSTITUTE('BAVARIA '!D303," ",""))+1</f>
        <v>6</v>
      </c>
    </row>
    <row r="304" spans="9:9">
      <c r="I304" s="152">
        <f>LEN('BAVARIA '!D304)-LEN(SUBSTITUTE('BAVARIA '!D304," ",""))+1</f>
        <v>5</v>
      </c>
    </row>
    <row r="305" spans="9:9">
      <c r="I305" s="152">
        <f>LEN('BAVARIA '!D305)-LEN(SUBSTITUTE('BAVARIA '!D305," ",""))+1</f>
        <v>2</v>
      </c>
    </row>
    <row r="306" spans="9:9">
      <c r="I306" s="152">
        <f>LEN('BAVARIA '!D306)-LEN(SUBSTITUTE('BAVARIA '!D306," ",""))+1</f>
        <v>1</v>
      </c>
    </row>
    <row r="307" spans="9:9">
      <c r="I307" s="152">
        <f>LEN('BAVARIA '!D307)-LEN(SUBSTITUTE('BAVARIA '!D307," ",""))+1</f>
        <v>13</v>
      </c>
    </row>
    <row r="308" spans="9:9">
      <c r="I308" s="152">
        <f>LEN('BAVARIA '!D308)-LEN(SUBSTITUTE('BAVARIA '!D308," ",""))+1</f>
        <v>11</v>
      </c>
    </row>
    <row r="309" spans="9:9">
      <c r="I309" s="152">
        <f>LEN('BAVARIA '!D309)-LEN(SUBSTITUTE('BAVARIA '!D309," ",""))+1</f>
        <v>4</v>
      </c>
    </row>
    <row r="310" spans="9:9">
      <c r="I310" s="152">
        <f>LEN('BAVARIA '!D310)-LEN(SUBSTITUTE('BAVARIA '!D310," ",""))+1</f>
        <v>6</v>
      </c>
    </row>
    <row r="311" spans="9:9">
      <c r="I311" s="152">
        <f>LEN('BAVARIA '!D311)-LEN(SUBSTITUTE('BAVARIA '!D311," ",""))+1</f>
        <v>4</v>
      </c>
    </row>
    <row r="312" spans="9:9">
      <c r="I312" s="152">
        <f>LEN('BAVARIA '!D312)-LEN(SUBSTITUTE('BAVARIA '!D312," ",""))+1</f>
        <v>9</v>
      </c>
    </row>
    <row r="313" spans="9:9">
      <c r="I313" s="152">
        <f>LEN('BAVARIA '!D313)-LEN(SUBSTITUTE('BAVARIA '!D313," ",""))+1</f>
        <v>12</v>
      </c>
    </row>
    <row r="314" spans="9:9">
      <c r="I314" s="152">
        <f>LEN('BAVARIA '!D314)-LEN(SUBSTITUTE('BAVARIA '!D314," ",""))+1</f>
        <v>5</v>
      </c>
    </row>
    <row r="315" spans="9:9">
      <c r="I315" s="152">
        <f>LEN('BAVARIA '!D315)-LEN(SUBSTITUTE('BAVARIA '!D315," ",""))+1</f>
        <v>11</v>
      </c>
    </row>
    <row r="316" spans="9:9">
      <c r="I316" s="152">
        <f>LEN('BAVARIA '!D316)-LEN(SUBSTITUTE('BAVARIA '!D316," ",""))+1</f>
        <v>1</v>
      </c>
    </row>
    <row r="317" spans="9:9">
      <c r="I317" s="152">
        <f>LEN('BAVARIA '!D317)-LEN(SUBSTITUTE('BAVARIA '!D317," ",""))+1</f>
        <v>5</v>
      </c>
    </row>
    <row r="318" spans="9:9">
      <c r="I318" s="152">
        <f>LEN('BAVARIA '!D318)-LEN(SUBSTITUTE('BAVARIA '!D318," ",""))+1</f>
        <v>2</v>
      </c>
    </row>
    <row r="319" spans="9:9">
      <c r="I319" s="152">
        <f>LEN('BAVARIA '!D319)-LEN(SUBSTITUTE('BAVARIA '!D319," ",""))+1</f>
        <v>2</v>
      </c>
    </row>
    <row r="320" spans="9:9">
      <c r="I320" s="152">
        <f>LEN('BAVARIA '!D320)-LEN(SUBSTITUTE('BAVARIA '!D320," ",""))+1</f>
        <v>6</v>
      </c>
    </row>
    <row r="321" spans="9:9">
      <c r="I321" s="152">
        <f>LEN('BAVARIA '!D321)-LEN(SUBSTITUTE('BAVARIA '!D321," ",""))+1</f>
        <v>7</v>
      </c>
    </row>
    <row r="322" spans="9:9">
      <c r="I322" s="152">
        <f>LEN('BAVARIA '!D322)-LEN(SUBSTITUTE('BAVARIA '!D322," ",""))+1</f>
        <v>3</v>
      </c>
    </row>
    <row r="323" spans="9:9">
      <c r="I323" s="152">
        <f>LEN('BAVARIA '!D323)-LEN(SUBSTITUTE('BAVARIA '!D323," ",""))+1</f>
        <v>1</v>
      </c>
    </row>
    <row r="324" spans="9:9">
      <c r="I324" s="152">
        <f>LEN('BAVARIA '!D324)-LEN(SUBSTITUTE('BAVARIA '!D324," ",""))+1</f>
        <v>2</v>
      </c>
    </row>
    <row r="325" spans="9:9">
      <c r="I325" s="152">
        <f>LEN('BAVARIA '!D325)-LEN(SUBSTITUTE('BAVARIA '!D325," ",""))+1</f>
        <v>2</v>
      </c>
    </row>
    <row r="326" spans="9:9">
      <c r="I326" s="152">
        <f>LEN('BAVARIA '!D326)-LEN(SUBSTITUTE('BAVARIA '!D326," ",""))+1</f>
        <v>2</v>
      </c>
    </row>
    <row r="327" spans="9:9">
      <c r="I327" s="152">
        <f>LEN('BAVARIA '!D327)-LEN(SUBSTITUTE('BAVARIA '!D327," ",""))+1</f>
        <v>4</v>
      </c>
    </row>
    <row r="328" spans="9:9">
      <c r="I328" s="152">
        <f>LEN('BAVARIA '!D328)-LEN(SUBSTITUTE('BAVARIA '!D328," ",""))+1</f>
        <v>19</v>
      </c>
    </row>
    <row r="329" spans="9:9">
      <c r="I329" s="152">
        <f>LEN('BAVARIA '!D329)-LEN(SUBSTITUTE('BAVARIA '!D329," ",""))+1</f>
        <v>3</v>
      </c>
    </row>
    <row r="330" spans="9:9">
      <c r="I330" s="152">
        <f>LEN('BAVARIA '!D330)-LEN(SUBSTITUTE('BAVARIA '!D330," ",""))+1</f>
        <v>2</v>
      </c>
    </row>
    <row r="331" spans="9:9">
      <c r="I331" s="152">
        <f>LEN('BAVARIA '!D331)-LEN(SUBSTITUTE('BAVARIA '!D331," ",""))+1</f>
        <v>4</v>
      </c>
    </row>
    <row r="332" spans="9:9">
      <c r="I332" s="152">
        <f>LEN('BAVARIA '!D332)-LEN(SUBSTITUTE('BAVARIA '!D332," ",""))+1</f>
        <v>24</v>
      </c>
    </row>
    <row r="333" spans="9:9">
      <c r="I333" s="152">
        <f>LEN('BAVARIA '!D333)-LEN(SUBSTITUTE('BAVARIA '!D333," ",""))+1</f>
        <v>1</v>
      </c>
    </row>
    <row r="334" spans="9:9">
      <c r="I334" s="152">
        <f>LEN('BAVARIA '!D334)-LEN(SUBSTITUTE('BAVARIA '!D334," ",""))+1</f>
        <v>1</v>
      </c>
    </row>
    <row r="335" spans="9:9">
      <c r="I335" s="152">
        <f>LEN('BAVARIA '!D335)-LEN(SUBSTITUTE('BAVARIA '!D335," ",""))+1</f>
        <v>2</v>
      </c>
    </row>
    <row r="336" spans="9:9">
      <c r="I336" s="152">
        <f>LEN('BAVARIA '!D336)-LEN(SUBSTITUTE('BAVARIA '!D336," ",""))+1</f>
        <v>13</v>
      </c>
    </row>
    <row r="337" spans="9:9">
      <c r="I337" s="152">
        <f>LEN('BAVARIA '!D337)-LEN(SUBSTITUTE('BAVARIA '!D337," ",""))+1</f>
        <v>4</v>
      </c>
    </row>
    <row r="338" spans="9:9">
      <c r="I338" s="152">
        <f>LEN('BAVARIA '!D338)-LEN(SUBSTITUTE('BAVARIA '!D338," ",""))+1</f>
        <v>1</v>
      </c>
    </row>
    <row r="339" spans="9:9">
      <c r="I339" s="152">
        <f>LEN('BAVARIA '!D339)-LEN(SUBSTITUTE('BAVARIA '!D339," ",""))+1</f>
        <v>2</v>
      </c>
    </row>
    <row r="340" spans="9:9">
      <c r="I340" s="152">
        <f>LEN('BAVARIA '!D340)-LEN(SUBSTITUTE('BAVARIA '!D340," ",""))+1</f>
        <v>6</v>
      </c>
    </row>
    <row r="341" spans="9:9">
      <c r="I341" s="152">
        <f>LEN('BAVARIA '!D341)-LEN(SUBSTITUTE('BAVARIA '!D341," ",""))+1</f>
        <v>7</v>
      </c>
    </row>
    <row r="342" spans="9:9">
      <c r="I342" s="152">
        <f>LEN('BAVARIA '!D342)-LEN(SUBSTITUTE('BAVARIA '!D342," ",""))+1</f>
        <v>8</v>
      </c>
    </row>
    <row r="343" spans="9:9">
      <c r="I343" s="152">
        <f>LEN('BAVARIA '!D343)-LEN(SUBSTITUTE('BAVARIA '!D343," ",""))+1</f>
        <v>2</v>
      </c>
    </row>
    <row r="344" spans="9:9">
      <c r="I344" s="152">
        <f>LEN('BAVARIA '!D344)-LEN(SUBSTITUTE('BAVARIA '!D344," ",""))+1</f>
        <v>2</v>
      </c>
    </row>
    <row r="345" spans="9:9">
      <c r="I345" s="152">
        <f>LEN('BAVARIA '!D345)-LEN(SUBSTITUTE('BAVARIA '!D345," ",""))+1</f>
        <v>2</v>
      </c>
    </row>
    <row r="346" spans="9:9">
      <c r="I346" s="152">
        <f>LEN('BAVARIA '!D346)-LEN(SUBSTITUTE('BAVARIA '!D346," ",""))+1</f>
        <v>1</v>
      </c>
    </row>
    <row r="347" spans="9:9">
      <c r="I347" s="152">
        <f>LEN('BAVARIA '!D347)-LEN(SUBSTITUTE('BAVARIA '!D347," ",""))+1</f>
        <v>1</v>
      </c>
    </row>
    <row r="348" spans="9:9">
      <c r="I348" s="152">
        <f>LEN('BAVARIA '!D348)-LEN(SUBSTITUTE('BAVARIA '!D348," ",""))+1</f>
        <v>1</v>
      </c>
    </row>
    <row r="349" spans="9:9">
      <c r="I349" s="152">
        <f>LEN('BAVARIA '!D349)-LEN(SUBSTITUTE('BAVARIA '!D349," ",""))+1</f>
        <v>15</v>
      </c>
    </row>
    <row r="350" spans="9:9">
      <c r="I350" s="152">
        <f>LEN('BAVARIA '!D350)-LEN(SUBSTITUTE('BAVARIA '!D350," ",""))+1</f>
        <v>1</v>
      </c>
    </row>
    <row r="351" spans="9:9">
      <c r="I351" s="152">
        <f>LEN('BAVARIA '!D351)-LEN(SUBSTITUTE('BAVARIA '!D351," ",""))+1</f>
        <v>23</v>
      </c>
    </row>
    <row r="352" spans="9:9">
      <c r="I352" s="152">
        <f>LEN('BAVARIA '!D352)-LEN(SUBSTITUTE('BAVARIA '!D352," ",""))+1</f>
        <v>1</v>
      </c>
    </row>
    <row r="353" spans="9:9">
      <c r="I353" s="152">
        <f>LEN('BAVARIA '!D353)-LEN(SUBSTITUTE('BAVARIA '!D353," ",""))+1</f>
        <v>10</v>
      </c>
    </row>
    <row r="354" spans="9:9">
      <c r="I354" s="152">
        <f>LEN('BAVARIA '!D354)-LEN(SUBSTITUTE('BAVARIA '!D354," ",""))+1</f>
        <v>2</v>
      </c>
    </row>
    <row r="355" spans="9:9">
      <c r="I355" s="152">
        <f>LEN('BAVARIA '!D355)-LEN(SUBSTITUTE('BAVARIA '!D355," ",""))+1</f>
        <v>9</v>
      </c>
    </row>
    <row r="356" spans="9:9">
      <c r="I356" s="152">
        <f>LEN('BAVARIA '!D356)-LEN(SUBSTITUTE('BAVARIA '!D356," ",""))+1</f>
        <v>5</v>
      </c>
    </row>
    <row r="357" spans="9:9">
      <c r="I357" s="152">
        <f>LEN('BAVARIA '!D357)-LEN(SUBSTITUTE('BAVARIA '!D357," ",""))+1</f>
        <v>18</v>
      </c>
    </row>
    <row r="358" spans="9:9">
      <c r="I358" s="152">
        <f>LEN('BAVARIA '!D358)-LEN(SUBSTITUTE('BAVARIA '!D358," ",""))+1</f>
        <v>17</v>
      </c>
    </row>
    <row r="359" spans="9:9">
      <c r="I359" s="152">
        <f>LEN('BAVARIA '!D359)-LEN(SUBSTITUTE('BAVARIA '!D359," ",""))+1</f>
        <v>4</v>
      </c>
    </row>
    <row r="360" spans="9:9">
      <c r="I360" s="152">
        <f>LEN('BAVARIA '!D360)-LEN(SUBSTITUTE('BAVARIA '!D360," ",""))+1</f>
        <v>3</v>
      </c>
    </row>
    <row r="361" spans="9:9">
      <c r="I361" s="152">
        <f>LEN('BAVARIA '!D361)-LEN(SUBSTITUTE('BAVARIA '!D361," ",""))+1</f>
        <v>2</v>
      </c>
    </row>
    <row r="362" spans="9:9">
      <c r="I362" s="152">
        <f>LEN('BAVARIA '!D362)-LEN(SUBSTITUTE('BAVARIA '!D362," ",""))+1</f>
        <v>4</v>
      </c>
    </row>
    <row r="363" spans="9:9">
      <c r="I363" s="152">
        <f>LEN('BAVARIA '!D363)-LEN(SUBSTITUTE('BAVARIA '!D363," ",""))+1</f>
        <v>2</v>
      </c>
    </row>
    <row r="364" spans="9:9">
      <c r="I364" s="152">
        <f>LEN('BAVARIA '!D364)-LEN(SUBSTITUTE('BAVARIA '!D364," ",""))+1</f>
        <v>5</v>
      </c>
    </row>
    <row r="365" spans="9:9">
      <c r="I365" s="152">
        <f>LEN('BAVARIA '!D365)-LEN(SUBSTITUTE('BAVARIA '!D365," ",""))+1</f>
        <v>5</v>
      </c>
    </row>
    <row r="366" spans="9:9">
      <c r="I366" s="152">
        <f>LEN('BAVARIA '!D366)-LEN(SUBSTITUTE('BAVARIA '!D366," ",""))+1</f>
        <v>3</v>
      </c>
    </row>
    <row r="367" spans="9:9">
      <c r="I367" s="152">
        <f>LEN('BAVARIA '!D367)-LEN(SUBSTITUTE('BAVARIA '!D367," ",""))+1</f>
        <v>2</v>
      </c>
    </row>
    <row r="368" spans="9:9">
      <c r="I368" s="152">
        <f>LEN('BAVARIA '!D368)-LEN(SUBSTITUTE('BAVARIA '!D368," ",""))+1</f>
        <v>2</v>
      </c>
    </row>
    <row r="369" spans="9:9">
      <c r="I369" s="152">
        <f>LEN('BAVARIA '!D369)-LEN(SUBSTITUTE('BAVARIA '!D369," ",""))+1</f>
        <v>3</v>
      </c>
    </row>
    <row r="370" spans="9:9">
      <c r="I370" s="152">
        <f>LEN('BAVARIA '!D370)-LEN(SUBSTITUTE('BAVARIA '!D370," ",""))+1</f>
        <v>5</v>
      </c>
    </row>
    <row r="371" spans="9:9">
      <c r="I371" s="152">
        <f>LEN('BAVARIA '!D371)-LEN(SUBSTITUTE('BAVARIA '!D371," ",""))+1</f>
        <v>2</v>
      </c>
    </row>
    <row r="372" spans="9:9">
      <c r="I372" s="152">
        <f>LEN('BAVARIA '!D372)-LEN(SUBSTITUTE('BAVARIA '!D372," ",""))+1</f>
        <v>2</v>
      </c>
    </row>
    <row r="373" spans="9:9">
      <c r="I373" s="152">
        <f>LEN('BAVARIA '!D373)-LEN(SUBSTITUTE('BAVARIA '!D373," ",""))+1</f>
        <v>1</v>
      </c>
    </row>
    <row r="374" spans="9:9">
      <c r="I374" s="152">
        <f>LEN('BAVARIA '!D374)-LEN(SUBSTITUTE('BAVARIA '!D374," ",""))+1</f>
        <v>2</v>
      </c>
    </row>
    <row r="375" spans="9:9">
      <c r="I375" s="152">
        <f>LEN('BAVARIA '!D375)-LEN(SUBSTITUTE('BAVARIA '!D375," ",""))+1</f>
        <v>2</v>
      </c>
    </row>
    <row r="376" spans="9:9">
      <c r="I376" s="152">
        <f>LEN('BAVARIA '!D376)-LEN(SUBSTITUTE('BAVARIA '!D376," ",""))+1</f>
        <v>5</v>
      </c>
    </row>
    <row r="377" spans="9:9">
      <c r="I377" s="152">
        <f>LEN('BAVARIA '!D377)-LEN(SUBSTITUTE('BAVARIA '!D377," ",""))+1</f>
        <v>2</v>
      </c>
    </row>
    <row r="378" spans="9:9">
      <c r="I378" s="152">
        <f>LEN('BAVARIA '!D378)-LEN(SUBSTITUTE('BAVARIA '!D378," ",""))+1</f>
        <v>21</v>
      </c>
    </row>
    <row r="379" spans="9:9">
      <c r="I379" s="152">
        <f>LEN('BAVARIA '!D379)-LEN(SUBSTITUTE('BAVARIA '!D379," ",""))+1</f>
        <v>5</v>
      </c>
    </row>
    <row r="380" spans="9:9">
      <c r="I380" s="152">
        <f>LEN('BAVARIA '!D380)-LEN(SUBSTITUTE('BAVARIA '!D380," ",""))+1</f>
        <v>5</v>
      </c>
    </row>
    <row r="381" spans="9:9">
      <c r="I381" s="152">
        <f>LEN('BAVARIA '!D381)-LEN(SUBSTITUTE('BAVARIA '!D381," ",""))+1</f>
        <v>25</v>
      </c>
    </row>
    <row r="382" spans="9:9">
      <c r="I382" s="152">
        <f>LEN('BAVARIA '!D382)-LEN(SUBSTITUTE('BAVARIA '!D382," ",""))+1</f>
        <v>2</v>
      </c>
    </row>
    <row r="383" spans="9:9">
      <c r="I383" s="152">
        <f>LEN('BAVARIA '!D383)-LEN(SUBSTITUTE('BAVARIA '!D383," ",""))+1</f>
        <v>1</v>
      </c>
    </row>
    <row r="384" spans="9:9">
      <c r="I384" s="152">
        <f>LEN('BAVARIA '!D384)-LEN(SUBSTITUTE('BAVARIA '!D384," ",""))+1</f>
        <v>2</v>
      </c>
    </row>
    <row r="385" spans="9:9">
      <c r="I385" s="152">
        <f>LEN('BAVARIA '!D385)-LEN(SUBSTITUTE('BAVARIA '!D385," ",""))+1</f>
        <v>1</v>
      </c>
    </row>
    <row r="386" spans="9:9">
      <c r="I386" s="152">
        <f>LEN('BAVARIA '!D386)-LEN(SUBSTITUTE('BAVARIA '!D386," ",""))+1</f>
        <v>4</v>
      </c>
    </row>
    <row r="387" spans="9:9">
      <c r="I387" s="152">
        <f>LEN('BAVARIA '!D387)-LEN(SUBSTITUTE('BAVARIA '!D387," ",""))+1</f>
        <v>4</v>
      </c>
    </row>
    <row r="388" spans="9:9">
      <c r="I388" s="152">
        <f>LEN('BAVARIA '!D388)-LEN(SUBSTITUTE('BAVARIA '!D388," ",""))+1</f>
        <v>3</v>
      </c>
    </row>
    <row r="389" spans="9:9">
      <c r="I389" s="152">
        <f>LEN('BAVARIA '!D389)-LEN(SUBSTITUTE('BAVARIA '!D389," ",""))+1</f>
        <v>9</v>
      </c>
    </row>
    <row r="390" spans="9:9">
      <c r="I390" s="152">
        <f>LEN('BAVARIA '!D390)-LEN(SUBSTITUTE('BAVARIA '!D390," ",""))+1</f>
        <v>6</v>
      </c>
    </row>
    <row r="391" spans="9:9">
      <c r="I391" s="152">
        <f>LEN('BAVARIA '!D391)-LEN(SUBSTITUTE('BAVARIA '!D391," ",""))+1</f>
        <v>6</v>
      </c>
    </row>
    <row r="392" spans="9:9">
      <c r="I392" s="152">
        <f>LEN('BAVARIA '!D392)-LEN(SUBSTITUTE('BAVARIA '!D392," ",""))+1</f>
        <v>1</v>
      </c>
    </row>
    <row r="393" spans="9:9">
      <c r="I393" s="152">
        <f>LEN('BAVARIA '!D393)-LEN(SUBSTITUTE('BAVARIA '!D393," ",""))+1</f>
        <v>8</v>
      </c>
    </row>
    <row r="394" spans="9:9">
      <c r="I394" s="152">
        <f>LEN('BAVARIA '!D394)-LEN(SUBSTITUTE('BAVARIA '!D394," ",""))+1</f>
        <v>2</v>
      </c>
    </row>
    <row r="395" spans="9:9">
      <c r="I395" s="152">
        <f>LEN('BAVARIA '!D395)-LEN(SUBSTITUTE('BAVARIA '!D395," ",""))+1</f>
        <v>1</v>
      </c>
    </row>
    <row r="396" spans="9:9">
      <c r="I396" s="152">
        <f>LEN('BAVARIA '!D396)-LEN(SUBSTITUTE('BAVARIA '!D396," ",""))+1</f>
        <v>3</v>
      </c>
    </row>
    <row r="397" spans="9:9">
      <c r="I397" s="152">
        <f>LEN('BAVARIA '!D397)-LEN(SUBSTITUTE('BAVARIA '!D397," ",""))+1</f>
        <v>5</v>
      </c>
    </row>
    <row r="398" spans="9:9">
      <c r="I398" s="152">
        <f>LEN('BAVARIA '!D398)-LEN(SUBSTITUTE('BAVARIA '!D398," ",""))+1</f>
        <v>1</v>
      </c>
    </row>
    <row r="399" spans="9:9">
      <c r="I399" s="152">
        <f>LEN('BAVARIA '!D399)-LEN(SUBSTITUTE('BAVARIA '!D399," ",""))+1</f>
        <v>7</v>
      </c>
    </row>
    <row r="400" spans="9:9">
      <c r="I400" s="152">
        <f>LEN('BAVARIA '!D400)-LEN(SUBSTITUTE('BAVARIA '!D400," ",""))+1</f>
        <v>3</v>
      </c>
    </row>
    <row r="401" spans="9:9">
      <c r="I401" s="152">
        <f>LEN('BAVARIA '!D401)-LEN(SUBSTITUTE('BAVARIA '!D401," ",""))+1</f>
        <v>2</v>
      </c>
    </row>
    <row r="402" spans="9:9">
      <c r="I402" s="152">
        <f>LEN('BAVARIA '!D402)-LEN(SUBSTITUTE('BAVARIA '!D402," ",""))+1</f>
        <v>41</v>
      </c>
    </row>
    <row r="403" spans="9:9">
      <c r="I403" s="152">
        <f>LEN('BAVARIA '!D403)-LEN(SUBSTITUTE('BAVARIA '!D403," ",""))+1</f>
        <v>9</v>
      </c>
    </row>
    <row r="404" spans="9:9">
      <c r="I404" s="152">
        <f>LEN('BAVARIA '!D404)-LEN(SUBSTITUTE('BAVARIA '!D404," ",""))+1</f>
        <v>9</v>
      </c>
    </row>
    <row r="405" spans="9:9">
      <c r="I405" s="152">
        <f>LEN('BAVARIA '!D405)-LEN(SUBSTITUTE('BAVARIA '!D405," ",""))+1</f>
        <v>1</v>
      </c>
    </row>
    <row r="406" spans="9:9">
      <c r="I406" s="152">
        <f>LEN('BAVARIA '!D406)-LEN(SUBSTITUTE('BAVARIA '!D406," ",""))+1</f>
        <v>6</v>
      </c>
    </row>
    <row r="407" spans="9:9">
      <c r="I407" s="152">
        <f>LEN('BAVARIA '!D407)-LEN(SUBSTITUTE('BAVARIA '!D407," ",""))+1</f>
        <v>4</v>
      </c>
    </row>
    <row r="408" spans="9:9">
      <c r="I408" s="152">
        <f>LEN('BAVARIA '!D408)-LEN(SUBSTITUTE('BAVARIA '!D408," ",""))+1</f>
        <v>3</v>
      </c>
    </row>
    <row r="409" spans="9:9">
      <c r="I409" s="152">
        <f>LEN('BAVARIA '!D409)-LEN(SUBSTITUTE('BAVARIA '!D409," ",""))+1</f>
        <v>2</v>
      </c>
    </row>
    <row r="410" spans="9:9">
      <c r="I410" s="152">
        <f>LEN('BAVARIA '!D410)-LEN(SUBSTITUTE('BAVARIA '!D410," ",""))+1</f>
        <v>2</v>
      </c>
    </row>
    <row r="411" spans="9:9">
      <c r="I411" s="152">
        <f>LEN('BAVARIA '!D411)-LEN(SUBSTITUTE('BAVARIA '!D411," ",""))+1</f>
        <v>7</v>
      </c>
    </row>
    <row r="412" spans="9:9">
      <c r="I412" s="152">
        <f>LEN('BAVARIA '!D412)-LEN(SUBSTITUTE('BAVARIA '!D412," ",""))+1</f>
        <v>4</v>
      </c>
    </row>
    <row r="413" spans="9:9">
      <c r="I413" s="152">
        <f>LEN('BAVARIA '!D413)-LEN(SUBSTITUTE('BAVARIA '!D413," ",""))+1</f>
        <v>2</v>
      </c>
    </row>
    <row r="414" spans="9:9">
      <c r="I414" s="152">
        <f>LEN('BAVARIA '!D414)-LEN(SUBSTITUTE('BAVARIA '!D414," ",""))+1</f>
        <v>5</v>
      </c>
    </row>
    <row r="415" spans="9:9">
      <c r="I415" s="152">
        <f>LEN('BAVARIA '!D415)-LEN(SUBSTITUTE('BAVARIA '!D415," ",""))+1</f>
        <v>3</v>
      </c>
    </row>
    <row r="416" spans="9:9">
      <c r="I416" s="152">
        <f>LEN('BAVARIA '!D416)-LEN(SUBSTITUTE('BAVARIA '!D416," ",""))+1</f>
        <v>5</v>
      </c>
    </row>
    <row r="417" spans="9:9">
      <c r="I417" s="152">
        <f>LEN('BAVARIA '!D417)-LEN(SUBSTITUTE('BAVARIA '!D417," ",""))+1</f>
        <v>1</v>
      </c>
    </row>
    <row r="418" spans="9:9">
      <c r="I418" s="152">
        <f>LEN('BAVARIA '!D418)-LEN(SUBSTITUTE('BAVARIA '!D418," ",""))+1</f>
        <v>3</v>
      </c>
    </row>
    <row r="419" spans="9:9">
      <c r="I419" s="152">
        <f>LEN('BAVARIA '!D419)-LEN(SUBSTITUTE('BAVARIA '!D419," ",""))+1</f>
        <v>6</v>
      </c>
    </row>
    <row r="420" spans="9:9">
      <c r="I420" s="152">
        <f>LEN('BAVARIA '!D420)-LEN(SUBSTITUTE('BAVARIA '!D420," ",""))+1</f>
        <v>1</v>
      </c>
    </row>
    <row r="421" spans="9:9">
      <c r="I421" s="152">
        <f>LEN('BAVARIA '!D421)-LEN(SUBSTITUTE('BAVARIA '!D421," ",""))+1</f>
        <v>5</v>
      </c>
    </row>
    <row r="422" spans="9:9">
      <c r="I422" s="152">
        <f>LEN('BAVARIA '!D422)-LEN(SUBSTITUTE('BAVARIA '!D422," ",""))+1</f>
        <v>2</v>
      </c>
    </row>
    <row r="423" spans="9:9">
      <c r="I423" s="152">
        <f>LEN('BAVARIA '!D423)-LEN(SUBSTITUTE('BAVARIA '!D423," ",""))+1</f>
        <v>3</v>
      </c>
    </row>
    <row r="424" spans="9:9">
      <c r="I424" s="152">
        <f>LEN('BAVARIA '!D424)-LEN(SUBSTITUTE('BAVARIA '!D424," ",""))+1</f>
        <v>1</v>
      </c>
    </row>
    <row r="425" spans="9:9">
      <c r="I425" s="152">
        <f>LEN('BAVARIA '!D425)-LEN(SUBSTITUTE('BAVARIA '!D425," ",""))+1</f>
        <v>1</v>
      </c>
    </row>
    <row r="426" spans="9:9">
      <c r="I426" s="152">
        <f>LEN('BAVARIA '!D426)-LEN(SUBSTITUTE('BAVARIA '!D426," ",""))+1</f>
        <v>19</v>
      </c>
    </row>
    <row r="427" spans="9:9">
      <c r="I427" s="152">
        <f>LEN('BAVARIA '!D427)-LEN(SUBSTITUTE('BAVARIA '!D427," ",""))+1</f>
        <v>2</v>
      </c>
    </row>
    <row r="428" spans="9:9">
      <c r="I428" s="152">
        <f>LEN('BAVARIA '!D428)-LEN(SUBSTITUTE('BAVARIA '!D428," ",""))+1</f>
        <v>2</v>
      </c>
    </row>
    <row r="429" spans="9:9">
      <c r="I429" s="152">
        <f>LEN('BAVARIA '!D429)-LEN(SUBSTITUTE('BAVARIA '!D429," ",""))+1</f>
        <v>2</v>
      </c>
    </row>
    <row r="430" spans="9:9">
      <c r="I430" s="152">
        <f>LEN('BAVARIA '!D430)-LEN(SUBSTITUTE('BAVARIA '!D430," ",""))+1</f>
        <v>10</v>
      </c>
    </row>
    <row r="431" spans="9:9">
      <c r="I431" s="152">
        <f>LEN('BAVARIA '!D431)-LEN(SUBSTITUTE('BAVARIA '!D431," ",""))+1</f>
        <v>5</v>
      </c>
    </row>
    <row r="432" spans="9:9">
      <c r="I432" s="152">
        <f>LEN('BAVARIA '!D432)-LEN(SUBSTITUTE('BAVARIA '!D432," ",""))+1</f>
        <v>2</v>
      </c>
    </row>
    <row r="433" spans="9:9">
      <c r="I433" s="152">
        <f>LEN('BAVARIA '!D433)-LEN(SUBSTITUTE('BAVARIA '!D433," ",""))+1</f>
        <v>3</v>
      </c>
    </row>
    <row r="434" spans="9:9">
      <c r="I434" s="152">
        <f>LEN('BAVARIA '!D434)-LEN(SUBSTITUTE('BAVARIA '!D434," ",""))+1</f>
        <v>2</v>
      </c>
    </row>
    <row r="435" spans="9:9">
      <c r="I435" s="152">
        <f>LEN('BAVARIA '!D435)-LEN(SUBSTITUTE('BAVARIA '!D435," ",""))+1</f>
        <v>2</v>
      </c>
    </row>
    <row r="436" spans="9:9">
      <c r="I436" s="152">
        <f>LEN('BAVARIA '!D436)-LEN(SUBSTITUTE('BAVARIA '!D436," ",""))+1</f>
        <v>12</v>
      </c>
    </row>
    <row r="437" spans="9:9">
      <c r="I437" s="152">
        <f>LEN('BAVARIA '!D437)-LEN(SUBSTITUTE('BAVARIA '!D437," ",""))+1</f>
        <v>1</v>
      </c>
    </row>
    <row r="438" spans="9:9">
      <c r="I438" s="152">
        <f>LEN('BAVARIA '!D438)-LEN(SUBSTITUTE('BAVARIA '!D438," ",""))+1</f>
        <v>1</v>
      </c>
    </row>
    <row r="439" spans="9:9">
      <c r="I439" s="152">
        <f>LEN('BAVARIA '!D439)-LEN(SUBSTITUTE('BAVARIA '!D439," ",""))+1</f>
        <v>4</v>
      </c>
    </row>
    <row r="440" spans="9:9">
      <c r="I440" s="152">
        <f>LEN('BAVARIA '!D440)-LEN(SUBSTITUTE('BAVARIA '!D440," ",""))+1</f>
        <v>13</v>
      </c>
    </row>
    <row r="441" spans="9:9">
      <c r="I441" s="152">
        <f>LEN('BAVARIA '!D441)-LEN(SUBSTITUTE('BAVARIA '!D441," ",""))+1</f>
        <v>8</v>
      </c>
    </row>
    <row r="442" spans="9:9">
      <c r="I442" s="152">
        <f>LEN('BAVARIA '!D442)-LEN(SUBSTITUTE('BAVARIA '!D442," ",""))+1</f>
        <v>1</v>
      </c>
    </row>
    <row r="443" spans="9:9">
      <c r="I443" s="152">
        <f>LEN('BAVARIA '!D443)-LEN(SUBSTITUTE('BAVARIA '!D443," ",""))+1</f>
        <v>6</v>
      </c>
    </row>
    <row r="444" spans="9:9">
      <c r="I444" s="152">
        <f>LEN('BAVARIA '!D444)-LEN(SUBSTITUTE('BAVARIA '!D444," ",""))+1</f>
        <v>1</v>
      </c>
    </row>
    <row r="445" spans="9:9">
      <c r="I445" s="152">
        <f>LEN('BAVARIA '!D445)-LEN(SUBSTITUTE('BAVARIA '!D445," ",""))+1</f>
        <v>2</v>
      </c>
    </row>
    <row r="446" spans="9:9">
      <c r="I446" s="152">
        <f>LEN('BAVARIA '!D446)-LEN(SUBSTITUTE('BAVARIA '!D446," ",""))+1</f>
        <v>2</v>
      </c>
    </row>
    <row r="447" spans="9:9">
      <c r="I447" s="152">
        <f>LEN('BAVARIA '!D447)-LEN(SUBSTITUTE('BAVARIA '!D447," ",""))+1</f>
        <v>6</v>
      </c>
    </row>
    <row r="448" spans="9:9">
      <c r="I448" s="152">
        <f>LEN('BAVARIA '!D448)-LEN(SUBSTITUTE('BAVARIA '!D448," ",""))+1</f>
        <v>9</v>
      </c>
    </row>
    <row r="449" spans="9:9">
      <c r="I449" s="152">
        <f>LEN('BAVARIA '!D449)-LEN(SUBSTITUTE('BAVARIA '!D449," ",""))+1</f>
        <v>3</v>
      </c>
    </row>
    <row r="450" spans="9:9">
      <c r="I450" s="152">
        <f>LEN('BAVARIA '!D450)-LEN(SUBSTITUTE('BAVARIA '!D450," ",""))+1</f>
        <v>4</v>
      </c>
    </row>
    <row r="451" spans="9:9">
      <c r="I451" s="152">
        <f>LEN('BAVARIA '!D451)-LEN(SUBSTITUTE('BAVARIA '!D451," ",""))+1</f>
        <v>5</v>
      </c>
    </row>
    <row r="452" spans="9:9">
      <c r="I452" s="152">
        <f>LEN('BAVARIA '!D452)-LEN(SUBSTITUTE('BAVARIA '!D452," ",""))+1</f>
        <v>3</v>
      </c>
    </row>
    <row r="453" spans="9:9">
      <c r="I453" s="152">
        <f>LEN('BAVARIA '!D453)-LEN(SUBSTITUTE('BAVARIA '!D453," ",""))+1</f>
        <v>2</v>
      </c>
    </row>
    <row r="454" spans="9:9">
      <c r="I454" s="152">
        <f>LEN('BAVARIA '!D454)-LEN(SUBSTITUTE('BAVARIA '!D454," ",""))+1</f>
        <v>4</v>
      </c>
    </row>
    <row r="455" spans="9:9">
      <c r="I455" s="152">
        <f>LEN('BAVARIA '!D455)-LEN(SUBSTITUTE('BAVARIA '!D455," ",""))+1</f>
        <v>5</v>
      </c>
    </row>
    <row r="456" spans="9:9">
      <c r="I456" s="152">
        <f>LEN('BAVARIA '!D456)-LEN(SUBSTITUTE('BAVARIA '!D456," ",""))+1</f>
        <v>1</v>
      </c>
    </row>
    <row r="457" spans="9:9">
      <c r="I457" s="152">
        <f>LEN('BAVARIA '!D457)-LEN(SUBSTITUTE('BAVARIA '!D457," ",""))+1</f>
        <v>1</v>
      </c>
    </row>
    <row r="458" spans="9:9">
      <c r="I458" s="152">
        <f>LEN('BAVARIA '!D458)-LEN(SUBSTITUTE('BAVARIA '!D458," ",""))+1</f>
        <v>8</v>
      </c>
    </row>
    <row r="459" spans="9:9">
      <c r="I459" s="152">
        <f>LEN('BAVARIA '!D459)-LEN(SUBSTITUTE('BAVARIA '!D459," ",""))+1</f>
        <v>23</v>
      </c>
    </row>
    <row r="460" spans="9:9">
      <c r="I460" s="152">
        <f>LEN('BAVARIA '!D460)-LEN(SUBSTITUTE('BAVARIA '!D460," ",""))+1</f>
        <v>1</v>
      </c>
    </row>
    <row r="461" spans="9:9">
      <c r="I461" s="152">
        <f>LEN('BAVARIA '!D461)-LEN(SUBSTITUTE('BAVARIA '!D461," ",""))+1</f>
        <v>4</v>
      </c>
    </row>
    <row r="462" spans="9:9">
      <c r="I462" s="152">
        <f>LEN('BAVARIA '!D462)-LEN(SUBSTITUTE('BAVARIA '!D462," ",""))+1</f>
        <v>5</v>
      </c>
    </row>
    <row r="463" spans="9:9">
      <c r="I463" s="152">
        <f>LEN('BAVARIA '!D463)-LEN(SUBSTITUTE('BAVARIA '!D463," ",""))+1</f>
        <v>2</v>
      </c>
    </row>
    <row r="464" spans="9:9">
      <c r="I464" s="152">
        <f>LEN('BAVARIA '!D464)-LEN(SUBSTITUTE('BAVARIA '!D464," ",""))+1</f>
        <v>23</v>
      </c>
    </row>
    <row r="465" spans="9:9">
      <c r="I465" s="152">
        <f>LEN('BAVARIA '!D465)-LEN(SUBSTITUTE('BAVARIA '!D465," ",""))+1</f>
        <v>29</v>
      </c>
    </row>
    <row r="466" spans="9:9">
      <c r="I466" s="152">
        <f>LEN('BAVARIA '!D466)-LEN(SUBSTITUTE('BAVARIA '!D466," ",""))+1</f>
        <v>3</v>
      </c>
    </row>
    <row r="467" spans="9:9">
      <c r="I467" s="152">
        <f>LEN('BAVARIA '!D467)-LEN(SUBSTITUTE('BAVARIA '!D467," ",""))+1</f>
        <v>3</v>
      </c>
    </row>
    <row r="468" spans="9:9">
      <c r="I468" s="152">
        <f>LEN('BAVARIA '!D468)-LEN(SUBSTITUTE('BAVARIA '!D468," ",""))+1</f>
        <v>4</v>
      </c>
    </row>
    <row r="469" spans="9:9">
      <c r="I469" s="152">
        <f>LEN('BAVARIA '!D469)-LEN(SUBSTITUTE('BAVARIA '!D469," ",""))+1</f>
        <v>3</v>
      </c>
    </row>
    <row r="470" spans="9:9">
      <c r="I470" s="152">
        <f>LEN('BAVARIA '!D470)-LEN(SUBSTITUTE('BAVARIA '!D470," ",""))+1</f>
        <v>3</v>
      </c>
    </row>
    <row r="471" spans="9:9">
      <c r="I471" s="152">
        <f>LEN('BAVARIA '!D471)-LEN(SUBSTITUTE('BAVARIA '!D471," ",""))+1</f>
        <v>3</v>
      </c>
    </row>
    <row r="472" spans="9:9">
      <c r="I472" s="152">
        <f>LEN('BAVARIA '!D472)-LEN(SUBSTITUTE('BAVARIA '!D472," ",""))+1</f>
        <v>1</v>
      </c>
    </row>
    <row r="473" spans="9:9">
      <c r="I473" s="152">
        <f>LEN('BAVARIA '!D473)-LEN(SUBSTITUTE('BAVARIA '!D473," ",""))+1</f>
        <v>4</v>
      </c>
    </row>
    <row r="474" spans="9:9">
      <c r="I474" s="152">
        <f>LEN('BAVARIA '!D474)-LEN(SUBSTITUTE('BAVARIA '!D474," ",""))+1</f>
        <v>12</v>
      </c>
    </row>
    <row r="475" spans="9:9">
      <c r="I475" s="152">
        <f>LEN('BAVARIA '!D475)-LEN(SUBSTITUTE('BAVARIA '!D475," ",""))+1</f>
        <v>5</v>
      </c>
    </row>
    <row r="476" spans="9:9">
      <c r="I476" s="152">
        <f>LEN('BAVARIA '!D476)-LEN(SUBSTITUTE('BAVARIA '!D476," ",""))+1</f>
        <v>9</v>
      </c>
    </row>
    <row r="477" spans="9:9">
      <c r="I477" s="152">
        <f>LEN('BAVARIA '!D477)-LEN(SUBSTITUTE('BAVARIA '!D477," ",""))+1</f>
        <v>7</v>
      </c>
    </row>
    <row r="478" spans="9:9">
      <c r="I478" s="152">
        <f>LEN('BAVARIA '!D478)-LEN(SUBSTITUTE('BAVARIA '!D478," ",""))+1</f>
        <v>3</v>
      </c>
    </row>
    <row r="479" spans="9:9">
      <c r="I479" s="152">
        <f>LEN('BAVARIA '!D479)-LEN(SUBSTITUTE('BAVARIA '!D479," ",""))+1</f>
        <v>4</v>
      </c>
    </row>
    <row r="480" spans="9:9">
      <c r="I480" s="152">
        <f>LEN('BAVARIA '!D480)-LEN(SUBSTITUTE('BAVARIA '!D480," ",""))+1</f>
        <v>3</v>
      </c>
    </row>
    <row r="481" spans="9:9">
      <c r="I481" s="152">
        <f>LEN('BAVARIA '!D481)-LEN(SUBSTITUTE('BAVARIA '!D481," ",""))+1</f>
        <v>5</v>
      </c>
    </row>
    <row r="482" spans="9:9">
      <c r="I482" s="152">
        <f>LEN('BAVARIA '!D482)-LEN(SUBSTITUTE('BAVARIA '!D482," ",""))+1</f>
        <v>5</v>
      </c>
    </row>
    <row r="483" spans="9:9">
      <c r="I483" s="152">
        <f>LEN('BAVARIA '!D483)-LEN(SUBSTITUTE('BAVARIA '!D483," ",""))+1</f>
        <v>2</v>
      </c>
    </row>
    <row r="484" spans="9:9">
      <c r="I484" s="152">
        <f>LEN('BAVARIA '!D484)-LEN(SUBSTITUTE('BAVARIA '!D484," ",""))+1</f>
        <v>2</v>
      </c>
    </row>
    <row r="485" spans="9:9">
      <c r="I485" s="152">
        <f>LEN('BAVARIA '!D485)-LEN(SUBSTITUTE('BAVARIA '!D485," ",""))+1</f>
        <v>5</v>
      </c>
    </row>
    <row r="486" spans="9:9">
      <c r="I486" s="152">
        <f>LEN('BAVARIA '!D486)-LEN(SUBSTITUTE('BAVARIA '!D486," ",""))+1</f>
        <v>1</v>
      </c>
    </row>
    <row r="487" spans="9:9">
      <c r="I487" s="152">
        <f>LEN('BAVARIA '!D487)-LEN(SUBSTITUTE('BAVARIA '!D487," ",""))+1</f>
        <v>6</v>
      </c>
    </row>
    <row r="488" spans="9:9">
      <c r="I488" s="152">
        <f>LEN('BAVARIA '!D488)-LEN(SUBSTITUTE('BAVARIA '!D488," ",""))+1</f>
        <v>1</v>
      </c>
    </row>
    <row r="489" spans="9:9">
      <c r="I489" s="152">
        <f>LEN('BAVARIA '!D489)-LEN(SUBSTITUTE('BAVARIA '!D489," ",""))+1</f>
        <v>5</v>
      </c>
    </row>
    <row r="490" spans="9:9">
      <c r="I490" s="152">
        <f>LEN('BAVARIA '!D490)-LEN(SUBSTITUTE('BAVARIA '!D490," ",""))+1</f>
        <v>6</v>
      </c>
    </row>
    <row r="491" spans="9:9">
      <c r="I491" s="152">
        <f>LEN('BAVARIA '!D491)-LEN(SUBSTITUTE('BAVARIA '!D491," ",""))+1</f>
        <v>3</v>
      </c>
    </row>
    <row r="492" spans="9:9">
      <c r="I492" s="152">
        <f>LEN('BAVARIA '!D492)-LEN(SUBSTITUTE('BAVARIA '!D492," ",""))+1</f>
        <v>2</v>
      </c>
    </row>
    <row r="493" spans="9:9">
      <c r="I493" s="152">
        <f>LEN('BAVARIA '!D493)-LEN(SUBSTITUTE('BAVARIA '!D493," ",""))+1</f>
        <v>5</v>
      </c>
    </row>
    <row r="494" spans="9:9">
      <c r="I494" s="152">
        <f>LEN('BAVARIA '!D494)-LEN(SUBSTITUTE('BAVARIA '!D494," ",""))+1</f>
        <v>6</v>
      </c>
    </row>
    <row r="495" spans="9:9">
      <c r="I495" s="152">
        <f>LEN('BAVARIA '!D495)-LEN(SUBSTITUTE('BAVARIA '!D495," ",""))+1</f>
        <v>3</v>
      </c>
    </row>
    <row r="496" spans="9:9">
      <c r="I496" s="152">
        <f>LEN('BAVARIA '!D496)-LEN(SUBSTITUTE('BAVARIA '!D496," ",""))+1</f>
        <v>1</v>
      </c>
    </row>
    <row r="497" spans="9:9">
      <c r="I497" s="152">
        <f>LEN('BAVARIA '!D497)-LEN(SUBSTITUTE('BAVARIA '!D497," ",""))+1</f>
        <v>9</v>
      </c>
    </row>
    <row r="498" spans="9:9">
      <c r="I498" s="152">
        <f>LEN('BAVARIA '!D498)-LEN(SUBSTITUTE('BAVARIA '!D498," ",""))+1</f>
        <v>3</v>
      </c>
    </row>
    <row r="499" spans="9:9">
      <c r="I499" s="152">
        <f>LEN('BAVARIA '!D499)-LEN(SUBSTITUTE('BAVARIA '!D499," ",""))+1</f>
        <v>8</v>
      </c>
    </row>
    <row r="500" spans="9:9">
      <c r="I500" s="152">
        <f>LEN('BAVARIA '!D500)-LEN(SUBSTITUTE('BAVARIA '!D500," ",""))+1</f>
        <v>1</v>
      </c>
    </row>
    <row r="501" spans="9:9">
      <c r="I501" s="152">
        <f>LEN('BAVARIA '!D501)-LEN(SUBSTITUTE('BAVARIA '!D501," ",""))+1</f>
        <v>16</v>
      </c>
    </row>
    <row r="502" spans="9:9">
      <c r="I502" s="152">
        <f>LEN('BAVARIA '!D502)-LEN(SUBSTITUTE('BAVARIA '!D502," ",""))+1</f>
        <v>6</v>
      </c>
    </row>
    <row r="503" spans="9:9">
      <c r="I503" s="152">
        <f>LEN('BAVARIA '!D503)-LEN(SUBSTITUTE('BAVARIA '!D503," ",""))+1</f>
        <v>4</v>
      </c>
    </row>
    <row r="504" spans="9:9">
      <c r="I504" s="152">
        <f>LEN('BAVARIA '!D504)-LEN(SUBSTITUTE('BAVARIA '!D504," ",""))+1</f>
        <v>6</v>
      </c>
    </row>
    <row r="505" spans="9:9">
      <c r="I505" s="152">
        <f>LEN('BAVARIA '!D505)-LEN(SUBSTITUTE('BAVARIA '!D505," ",""))+1</f>
        <v>6</v>
      </c>
    </row>
    <row r="506" spans="9:9">
      <c r="I506" s="152">
        <f>LEN('BAVARIA '!D506)-LEN(SUBSTITUTE('BAVARIA '!D506," ",""))+1</f>
        <v>2</v>
      </c>
    </row>
    <row r="507" spans="9:9">
      <c r="I507" s="152">
        <f>LEN('BAVARIA '!D507)-LEN(SUBSTITUTE('BAVARIA '!D507," ",""))+1</f>
        <v>3</v>
      </c>
    </row>
    <row r="508" spans="9:9">
      <c r="I508" s="152">
        <f>LEN('BAVARIA '!D508)-LEN(SUBSTITUTE('BAVARIA '!D508," ",""))+1</f>
        <v>7</v>
      </c>
    </row>
    <row r="509" spans="9:9">
      <c r="I509" s="152">
        <f>LEN('BAVARIA '!D509)-LEN(SUBSTITUTE('BAVARIA '!D509," ",""))+1</f>
        <v>13</v>
      </c>
    </row>
    <row r="510" spans="9:9">
      <c r="I510" s="152">
        <f>LEN('BAVARIA '!D510)-LEN(SUBSTITUTE('BAVARIA '!D510," ",""))+1</f>
        <v>3</v>
      </c>
    </row>
    <row r="511" spans="9:9">
      <c r="I511" s="152">
        <f>LEN('BAVARIA '!D511)-LEN(SUBSTITUTE('BAVARIA '!D511," ",""))+1</f>
        <v>21</v>
      </c>
    </row>
    <row r="512" spans="9:9">
      <c r="I512" s="152">
        <f>LEN('BAVARIA '!D512)-LEN(SUBSTITUTE('BAVARIA '!D512," ",""))+1</f>
        <v>5</v>
      </c>
    </row>
    <row r="513" spans="9:9">
      <c r="I513" s="152">
        <f>LEN('BAVARIA '!D513)-LEN(SUBSTITUTE('BAVARIA '!D513," ",""))+1</f>
        <v>1</v>
      </c>
    </row>
    <row r="514" spans="9:9">
      <c r="I514" s="152">
        <f>LEN('BAVARIA '!D514)-LEN(SUBSTITUTE('BAVARIA '!D514," ",""))+1</f>
        <v>10</v>
      </c>
    </row>
    <row r="515" spans="9:9">
      <c r="I515" s="152">
        <f>LEN('BAVARIA '!D515)-LEN(SUBSTITUTE('BAVARIA '!D515," ",""))+1</f>
        <v>4</v>
      </c>
    </row>
    <row r="516" spans="9:9">
      <c r="I516" s="152">
        <f>LEN('BAVARIA '!D516)-LEN(SUBSTITUTE('BAVARIA '!D516," ",""))+1</f>
        <v>1</v>
      </c>
    </row>
    <row r="517" spans="9:9">
      <c r="I517" s="152">
        <f>LEN('BAVARIA '!D517)-LEN(SUBSTITUTE('BAVARIA '!D517," ",""))+1</f>
        <v>5</v>
      </c>
    </row>
    <row r="518" spans="9:9">
      <c r="I518" s="152">
        <f>LEN('BAVARIA '!D518)-LEN(SUBSTITUTE('BAVARIA '!D518," ",""))+1</f>
        <v>6</v>
      </c>
    </row>
    <row r="519" spans="9:9">
      <c r="I519" s="152">
        <f>LEN('BAVARIA '!D519)-LEN(SUBSTITUTE('BAVARIA '!D519," ",""))+1</f>
        <v>5</v>
      </c>
    </row>
    <row r="520" spans="9:9">
      <c r="I520" s="152">
        <f>LEN('BAVARIA '!D520)-LEN(SUBSTITUTE('BAVARIA '!D520," ",""))+1</f>
        <v>8</v>
      </c>
    </row>
    <row r="521" spans="9:9">
      <c r="I521" s="152">
        <f>LEN('BAVARIA '!D521)-LEN(SUBSTITUTE('BAVARIA '!D521," ",""))+1</f>
        <v>7</v>
      </c>
    </row>
    <row r="522" spans="9:9">
      <c r="I522" s="152">
        <f>LEN('BAVARIA '!D522)-LEN(SUBSTITUTE('BAVARIA '!D522," ",""))+1</f>
        <v>2</v>
      </c>
    </row>
    <row r="523" spans="9:9">
      <c r="I523" s="152">
        <f>LEN('BAVARIA '!D523)-LEN(SUBSTITUTE('BAVARIA '!D523," ",""))+1</f>
        <v>8</v>
      </c>
    </row>
    <row r="524" spans="9:9">
      <c r="I524" s="152">
        <f>LEN('BAVARIA '!D524)-LEN(SUBSTITUTE('BAVARIA '!D524," ",""))+1</f>
        <v>2</v>
      </c>
    </row>
    <row r="525" spans="9:9">
      <c r="I525" s="152">
        <f>LEN('BAVARIA '!D525)-LEN(SUBSTITUTE('BAVARIA '!D525," ",""))+1</f>
        <v>13</v>
      </c>
    </row>
    <row r="526" spans="9:9">
      <c r="I526" s="152">
        <f>LEN('BAVARIA '!D526)-LEN(SUBSTITUTE('BAVARIA '!D526," ",""))+1</f>
        <v>19</v>
      </c>
    </row>
    <row r="527" spans="9:9">
      <c r="I527" s="152">
        <f>LEN('BAVARIA '!D527)-LEN(SUBSTITUTE('BAVARIA '!D527," ",""))+1</f>
        <v>3</v>
      </c>
    </row>
    <row r="528" spans="9:9">
      <c r="I528" s="152">
        <f>LEN('BAVARIA '!D528)-LEN(SUBSTITUTE('BAVARIA '!D528," ",""))+1</f>
        <v>3</v>
      </c>
    </row>
    <row r="529" spans="9:9">
      <c r="I529" s="152">
        <f>LEN('BAVARIA '!D529)-LEN(SUBSTITUTE('BAVARIA '!D529," ",""))+1</f>
        <v>3</v>
      </c>
    </row>
    <row r="530" spans="9:9">
      <c r="I530" s="152">
        <f>LEN('BAVARIA '!D530)-LEN(SUBSTITUTE('BAVARIA '!D530," ",""))+1</f>
        <v>5</v>
      </c>
    </row>
    <row r="531" spans="9:9">
      <c r="I531" s="152">
        <f>LEN('BAVARIA '!D531)-LEN(SUBSTITUTE('BAVARIA '!D531," ",""))+1</f>
        <v>6</v>
      </c>
    </row>
    <row r="532" spans="9:9">
      <c r="I532" s="152">
        <f>LEN('BAVARIA '!D532)-LEN(SUBSTITUTE('BAVARIA '!D532," ",""))+1</f>
        <v>2</v>
      </c>
    </row>
    <row r="533" spans="9:9">
      <c r="I533" s="152">
        <f>LEN('BAVARIA '!D533)-LEN(SUBSTITUTE('BAVARIA '!D533," ",""))+1</f>
        <v>6</v>
      </c>
    </row>
    <row r="534" spans="9:9">
      <c r="I534" s="152">
        <f>LEN('BAVARIA '!D534)-LEN(SUBSTITUTE('BAVARIA '!D534," ",""))+1</f>
        <v>9</v>
      </c>
    </row>
    <row r="535" spans="9:9">
      <c r="I535" s="152">
        <f>LEN('BAVARIA '!D535)-LEN(SUBSTITUTE('BAVARIA '!D535," ",""))+1</f>
        <v>4</v>
      </c>
    </row>
    <row r="536" spans="9:9">
      <c r="I536" s="152">
        <f>LEN('BAVARIA '!D536)-LEN(SUBSTITUTE('BAVARIA '!D536," ",""))+1</f>
        <v>11</v>
      </c>
    </row>
    <row r="537" spans="9:9">
      <c r="I537" s="152">
        <f>LEN('BAVARIA '!D537)-LEN(SUBSTITUTE('BAVARIA '!D537," ",""))+1</f>
        <v>4</v>
      </c>
    </row>
    <row r="538" spans="9:9">
      <c r="I538" s="152">
        <f>LEN('BAVARIA '!D538)-LEN(SUBSTITUTE('BAVARIA '!D538," ",""))+1</f>
        <v>1</v>
      </c>
    </row>
    <row r="539" spans="9:9">
      <c r="I539" s="152">
        <f>LEN('BAVARIA '!D539)-LEN(SUBSTITUTE('BAVARIA '!D539," ",""))+1</f>
        <v>14</v>
      </c>
    </row>
    <row r="540" spans="9:9">
      <c r="I540" s="152">
        <f>LEN('BAVARIA '!D540)-LEN(SUBSTITUTE('BAVARIA '!D540," ",""))+1</f>
        <v>3</v>
      </c>
    </row>
    <row r="541" spans="9:9">
      <c r="I541" s="152">
        <f>LEN('BAVARIA '!D541)-LEN(SUBSTITUTE('BAVARIA '!D541," ",""))+1</f>
        <v>1</v>
      </c>
    </row>
    <row r="542" spans="9:9">
      <c r="I542" s="152">
        <f>LEN('BAVARIA '!D542)-LEN(SUBSTITUTE('BAVARIA '!D542," ",""))+1</f>
        <v>1</v>
      </c>
    </row>
    <row r="543" spans="9:9">
      <c r="I543" s="152">
        <f>LEN('BAVARIA '!D543)-LEN(SUBSTITUTE('BAVARIA '!D543," ",""))+1</f>
        <v>2</v>
      </c>
    </row>
    <row r="544" spans="9:9">
      <c r="I544" s="152">
        <f>LEN('BAVARIA '!D544)-LEN(SUBSTITUTE('BAVARIA '!D544," ",""))+1</f>
        <v>5</v>
      </c>
    </row>
    <row r="545" spans="9:9">
      <c r="I545" s="152">
        <f>LEN('BAVARIA '!D545)-LEN(SUBSTITUTE('BAVARIA '!D545," ",""))+1</f>
        <v>2</v>
      </c>
    </row>
    <row r="546" spans="9:9">
      <c r="I546" s="152">
        <f>LEN('BAVARIA '!D546)-LEN(SUBSTITUTE('BAVARIA '!D546," ",""))+1</f>
        <v>11</v>
      </c>
    </row>
    <row r="547" spans="9:9">
      <c r="I547" s="152">
        <f>LEN('BAVARIA '!D547)-LEN(SUBSTITUTE('BAVARIA '!D547," ",""))+1</f>
        <v>5</v>
      </c>
    </row>
    <row r="548" spans="9:9">
      <c r="I548" s="152">
        <f>LEN('BAVARIA '!D548)-LEN(SUBSTITUTE('BAVARIA '!D548," ",""))+1</f>
        <v>4</v>
      </c>
    </row>
    <row r="549" spans="9:9">
      <c r="I549" s="152">
        <f>LEN('BAVARIA '!D549)-LEN(SUBSTITUTE('BAVARIA '!D549," ",""))+1</f>
        <v>4</v>
      </c>
    </row>
    <row r="550" spans="9:9">
      <c r="I550" s="152">
        <f>LEN('BAVARIA '!D550)-LEN(SUBSTITUTE('BAVARIA '!D550," ",""))+1</f>
        <v>3</v>
      </c>
    </row>
    <row r="551" spans="9:9">
      <c r="I551" s="152">
        <f>LEN('BAVARIA '!D551)-LEN(SUBSTITUTE('BAVARIA '!D551," ",""))+1</f>
        <v>3</v>
      </c>
    </row>
    <row r="552" spans="9:9">
      <c r="I552" s="152">
        <f>LEN('BAVARIA '!D552)-LEN(SUBSTITUTE('BAVARIA '!D552," ",""))+1</f>
        <v>2</v>
      </c>
    </row>
    <row r="553" spans="9:9">
      <c r="I553" s="152">
        <f>LEN('BAVARIA '!D553)-LEN(SUBSTITUTE('BAVARIA '!D553," ",""))+1</f>
        <v>1</v>
      </c>
    </row>
    <row r="554" spans="9:9">
      <c r="I554" s="152">
        <f>LEN('BAVARIA '!D554)-LEN(SUBSTITUTE('BAVARIA '!D554," ",""))+1</f>
        <v>11</v>
      </c>
    </row>
    <row r="555" spans="9:9">
      <c r="I555" s="152">
        <f>LEN('BAVARIA '!D555)-LEN(SUBSTITUTE('BAVARIA '!D555," ",""))+1</f>
        <v>3</v>
      </c>
    </row>
    <row r="556" spans="9:9">
      <c r="I556" s="152">
        <f>LEN('BAVARIA '!D556)-LEN(SUBSTITUTE('BAVARIA '!D556," ",""))+1</f>
        <v>3</v>
      </c>
    </row>
    <row r="557" spans="9:9">
      <c r="I557" s="152">
        <f>LEN('BAVARIA '!D557)-LEN(SUBSTITUTE('BAVARIA '!D557," ",""))+1</f>
        <v>3</v>
      </c>
    </row>
    <row r="558" spans="9:9">
      <c r="I558" s="152">
        <f>LEN('BAVARIA '!D558)-LEN(SUBSTITUTE('BAVARIA '!D558," ",""))+1</f>
        <v>5</v>
      </c>
    </row>
    <row r="559" spans="9:9">
      <c r="I559" s="152">
        <f>LEN('BAVARIA '!D559)-LEN(SUBSTITUTE('BAVARIA '!D559," ",""))+1</f>
        <v>8</v>
      </c>
    </row>
    <row r="560" spans="9:9">
      <c r="I560" s="152">
        <f>LEN('BAVARIA '!D560)-LEN(SUBSTITUTE('BAVARIA '!D560," ",""))+1</f>
        <v>25</v>
      </c>
    </row>
    <row r="561" spans="9:9">
      <c r="I561" s="152">
        <f>LEN('BAVARIA '!D561)-LEN(SUBSTITUTE('BAVARIA '!D561," ",""))+1</f>
        <v>6</v>
      </c>
    </row>
    <row r="562" spans="9:9">
      <c r="I562" s="152">
        <f>LEN('BAVARIA '!D562)-LEN(SUBSTITUTE('BAVARIA '!D562," ",""))+1</f>
        <v>1</v>
      </c>
    </row>
    <row r="563" spans="9:9">
      <c r="I563" s="152">
        <f>LEN('BAVARIA '!D563)-LEN(SUBSTITUTE('BAVARIA '!D563," ",""))+1</f>
        <v>1</v>
      </c>
    </row>
    <row r="564" spans="9:9">
      <c r="I564" s="152">
        <f>LEN('BAVARIA '!D564)-LEN(SUBSTITUTE('BAVARIA '!D564," ",""))+1</f>
        <v>4</v>
      </c>
    </row>
    <row r="565" spans="9:9">
      <c r="I565" s="152">
        <f>LEN('BAVARIA '!D565)-LEN(SUBSTITUTE('BAVARIA '!D565," ",""))+1</f>
        <v>1</v>
      </c>
    </row>
    <row r="566" spans="9:9">
      <c r="I566" s="152">
        <f>LEN('BAVARIA '!D566)-LEN(SUBSTITUTE('BAVARIA '!D566," ",""))+1</f>
        <v>4</v>
      </c>
    </row>
    <row r="567" spans="9:9">
      <c r="I567" s="152">
        <f>LEN('BAVARIA '!D567)-LEN(SUBSTITUTE('BAVARIA '!D567," ",""))+1</f>
        <v>3</v>
      </c>
    </row>
    <row r="568" spans="9:9">
      <c r="I568" s="152">
        <f>LEN('BAVARIA '!D568)-LEN(SUBSTITUTE('BAVARIA '!D568," ",""))+1</f>
        <v>2</v>
      </c>
    </row>
    <row r="569" spans="9:9">
      <c r="I569" s="152">
        <f>LEN('BAVARIA '!D569)-LEN(SUBSTITUTE('BAVARIA '!D569," ",""))+1</f>
        <v>3</v>
      </c>
    </row>
    <row r="570" spans="9:9">
      <c r="I570" s="152">
        <f>LEN('BAVARIA '!D570)-LEN(SUBSTITUTE('BAVARIA '!D570," ",""))+1</f>
        <v>1</v>
      </c>
    </row>
    <row r="571" spans="9:9">
      <c r="I571" s="152">
        <f>LEN('BAVARIA '!D571)-LEN(SUBSTITUTE('BAVARIA '!D571," ",""))+1</f>
        <v>7</v>
      </c>
    </row>
    <row r="572" spans="9:9">
      <c r="I572" s="152">
        <f>LEN('BAVARIA '!D572)-LEN(SUBSTITUTE('BAVARIA '!D572," ",""))+1</f>
        <v>5</v>
      </c>
    </row>
    <row r="573" spans="9:9">
      <c r="I573" s="152">
        <f>LEN('BAVARIA '!D573)-LEN(SUBSTITUTE('BAVARIA '!D573," ",""))+1</f>
        <v>3</v>
      </c>
    </row>
    <row r="574" spans="9:9">
      <c r="I574" s="152">
        <f>LEN('BAVARIA '!D574)-LEN(SUBSTITUTE('BAVARIA '!D574," ",""))+1</f>
        <v>1</v>
      </c>
    </row>
    <row r="575" spans="9:9">
      <c r="I575" s="152">
        <f>LEN('BAVARIA '!D575)-LEN(SUBSTITUTE('BAVARIA '!D575," ",""))+1</f>
        <v>7</v>
      </c>
    </row>
    <row r="576" spans="9:9">
      <c r="I576" s="152">
        <f>LEN('BAVARIA '!D576)-LEN(SUBSTITUTE('BAVARIA '!D576," ",""))+1</f>
        <v>3</v>
      </c>
    </row>
    <row r="577" spans="9:9">
      <c r="I577" s="152">
        <f>LEN('BAVARIA '!D577)-LEN(SUBSTITUTE('BAVARIA '!D577," ",""))+1</f>
        <v>1</v>
      </c>
    </row>
    <row r="578" spans="9:9">
      <c r="I578" s="152">
        <f>LEN('BAVARIA '!D578)-LEN(SUBSTITUTE('BAVARIA '!D578," ",""))+1</f>
        <v>12</v>
      </c>
    </row>
    <row r="579" spans="9:9">
      <c r="I579" s="152">
        <f>LEN('BAVARIA '!D579)-LEN(SUBSTITUTE('BAVARIA '!D579," ",""))+1</f>
        <v>4</v>
      </c>
    </row>
    <row r="580" spans="9:9">
      <c r="I580" s="152">
        <f>LEN('BAVARIA '!D580)-LEN(SUBSTITUTE('BAVARIA '!D580," ",""))+1</f>
        <v>3</v>
      </c>
    </row>
    <row r="581" spans="9:9">
      <c r="I581" s="152">
        <f>LEN('BAVARIA '!D581)-LEN(SUBSTITUTE('BAVARIA '!D581," ",""))+1</f>
        <v>1</v>
      </c>
    </row>
    <row r="582" spans="9:9">
      <c r="I582" s="152">
        <f>LEN('BAVARIA '!D582)-LEN(SUBSTITUTE('BAVARIA '!D582," ",""))+1</f>
        <v>20</v>
      </c>
    </row>
    <row r="583" spans="9:9">
      <c r="I583" s="152">
        <f>LEN('BAVARIA '!D583)-LEN(SUBSTITUTE('BAVARIA '!D583," ",""))+1</f>
        <v>32</v>
      </c>
    </row>
    <row r="584" spans="9:9">
      <c r="I584" s="152">
        <f>LEN('BAVARIA '!D584)-LEN(SUBSTITUTE('BAVARIA '!D584," ",""))+1</f>
        <v>12</v>
      </c>
    </row>
    <row r="585" spans="9:9">
      <c r="I585" s="152">
        <f>LEN('BAVARIA '!D585)-LEN(SUBSTITUTE('BAVARIA '!D585," ",""))+1</f>
        <v>12</v>
      </c>
    </row>
    <row r="586" spans="9:9">
      <c r="I586" s="152">
        <f>LEN('BAVARIA '!D586)-LEN(SUBSTITUTE('BAVARIA '!D586," ",""))+1</f>
        <v>1</v>
      </c>
    </row>
    <row r="587" spans="9:9">
      <c r="I587" s="152">
        <f>LEN('BAVARIA '!D587)-LEN(SUBSTITUTE('BAVARIA '!D587," ",""))+1</f>
        <v>9</v>
      </c>
    </row>
    <row r="588" spans="9:9">
      <c r="I588" s="152">
        <f>LEN('BAVARIA '!D588)-LEN(SUBSTITUTE('BAVARIA '!D588," ",""))+1</f>
        <v>3</v>
      </c>
    </row>
    <row r="589" spans="9:9">
      <c r="I589" s="152">
        <f>LEN('BAVARIA '!D589)-LEN(SUBSTITUTE('BAVARIA '!D589," ",""))+1</f>
        <v>5</v>
      </c>
    </row>
    <row r="590" spans="9:9">
      <c r="I590" s="152">
        <f>LEN('BAVARIA '!D590)-LEN(SUBSTITUTE('BAVARIA '!D590," ",""))+1</f>
        <v>1</v>
      </c>
    </row>
    <row r="591" spans="9:9">
      <c r="I591" s="152">
        <f>LEN('BAVARIA '!D591)-LEN(SUBSTITUTE('BAVARIA '!D591," ",""))+1</f>
        <v>4</v>
      </c>
    </row>
    <row r="592" spans="9:9">
      <c r="I592" s="152">
        <f>LEN('BAVARIA '!D592)-LEN(SUBSTITUTE('BAVARIA '!D592," ",""))+1</f>
        <v>5</v>
      </c>
    </row>
    <row r="593" spans="9:9">
      <c r="I593" s="152">
        <f>LEN('BAVARIA '!D593)-LEN(SUBSTITUTE('BAVARIA '!D593," ",""))+1</f>
        <v>7</v>
      </c>
    </row>
    <row r="594" spans="9:9">
      <c r="I594" s="152">
        <f>LEN('BAVARIA '!D594)-LEN(SUBSTITUTE('BAVARIA '!D594," ",""))+1</f>
        <v>7</v>
      </c>
    </row>
    <row r="595" spans="9:9">
      <c r="I595" s="152">
        <f>LEN('BAVARIA '!D595)-LEN(SUBSTITUTE('BAVARIA '!D595," ",""))+1</f>
        <v>12</v>
      </c>
    </row>
    <row r="596" spans="9:9">
      <c r="I596" s="152">
        <f>LEN('BAVARIA '!D596)-LEN(SUBSTITUTE('BAVARIA '!D596," ",""))+1</f>
        <v>8</v>
      </c>
    </row>
    <row r="597" spans="9:9">
      <c r="I597" s="152">
        <f>LEN('BAVARIA '!D597)-LEN(SUBSTITUTE('BAVARIA '!D597," ",""))+1</f>
        <v>11</v>
      </c>
    </row>
    <row r="598" spans="9:9">
      <c r="I598" s="152">
        <f>LEN('BAVARIA '!D598)-LEN(SUBSTITUTE('BAVARIA '!D598," ",""))+1</f>
        <v>4</v>
      </c>
    </row>
    <row r="599" spans="9:9">
      <c r="I599" s="152">
        <f>LEN('BAVARIA '!D599)-LEN(SUBSTITUTE('BAVARIA '!D599," ",""))+1</f>
        <v>13</v>
      </c>
    </row>
    <row r="600" spans="9:9">
      <c r="I600" s="152">
        <f>LEN('BAVARIA '!D600)-LEN(SUBSTITUTE('BAVARIA '!D600," ",""))+1</f>
        <v>2</v>
      </c>
    </row>
    <row r="601" spans="9:9">
      <c r="I601" s="152">
        <f>LEN('BAVARIA '!D601)-LEN(SUBSTITUTE('BAVARIA '!D601," ",""))+1</f>
        <v>1</v>
      </c>
    </row>
    <row r="602" spans="9:9">
      <c r="I602" s="152">
        <f>LEN('BAVARIA '!D602)-LEN(SUBSTITUTE('BAVARIA '!D602," ",""))+1</f>
        <v>1</v>
      </c>
    </row>
    <row r="603" spans="9:9">
      <c r="I603" s="152">
        <f>LEN('BAVARIA '!D603)-LEN(SUBSTITUTE('BAVARIA '!D603," ",""))+1</f>
        <v>1</v>
      </c>
    </row>
    <row r="604" spans="9:9">
      <c r="I604" s="152">
        <f>LEN('BAVARIA '!D604)-LEN(SUBSTITUTE('BAVARIA '!D604," ",""))+1</f>
        <v>2</v>
      </c>
    </row>
    <row r="605" spans="9:9">
      <c r="I605" s="152">
        <f>LEN('BAVARIA '!D605)-LEN(SUBSTITUTE('BAVARIA '!D605," ",""))+1</f>
        <v>10</v>
      </c>
    </row>
    <row r="606" spans="9:9">
      <c r="I606" s="152">
        <f>LEN('BAVARIA '!D606)-LEN(SUBSTITUTE('BAVARIA '!D606," ",""))+1</f>
        <v>2</v>
      </c>
    </row>
    <row r="607" spans="9:9">
      <c r="I607" s="152">
        <f>LEN('BAVARIA '!D607)-LEN(SUBSTITUTE('BAVARIA '!D607," ",""))+1</f>
        <v>11</v>
      </c>
    </row>
    <row r="608" spans="9:9">
      <c r="I608" s="152">
        <f>LEN('BAVARIA '!D608)-LEN(SUBSTITUTE('BAVARIA '!D608," ",""))+1</f>
        <v>2</v>
      </c>
    </row>
    <row r="609" spans="9:9">
      <c r="I609" s="152">
        <f>LEN('BAVARIA '!D609)-LEN(SUBSTITUTE('BAVARIA '!D609," ",""))+1</f>
        <v>14</v>
      </c>
    </row>
    <row r="610" spans="9:9">
      <c r="I610" s="152">
        <f>LEN('BAVARIA '!D610)-LEN(SUBSTITUTE('BAVARIA '!D610," ",""))+1</f>
        <v>2</v>
      </c>
    </row>
    <row r="611" spans="9:9">
      <c r="I611" s="152">
        <f>LEN('BAVARIA '!D611)-LEN(SUBSTITUTE('BAVARIA '!D611," ",""))+1</f>
        <v>7</v>
      </c>
    </row>
    <row r="612" spans="9:9">
      <c r="I612" s="152">
        <f>LEN('BAVARIA '!D612)-LEN(SUBSTITUTE('BAVARIA '!D612," ",""))+1</f>
        <v>2</v>
      </c>
    </row>
    <row r="613" spans="9:9">
      <c r="I613" s="152">
        <f>LEN('BAVARIA '!D613)-LEN(SUBSTITUTE('BAVARIA '!D613," ",""))+1</f>
        <v>7</v>
      </c>
    </row>
    <row r="614" spans="9:9">
      <c r="I614" s="152">
        <f>LEN('BAVARIA '!D614)-LEN(SUBSTITUTE('BAVARIA '!D614," ",""))+1</f>
        <v>8</v>
      </c>
    </row>
    <row r="615" spans="9:9">
      <c r="I615" s="152">
        <f>LEN('BAVARIA '!D615)-LEN(SUBSTITUTE('BAVARIA '!D615," ",""))+1</f>
        <v>17</v>
      </c>
    </row>
    <row r="616" spans="9:9">
      <c r="I616" s="152">
        <f>LEN('BAVARIA '!D616)-LEN(SUBSTITUTE('BAVARIA '!D616," ",""))+1</f>
        <v>7</v>
      </c>
    </row>
    <row r="617" spans="9:9">
      <c r="I617" s="152">
        <f>LEN('BAVARIA '!D617)-LEN(SUBSTITUTE('BAVARIA '!D617," ",""))+1</f>
        <v>1</v>
      </c>
    </row>
    <row r="618" spans="9:9">
      <c r="I618" s="152">
        <f>LEN('BAVARIA '!D618)-LEN(SUBSTITUTE('BAVARIA '!D618," ",""))+1</f>
        <v>2</v>
      </c>
    </row>
    <row r="619" spans="9:9">
      <c r="I619" s="152">
        <f>LEN('BAVARIA '!D619)-LEN(SUBSTITUTE('BAVARIA '!D619," ",""))+1</f>
        <v>5</v>
      </c>
    </row>
    <row r="620" spans="9:9">
      <c r="I620" s="152">
        <f>LEN('BAVARIA '!D620)-LEN(SUBSTITUTE('BAVARIA '!D620," ",""))+1</f>
        <v>4</v>
      </c>
    </row>
    <row r="621" spans="9:9">
      <c r="I621" s="152">
        <f>LEN('BAVARIA '!D621)-LEN(SUBSTITUTE('BAVARIA '!D621," ",""))+1</f>
        <v>3</v>
      </c>
    </row>
    <row r="622" spans="9:9">
      <c r="I622" s="152">
        <f>LEN('BAVARIA '!D622)-LEN(SUBSTITUTE('BAVARIA '!D622," ",""))+1</f>
        <v>4</v>
      </c>
    </row>
    <row r="623" spans="9:9">
      <c r="I623" s="152">
        <f>LEN('BAVARIA '!D623)-LEN(SUBSTITUTE('BAVARIA '!D623," ",""))+1</f>
        <v>6</v>
      </c>
    </row>
    <row r="624" spans="9:9">
      <c r="I624" s="152">
        <f>LEN('BAVARIA '!D624)-LEN(SUBSTITUTE('BAVARIA '!D624," ",""))+1</f>
        <v>3</v>
      </c>
    </row>
    <row r="625" spans="9:9">
      <c r="I625" s="152">
        <f>LEN('BAVARIA '!D625)-LEN(SUBSTITUTE('BAVARIA '!D625," ",""))+1</f>
        <v>4</v>
      </c>
    </row>
    <row r="626" spans="9:9">
      <c r="I626" s="152">
        <f>LEN('BAVARIA '!D626)-LEN(SUBSTITUTE('BAVARIA '!D626," ",""))+1</f>
        <v>2</v>
      </c>
    </row>
    <row r="627" spans="9:9">
      <c r="I627" s="152">
        <f>LEN('BAVARIA '!D627)-LEN(SUBSTITUTE('BAVARIA '!D627," ",""))+1</f>
        <v>1</v>
      </c>
    </row>
    <row r="628" spans="9:9">
      <c r="I628" s="152">
        <f>LEN('BAVARIA '!D628)-LEN(SUBSTITUTE('BAVARIA '!D628," ",""))+1</f>
        <v>8</v>
      </c>
    </row>
    <row r="629" spans="9:9">
      <c r="I629" s="152">
        <f>LEN('BAVARIA '!D629)-LEN(SUBSTITUTE('BAVARIA '!D629," ",""))+1</f>
        <v>35</v>
      </c>
    </row>
    <row r="630" spans="9:9">
      <c r="I630" s="152">
        <f>LEN('BAVARIA '!D630)-LEN(SUBSTITUTE('BAVARIA '!D630," ",""))+1</f>
        <v>1</v>
      </c>
    </row>
    <row r="631" spans="9:9">
      <c r="I631" s="152">
        <f>LEN('BAVARIA '!D631)-LEN(SUBSTITUTE('BAVARIA '!D631," ",""))+1</f>
        <v>6</v>
      </c>
    </row>
    <row r="632" spans="9:9">
      <c r="I632" s="152">
        <f>LEN('BAVARIA '!D632)-LEN(SUBSTITUTE('BAVARIA '!D632," ",""))+1</f>
        <v>3</v>
      </c>
    </row>
    <row r="633" spans="9:9">
      <c r="I633" s="152">
        <f>LEN('BAVARIA '!D633)-LEN(SUBSTITUTE('BAVARIA '!D633," ",""))+1</f>
        <v>1</v>
      </c>
    </row>
    <row r="634" spans="9:9">
      <c r="I634" s="152">
        <f>LEN('BAVARIA '!D634)-LEN(SUBSTITUTE('BAVARIA '!D634," ",""))+1</f>
        <v>2</v>
      </c>
    </row>
    <row r="635" spans="9:9">
      <c r="I635" s="152">
        <f>LEN('BAVARIA '!D635)-LEN(SUBSTITUTE('BAVARIA '!D635," ",""))+1</f>
        <v>4</v>
      </c>
    </row>
    <row r="636" spans="9:9">
      <c r="I636" s="152">
        <f>LEN('BAVARIA '!D636)-LEN(SUBSTITUTE('BAVARIA '!D636," ",""))+1</f>
        <v>5</v>
      </c>
    </row>
    <row r="637" spans="9:9">
      <c r="I637" s="152">
        <f>LEN('BAVARIA '!D637)-LEN(SUBSTITUTE('BAVARIA '!D637," ",""))+1</f>
        <v>4</v>
      </c>
    </row>
    <row r="638" spans="9:9">
      <c r="I638" s="152">
        <f>LEN('BAVARIA '!D638)-LEN(SUBSTITUTE('BAVARIA '!D638," ",""))+1</f>
        <v>1</v>
      </c>
    </row>
    <row r="639" spans="9:9">
      <c r="I639" s="152">
        <f>LEN('BAVARIA '!D639)-LEN(SUBSTITUTE('BAVARIA '!D639," ",""))+1</f>
        <v>4</v>
      </c>
    </row>
    <row r="640" spans="9:9">
      <c r="I640" s="152">
        <f>LEN('BAVARIA '!D640)-LEN(SUBSTITUTE('BAVARIA '!D640," ",""))+1</f>
        <v>4</v>
      </c>
    </row>
    <row r="641" spans="9:9">
      <c r="I641" s="152">
        <f>LEN('BAVARIA '!D641)-LEN(SUBSTITUTE('BAVARIA '!D641," ",""))+1</f>
        <v>1</v>
      </c>
    </row>
    <row r="642" spans="9:9">
      <c r="I642" s="152">
        <f>LEN('BAVARIA '!D642)-LEN(SUBSTITUTE('BAVARIA '!D642," ",""))+1</f>
        <v>2</v>
      </c>
    </row>
    <row r="643" spans="9:9">
      <c r="I643" s="152">
        <f>LEN('BAVARIA '!D643)-LEN(SUBSTITUTE('BAVARIA '!D643," ",""))+1</f>
        <v>15</v>
      </c>
    </row>
    <row r="644" spans="9:9">
      <c r="I644" s="152">
        <f>LEN('BAVARIA '!D644)-LEN(SUBSTITUTE('BAVARIA '!D644," ",""))+1</f>
        <v>14</v>
      </c>
    </row>
    <row r="645" spans="9:9">
      <c r="I645" s="152">
        <f>LEN('BAVARIA '!D645)-LEN(SUBSTITUTE('BAVARIA '!D645," ",""))+1</f>
        <v>1</v>
      </c>
    </row>
    <row r="646" spans="9:9">
      <c r="I646" s="152">
        <f>LEN('BAVARIA '!D646)-LEN(SUBSTITUTE('BAVARIA '!D646," ",""))+1</f>
        <v>2</v>
      </c>
    </row>
    <row r="647" spans="9:9">
      <c r="I647" s="152">
        <f>LEN('BAVARIA '!D647)-LEN(SUBSTITUTE('BAVARIA '!D647," ",""))+1</f>
        <v>2</v>
      </c>
    </row>
    <row r="648" spans="9:9">
      <c r="I648" s="152">
        <f>LEN('BAVARIA '!D648)-LEN(SUBSTITUTE('BAVARIA '!D648," ",""))+1</f>
        <v>4</v>
      </c>
    </row>
    <row r="649" spans="9:9">
      <c r="I649" s="152">
        <f>LEN('BAVARIA '!D649)-LEN(SUBSTITUTE('BAVARIA '!D649," ",""))+1</f>
        <v>2</v>
      </c>
    </row>
    <row r="650" spans="9:9">
      <c r="I650" s="152">
        <f>LEN('BAVARIA '!D650)-LEN(SUBSTITUTE('BAVARIA '!D650," ",""))+1</f>
        <v>2</v>
      </c>
    </row>
    <row r="651" spans="9:9">
      <c r="I651" s="152">
        <f>LEN('BAVARIA '!D651)-LEN(SUBSTITUTE('BAVARIA '!D651," ",""))+1</f>
        <v>3</v>
      </c>
    </row>
    <row r="652" spans="9:9">
      <c r="I652" s="152">
        <f>LEN('BAVARIA '!D652)-LEN(SUBSTITUTE('BAVARIA '!D652," ",""))+1</f>
        <v>7</v>
      </c>
    </row>
    <row r="653" spans="9:9">
      <c r="I653" s="152">
        <f>LEN('BAVARIA '!D653)-LEN(SUBSTITUTE('BAVARIA '!D653," ",""))+1</f>
        <v>1</v>
      </c>
    </row>
    <row r="654" spans="9:9">
      <c r="I654" s="152">
        <f>LEN('BAVARIA '!D654)-LEN(SUBSTITUTE('BAVARIA '!D654," ",""))+1</f>
        <v>4</v>
      </c>
    </row>
    <row r="655" spans="9:9">
      <c r="I655" s="152">
        <f>LEN('BAVARIA '!D655)-LEN(SUBSTITUTE('BAVARIA '!D655," ",""))+1</f>
        <v>6</v>
      </c>
    </row>
    <row r="656" spans="9:9">
      <c r="I656" s="152">
        <f>LEN('BAVARIA '!D656)-LEN(SUBSTITUTE('BAVARIA '!D656," ",""))+1</f>
        <v>3</v>
      </c>
    </row>
    <row r="657" spans="9:9">
      <c r="I657" s="152">
        <f>LEN('BAVARIA '!D657)-LEN(SUBSTITUTE('BAVARIA '!D657," ",""))+1</f>
        <v>9</v>
      </c>
    </row>
    <row r="658" spans="9:9">
      <c r="I658" s="152">
        <f>LEN('BAVARIA '!D658)-LEN(SUBSTITUTE('BAVARIA '!D658," ",""))+1</f>
        <v>6</v>
      </c>
    </row>
    <row r="659" spans="9:9">
      <c r="I659" s="152">
        <f>LEN('BAVARIA '!D659)-LEN(SUBSTITUTE('BAVARIA '!D659," ",""))+1</f>
        <v>13</v>
      </c>
    </row>
    <row r="660" spans="9:9">
      <c r="I660" s="152">
        <f>LEN('BAVARIA '!D660)-LEN(SUBSTITUTE('BAVARIA '!D660," ",""))+1</f>
        <v>1</v>
      </c>
    </row>
    <row r="661" spans="9:9">
      <c r="I661" s="152">
        <f>LEN('BAVARIA '!D661)-LEN(SUBSTITUTE('BAVARIA '!D661," ",""))+1</f>
        <v>4</v>
      </c>
    </row>
    <row r="662" spans="9:9">
      <c r="I662" s="152">
        <f>LEN('BAVARIA '!D662)-LEN(SUBSTITUTE('BAVARIA '!D662," ",""))+1</f>
        <v>6</v>
      </c>
    </row>
    <row r="663" spans="9:9">
      <c r="I663" s="152">
        <f>LEN('BAVARIA '!D663)-LEN(SUBSTITUTE('BAVARIA '!D663," ",""))+1</f>
        <v>1</v>
      </c>
    </row>
    <row r="664" spans="9:9">
      <c r="I664" s="152">
        <f>LEN('BAVARIA '!D664)-LEN(SUBSTITUTE('BAVARIA '!D664," ",""))+1</f>
        <v>1</v>
      </c>
    </row>
    <row r="665" spans="9:9">
      <c r="I665" s="152">
        <f>LEN('BAVARIA '!D665)-LEN(SUBSTITUTE('BAVARIA '!D665," ",""))+1</f>
        <v>1</v>
      </c>
    </row>
    <row r="666" spans="9:9">
      <c r="I666" s="152">
        <f>LEN('BAVARIA '!D666)-LEN(SUBSTITUTE('BAVARIA '!D666," ",""))+1</f>
        <v>10</v>
      </c>
    </row>
    <row r="667" spans="9:9">
      <c r="I667" s="152">
        <f>LEN('BAVARIA '!D667)-LEN(SUBSTITUTE('BAVARIA '!D667," ",""))+1</f>
        <v>2</v>
      </c>
    </row>
    <row r="668" spans="9:9">
      <c r="I668" s="152">
        <f>LEN('BAVARIA '!D668)-LEN(SUBSTITUTE('BAVARIA '!D668," ",""))+1</f>
        <v>3</v>
      </c>
    </row>
    <row r="669" spans="9:9">
      <c r="I669" s="152">
        <f>LEN('BAVARIA '!D669)-LEN(SUBSTITUTE('BAVARIA '!D669," ",""))+1</f>
        <v>4</v>
      </c>
    </row>
    <row r="670" spans="9:9">
      <c r="I670" s="152">
        <f>LEN('BAVARIA '!D670)-LEN(SUBSTITUTE('BAVARIA '!D670," ",""))+1</f>
        <v>5</v>
      </c>
    </row>
    <row r="671" spans="9:9">
      <c r="I671" s="152">
        <f>LEN('BAVARIA '!D671)-LEN(SUBSTITUTE('BAVARIA '!D671," ",""))+1</f>
        <v>72</v>
      </c>
    </row>
    <row r="672" spans="9:9">
      <c r="I672" s="152">
        <f>LEN('BAVARIA '!D672)-LEN(SUBSTITUTE('BAVARIA '!D672," ",""))+1</f>
        <v>12</v>
      </c>
    </row>
    <row r="673" spans="9:9">
      <c r="I673" s="152">
        <f>LEN('BAVARIA '!D673)-LEN(SUBSTITUTE('BAVARIA '!D673," ",""))+1</f>
        <v>2</v>
      </c>
    </row>
    <row r="674" spans="9:9">
      <c r="I674" s="152">
        <f>LEN('BAVARIA '!D674)-LEN(SUBSTITUTE('BAVARIA '!D674," ",""))+1</f>
        <v>11</v>
      </c>
    </row>
    <row r="675" spans="9:9">
      <c r="I675" s="152">
        <f>LEN('BAVARIA '!D675)-LEN(SUBSTITUTE('BAVARIA '!D675," ",""))+1</f>
        <v>11</v>
      </c>
    </row>
    <row r="676" spans="9:9">
      <c r="I676" s="152">
        <f>LEN('BAVARIA '!D676)-LEN(SUBSTITUTE('BAVARIA '!D676," ",""))+1</f>
        <v>5</v>
      </c>
    </row>
    <row r="677" spans="9:9">
      <c r="I677" s="152">
        <f>LEN('BAVARIA '!D677)-LEN(SUBSTITUTE('BAVARIA '!D677," ",""))+1</f>
        <v>12</v>
      </c>
    </row>
    <row r="678" spans="9:9">
      <c r="I678" s="152">
        <f>LEN('BAVARIA '!D678)-LEN(SUBSTITUTE('BAVARIA '!D678," ",""))+1</f>
        <v>5</v>
      </c>
    </row>
    <row r="679" spans="9:9">
      <c r="I679" s="152">
        <f>LEN('BAVARIA '!D679)-LEN(SUBSTITUTE('BAVARIA '!D679," ",""))+1</f>
        <v>11</v>
      </c>
    </row>
    <row r="680" spans="9:9">
      <c r="I680" s="152">
        <f>LEN('BAVARIA '!D680)-LEN(SUBSTITUTE('BAVARIA '!D680," ",""))+1</f>
        <v>4</v>
      </c>
    </row>
  </sheetData>
  <mergeCells count="6">
    <mergeCell ref="M2:N3"/>
    <mergeCell ref="K4:L4"/>
    <mergeCell ref="M4:N4"/>
    <mergeCell ref="B1:D2"/>
    <mergeCell ref="I2:J3"/>
    <mergeCell ref="K2:L3"/>
  </mergeCells>
  <pageMargins left="0.7" right="0.7" top="0.78740157499999996" bottom="0.78740157499999996" header="0.3" footer="0.3"/>
  <pageSetup paperSize="9"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I17"/>
  <sheetViews>
    <sheetView workbookViewId="0">
      <selection activeCell="B2" sqref="B2:I17"/>
    </sheetView>
  </sheetViews>
  <sheetFormatPr baseColWidth="10" defaultRowHeight="14" x14ac:dyDescent="0"/>
  <cols>
    <col min="1" max="1" width="2.83203125" customWidth="1"/>
  </cols>
  <sheetData>
    <row r="2" spans="2:9" ht="15" customHeight="1">
      <c r="B2" s="166" t="s">
        <v>771</v>
      </c>
      <c r="C2" s="166"/>
      <c r="D2" s="166"/>
      <c r="E2" s="166"/>
      <c r="F2" s="166"/>
      <c r="G2" s="166"/>
      <c r="H2" s="166"/>
      <c r="I2" s="166"/>
    </row>
    <row r="3" spans="2:9">
      <c r="B3" s="166"/>
      <c r="C3" s="166"/>
      <c r="D3" s="166"/>
      <c r="E3" s="166"/>
      <c r="F3" s="166"/>
      <c r="G3" s="166"/>
      <c r="H3" s="166"/>
      <c r="I3" s="166"/>
    </row>
    <row r="4" spans="2:9">
      <c r="B4" s="166"/>
      <c r="C4" s="166"/>
      <c r="D4" s="166"/>
      <c r="E4" s="166"/>
      <c r="F4" s="166"/>
      <c r="G4" s="166"/>
      <c r="H4" s="166"/>
      <c r="I4" s="166"/>
    </row>
    <row r="5" spans="2:9">
      <c r="B5" s="166"/>
      <c r="C5" s="166"/>
      <c r="D5" s="166"/>
      <c r="E5" s="166"/>
      <c r="F5" s="166"/>
      <c r="G5" s="166"/>
      <c r="H5" s="166"/>
      <c r="I5" s="166"/>
    </row>
    <row r="6" spans="2:9">
      <c r="B6" s="166"/>
      <c r="C6" s="166"/>
      <c r="D6" s="166"/>
      <c r="E6" s="166"/>
      <c r="F6" s="166"/>
      <c r="G6" s="166"/>
      <c r="H6" s="166"/>
      <c r="I6" s="166"/>
    </row>
    <row r="7" spans="2:9">
      <c r="B7" s="166"/>
      <c r="C7" s="166"/>
      <c r="D7" s="166"/>
      <c r="E7" s="166"/>
      <c r="F7" s="166"/>
      <c r="G7" s="166"/>
      <c r="H7" s="166"/>
      <c r="I7" s="166"/>
    </row>
    <row r="8" spans="2:9">
      <c r="B8" s="166"/>
      <c r="C8" s="166"/>
      <c r="D8" s="166"/>
      <c r="E8" s="166"/>
      <c r="F8" s="166"/>
      <c r="G8" s="166"/>
      <c r="H8" s="166"/>
      <c r="I8" s="166"/>
    </row>
    <row r="9" spans="2:9">
      <c r="B9" s="166"/>
      <c r="C9" s="166"/>
      <c r="D9" s="166"/>
      <c r="E9" s="166"/>
      <c r="F9" s="166"/>
      <c r="G9" s="166"/>
      <c r="H9" s="166"/>
      <c r="I9" s="166"/>
    </row>
    <row r="10" spans="2:9">
      <c r="B10" s="166"/>
      <c r="C10" s="166"/>
      <c r="D10" s="166"/>
      <c r="E10" s="166"/>
      <c r="F10" s="166"/>
      <c r="G10" s="166"/>
      <c r="H10" s="166"/>
      <c r="I10" s="166"/>
    </row>
    <row r="11" spans="2:9">
      <c r="B11" s="166"/>
      <c r="C11" s="166"/>
      <c r="D11" s="166"/>
      <c r="E11" s="166"/>
      <c r="F11" s="166"/>
      <c r="G11" s="166"/>
      <c r="H11" s="166"/>
      <c r="I11" s="166"/>
    </row>
    <row r="12" spans="2:9">
      <c r="B12" s="166"/>
      <c r="C12" s="166"/>
      <c r="D12" s="166"/>
      <c r="E12" s="166"/>
      <c r="F12" s="166"/>
      <c r="G12" s="166"/>
      <c r="H12" s="166"/>
      <c r="I12" s="166"/>
    </row>
    <row r="13" spans="2:9">
      <c r="B13" s="166"/>
      <c r="C13" s="166"/>
      <c r="D13" s="166"/>
      <c r="E13" s="166"/>
      <c r="F13" s="166"/>
      <c r="G13" s="166"/>
      <c r="H13" s="166"/>
      <c r="I13" s="166"/>
    </row>
    <row r="14" spans="2:9">
      <c r="B14" s="166"/>
      <c r="C14" s="166"/>
      <c r="D14" s="166"/>
      <c r="E14" s="166"/>
      <c r="F14" s="166"/>
      <c r="G14" s="166"/>
      <c r="H14" s="166"/>
      <c r="I14" s="166"/>
    </row>
    <row r="15" spans="2:9">
      <c r="B15" s="166"/>
      <c r="C15" s="166"/>
      <c r="D15" s="166"/>
      <c r="E15" s="166"/>
      <c r="F15" s="166"/>
      <c r="G15" s="166"/>
      <c r="H15" s="166"/>
      <c r="I15" s="166"/>
    </row>
    <row r="16" spans="2:9">
      <c r="B16" s="166"/>
      <c r="C16" s="166"/>
      <c r="D16" s="166"/>
      <c r="E16" s="166"/>
      <c r="F16" s="166"/>
      <c r="G16" s="166"/>
      <c r="H16" s="166"/>
      <c r="I16" s="166"/>
    </row>
    <row r="17" spans="2:9">
      <c r="B17" s="166"/>
      <c r="C17" s="166"/>
      <c r="D17" s="166"/>
      <c r="E17" s="166"/>
      <c r="F17" s="166"/>
      <c r="G17" s="166"/>
      <c r="H17" s="166"/>
      <c r="I17" s="166"/>
    </row>
  </sheetData>
  <mergeCells count="1">
    <mergeCell ref="B2:I17"/>
  </mergeCells>
  <pageMargins left="0.7" right="0.7" top="0.78740157499999996" bottom="0.78740157499999996" header="0.3" footer="0.3"/>
  <pageSetup paperSize="9"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BAVARIA </vt:lpstr>
      <vt:lpstr>BAV statistics</vt:lpstr>
      <vt:lpstr>Informationen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Benno  Lindner</cp:lastModifiedBy>
  <cp:lastPrinted>2019-05-27T13:20:11Z</cp:lastPrinted>
  <dcterms:created xsi:type="dcterms:W3CDTF">2019-05-04T13:36:47Z</dcterms:created>
  <dcterms:modified xsi:type="dcterms:W3CDTF">2020-11-06T16:26:52Z</dcterms:modified>
</cp:coreProperties>
</file>