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3c5ca698d6b9c/Documents/Research/Measuring Species Richness of Mangrove Saplings in Matla Char of the Sunderbans/"/>
    </mc:Choice>
  </mc:AlternateContent>
  <xr:revisionPtr revIDLastSave="30" documentId="8_{A48D1917-C47A-485D-81A0-AA9DF8CD6E05}" xr6:coauthVersionLast="47" xr6:coauthVersionMax="47" xr10:uidLastSave="{45137343-BDB0-4345-B6D7-BC2E44230327}"/>
  <bookViews>
    <workbookView xWindow="-120" yWindow="-120" windowWidth="29040" windowHeight="15720" xr2:uid="{AF0ACE74-D08D-432C-873E-A2571C52B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G3" i="1"/>
  <c r="C14" i="1"/>
  <c r="D11" i="1" s="1"/>
  <c r="E7" i="1" l="1"/>
  <c r="D4" i="1"/>
  <c r="D10" i="1"/>
  <c r="E6" i="1"/>
  <c r="D9" i="1"/>
  <c r="E12" i="1"/>
  <c r="E4" i="1"/>
  <c r="D7" i="1"/>
  <c r="D6" i="1"/>
  <c r="E3" i="1"/>
  <c r="E5" i="1"/>
  <c r="D8" i="1"/>
  <c r="E11" i="1"/>
  <c r="E10" i="1"/>
  <c r="D3" i="1"/>
  <c r="D5" i="1"/>
  <c r="E9" i="1"/>
  <c r="D12" i="1"/>
  <c r="E8" i="1"/>
  <c r="E14" i="1" l="1"/>
  <c r="D14" i="1"/>
  <c r="F3" i="1" s="1"/>
</calcChain>
</file>

<file path=xl/sharedStrings.xml><?xml version="1.0" encoding="utf-8"?>
<sst xmlns="http://schemas.openxmlformats.org/spreadsheetml/2006/main" count="31" uniqueCount="31">
  <si>
    <t>Local names</t>
  </si>
  <si>
    <t>Scientific names</t>
  </si>
  <si>
    <t>Number of occurrences</t>
  </si>
  <si>
    <t xml:space="preserve">Jele Garan </t>
  </si>
  <si>
    <t>Ceriops decandra</t>
  </si>
  <si>
    <t>Mat Garan</t>
  </si>
  <si>
    <t>Ceriops tagal</t>
  </si>
  <si>
    <t>Peyara Bain</t>
  </si>
  <si>
    <t>Avicennia alba</t>
  </si>
  <si>
    <t>Kal Bain</t>
  </si>
  <si>
    <t>Avicennia marina</t>
  </si>
  <si>
    <t>Bain</t>
  </si>
  <si>
    <t>Avicennia officinalis</t>
  </si>
  <si>
    <t>Keora</t>
  </si>
  <si>
    <t>Sonneratia apetala</t>
  </si>
  <si>
    <t>Chak- Keora</t>
  </si>
  <si>
    <t>Sonneratia caseolaris</t>
  </si>
  <si>
    <t>Geoan</t>
  </si>
  <si>
    <t>Excoecaria agallocha</t>
  </si>
  <si>
    <t>Dhundhul</t>
  </si>
  <si>
    <t>Xylocarpus granatum</t>
  </si>
  <si>
    <t>Hargoz</t>
  </si>
  <si>
    <t>Acanthus ilicifolius</t>
  </si>
  <si>
    <t>S = 10</t>
  </si>
  <si>
    <t>H</t>
  </si>
  <si>
    <t>D</t>
  </si>
  <si>
    <t>E</t>
  </si>
  <si>
    <t>Shannon-Wiener</t>
  </si>
  <si>
    <t>Margalef</t>
  </si>
  <si>
    <t>Magurran</t>
  </si>
  <si>
    <t>Modified
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</si>
</sst>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CC80-A87D-4979-A970-FFD31A647999}">
  <dimension ref="A1:I14"/>
  <sheetViews>
    <sheetView tabSelected="1" workbookViewId="0">
      <selection activeCell="F14" sqref="F14"/>
    </sheetView>
  </sheetViews>
  <sheetFormatPr defaultRowHeight="15" x14ac:dyDescent="0.25"/>
  <cols>
    <col min="1" max="1" width="14.28515625" customWidth="1"/>
    <col min="2" max="2" width="20.42578125" customWidth="1"/>
    <col min="3" max="3" width="21.85546875" customWidth="1"/>
    <col min="4" max="4" width="14.5703125" customWidth="1"/>
    <col min="5" max="5" width="13.7109375" customWidth="1"/>
    <col min="6" max="6" width="14.28515625" customWidth="1"/>
    <col min="7" max="7" width="13.7109375" customWidth="1"/>
    <col min="8" max="8" width="13.57031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3" t="s">
        <v>27</v>
      </c>
      <c r="E1" s="3"/>
      <c r="F1" s="3"/>
      <c r="G1" s="5" t="s">
        <v>28</v>
      </c>
      <c r="H1" s="5" t="s">
        <v>29</v>
      </c>
      <c r="I1" s="4" t="s">
        <v>30</v>
      </c>
    </row>
    <row r="2" spans="1:9" x14ac:dyDescent="0.25">
      <c r="A2" s="5"/>
      <c r="B2" s="5"/>
      <c r="C2" s="5"/>
      <c r="D2" s="1" t="s">
        <v>24</v>
      </c>
      <c r="E2" s="1" t="s">
        <v>25</v>
      </c>
      <c r="F2" s="1" t="s">
        <v>26</v>
      </c>
      <c r="G2" s="5"/>
      <c r="H2" s="5"/>
      <c r="I2" s="5"/>
    </row>
    <row r="3" spans="1:9" x14ac:dyDescent="0.25">
      <c r="A3" t="s">
        <v>3</v>
      </c>
      <c r="B3" s="2" t="s">
        <v>4</v>
      </c>
      <c r="C3">
        <v>18</v>
      </c>
      <c r="D3">
        <f>-(C3/$C$14)*LN(C3/$C$14)</f>
        <v>0.19427003740843699</v>
      </c>
      <c r="E3">
        <f>(C3*(C3-1))/($C$14*($C$14-1))</f>
        <v>5.334728033472803E-3</v>
      </c>
      <c r="F3">
        <f>D14/LN(10)</f>
        <v>0.89985378286938156</v>
      </c>
      <c r="G3">
        <f>(10-1)/LN(240)</f>
        <v>1.6421443057795839</v>
      </c>
      <c r="H3">
        <f>10/SQRT(240)</f>
        <v>0.6454972243679028</v>
      </c>
      <c r="I3">
        <f>((2*(10+1)/SQRT(240))*((10-1)/LN(240)))</f>
        <v>2.3319991010630114</v>
      </c>
    </row>
    <row r="4" spans="1:9" x14ac:dyDescent="0.25">
      <c r="A4" t="s">
        <v>5</v>
      </c>
      <c r="B4" s="2" t="s">
        <v>6</v>
      </c>
      <c r="C4">
        <v>7</v>
      </c>
      <c r="D4">
        <f t="shared" ref="D4:D12" si="0">-(C4/$C$14)*LN(C4/$C$14)</f>
        <v>0.10309625591669479</v>
      </c>
      <c r="E4">
        <f t="shared" ref="E4:E12" si="1">(C4*(C4-1))/($C$14*($C$14-1))</f>
        <v>7.3221757322175735E-4</v>
      </c>
    </row>
    <row r="5" spans="1:9" x14ac:dyDescent="0.25">
      <c r="A5" t="s">
        <v>7</v>
      </c>
      <c r="B5" s="2" t="s">
        <v>8</v>
      </c>
      <c r="C5">
        <v>39</v>
      </c>
      <c r="D5">
        <f t="shared" si="0"/>
        <v>0.29527505754700606</v>
      </c>
      <c r="E5">
        <f t="shared" si="1"/>
        <v>2.5836820083682009E-2</v>
      </c>
    </row>
    <row r="6" spans="1:9" x14ac:dyDescent="0.25">
      <c r="A6" t="s">
        <v>9</v>
      </c>
      <c r="B6" s="2" t="s">
        <v>10</v>
      </c>
      <c r="C6">
        <v>61</v>
      </c>
      <c r="D6">
        <f t="shared" si="0"/>
        <v>0.34814861920537282</v>
      </c>
      <c r="E6">
        <f t="shared" si="1"/>
        <v>6.3807531380753138E-2</v>
      </c>
    </row>
    <row r="7" spans="1:9" x14ac:dyDescent="0.25">
      <c r="A7" t="s">
        <v>11</v>
      </c>
      <c r="B7" s="2" t="s">
        <v>12</v>
      </c>
      <c r="C7">
        <v>17</v>
      </c>
      <c r="D7">
        <f t="shared" si="0"/>
        <v>0.18752597853274239</v>
      </c>
      <c r="E7">
        <f t="shared" si="1"/>
        <v>4.7419804741980478E-3</v>
      </c>
    </row>
    <row r="8" spans="1:9" x14ac:dyDescent="0.25">
      <c r="A8" t="s">
        <v>13</v>
      </c>
      <c r="B8" s="2" t="s">
        <v>14</v>
      </c>
      <c r="C8">
        <v>12</v>
      </c>
      <c r="D8">
        <f t="shared" si="0"/>
        <v>0.14978661367769955</v>
      </c>
      <c r="E8">
        <f t="shared" si="1"/>
        <v>2.3012552301255231E-3</v>
      </c>
    </row>
    <row r="9" spans="1:9" x14ac:dyDescent="0.25">
      <c r="A9" t="s">
        <v>15</v>
      </c>
      <c r="B9" s="2" t="s">
        <v>16</v>
      </c>
      <c r="C9">
        <v>8</v>
      </c>
      <c r="D9">
        <f t="shared" si="0"/>
        <v>0.11337324605540518</v>
      </c>
      <c r="E9">
        <f t="shared" si="1"/>
        <v>9.7629009762900979E-4</v>
      </c>
    </row>
    <row r="10" spans="1:9" x14ac:dyDescent="0.25">
      <c r="A10" t="s">
        <v>17</v>
      </c>
      <c r="B10" s="2" t="s">
        <v>18</v>
      </c>
      <c r="C10">
        <v>36</v>
      </c>
      <c r="D10">
        <f t="shared" si="0"/>
        <v>0.28456799773288216</v>
      </c>
      <c r="E10">
        <f t="shared" si="1"/>
        <v>2.1966527196652718E-2</v>
      </c>
    </row>
    <row r="11" spans="1:9" x14ac:dyDescent="0.25">
      <c r="A11" t="s">
        <v>19</v>
      </c>
      <c r="B11" s="2" t="s">
        <v>20</v>
      </c>
      <c r="C11">
        <v>9</v>
      </c>
      <c r="D11">
        <f t="shared" si="0"/>
        <v>0.12312803797521644</v>
      </c>
      <c r="E11">
        <f t="shared" si="1"/>
        <v>1.2552301255230125E-3</v>
      </c>
    </row>
    <row r="12" spans="1:9" x14ac:dyDescent="0.25">
      <c r="A12" t="s">
        <v>21</v>
      </c>
      <c r="B12" s="2" t="s">
        <v>22</v>
      </c>
      <c r="C12">
        <v>33</v>
      </c>
      <c r="D12">
        <f t="shared" si="0"/>
        <v>0.2728180622578828</v>
      </c>
      <c r="E12">
        <f t="shared" si="1"/>
        <v>1.8410041841004185E-2</v>
      </c>
    </row>
    <row r="14" spans="1:9" x14ac:dyDescent="0.25">
      <c r="A14" t="s">
        <v>23</v>
      </c>
      <c r="C14">
        <f>SUM(C3:C12)</f>
        <v>240</v>
      </c>
      <c r="D14" s="6">
        <f>SUM(D3:D12)</f>
        <v>2.071989906309339</v>
      </c>
      <c r="E14">
        <f>1-SUM(E3:E12)</f>
        <v>0.85463737796373773</v>
      </c>
    </row>
  </sheetData>
  <mergeCells count="7">
    <mergeCell ref="D1:F1"/>
    <mergeCell ref="I1:I2"/>
    <mergeCell ref="G1:G2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Nilabhra Rohan Das</dc:creator>
  <cp:lastModifiedBy>Nilabhra Rohan Das</cp:lastModifiedBy>
  <dcterms:created xsi:type="dcterms:W3CDTF">2023-05-26T11:45:34Z</dcterms:created>
  <dcterms:modified xsi:type="dcterms:W3CDTF">2024-01-08T12:26:00Z</dcterms:modified>
</cp:coreProperties>
</file>