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/Documents/GitHub/Lab-Katers_Pendulum/"/>
    </mc:Choice>
  </mc:AlternateContent>
  <xr:revisionPtr revIDLastSave="0" documentId="13_ncr:1_{E776D72C-7D07-6C4F-8F80-976473869945}" xr6:coauthVersionLast="47" xr6:coauthVersionMax="47" xr10:uidLastSave="{00000000-0000-0000-0000-000000000000}"/>
  <bookViews>
    <workbookView xWindow="0" yWindow="0" windowWidth="28800" windowHeight="18000" firstSheet="12" activeTab="19" xr2:uid="{3710AB6E-696C-4D35-BD03-D31FEBFD1003}"/>
  </bookViews>
  <sheets>
    <sheet name="Rough" sheetId="1" r:id="rId1"/>
    <sheet name="U -4" sheetId="2" r:id="rId2"/>
    <sheet name="U -3" sheetId="3" r:id="rId3"/>
    <sheet name="U -2" sheetId="4" r:id="rId4"/>
    <sheet name="U -1" sheetId="5" r:id="rId5"/>
    <sheet name="U 0" sheetId="6" r:id="rId6"/>
    <sheet name="U +1" sheetId="7" r:id="rId7"/>
    <sheet name="U +2" sheetId="8" r:id="rId8"/>
    <sheet name="U +3" sheetId="9" r:id="rId9"/>
    <sheet name="U +4" sheetId="10" r:id="rId10"/>
    <sheet name="D -4" sheetId="11" r:id="rId11"/>
    <sheet name="D -3" sheetId="12" r:id="rId12"/>
    <sheet name="D -2" sheetId="13" r:id="rId13"/>
    <sheet name="D -1" sheetId="14" r:id="rId14"/>
    <sheet name="D 0" sheetId="15" r:id="rId15"/>
    <sheet name="D +1" sheetId="16" r:id="rId16"/>
    <sheet name="D +2" sheetId="17" r:id="rId17"/>
    <sheet name="D +3" sheetId="18" r:id="rId18"/>
    <sheet name="D +4" sheetId="19" r:id="rId19"/>
    <sheet name="Fine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5" i="20" l="1"/>
  <c r="U34" i="20"/>
  <c r="T27" i="20"/>
  <c r="T26" i="20"/>
  <c r="T12" i="20"/>
  <c r="T11" i="20"/>
  <c r="I19" i="20"/>
  <c r="I20" i="20"/>
  <c r="I21" i="20"/>
  <c r="J21" i="20" s="1"/>
  <c r="I22" i="20"/>
  <c r="J22" i="20" s="1"/>
  <c r="I23" i="20"/>
  <c r="J23" i="20" s="1"/>
  <c r="I24" i="20"/>
  <c r="I25" i="20"/>
  <c r="I26" i="20"/>
  <c r="I18" i="20"/>
  <c r="L19" i="20"/>
  <c r="L26" i="20"/>
  <c r="L18" i="20"/>
  <c r="K25" i="20"/>
  <c r="K26" i="20"/>
  <c r="K18" i="20"/>
  <c r="J19" i="20"/>
  <c r="K19" i="20" s="1"/>
  <c r="J20" i="20"/>
  <c r="L20" i="20" s="1"/>
  <c r="J24" i="20"/>
  <c r="L24" i="20" s="1"/>
  <c r="J25" i="20"/>
  <c r="L25" i="20" s="1"/>
  <c r="J26" i="20"/>
  <c r="J18" i="20"/>
  <c r="J3" i="20"/>
  <c r="I3" i="20"/>
  <c r="I11" i="20"/>
  <c r="L11" i="20" s="1"/>
  <c r="I10" i="20"/>
  <c r="K10" i="20" s="1"/>
  <c r="I9" i="20"/>
  <c r="I8" i="20"/>
  <c r="I7" i="20"/>
  <c r="K7" i="20" s="1"/>
  <c r="I6" i="20"/>
  <c r="L6" i="20" s="1"/>
  <c r="I5" i="20"/>
  <c r="I4" i="20"/>
  <c r="L8" i="20"/>
  <c r="L10" i="20"/>
  <c r="K8" i="20"/>
  <c r="G3" i="20"/>
  <c r="G4" i="20"/>
  <c r="G5" i="20"/>
  <c r="G6" i="20"/>
  <c r="G7" i="20"/>
  <c r="G8" i="20"/>
  <c r="G9" i="20"/>
  <c r="G10" i="20"/>
  <c r="G11" i="20"/>
  <c r="L9" i="20"/>
  <c r="H3" i="20"/>
  <c r="H26" i="20"/>
  <c r="H25" i="20"/>
  <c r="H24" i="20"/>
  <c r="H23" i="20"/>
  <c r="H22" i="20"/>
  <c r="H21" i="20"/>
  <c r="H20" i="20"/>
  <c r="H19" i="20"/>
  <c r="H18" i="20"/>
  <c r="H11" i="20"/>
  <c r="H10" i="20"/>
  <c r="H9" i="20"/>
  <c r="H8" i="20"/>
  <c r="H7" i="20"/>
  <c r="H6" i="20"/>
  <c r="H5" i="20"/>
  <c r="H4" i="20"/>
  <c r="G19" i="20"/>
  <c r="G20" i="20"/>
  <c r="G21" i="20"/>
  <c r="G22" i="20"/>
  <c r="G23" i="20"/>
  <c r="G24" i="20"/>
  <c r="G25" i="20"/>
  <c r="G26" i="20"/>
  <c r="G18" i="20"/>
  <c r="N14" i="19"/>
  <c r="N14" i="18"/>
  <c r="N14" i="17"/>
  <c r="N14" i="16"/>
  <c r="N14" i="15"/>
  <c r="N14" i="14"/>
  <c r="N14" i="13"/>
  <c r="N14" i="12"/>
  <c r="N14" i="11"/>
  <c r="N14" i="10"/>
  <c r="N14" i="9"/>
  <c r="N14" i="8"/>
  <c r="N14" i="7"/>
  <c r="N14" i="6"/>
  <c r="N14" i="5"/>
  <c r="N14" i="4"/>
  <c r="N14" i="3"/>
  <c r="N14" i="2"/>
  <c r="C25" i="1"/>
  <c r="C24" i="1"/>
  <c r="C23" i="1"/>
  <c r="C22" i="1"/>
  <c r="C21" i="1"/>
  <c r="C20" i="1"/>
  <c r="C19" i="1"/>
  <c r="C18" i="1"/>
  <c r="C17" i="1"/>
  <c r="C26" i="1"/>
  <c r="B26" i="1"/>
  <c r="B25" i="1"/>
  <c r="B24" i="1"/>
  <c r="B23" i="1"/>
  <c r="B22" i="1"/>
  <c r="B21" i="1"/>
  <c r="B20" i="1"/>
  <c r="B19" i="1"/>
  <c r="B18" i="1"/>
  <c r="B17" i="1"/>
  <c r="C10" i="20"/>
  <c r="C9" i="20"/>
  <c r="C8" i="20"/>
  <c r="C7" i="20"/>
  <c r="C6" i="20"/>
  <c r="C5" i="20"/>
  <c r="C4" i="20"/>
  <c r="C3" i="20"/>
  <c r="C2" i="20"/>
  <c r="B10" i="20"/>
  <c r="B9" i="20"/>
  <c r="B8" i="20"/>
  <c r="B7" i="20"/>
  <c r="B6" i="20"/>
  <c r="B5" i="20"/>
  <c r="B4" i="20"/>
  <c r="B3" i="20"/>
  <c r="B2" i="20"/>
  <c r="M17" i="6"/>
  <c r="G5" i="2"/>
  <c r="D1" i="2"/>
  <c r="C1" i="2"/>
  <c r="C1" i="19"/>
  <c r="D1" i="19" s="1"/>
  <c r="C1" i="18"/>
  <c r="D1" i="18" s="1"/>
  <c r="C1" i="17"/>
  <c r="D1" i="17" s="1"/>
  <c r="C1" i="16"/>
  <c r="D1" i="16" s="1"/>
  <c r="C1" i="15"/>
  <c r="D1" i="15" s="1"/>
  <c r="C1" i="14"/>
  <c r="D1" i="14" s="1"/>
  <c r="C1" i="13"/>
  <c r="D1" i="13" s="1"/>
  <c r="C1" i="12"/>
  <c r="D1" i="12" s="1"/>
  <c r="C1" i="11"/>
  <c r="D1" i="11" s="1"/>
  <c r="C1" i="10"/>
  <c r="D1" i="10" s="1"/>
  <c r="C1" i="9"/>
  <c r="D1" i="9" s="1"/>
  <c r="C1" i="8"/>
  <c r="D1" i="8" s="1"/>
  <c r="C1" i="7"/>
  <c r="D1" i="7" s="1"/>
  <c r="C1" i="6"/>
  <c r="D1" i="6" s="1"/>
  <c r="C1" i="5"/>
  <c r="D1" i="5" s="1"/>
  <c r="C1" i="4"/>
  <c r="D1" i="4" s="1"/>
  <c r="C1" i="3"/>
  <c r="D1" i="3" s="1"/>
  <c r="F88" i="19"/>
  <c r="E88" i="19"/>
  <c r="D88" i="19"/>
  <c r="F87" i="19"/>
  <c r="E87" i="19"/>
  <c r="D87" i="19"/>
  <c r="F86" i="19"/>
  <c r="E86" i="19"/>
  <c r="D86" i="19"/>
  <c r="F85" i="19"/>
  <c r="E85" i="19"/>
  <c r="D85" i="19"/>
  <c r="F84" i="19"/>
  <c r="E84" i="19"/>
  <c r="D84" i="19"/>
  <c r="F83" i="19"/>
  <c r="E83" i="19"/>
  <c r="D83" i="19"/>
  <c r="F82" i="19"/>
  <c r="E82" i="19"/>
  <c r="D82" i="19"/>
  <c r="F81" i="19"/>
  <c r="E81" i="19"/>
  <c r="D81" i="19"/>
  <c r="F80" i="19"/>
  <c r="E80" i="19"/>
  <c r="D80" i="19"/>
  <c r="F79" i="19"/>
  <c r="E79" i="19"/>
  <c r="D79" i="19"/>
  <c r="F78" i="19"/>
  <c r="E78" i="19"/>
  <c r="D78" i="19"/>
  <c r="F77" i="19"/>
  <c r="E77" i="19"/>
  <c r="D77" i="19"/>
  <c r="F76" i="19"/>
  <c r="E76" i="19"/>
  <c r="D76" i="19"/>
  <c r="F75" i="19"/>
  <c r="E75" i="19"/>
  <c r="D75" i="19"/>
  <c r="F74" i="19"/>
  <c r="E74" i="19"/>
  <c r="D74" i="19"/>
  <c r="F73" i="19"/>
  <c r="E73" i="19"/>
  <c r="D73" i="19"/>
  <c r="F72" i="19"/>
  <c r="E72" i="19"/>
  <c r="D72" i="19"/>
  <c r="F71" i="19"/>
  <c r="E71" i="19"/>
  <c r="D71" i="19"/>
  <c r="F70" i="19"/>
  <c r="E70" i="19"/>
  <c r="D70" i="19"/>
  <c r="F69" i="19"/>
  <c r="E69" i="19"/>
  <c r="D69" i="19"/>
  <c r="F68" i="19"/>
  <c r="E68" i="19"/>
  <c r="D68" i="19"/>
  <c r="F67" i="19"/>
  <c r="E67" i="19"/>
  <c r="D67" i="19"/>
  <c r="F66" i="19"/>
  <c r="E66" i="19"/>
  <c r="D66" i="19"/>
  <c r="F65" i="19"/>
  <c r="E65" i="19"/>
  <c r="D65" i="19"/>
  <c r="F64" i="19"/>
  <c r="E64" i="19"/>
  <c r="D64" i="19"/>
  <c r="F63" i="19"/>
  <c r="E63" i="19"/>
  <c r="D63" i="19"/>
  <c r="F62" i="19"/>
  <c r="E62" i="19"/>
  <c r="D62" i="19"/>
  <c r="F61" i="19"/>
  <c r="E61" i="19"/>
  <c r="D61" i="19"/>
  <c r="F60" i="19"/>
  <c r="E60" i="19"/>
  <c r="D60" i="19"/>
  <c r="F59" i="19"/>
  <c r="E59" i="19"/>
  <c r="D59" i="19"/>
  <c r="F58" i="19"/>
  <c r="E58" i="19"/>
  <c r="D58" i="19"/>
  <c r="F57" i="19"/>
  <c r="E57" i="19"/>
  <c r="D57" i="19"/>
  <c r="F56" i="19"/>
  <c r="E56" i="19"/>
  <c r="D56" i="19"/>
  <c r="F55" i="19"/>
  <c r="E55" i="19"/>
  <c r="D55" i="19"/>
  <c r="F54" i="19"/>
  <c r="E54" i="19"/>
  <c r="D54" i="19"/>
  <c r="F53" i="19"/>
  <c r="E53" i="19"/>
  <c r="D53" i="19"/>
  <c r="F52" i="19"/>
  <c r="E52" i="19"/>
  <c r="D52" i="19"/>
  <c r="F51" i="19"/>
  <c r="E51" i="19"/>
  <c r="D51" i="19"/>
  <c r="F50" i="19"/>
  <c r="E50" i="19"/>
  <c r="D50" i="19"/>
  <c r="F49" i="19"/>
  <c r="E49" i="19"/>
  <c r="D49" i="19"/>
  <c r="F48" i="19"/>
  <c r="E48" i="19"/>
  <c r="D48" i="19"/>
  <c r="F47" i="19"/>
  <c r="E47" i="19"/>
  <c r="D47" i="19"/>
  <c r="F46" i="19"/>
  <c r="E46" i="19"/>
  <c r="D46" i="19"/>
  <c r="F45" i="19"/>
  <c r="E45" i="19"/>
  <c r="D45" i="19"/>
  <c r="F44" i="19"/>
  <c r="E44" i="19"/>
  <c r="D44" i="19"/>
  <c r="F43" i="19"/>
  <c r="E43" i="19"/>
  <c r="D43" i="19"/>
  <c r="F42" i="19"/>
  <c r="E42" i="19"/>
  <c r="D42" i="19"/>
  <c r="F41" i="19"/>
  <c r="E41" i="19"/>
  <c r="D41" i="19"/>
  <c r="F40" i="19"/>
  <c r="E40" i="19"/>
  <c r="D40" i="19"/>
  <c r="F39" i="19"/>
  <c r="E39" i="19"/>
  <c r="D39" i="19"/>
  <c r="F38" i="19"/>
  <c r="E38" i="19"/>
  <c r="D38" i="19"/>
  <c r="F37" i="19"/>
  <c r="E37" i="19"/>
  <c r="D37" i="19"/>
  <c r="F36" i="19"/>
  <c r="E36" i="19"/>
  <c r="D36" i="19"/>
  <c r="F35" i="19"/>
  <c r="E35" i="19"/>
  <c r="D35" i="19"/>
  <c r="F34" i="19"/>
  <c r="E34" i="19"/>
  <c r="D34" i="19"/>
  <c r="F33" i="19"/>
  <c r="E33" i="19"/>
  <c r="D33" i="19"/>
  <c r="F32" i="19"/>
  <c r="E32" i="19"/>
  <c r="D32" i="19"/>
  <c r="F31" i="19"/>
  <c r="E31" i="19"/>
  <c r="D31" i="19"/>
  <c r="F30" i="19"/>
  <c r="E30" i="19"/>
  <c r="D30" i="19"/>
  <c r="F29" i="19"/>
  <c r="E29" i="19"/>
  <c r="D29" i="19"/>
  <c r="F28" i="19"/>
  <c r="E28" i="19"/>
  <c r="D28" i="19"/>
  <c r="F27" i="19"/>
  <c r="E27" i="19"/>
  <c r="D27" i="19"/>
  <c r="F26" i="19"/>
  <c r="E26" i="19"/>
  <c r="D26" i="19"/>
  <c r="F25" i="19"/>
  <c r="E25" i="19"/>
  <c r="D25" i="19"/>
  <c r="F24" i="19"/>
  <c r="E24" i="19"/>
  <c r="D24" i="19"/>
  <c r="F23" i="19"/>
  <c r="E23" i="19"/>
  <c r="D23" i="19"/>
  <c r="F22" i="19"/>
  <c r="E22" i="19"/>
  <c r="D22" i="19"/>
  <c r="F21" i="19"/>
  <c r="E21" i="19"/>
  <c r="D21" i="19"/>
  <c r="F20" i="19"/>
  <c r="E20" i="19"/>
  <c r="D20" i="19"/>
  <c r="F19" i="19"/>
  <c r="E19" i="19"/>
  <c r="D19" i="19"/>
  <c r="F18" i="19"/>
  <c r="E18" i="19"/>
  <c r="D18" i="19"/>
  <c r="F17" i="19"/>
  <c r="E17" i="19"/>
  <c r="D17" i="19"/>
  <c r="F16" i="19"/>
  <c r="E16" i="19"/>
  <c r="D16" i="19"/>
  <c r="F15" i="19"/>
  <c r="E15" i="19"/>
  <c r="D15" i="19"/>
  <c r="F14" i="19"/>
  <c r="E14" i="19"/>
  <c r="D14" i="19"/>
  <c r="F13" i="19"/>
  <c r="E13" i="19"/>
  <c r="D13" i="19"/>
  <c r="F12" i="19"/>
  <c r="E12" i="19"/>
  <c r="D12" i="19"/>
  <c r="F11" i="19"/>
  <c r="E11" i="19"/>
  <c r="D11" i="19"/>
  <c r="F10" i="19"/>
  <c r="E10" i="19"/>
  <c r="D10" i="19"/>
  <c r="F9" i="19"/>
  <c r="E9" i="19"/>
  <c r="D9" i="19"/>
  <c r="F8" i="19"/>
  <c r="E8" i="19"/>
  <c r="D8" i="19"/>
  <c r="F7" i="19"/>
  <c r="E7" i="19"/>
  <c r="D7" i="19"/>
  <c r="F6" i="19"/>
  <c r="E6" i="19"/>
  <c r="D6" i="19"/>
  <c r="F5" i="19"/>
  <c r="E5" i="19"/>
  <c r="D5" i="19"/>
  <c r="F88" i="18"/>
  <c r="E88" i="18"/>
  <c r="D88" i="18"/>
  <c r="F87" i="18"/>
  <c r="E87" i="18"/>
  <c r="D87" i="18"/>
  <c r="F86" i="18"/>
  <c r="E86" i="18"/>
  <c r="D86" i="18"/>
  <c r="F85" i="18"/>
  <c r="E85" i="18"/>
  <c r="D85" i="18"/>
  <c r="F84" i="18"/>
  <c r="E84" i="18"/>
  <c r="D84" i="18"/>
  <c r="F83" i="18"/>
  <c r="E83" i="18"/>
  <c r="D83" i="18"/>
  <c r="F82" i="18"/>
  <c r="E82" i="18"/>
  <c r="D82" i="18"/>
  <c r="F81" i="18"/>
  <c r="E81" i="18"/>
  <c r="D81" i="18"/>
  <c r="F80" i="18"/>
  <c r="E80" i="18"/>
  <c r="D80" i="18"/>
  <c r="F79" i="18"/>
  <c r="E79" i="18"/>
  <c r="D79" i="18"/>
  <c r="F78" i="18"/>
  <c r="E78" i="18"/>
  <c r="D78" i="18"/>
  <c r="F77" i="18"/>
  <c r="E77" i="18"/>
  <c r="D77" i="18"/>
  <c r="F76" i="18"/>
  <c r="E76" i="18"/>
  <c r="D76" i="18"/>
  <c r="F75" i="18"/>
  <c r="E75" i="18"/>
  <c r="D75" i="18"/>
  <c r="F74" i="18"/>
  <c r="E74" i="18"/>
  <c r="D74" i="18"/>
  <c r="F73" i="18"/>
  <c r="E73" i="18"/>
  <c r="D73" i="18"/>
  <c r="F72" i="18"/>
  <c r="E72" i="18"/>
  <c r="D72" i="18"/>
  <c r="F71" i="18"/>
  <c r="E71" i="18"/>
  <c r="D71" i="18"/>
  <c r="F70" i="18"/>
  <c r="E70" i="18"/>
  <c r="D70" i="18"/>
  <c r="F69" i="18"/>
  <c r="E69" i="18"/>
  <c r="D69" i="18"/>
  <c r="F68" i="18"/>
  <c r="E68" i="18"/>
  <c r="D68" i="18"/>
  <c r="F67" i="18"/>
  <c r="E67" i="18"/>
  <c r="D67" i="18"/>
  <c r="F66" i="18"/>
  <c r="E66" i="18"/>
  <c r="D66" i="18"/>
  <c r="F65" i="18"/>
  <c r="E65" i="18"/>
  <c r="D65" i="18"/>
  <c r="F64" i="18"/>
  <c r="E64" i="18"/>
  <c r="D64" i="18"/>
  <c r="F63" i="18"/>
  <c r="E63" i="18"/>
  <c r="D63" i="18"/>
  <c r="F62" i="18"/>
  <c r="E62" i="18"/>
  <c r="D62" i="18"/>
  <c r="F61" i="18"/>
  <c r="E61" i="18"/>
  <c r="D61" i="18"/>
  <c r="F60" i="18"/>
  <c r="E60" i="18"/>
  <c r="D60" i="18"/>
  <c r="F59" i="18"/>
  <c r="E59" i="18"/>
  <c r="D59" i="18"/>
  <c r="F58" i="18"/>
  <c r="E58" i="18"/>
  <c r="D58" i="18"/>
  <c r="F57" i="18"/>
  <c r="E57" i="18"/>
  <c r="D57" i="18"/>
  <c r="F56" i="18"/>
  <c r="E56" i="18"/>
  <c r="D56" i="18"/>
  <c r="F55" i="18"/>
  <c r="E55" i="18"/>
  <c r="D55" i="18"/>
  <c r="F54" i="18"/>
  <c r="E54" i="18"/>
  <c r="D54" i="18"/>
  <c r="F53" i="18"/>
  <c r="E53" i="18"/>
  <c r="D53" i="18"/>
  <c r="F52" i="18"/>
  <c r="E52" i="18"/>
  <c r="D52" i="18"/>
  <c r="F51" i="18"/>
  <c r="E51" i="18"/>
  <c r="D51" i="18"/>
  <c r="F50" i="18"/>
  <c r="E50" i="18"/>
  <c r="D50" i="18"/>
  <c r="F49" i="18"/>
  <c r="E49" i="18"/>
  <c r="D49" i="18"/>
  <c r="F48" i="18"/>
  <c r="E48" i="18"/>
  <c r="D48" i="18"/>
  <c r="F47" i="18"/>
  <c r="E47" i="18"/>
  <c r="D47" i="18"/>
  <c r="F46" i="18"/>
  <c r="E46" i="18"/>
  <c r="D46" i="18"/>
  <c r="F45" i="18"/>
  <c r="E45" i="18"/>
  <c r="D45" i="18"/>
  <c r="F44" i="18"/>
  <c r="E44" i="18"/>
  <c r="D44" i="18"/>
  <c r="F43" i="18"/>
  <c r="E43" i="18"/>
  <c r="D43" i="18"/>
  <c r="F42" i="18"/>
  <c r="E42" i="18"/>
  <c r="D42" i="18"/>
  <c r="F41" i="18"/>
  <c r="E41" i="18"/>
  <c r="D41" i="18"/>
  <c r="F40" i="18"/>
  <c r="E40" i="18"/>
  <c r="D40" i="18"/>
  <c r="F39" i="18"/>
  <c r="E39" i="18"/>
  <c r="D39" i="18"/>
  <c r="F38" i="18"/>
  <c r="E38" i="18"/>
  <c r="D38" i="18"/>
  <c r="F37" i="18"/>
  <c r="E37" i="18"/>
  <c r="D37" i="18"/>
  <c r="F36" i="18"/>
  <c r="E36" i="18"/>
  <c r="D36" i="18"/>
  <c r="F35" i="18"/>
  <c r="E35" i="18"/>
  <c r="D35" i="18"/>
  <c r="F34" i="18"/>
  <c r="E34" i="18"/>
  <c r="D34" i="18"/>
  <c r="F33" i="18"/>
  <c r="E33" i="18"/>
  <c r="D33" i="18"/>
  <c r="F32" i="18"/>
  <c r="E32" i="18"/>
  <c r="D32" i="18"/>
  <c r="F31" i="18"/>
  <c r="E31" i="18"/>
  <c r="D31" i="18"/>
  <c r="F30" i="18"/>
  <c r="E30" i="18"/>
  <c r="D30" i="18"/>
  <c r="F29" i="18"/>
  <c r="E29" i="18"/>
  <c r="D29" i="18"/>
  <c r="F28" i="18"/>
  <c r="E28" i="18"/>
  <c r="D28" i="18"/>
  <c r="F27" i="18"/>
  <c r="E27" i="18"/>
  <c r="D27" i="18"/>
  <c r="F26" i="18"/>
  <c r="E26" i="18"/>
  <c r="D26" i="18"/>
  <c r="F25" i="18"/>
  <c r="E25" i="18"/>
  <c r="D25" i="18"/>
  <c r="F24" i="18"/>
  <c r="E24" i="18"/>
  <c r="D24" i="18"/>
  <c r="F23" i="18"/>
  <c r="E23" i="18"/>
  <c r="D23" i="18"/>
  <c r="F22" i="18"/>
  <c r="E22" i="18"/>
  <c r="D22" i="18"/>
  <c r="F21" i="18"/>
  <c r="E21" i="18"/>
  <c r="D21" i="18"/>
  <c r="F20" i="18"/>
  <c r="E20" i="18"/>
  <c r="D20" i="18"/>
  <c r="F19" i="18"/>
  <c r="E19" i="18"/>
  <c r="D19" i="18"/>
  <c r="F18" i="18"/>
  <c r="E18" i="18"/>
  <c r="D18" i="18"/>
  <c r="F17" i="18"/>
  <c r="E17" i="18"/>
  <c r="D17" i="18"/>
  <c r="F16" i="18"/>
  <c r="E16" i="18"/>
  <c r="D16" i="18"/>
  <c r="F15" i="18"/>
  <c r="E15" i="18"/>
  <c r="D15" i="18"/>
  <c r="F14" i="18"/>
  <c r="E14" i="18"/>
  <c r="D14" i="18"/>
  <c r="F13" i="18"/>
  <c r="E13" i="18"/>
  <c r="D13" i="18"/>
  <c r="F12" i="18"/>
  <c r="E12" i="18"/>
  <c r="D12" i="18"/>
  <c r="F11" i="18"/>
  <c r="E11" i="18"/>
  <c r="D11" i="18"/>
  <c r="F10" i="18"/>
  <c r="E10" i="18"/>
  <c r="D10" i="18"/>
  <c r="F9" i="18"/>
  <c r="E9" i="18"/>
  <c r="D9" i="18"/>
  <c r="F8" i="18"/>
  <c r="E8" i="18"/>
  <c r="D8" i="18"/>
  <c r="F7" i="18"/>
  <c r="E7" i="18"/>
  <c r="D7" i="18"/>
  <c r="F6" i="18"/>
  <c r="E6" i="18"/>
  <c r="D6" i="18"/>
  <c r="F5" i="18"/>
  <c r="E5" i="18"/>
  <c r="D5" i="18"/>
  <c r="F88" i="17"/>
  <c r="E88" i="17"/>
  <c r="D88" i="17"/>
  <c r="F87" i="17"/>
  <c r="E87" i="17"/>
  <c r="D87" i="17"/>
  <c r="F86" i="17"/>
  <c r="E86" i="17"/>
  <c r="D86" i="17"/>
  <c r="F85" i="17"/>
  <c r="E85" i="17"/>
  <c r="D85" i="17"/>
  <c r="F84" i="17"/>
  <c r="E84" i="17"/>
  <c r="D84" i="17"/>
  <c r="F83" i="17"/>
  <c r="E83" i="17"/>
  <c r="D83" i="17"/>
  <c r="F82" i="17"/>
  <c r="E82" i="17"/>
  <c r="D82" i="17"/>
  <c r="F81" i="17"/>
  <c r="E81" i="17"/>
  <c r="D81" i="17"/>
  <c r="F80" i="17"/>
  <c r="E80" i="17"/>
  <c r="D80" i="17"/>
  <c r="F79" i="17"/>
  <c r="E79" i="17"/>
  <c r="D79" i="17"/>
  <c r="F78" i="17"/>
  <c r="E78" i="17"/>
  <c r="D78" i="17"/>
  <c r="F77" i="17"/>
  <c r="E77" i="17"/>
  <c r="D77" i="17"/>
  <c r="F76" i="17"/>
  <c r="E76" i="17"/>
  <c r="D76" i="17"/>
  <c r="F75" i="17"/>
  <c r="E75" i="17"/>
  <c r="D75" i="17"/>
  <c r="F74" i="17"/>
  <c r="E74" i="17"/>
  <c r="D74" i="17"/>
  <c r="F73" i="17"/>
  <c r="E73" i="17"/>
  <c r="D73" i="17"/>
  <c r="F72" i="17"/>
  <c r="E72" i="17"/>
  <c r="D72" i="17"/>
  <c r="F71" i="17"/>
  <c r="E71" i="17"/>
  <c r="D71" i="17"/>
  <c r="F70" i="17"/>
  <c r="E70" i="17"/>
  <c r="D70" i="17"/>
  <c r="F69" i="17"/>
  <c r="E69" i="17"/>
  <c r="D69" i="17"/>
  <c r="F68" i="17"/>
  <c r="E68" i="17"/>
  <c r="D68" i="17"/>
  <c r="F67" i="17"/>
  <c r="E67" i="17"/>
  <c r="D67" i="17"/>
  <c r="F66" i="17"/>
  <c r="E66" i="17"/>
  <c r="D66" i="17"/>
  <c r="F65" i="17"/>
  <c r="E65" i="17"/>
  <c r="D65" i="17"/>
  <c r="F64" i="17"/>
  <c r="E64" i="17"/>
  <c r="D64" i="17"/>
  <c r="F63" i="17"/>
  <c r="E63" i="17"/>
  <c r="D63" i="17"/>
  <c r="F62" i="17"/>
  <c r="E62" i="17"/>
  <c r="D62" i="17"/>
  <c r="F61" i="17"/>
  <c r="E61" i="17"/>
  <c r="D61" i="17"/>
  <c r="F60" i="17"/>
  <c r="E60" i="17"/>
  <c r="D60" i="17"/>
  <c r="F59" i="17"/>
  <c r="E59" i="17"/>
  <c r="D59" i="17"/>
  <c r="F58" i="17"/>
  <c r="E58" i="17"/>
  <c r="D58" i="17"/>
  <c r="F57" i="17"/>
  <c r="E57" i="17"/>
  <c r="D57" i="17"/>
  <c r="F56" i="17"/>
  <c r="E56" i="17"/>
  <c r="D56" i="17"/>
  <c r="F55" i="17"/>
  <c r="E55" i="17"/>
  <c r="D55" i="17"/>
  <c r="F54" i="17"/>
  <c r="E54" i="17"/>
  <c r="D54" i="17"/>
  <c r="F53" i="17"/>
  <c r="E53" i="17"/>
  <c r="D53" i="17"/>
  <c r="F52" i="17"/>
  <c r="E52" i="17"/>
  <c r="D52" i="17"/>
  <c r="F51" i="17"/>
  <c r="E51" i="17"/>
  <c r="D51" i="17"/>
  <c r="F50" i="17"/>
  <c r="E50" i="17"/>
  <c r="D50" i="17"/>
  <c r="F49" i="17"/>
  <c r="E49" i="17"/>
  <c r="D49" i="17"/>
  <c r="F48" i="17"/>
  <c r="E48" i="17"/>
  <c r="D48" i="17"/>
  <c r="F47" i="17"/>
  <c r="E47" i="17"/>
  <c r="D47" i="17"/>
  <c r="F46" i="17"/>
  <c r="E46" i="17"/>
  <c r="D46" i="17"/>
  <c r="F45" i="17"/>
  <c r="E45" i="17"/>
  <c r="D45" i="17"/>
  <c r="F44" i="17"/>
  <c r="E44" i="17"/>
  <c r="D44" i="17"/>
  <c r="F43" i="17"/>
  <c r="E43" i="17"/>
  <c r="D43" i="17"/>
  <c r="F42" i="17"/>
  <c r="E42" i="17"/>
  <c r="D42" i="17"/>
  <c r="F41" i="17"/>
  <c r="E41" i="17"/>
  <c r="D41" i="17"/>
  <c r="F40" i="17"/>
  <c r="E40" i="17"/>
  <c r="D40" i="17"/>
  <c r="F39" i="17"/>
  <c r="E39" i="17"/>
  <c r="D39" i="17"/>
  <c r="F38" i="17"/>
  <c r="E38" i="17"/>
  <c r="D38" i="17"/>
  <c r="F37" i="17"/>
  <c r="E37" i="17"/>
  <c r="D37" i="17"/>
  <c r="F36" i="17"/>
  <c r="E36" i="17"/>
  <c r="D36" i="17"/>
  <c r="F35" i="17"/>
  <c r="E35" i="17"/>
  <c r="D35" i="17"/>
  <c r="F34" i="17"/>
  <c r="E34" i="17"/>
  <c r="D34" i="17"/>
  <c r="F33" i="17"/>
  <c r="E33" i="17"/>
  <c r="D33" i="17"/>
  <c r="F32" i="17"/>
  <c r="E32" i="17"/>
  <c r="D32" i="17"/>
  <c r="F31" i="17"/>
  <c r="E31" i="17"/>
  <c r="D31" i="17"/>
  <c r="F30" i="17"/>
  <c r="E30" i="17"/>
  <c r="D30" i="17"/>
  <c r="F29" i="17"/>
  <c r="E29" i="17"/>
  <c r="D29" i="17"/>
  <c r="F28" i="17"/>
  <c r="E28" i="17"/>
  <c r="D28" i="17"/>
  <c r="F27" i="17"/>
  <c r="E27" i="17"/>
  <c r="D27" i="17"/>
  <c r="F26" i="17"/>
  <c r="E26" i="17"/>
  <c r="D26" i="17"/>
  <c r="F25" i="17"/>
  <c r="E25" i="17"/>
  <c r="D25" i="17"/>
  <c r="F24" i="17"/>
  <c r="E24" i="17"/>
  <c r="D24" i="17"/>
  <c r="F23" i="17"/>
  <c r="E23" i="17"/>
  <c r="D23" i="17"/>
  <c r="F22" i="17"/>
  <c r="E22" i="17"/>
  <c r="D22" i="17"/>
  <c r="F21" i="17"/>
  <c r="E21" i="17"/>
  <c r="D21" i="17"/>
  <c r="F20" i="17"/>
  <c r="E20" i="17"/>
  <c r="D20" i="17"/>
  <c r="F19" i="17"/>
  <c r="E19" i="17"/>
  <c r="D19" i="17"/>
  <c r="F18" i="17"/>
  <c r="E18" i="17"/>
  <c r="D18" i="17"/>
  <c r="F17" i="17"/>
  <c r="E17" i="17"/>
  <c r="D17" i="17"/>
  <c r="F16" i="17"/>
  <c r="E16" i="17"/>
  <c r="D16" i="17"/>
  <c r="F15" i="17"/>
  <c r="E15" i="17"/>
  <c r="D15" i="17"/>
  <c r="F14" i="17"/>
  <c r="E14" i="17"/>
  <c r="D14" i="17"/>
  <c r="F13" i="17"/>
  <c r="E13" i="17"/>
  <c r="D13" i="17"/>
  <c r="F12" i="17"/>
  <c r="E12" i="17"/>
  <c r="D12" i="17"/>
  <c r="F11" i="17"/>
  <c r="E11" i="17"/>
  <c r="D11" i="17"/>
  <c r="F10" i="17"/>
  <c r="E10" i="17"/>
  <c r="D10" i="17"/>
  <c r="F9" i="17"/>
  <c r="E9" i="17"/>
  <c r="D9" i="17"/>
  <c r="F8" i="17"/>
  <c r="E8" i="17"/>
  <c r="D8" i="17"/>
  <c r="F7" i="17"/>
  <c r="E7" i="17"/>
  <c r="D7" i="17"/>
  <c r="F6" i="17"/>
  <c r="E6" i="17"/>
  <c r="D6" i="17"/>
  <c r="F5" i="17"/>
  <c r="E5" i="17"/>
  <c r="D5" i="17"/>
  <c r="F88" i="16"/>
  <c r="E88" i="16"/>
  <c r="D88" i="16"/>
  <c r="F87" i="16"/>
  <c r="E87" i="16"/>
  <c r="D87" i="16"/>
  <c r="F86" i="16"/>
  <c r="E86" i="16"/>
  <c r="D86" i="16"/>
  <c r="F85" i="16"/>
  <c r="E85" i="16"/>
  <c r="D85" i="16"/>
  <c r="F84" i="16"/>
  <c r="E84" i="16"/>
  <c r="D84" i="16"/>
  <c r="F83" i="16"/>
  <c r="E83" i="16"/>
  <c r="D83" i="16"/>
  <c r="F82" i="16"/>
  <c r="E82" i="16"/>
  <c r="D82" i="16"/>
  <c r="F81" i="16"/>
  <c r="E81" i="16"/>
  <c r="D81" i="16"/>
  <c r="F80" i="16"/>
  <c r="E80" i="16"/>
  <c r="D80" i="16"/>
  <c r="F79" i="16"/>
  <c r="E79" i="16"/>
  <c r="D79" i="16"/>
  <c r="F78" i="16"/>
  <c r="E78" i="16"/>
  <c r="D78" i="16"/>
  <c r="F77" i="16"/>
  <c r="E77" i="16"/>
  <c r="D77" i="16"/>
  <c r="F76" i="16"/>
  <c r="E76" i="16"/>
  <c r="D76" i="16"/>
  <c r="F75" i="16"/>
  <c r="E75" i="16"/>
  <c r="D75" i="16"/>
  <c r="F74" i="16"/>
  <c r="E74" i="16"/>
  <c r="D74" i="16"/>
  <c r="F73" i="16"/>
  <c r="E73" i="16"/>
  <c r="D73" i="16"/>
  <c r="F72" i="16"/>
  <c r="E72" i="16"/>
  <c r="D72" i="16"/>
  <c r="F71" i="16"/>
  <c r="E71" i="16"/>
  <c r="D71" i="16"/>
  <c r="F70" i="16"/>
  <c r="E70" i="16"/>
  <c r="D70" i="16"/>
  <c r="F69" i="16"/>
  <c r="E69" i="16"/>
  <c r="D69" i="16"/>
  <c r="F68" i="16"/>
  <c r="E68" i="16"/>
  <c r="D68" i="16"/>
  <c r="F67" i="16"/>
  <c r="E67" i="16"/>
  <c r="D67" i="16"/>
  <c r="F66" i="16"/>
  <c r="E66" i="16"/>
  <c r="D66" i="16"/>
  <c r="F65" i="16"/>
  <c r="E65" i="16"/>
  <c r="D65" i="16"/>
  <c r="F64" i="16"/>
  <c r="E64" i="16"/>
  <c r="D64" i="16"/>
  <c r="F63" i="16"/>
  <c r="E63" i="16"/>
  <c r="D63" i="16"/>
  <c r="F62" i="16"/>
  <c r="E62" i="16"/>
  <c r="D62" i="16"/>
  <c r="F61" i="16"/>
  <c r="E61" i="16"/>
  <c r="D61" i="16"/>
  <c r="F60" i="16"/>
  <c r="E60" i="16"/>
  <c r="D60" i="16"/>
  <c r="F59" i="16"/>
  <c r="E59" i="16"/>
  <c r="D59" i="16"/>
  <c r="F58" i="16"/>
  <c r="E58" i="16"/>
  <c r="D58" i="16"/>
  <c r="F57" i="16"/>
  <c r="E57" i="16"/>
  <c r="D57" i="16"/>
  <c r="F56" i="16"/>
  <c r="E56" i="16"/>
  <c r="D56" i="16"/>
  <c r="F55" i="16"/>
  <c r="E55" i="16"/>
  <c r="D55" i="16"/>
  <c r="F54" i="16"/>
  <c r="E54" i="16"/>
  <c r="D54" i="16"/>
  <c r="F53" i="16"/>
  <c r="E53" i="16"/>
  <c r="D53" i="16"/>
  <c r="F52" i="16"/>
  <c r="E52" i="16"/>
  <c r="D52" i="16"/>
  <c r="F51" i="16"/>
  <c r="E51" i="16"/>
  <c r="D51" i="16"/>
  <c r="F50" i="16"/>
  <c r="E50" i="16"/>
  <c r="D50" i="16"/>
  <c r="F49" i="16"/>
  <c r="E49" i="16"/>
  <c r="D49" i="16"/>
  <c r="F48" i="16"/>
  <c r="E48" i="16"/>
  <c r="D48" i="16"/>
  <c r="F47" i="16"/>
  <c r="E47" i="16"/>
  <c r="D47" i="16"/>
  <c r="F46" i="16"/>
  <c r="E46" i="16"/>
  <c r="D46" i="16"/>
  <c r="F45" i="16"/>
  <c r="E45" i="16"/>
  <c r="D45" i="16"/>
  <c r="F44" i="16"/>
  <c r="E44" i="16"/>
  <c r="D44" i="16"/>
  <c r="F43" i="16"/>
  <c r="E43" i="16"/>
  <c r="D43" i="16"/>
  <c r="F42" i="16"/>
  <c r="E42" i="16"/>
  <c r="D42" i="16"/>
  <c r="F41" i="16"/>
  <c r="E41" i="16"/>
  <c r="D41" i="16"/>
  <c r="F40" i="16"/>
  <c r="E40" i="16"/>
  <c r="D40" i="16"/>
  <c r="F39" i="16"/>
  <c r="E39" i="16"/>
  <c r="D39" i="16"/>
  <c r="F38" i="16"/>
  <c r="E38" i="16"/>
  <c r="D38" i="16"/>
  <c r="F37" i="16"/>
  <c r="E37" i="16"/>
  <c r="D37" i="16"/>
  <c r="F36" i="16"/>
  <c r="E36" i="16"/>
  <c r="D36" i="16"/>
  <c r="F35" i="16"/>
  <c r="E35" i="16"/>
  <c r="D35" i="16"/>
  <c r="F34" i="16"/>
  <c r="E34" i="16"/>
  <c r="D34" i="16"/>
  <c r="F33" i="16"/>
  <c r="E33" i="16"/>
  <c r="D33" i="16"/>
  <c r="F32" i="16"/>
  <c r="E32" i="16"/>
  <c r="D32" i="16"/>
  <c r="F31" i="16"/>
  <c r="E31" i="16"/>
  <c r="D31" i="16"/>
  <c r="F30" i="16"/>
  <c r="E30" i="16"/>
  <c r="D30" i="16"/>
  <c r="F29" i="16"/>
  <c r="E29" i="16"/>
  <c r="D29" i="16"/>
  <c r="F28" i="16"/>
  <c r="E28" i="16"/>
  <c r="D28" i="16"/>
  <c r="F27" i="16"/>
  <c r="E27" i="16"/>
  <c r="D27" i="16"/>
  <c r="F26" i="16"/>
  <c r="E26" i="16"/>
  <c r="D26" i="16"/>
  <c r="F25" i="16"/>
  <c r="E25" i="16"/>
  <c r="D25" i="16"/>
  <c r="F24" i="16"/>
  <c r="E24" i="16"/>
  <c r="D24" i="16"/>
  <c r="F23" i="16"/>
  <c r="E23" i="16"/>
  <c r="D23" i="16"/>
  <c r="F22" i="16"/>
  <c r="E22" i="16"/>
  <c r="D22" i="16"/>
  <c r="F21" i="16"/>
  <c r="E21" i="16"/>
  <c r="D21" i="16"/>
  <c r="F20" i="16"/>
  <c r="E20" i="16"/>
  <c r="D20" i="16"/>
  <c r="F19" i="16"/>
  <c r="E19" i="16"/>
  <c r="D19" i="16"/>
  <c r="F18" i="16"/>
  <c r="E18" i="16"/>
  <c r="D18" i="16"/>
  <c r="F17" i="16"/>
  <c r="E17" i="16"/>
  <c r="D17" i="16"/>
  <c r="F16" i="16"/>
  <c r="E16" i="16"/>
  <c r="D16" i="16"/>
  <c r="F15" i="16"/>
  <c r="E15" i="16"/>
  <c r="D15" i="16"/>
  <c r="F14" i="16"/>
  <c r="E14" i="16"/>
  <c r="D14" i="16"/>
  <c r="F13" i="16"/>
  <c r="E13" i="16"/>
  <c r="D13" i="16"/>
  <c r="F12" i="16"/>
  <c r="E12" i="16"/>
  <c r="D12" i="16"/>
  <c r="F11" i="16"/>
  <c r="E11" i="16"/>
  <c r="D11" i="16"/>
  <c r="F10" i="16"/>
  <c r="E10" i="16"/>
  <c r="D10" i="16"/>
  <c r="F9" i="16"/>
  <c r="E9" i="16"/>
  <c r="D9" i="16"/>
  <c r="F8" i="16"/>
  <c r="E8" i="16"/>
  <c r="D8" i="16"/>
  <c r="F7" i="16"/>
  <c r="E7" i="16"/>
  <c r="D7" i="16"/>
  <c r="F6" i="16"/>
  <c r="E6" i="16"/>
  <c r="D6" i="16"/>
  <c r="F5" i="16"/>
  <c r="E5" i="16"/>
  <c r="D5" i="16"/>
  <c r="F88" i="15"/>
  <c r="E88" i="15"/>
  <c r="F87" i="15"/>
  <c r="E87" i="15"/>
  <c r="D87" i="15"/>
  <c r="F86" i="15"/>
  <c r="E86" i="15"/>
  <c r="D86" i="15"/>
  <c r="F85" i="15"/>
  <c r="E85" i="15"/>
  <c r="D85" i="15"/>
  <c r="F84" i="15"/>
  <c r="E84" i="15"/>
  <c r="D84" i="15"/>
  <c r="F83" i="15"/>
  <c r="E83" i="15"/>
  <c r="D83" i="15"/>
  <c r="F82" i="15"/>
  <c r="E82" i="15"/>
  <c r="D82" i="15"/>
  <c r="F81" i="15"/>
  <c r="E81" i="15"/>
  <c r="D81" i="15"/>
  <c r="F80" i="15"/>
  <c r="E80" i="15"/>
  <c r="D80" i="15"/>
  <c r="F79" i="15"/>
  <c r="E79" i="15"/>
  <c r="D79" i="15"/>
  <c r="F78" i="15"/>
  <c r="E78" i="15"/>
  <c r="D78" i="15"/>
  <c r="F77" i="15"/>
  <c r="E77" i="15"/>
  <c r="D77" i="15"/>
  <c r="F76" i="15"/>
  <c r="E76" i="15"/>
  <c r="D76" i="15"/>
  <c r="F75" i="15"/>
  <c r="E75" i="15"/>
  <c r="D75" i="15"/>
  <c r="F74" i="15"/>
  <c r="E74" i="15"/>
  <c r="D74" i="15"/>
  <c r="F73" i="15"/>
  <c r="E73" i="15"/>
  <c r="D73" i="15"/>
  <c r="F72" i="15"/>
  <c r="E72" i="15"/>
  <c r="D72" i="15"/>
  <c r="F71" i="15"/>
  <c r="E71" i="15"/>
  <c r="D71" i="15"/>
  <c r="F70" i="15"/>
  <c r="E70" i="15"/>
  <c r="D70" i="15"/>
  <c r="F69" i="15"/>
  <c r="E69" i="15"/>
  <c r="D69" i="15"/>
  <c r="F68" i="15"/>
  <c r="E68" i="15"/>
  <c r="D68" i="15"/>
  <c r="F67" i="15"/>
  <c r="E67" i="15"/>
  <c r="D67" i="15"/>
  <c r="F66" i="15"/>
  <c r="E66" i="15"/>
  <c r="D66" i="15"/>
  <c r="F65" i="15"/>
  <c r="E65" i="15"/>
  <c r="D65" i="15"/>
  <c r="F64" i="15"/>
  <c r="E64" i="15"/>
  <c r="D64" i="15"/>
  <c r="F63" i="15"/>
  <c r="E63" i="15"/>
  <c r="D63" i="15"/>
  <c r="F62" i="15"/>
  <c r="E62" i="15"/>
  <c r="D62" i="15"/>
  <c r="F61" i="15"/>
  <c r="E61" i="15"/>
  <c r="D61" i="15"/>
  <c r="F60" i="15"/>
  <c r="E60" i="15"/>
  <c r="D60" i="15"/>
  <c r="F59" i="15"/>
  <c r="E59" i="15"/>
  <c r="D59" i="15"/>
  <c r="F58" i="15"/>
  <c r="E58" i="15"/>
  <c r="D58" i="15"/>
  <c r="F57" i="15"/>
  <c r="E57" i="15"/>
  <c r="D57" i="15"/>
  <c r="F56" i="15"/>
  <c r="E56" i="15"/>
  <c r="D56" i="15"/>
  <c r="F55" i="15"/>
  <c r="E55" i="15"/>
  <c r="D55" i="15"/>
  <c r="F54" i="15"/>
  <c r="E54" i="15"/>
  <c r="D54" i="15"/>
  <c r="F53" i="15"/>
  <c r="E53" i="15"/>
  <c r="D53" i="15"/>
  <c r="F52" i="15"/>
  <c r="E52" i="15"/>
  <c r="D52" i="15"/>
  <c r="F51" i="15"/>
  <c r="E51" i="15"/>
  <c r="D51" i="15"/>
  <c r="F50" i="15"/>
  <c r="E50" i="15"/>
  <c r="D50" i="15"/>
  <c r="F49" i="15"/>
  <c r="E49" i="15"/>
  <c r="D49" i="15"/>
  <c r="F48" i="15"/>
  <c r="E48" i="15"/>
  <c r="D48" i="15"/>
  <c r="F47" i="15"/>
  <c r="E47" i="15"/>
  <c r="D47" i="15"/>
  <c r="F46" i="15"/>
  <c r="E46" i="15"/>
  <c r="D46" i="15"/>
  <c r="F45" i="15"/>
  <c r="E45" i="15"/>
  <c r="D45" i="15"/>
  <c r="F44" i="15"/>
  <c r="E44" i="15"/>
  <c r="D44" i="15"/>
  <c r="F43" i="15"/>
  <c r="E43" i="15"/>
  <c r="D43" i="15"/>
  <c r="F42" i="15"/>
  <c r="E42" i="15"/>
  <c r="D42" i="15"/>
  <c r="F41" i="15"/>
  <c r="E41" i="15"/>
  <c r="D41" i="15"/>
  <c r="F40" i="15"/>
  <c r="E40" i="15"/>
  <c r="D40" i="15"/>
  <c r="F39" i="15"/>
  <c r="E39" i="15"/>
  <c r="D39" i="15"/>
  <c r="F38" i="15"/>
  <c r="E38" i="15"/>
  <c r="D38" i="15"/>
  <c r="F37" i="15"/>
  <c r="E37" i="15"/>
  <c r="D37" i="15"/>
  <c r="F36" i="15"/>
  <c r="E36" i="15"/>
  <c r="D36" i="15"/>
  <c r="F35" i="15"/>
  <c r="E35" i="15"/>
  <c r="D35" i="15"/>
  <c r="F34" i="15"/>
  <c r="E34" i="15"/>
  <c r="D34" i="15"/>
  <c r="F33" i="15"/>
  <c r="E33" i="15"/>
  <c r="D33" i="15"/>
  <c r="F32" i="15"/>
  <c r="E32" i="15"/>
  <c r="D32" i="15"/>
  <c r="F31" i="15"/>
  <c r="E31" i="15"/>
  <c r="D31" i="15"/>
  <c r="F30" i="15"/>
  <c r="E30" i="15"/>
  <c r="D30" i="15"/>
  <c r="F29" i="15"/>
  <c r="E29" i="15"/>
  <c r="D29" i="15"/>
  <c r="F28" i="15"/>
  <c r="E28" i="15"/>
  <c r="D28" i="15"/>
  <c r="F27" i="15"/>
  <c r="E27" i="15"/>
  <c r="D27" i="15"/>
  <c r="F26" i="15"/>
  <c r="E26" i="15"/>
  <c r="D26" i="15"/>
  <c r="F25" i="15"/>
  <c r="E25" i="15"/>
  <c r="D25" i="15"/>
  <c r="F24" i="15"/>
  <c r="E24" i="15"/>
  <c r="D24" i="15"/>
  <c r="F23" i="15"/>
  <c r="E23" i="15"/>
  <c r="D23" i="15"/>
  <c r="F22" i="15"/>
  <c r="E22" i="15"/>
  <c r="D22" i="15"/>
  <c r="F21" i="15"/>
  <c r="E21" i="15"/>
  <c r="D21" i="15"/>
  <c r="F20" i="15"/>
  <c r="E20" i="15"/>
  <c r="D20" i="15"/>
  <c r="F19" i="15"/>
  <c r="E19" i="15"/>
  <c r="D19" i="15"/>
  <c r="F18" i="15"/>
  <c r="E18" i="15"/>
  <c r="D18" i="15"/>
  <c r="F17" i="15"/>
  <c r="E17" i="15"/>
  <c r="D17" i="15"/>
  <c r="F16" i="15"/>
  <c r="E16" i="15"/>
  <c r="D16" i="15"/>
  <c r="F15" i="15"/>
  <c r="E15" i="15"/>
  <c r="D15" i="15"/>
  <c r="F14" i="15"/>
  <c r="E14" i="15"/>
  <c r="D14" i="15"/>
  <c r="F13" i="15"/>
  <c r="E13" i="15"/>
  <c r="D13" i="15"/>
  <c r="F12" i="15"/>
  <c r="E12" i="15"/>
  <c r="D12" i="15"/>
  <c r="F11" i="15"/>
  <c r="E11" i="15"/>
  <c r="D11" i="15"/>
  <c r="F10" i="15"/>
  <c r="E10" i="15"/>
  <c r="D10" i="15"/>
  <c r="F9" i="15"/>
  <c r="E9" i="15"/>
  <c r="D9" i="15"/>
  <c r="F8" i="15"/>
  <c r="E8" i="15"/>
  <c r="D8" i="15"/>
  <c r="F7" i="15"/>
  <c r="E7" i="15"/>
  <c r="D7" i="15"/>
  <c r="F6" i="15"/>
  <c r="E6" i="15"/>
  <c r="D6" i="15"/>
  <c r="F5" i="15"/>
  <c r="E5" i="15"/>
  <c r="D5" i="15"/>
  <c r="F60" i="14"/>
  <c r="E60" i="14"/>
  <c r="D60" i="14"/>
  <c r="F59" i="14"/>
  <c r="E59" i="14"/>
  <c r="D59" i="14"/>
  <c r="F58" i="14"/>
  <c r="E58" i="14"/>
  <c r="D58" i="14"/>
  <c r="F57" i="14"/>
  <c r="E57" i="14"/>
  <c r="D57" i="14"/>
  <c r="F56" i="14"/>
  <c r="E56" i="14"/>
  <c r="D56" i="14"/>
  <c r="F55" i="14"/>
  <c r="E55" i="14"/>
  <c r="D55" i="14"/>
  <c r="F54" i="14"/>
  <c r="E54" i="14"/>
  <c r="D54" i="14"/>
  <c r="F53" i="14"/>
  <c r="E53" i="14"/>
  <c r="D53" i="14"/>
  <c r="F52" i="14"/>
  <c r="E52" i="14"/>
  <c r="D52" i="14"/>
  <c r="F51" i="14"/>
  <c r="E51" i="14"/>
  <c r="D51" i="14"/>
  <c r="F50" i="14"/>
  <c r="E50" i="14"/>
  <c r="D50" i="14"/>
  <c r="F49" i="14"/>
  <c r="E49" i="14"/>
  <c r="D49" i="14"/>
  <c r="F48" i="14"/>
  <c r="E48" i="14"/>
  <c r="D48" i="14"/>
  <c r="F47" i="14"/>
  <c r="E47" i="14"/>
  <c r="D47" i="14"/>
  <c r="F46" i="14"/>
  <c r="E46" i="14"/>
  <c r="D46" i="14"/>
  <c r="F45" i="14"/>
  <c r="E45" i="14"/>
  <c r="D45" i="14"/>
  <c r="F44" i="14"/>
  <c r="E44" i="14"/>
  <c r="D44" i="14"/>
  <c r="F43" i="14"/>
  <c r="E43" i="14"/>
  <c r="D43" i="14"/>
  <c r="F42" i="14"/>
  <c r="E42" i="14"/>
  <c r="D42" i="14"/>
  <c r="F41" i="14"/>
  <c r="E41" i="14"/>
  <c r="D41" i="14"/>
  <c r="F40" i="14"/>
  <c r="E40" i="14"/>
  <c r="D40" i="14"/>
  <c r="F39" i="14"/>
  <c r="E39" i="14"/>
  <c r="D39" i="14"/>
  <c r="F38" i="14"/>
  <c r="E38" i="14"/>
  <c r="D38" i="14"/>
  <c r="F37" i="14"/>
  <c r="E37" i="14"/>
  <c r="D37" i="14"/>
  <c r="F36" i="14"/>
  <c r="E36" i="14"/>
  <c r="D36" i="14"/>
  <c r="F35" i="14"/>
  <c r="E35" i="14"/>
  <c r="D35" i="14"/>
  <c r="F34" i="14"/>
  <c r="E34" i="14"/>
  <c r="D34" i="14"/>
  <c r="F33" i="14"/>
  <c r="E33" i="14"/>
  <c r="D33" i="14"/>
  <c r="F32" i="14"/>
  <c r="E32" i="14"/>
  <c r="D32" i="14"/>
  <c r="F31" i="14"/>
  <c r="E31" i="14"/>
  <c r="D31" i="14"/>
  <c r="F30" i="14"/>
  <c r="E30" i="14"/>
  <c r="D30" i="14"/>
  <c r="F29" i="14"/>
  <c r="E29" i="14"/>
  <c r="D29" i="14"/>
  <c r="F28" i="14"/>
  <c r="E28" i="14"/>
  <c r="D28" i="14"/>
  <c r="F27" i="14"/>
  <c r="E27" i="14"/>
  <c r="D27" i="14"/>
  <c r="F26" i="14"/>
  <c r="E26" i="14"/>
  <c r="D26" i="14"/>
  <c r="F25" i="14"/>
  <c r="E25" i="14"/>
  <c r="D25" i="14"/>
  <c r="F24" i="14"/>
  <c r="E24" i="14"/>
  <c r="D24" i="14"/>
  <c r="F23" i="14"/>
  <c r="E23" i="14"/>
  <c r="D23" i="14"/>
  <c r="F22" i="14"/>
  <c r="E22" i="14"/>
  <c r="D22" i="14"/>
  <c r="F21" i="14"/>
  <c r="E21" i="14"/>
  <c r="D21" i="14"/>
  <c r="F20" i="14"/>
  <c r="E20" i="14"/>
  <c r="D20" i="14"/>
  <c r="F19" i="14"/>
  <c r="E19" i="14"/>
  <c r="D19" i="14"/>
  <c r="F18" i="14"/>
  <c r="E18" i="14"/>
  <c r="D18" i="14"/>
  <c r="F17" i="14"/>
  <c r="E17" i="14"/>
  <c r="D17" i="14"/>
  <c r="F16" i="14"/>
  <c r="E16" i="14"/>
  <c r="D16" i="14"/>
  <c r="F15" i="14"/>
  <c r="E15" i="14"/>
  <c r="D15" i="14"/>
  <c r="F14" i="14"/>
  <c r="E14" i="14"/>
  <c r="D14" i="14"/>
  <c r="F13" i="14"/>
  <c r="E13" i="14"/>
  <c r="D13" i="14"/>
  <c r="F12" i="14"/>
  <c r="E12" i="14"/>
  <c r="D12" i="14"/>
  <c r="F11" i="14"/>
  <c r="E11" i="14"/>
  <c r="D11" i="14"/>
  <c r="F10" i="14"/>
  <c r="E10" i="14"/>
  <c r="D10" i="14"/>
  <c r="F9" i="14"/>
  <c r="E9" i="14"/>
  <c r="D9" i="14"/>
  <c r="F8" i="14"/>
  <c r="E8" i="14"/>
  <c r="D8" i="14"/>
  <c r="F7" i="14"/>
  <c r="E7" i="14"/>
  <c r="D7" i="14"/>
  <c r="F6" i="14"/>
  <c r="E6" i="14"/>
  <c r="D6" i="14"/>
  <c r="F5" i="14"/>
  <c r="E5" i="14"/>
  <c r="D5" i="14"/>
  <c r="F88" i="13"/>
  <c r="E88" i="13"/>
  <c r="D88" i="13"/>
  <c r="F87" i="13"/>
  <c r="E87" i="13"/>
  <c r="D87" i="13"/>
  <c r="F86" i="13"/>
  <c r="E86" i="13"/>
  <c r="D86" i="13"/>
  <c r="F85" i="13"/>
  <c r="E85" i="13"/>
  <c r="D85" i="13"/>
  <c r="F84" i="13"/>
  <c r="E84" i="13"/>
  <c r="D84" i="13"/>
  <c r="F83" i="13"/>
  <c r="E83" i="13"/>
  <c r="D83" i="13"/>
  <c r="F82" i="13"/>
  <c r="E82" i="13"/>
  <c r="D82" i="13"/>
  <c r="F81" i="13"/>
  <c r="E81" i="13"/>
  <c r="D81" i="13"/>
  <c r="F80" i="13"/>
  <c r="E80" i="13"/>
  <c r="D80" i="13"/>
  <c r="F79" i="13"/>
  <c r="E79" i="13"/>
  <c r="D79" i="13"/>
  <c r="F78" i="13"/>
  <c r="E78" i="13"/>
  <c r="D78" i="13"/>
  <c r="F77" i="13"/>
  <c r="E77" i="13"/>
  <c r="D77" i="13"/>
  <c r="F76" i="13"/>
  <c r="E76" i="13"/>
  <c r="D76" i="13"/>
  <c r="F75" i="13"/>
  <c r="E75" i="13"/>
  <c r="D75" i="13"/>
  <c r="F74" i="13"/>
  <c r="E74" i="13"/>
  <c r="D74" i="13"/>
  <c r="F73" i="13"/>
  <c r="E73" i="13"/>
  <c r="D73" i="13"/>
  <c r="F72" i="13"/>
  <c r="E72" i="13"/>
  <c r="D72" i="13"/>
  <c r="F71" i="13"/>
  <c r="E71" i="13"/>
  <c r="D71" i="13"/>
  <c r="F70" i="13"/>
  <c r="E70" i="13"/>
  <c r="D70" i="13"/>
  <c r="F69" i="13"/>
  <c r="E69" i="13"/>
  <c r="D69" i="13"/>
  <c r="F68" i="13"/>
  <c r="E68" i="13"/>
  <c r="D68" i="13"/>
  <c r="F67" i="13"/>
  <c r="E67" i="13"/>
  <c r="D67" i="13"/>
  <c r="F66" i="13"/>
  <c r="E66" i="13"/>
  <c r="D66" i="13"/>
  <c r="F65" i="13"/>
  <c r="E65" i="13"/>
  <c r="D65" i="13"/>
  <c r="F64" i="13"/>
  <c r="E64" i="13"/>
  <c r="D64" i="13"/>
  <c r="F63" i="13"/>
  <c r="E63" i="13"/>
  <c r="D63" i="13"/>
  <c r="F62" i="13"/>
  <c r="E62" i="13"/>
  <c r="D62" i="13"/>
  <c r="F61" i="13"/>
  <c r="E61" i="13"/>
  <c r="D61" i="13"/>
  <c r="F60" i="13"/>
  <c r="E60" i="13"/>
  <c r="D60" i="13"/>
  <c r="F59" i="13"/>
  <c r="E59" i="13"/>
  <c r="D59" i="13"/>
  <c r="F58" i="13"/>
  <c r="E58" i="13"/>
  <c r="D58" i="13"/>
  <c r="F57" i="13"/>
  <c r="E57" i="13"/>
  <c r="D57" i="13"/>
  <c r="F56" i="13"/>
  <c r="E56" i="13"/>
  <c r="D56" i="13"/>
  <c r="F55" i="13"/>
  <c r="E55" i="13"/>
  <c r="D55" i="13"/>
  <c r="F54" i="13"/>
  <c r="E54" i="13"/>
  <c r="D54" i="13"/>
  <c r="F53" i="13"/>
  <c r="E53" i="13"/>
  <c r="D53" i="13"/>
  <c r="F52" i="13"/>
  <c r="E52" i="13"/>
  <c r="D52" i="13"/>
  <c r="F51" i="13"/>
  <c r="E51" i="13"/>
  <c r="D51" i="13"/>
  <c r="F50" i="13"/>
  <c r="E50" i="13"/>
  <c r="D50" i="13"/>
  <c r="F49" i="13"/>
  <c r="E49" i="13"/>
  <c r="D49" i="13"/>
  <c r="F48" i="13"/>
  <c r="E48" i="13"/>
  <c r="D48" i="13"/>
  <c r="F47" i="13"/>
  <c r="E47" i="13"/>
  <c r="D47" i="13"/>
  <c r="F46" i="13"/>
  <c r="E46" i="13"/>
  <c r="D46" i="13"/>
  <c r="F45" i="13"/>
  <c r="E45" i="13"/>
  <c r="D45" i="13"/>
  <c r="F44" i="13"/>
  <c r="E44" i="13"/>
  <c r="D44" i="13"/>
  <c r="F43" i="13"/>
  <c r="E43" i="13"/>
  <c r="D43" i="13"/>
  <c r="F42" i="13"/>
  <c r="E42" i="13"/>
  <c r="D42" i="13"/>
  <c r="F41" i="13"/>
  <c r="E41" i="13"/>
  <c r="D41" i="13"/>
  <c r="F40" i="13"/>
  <c r="E40" i="13"/>
  <c r="D40" i="13"/>
  <c r="F39" i="13"/>
  <c r="E39" i="13"/>
  <c r="D39" i="13"/>
  <c r="F38" i="13"/>
  <c r="E38" i="13"/>
  <c r="D38" i="13"/>
  <c r="F37" i="13"/>
  <c r="E37" i="13"/>
  <c r="D37" i="13"/>
  <c r="F36" i="13"/>
  <c r="E36" i="13"/>
  <c r="D36" i="13"/>
  <c r="F35" i="13"/>
  <c r="E35" i="13"/>
  <c r="D35" i="13"/>
  <c r="F34" i="13"/>
  <c r="E34" i="13"/>
  <c r="D34" i="13"/>
  <c r="F33" i="13"/>
  <c r="E33" i="13"/>
  <c r="D33" i="13"/>
  <c r="F32" i="13"/>
  <c r="E32" i="13"/>
  <c r="D32" i="13"/>
  <c r="F31" i="13"/>
  <c r="E31" i="13"/>
  <c r="D31" i="13"/>
  <c r="F30" i="13"/>
  <c r="E30" i="13"/>
  <c r="D30" i="13"/>
  <c r="F29" i="13"/>
  <c r="E29" i="13"/>
  <c r="D29" i="13"/>
  <c r="F28" i="13"/>
  <c r="E28" i="13"/>
  <c r="D28" i="13"/>
  <c r="F27" i="13"/>
  <c r="E27" i="13"/>
  <c r="D27" i="13"/>
  <c r="F26" i="13"/>
  <c r="E26" i="13"/>
  <c r="D26" i="13"/>
  <c r="F25" i="13"/>
  <c r="E25" i="13"/>
  <c r="D25" i="13"/>
  <c r="F24" i="13"/>
  <c r="E24" i="13"/>
  <c r="D24" i="13"/>
  <c r="F23" i="13"/>
  <c r="E23" i="13"/>
  <c r="D23" i="13"/>
  <c r="F22" i="13"/>
  <c r="E22" i="13"/>
  <c r="D22" i="13"/>
  <c r="F21" i="13"/>
  <c r="E21" i="13"/>
  <c r="D21" i="13"/>
  <c r="F20" i="13"/>
  <c r="E20" i="13"/>
  <c r="D20" i="13"/>
  <c r="F19" i="13"/>
  <c r="E19" i="13"/>
  <c r="D19" i="13"/>
  <c r="F18" i="13"/>
  <c r="E18" i="13"/>
  <c r="D18" i="13"/>
  <c r="F17" i="13"/>
  <c r="E17" i="13"/>
  <c r="D17" i="13"/>
  <c r="F16" i="13"/>
  <c r="E16" i="13"/>
  <c r="D16" i="13"/>
  <c r="F15" i="13"/>
  <c r="E15" i="13"/>
  <c r="D15" i="13"/>
  <c r="F14" i="13"/>
  <c r="E14" i="13"/>
  <c r="D14" i="13"/>
  <c r="F13" i="13"/>
  <c r="E13" i="13"/>
  <c r="D13" i="13"/>
  <c r="F12" i="13"/>
  <c r="E12" i="13"/>
  <c r="D12" i="13"/>
  <c r="F11" i="13"/>
  <c r="E11" i="13"/>
  <c r="D11" i="13"/>
  <c r="F10" i="13"/>
  <c r="E10" i="13"/>
  <c r="D10" i="13"/>
  <c r="F9" i="13"/>
  <c r="E9" i="13"/>
  <c r="D9" i="13"/>
  <c r="F8" i="13"/>
  <c r="E8" i="13"/>
  <c r="D8" i="13"/>
  <c r="F7" i="13"/>
  <c r="E7" i="13"/>
  <c r="D7" i="13"/>
  <c r="F6" i="13"/>
  <c r="E6" i="13"/>
  <c r="D6" i="13"/>
  <c r="F5" i="13"/>
  <c r="E5" i="13"/>
  <c r="D5" i="13"/>
  <c r="F88" i="12"/>
  <c r="E88" i="12"/>
  <c r="D88" i="12"/>
  <c r="F87" i="12"/>
  <c r="E87" i="12"/>
  <c r="D87" i="12"/>
  <c r="F86" i="12"/>
  <c r="E86" i="12"/>
  <c r="D86" i="12"/>
  <c r="F85" i="12"/>
  <c r="E85" i="12"/>
  <c r="D85" i="12"/>
  <c r="F84" i="12"/>
  <c r="E84" i="12"/>
  <c r="D84" i="12"/>
  <c r="F83" i="12"/>
  <c r="E83" i="12"/>
  <c r="D83" i="12"/>
  <c r="F82" i="12"/>
  <c r="E82" i="12"/>
  <c r="D82" i="12"/>
  <c r="F81" i="12"/>
  <c r="E81" i="12"/>
  <c r="D81" i="12"/>
  <c r="F80" i="12"/>
  <c r="E80" i="12"/>
  <c r="D80" i="12"/>
  <c r="F79" i="12"/>
  <c r="E79" i="12"/>
  <c r="D79" i="12"/>
  <c r="F78" i="12"/>
  <c r="E78" i="12"/>
  <c r="D78" i="12"/>
  <c r="F77" i="12"/>
  <c r="E77" i="12"/>
  <c r="D77" i="12"/>
  <c r="F76" i="12"/>
  <c r="E76" i="12"/>
  <c r="D76" i="12"/>
  <c r="F75" i="12"/>
  <c r="E75" i="12"/>
  <c r="D75" i="12"/>
  <c r="F74" i="12"/>
  <c r="E74" i="12"/>
  <c r="D74" i="12"/>
  <c r="F73" i="12"/>
  <c r="E73" i="12"/>
  <c r="D73" i="12"/>
  <c r="F72" i="12"/>
  <c r="E72" i="12"/>
  <c r="D72" i="12"/>
  <c r="F71" i="12"/>
  <c r="E71" i="12"/>
  <c r="D71" i="12"/>
  <c r="F70" i="12"/>
  <c r="E70" i="12"/>
  <c r="D70" i="12"/>
  <c r="F69" i="12"/>
  <c r="E69" i="12"/>
  <c r="D69" i="12"/>
  <c r="F68" i="12"/>
  <c r="E68" i="12"/>
  <c r="D68" i="12"/>
  <c r="F67" i="12"/>
  <c r="E67" i="12"/>
  <c r="D67" i="12"/>
  <c r="F66" i="12"/>
  <c r="E66" i="12"/>
  <c r="D66" i="12"/>
  <c r="F65" i="12"/>
  <c r="E65" i="12"/>
  <c r="D65" i="12"/>
  <c r="F64" i="12"/>
  <c r="E64" i="12"/>
  <c r="D64" i="12"/>
  <c r="F63" i="12"/>
  <c r="E63" i="12"/>
  <c r="D63" i="12"/>
  <c r="F62" i="12"/>
  <c r="E62" i="12"/>
  <c r="D62" i="12"/>
  <c r="F61" i="12"/>
  <c r="E61" i="12"/>
  <c r="D61" i="12"/>
  <c r="F60" i="12"/>
  <c r="E60" i="12"/>
  <c r="D60" i="12"/>
  <c r="F59" i="12"/>
  <c r="E59" i="12"/>
  <c r="D59" i="12"/>
  <c r="F58" i="12"/>
  <c r="E58" i="12"/>
  <c r="D58" i="12"/>
  <c r="F57" i="12"/>
  <c r="E57" i="12"/>
  <c r="D57" i="12"/>
  <c r="F56" i="12"/>
  <c r="E56" i="12"/>
  <c r="D56" i="12"/>
  <c r="F55" i="12"/>
  <c r="E55" i="12"/>
  <c r="D55" i="12"/>
  <c r="F54" i="12"/>
  <c r="E54" i="12"/>
  <c r="D54" i="12"/>
  <c r="F53" i="12"/>
  <c r="E53" i="12"/>
  <c r="D53" i="12"/>
  <c r="F52" i="12"/>
  <c r="E52" i="12"/>
  <c r="D52" i="12"/>
  <c r="F51" i="12"/>
  <c r="E51" i="12"/>
  <c r="D51" i="12"/>
  <c r="F50" i="12"/>
  <c r="E50" i="12"/>
  <c r="D50" i="12"/>
  <c r="F49" i="12"/>
  <c r="E49" i="12"/>
  <c r="D49" i="12"/>
  <c r="F48" i="12"/>
  <c r="E48" i="12"/>
  <c r="D48" i="12"/>
  <c r="F47" i="12"/>
  <c r="E47" i="12"/>
  <c r="D47" i="12"/>
  <c r="F46" i="12"/>
  <c r="E46" i="12"/>
  <c r="D46" i="12"/>
  <c r="F45" i="12"/>
  <c r="E45" i="12"/>
  <c r="D45" i="12"/>
  <c r="F44" i="12"/>
  <c r="E44" i="12"/>
  <c r="D44" i="12"/>
  <c r="F43" i="12"/>
  <c r="E43" i="12"/>
  <c r="D43" i="12"/>
  <c r="F42" i="12"/>
  <c r="E42" i="12"/>
  <c r="D42" i="12"/>
  <c r="F41" i="12"/>
  <c r="E41" i="12"/>
  <c r="D41" i="12"/>
  <c r="F40" i="12"/>
  <c r="E40" i="12"/>
  <c r="D40" i="12"/>
  <c r="F39" i="12"/>
  <c r="E39" i="12"/>
  <c r="D39" i="12"/>
  <c r="F38" i="12"/>
  <c r="E38" i="12"/>
  <c r="D38" i="12"/>
  <c r="F37" i="12"/>
  <c r="E37" i="12"/>
  <c r="D37" i="12"/>
  <c r="F36" i="12"/>
  <c r="E36" i="12"/>
  <c r="D36" i="12"/>
  <c r="F35" i="12"/>
  <c r="E35" i="12"/>
  <c r="D35" i="12"/>
  <c r="F34" i="12"/>
  <c r="E34" i="12"/>
  <c r="D34" i="12"/>
  <c r="F33" i="12"/>
  <c r="E33" i="12"/>
  <c r="D33" i="12"/>
  <c r="F32" i="12"/>
  <c r="E32" i="12"/>
  <c r="D32" i="12"/>
  <c r="F31" i="12"/>
  <c r="E31" i="12"/>
  <c r="D31" i="12"/>
  <c r="F30" i="12"/>
  <c r="E30" i="12"/>
  <c r="D30" i="12"/>
  <c r="F29" i="12"/>
  <c r="E29" i="12"/>
  <c r="D29" i="12"/>
  <c r="F28" i="12"/>
  <c r="E28" i="12"/>
  <c r="D28" i="12"/>
  <c r="F27" i="12"/>
  <c r="E27" i="12"/>
  <c r="D27" i="12"/>
  <c r="F26" i="12"/>
  <c r="E26" i="12"/>
  <c r="D26" i="12"/>
  <c r="F25" i="12"/>
  <c r="E25" i="12"/>
  <c r="D25" i="12"/>
  <c r="F24" i="12"/>
  <c r="E24" i="12"/>
  <c r="D24" i="12"/>
  <c r="F23" i="12"/>
  <c r="E23" i="12"/>
  <c r="D23" i="12"/>
  <c r="F22" i="12"/>
  <c r="E22" i="12"/>
  <c r="D22" i="12"/>
  <c r="F21" i="12"/>
  <c r="E21" i="12"/>
  <c r="D21" i="12"/>
  <c r="F20" i="12"/>
  <c r="E20" i="12"/>
  <c r="D20" i="12"/>
  <c r="F19" i="12"/>
  <c r="E19" i="12"/>
  <c r="D19" i="12"/>
  <c r="F18" i="12"/>
  <c r="E18" i="12"/>
  <c r="D18" i="12"/>
  <c r="F17" i="12"/>
  <c r="E17" i="12"/>
  <c r="D17" i="12"/>
  <c r="F16" i="12"/>
  <c r="E16" i="12"/>
  <c r="D16" i="12"/>
  <c r="F15" i="12"/>
  <c r="E15" i="12"/>
  <c r="D15" i="12"/>
  <c r="F14" i="12"/>
  <c r="E14" i="12"/>
  <c r="D14" i="12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D5" i="12"/>
  <c r="F88" i="11"/>
  <c r="E88" i="11"/>
  <c r="D88" i="11"/>
  <c r="F87" i="11"/>
  <c r="E87" i="11"/>
  <c r="D87" i="11"/>
  <c r="F86" i="11"/>
  <c r="E86" i="11"/>
  <c r="D86" i="11"/>
  <c r="F85" i="11"/>
  <c r="E85" i="11"/>
  <c r="D85" i="11"/>
  <c r="F84" i="11"/>
  <c r="E84" i="11"/>
  <c r="D84" i="11"/>
  <c r="F83" i="11"/>
  <c r="E83" i="11"/>
  <c r="D83" i="11"/>
  <c r="F82" i="11"/>
  <c r="E82" i="11"/>
  <c r="D82" i="11"/>
  <c r="F81" i="11"/>
  <c r="E81" i="11"/>
  <c r="D81" i="11"/>
  <c r="F80" i="11"/>
  <c r="E80" i="11"/>
  <c r="D80" i="11"/>
  <c r="F79" i="11"/>
  <c r="E79" i="11"/>
  <c r="D79" i="11"/>
  <c r="F78" i="11"/>
  <c r="E78" i="11"/>
  <c r="D78" i="11"/>
  <c r="F77" i="11"/>
  <c r="E77" i="11"/>
  <c r="D77" i="11"/>
  <c r="F76" i="11"/>
  <c r="E76" i="11"/>
  <c r="D76" i="11"/>
  <c r="F75" i="11"/>
  <c r="E75" i="11"/>
  <c r="D75" i="11"/>
  <c r="F74" i="11"/>
  <c r="E74" i="11"/>
  <c r="D74" i="11"/>
  <c r="F73" i="11"/>
  <c r="E73" i="11"/>
  <c r="D73" i="11"/>
  <c r="F72" i="11"/>
  <c r="E72" i="11"/>
  <c r="D72" i="11"/>
  <c r="F71" i="11"/>
  <c r="E71" i="11"/>
  <c r="D71" i="11"/>
  <c r="F70" i="11"/>
  <c r="E70" i="11"/>
  <c r="D70" i="11"/>
  <c r="F69" i="11"/>
  <c r="E69" i="11"/>
  <c r="D69" i="11"/>
  <c r="F68" i="11"/>
  <c r="E68" i="11"/>
  <c r="D68" i="11"/>
  <c r="F67" i="11"/>
  <c r="E67" i="11"/>
  <c r="D67" i="11"/>
  <c r="F66" i="11"/>
  <c r="E66" i="11"/>
  <c r="D66" i="11"/>
  <c r="F65" i="11"/>
  <c r="E65" i="11"/>
  <c r="D65" i="11"/>
  <c r="F64" i="11"/>
  <c r="E64" i="11"/>
  <c r="D64" i="11"/>
  <c r="F63" i="11"/>
  <c r="E63" i="11"/>
  <c r="D63" i="11"/>
  <c r="F62" i="11"/>
  <c r="E62" i="11"/>
  <c r="D62" i="11"/>
  <c r="F61" i="11"/>
  <c r="E61" i="11"/>
  <c r="D61" i="11"/>
  <c r="F60" i="11"/>
  <c r="E60" i="11"/>
  <c r="D60" i="11"/>
  <c r="F59" i="11"/>
  <c r="E59" i="11"/>
  <c r="D59" i="11"/>
  <c r="F58" i="11"/>
  <c r="E58" i="11"/>
  <c r="D58" i="11"/>
  <c r="F57" i="11"/>
  <c r="E57" i="11"/>
  <c r="D57" i="11"/>
  <c r="F56" i="11"/>
  <c r="E56" i="11"/>
  <c r="D56" i="11"/>
  <c r="F55" i="11"/>
  <c r="E55" i="11"/>
  <c r="D55" i="11"/>
  <c r="F54" i="11"/>
  <c r="E54" i="11"/>
  <c r="D54" i="11"/>
  <c r="F53" i="11"/>
  <c r="E53" i="11"/>
  <c r="D53" i="11"/>
  <c r="F52" i="11"/>
  <c r="E52" i="11"/>
  <c r="D52" i="11"/>
  <c r="F51" i="11"/>
  <c r="E51" i="11"/>
  <c r="D51" i="11"/>
  <c r="F50" i="11"/>
  <c r="E50" i="11"/>
  <c r="D50" i="11"/>
  <c r="F49" i="11"/>
  <c r="E49" i="11"/>
  <c r="D49" i="11"/>
  <c r="F48" i="11"/>
  <c r="E48" i="11"/>
  <c r="D48" i="11"/>
  <c r="F47" i="11"/>
  <c r="E47" i="11"/>
  <c r="D47" i="11"/>
  <c r="F46" i="11"/>
  <c r="E46" i="11"/>
  <c r="D46" i="11"/>
  <c r="F45" i="11"/>
  <c r="E45" i="11"/>
  <c r="D45" i="11"/>
  <c r="F44" i="11"/>
  <c r="E44" i="11"/>
  <c r="D44" i="11"/>
  <c r="F43" i="11"/>
  <c r="E43" i="11"/>
  <c r="D43" i="11"/>
  <c r="F42" i="11"/>
  <c r="E42" i="11"/>
  <c r="D42" i="11"/>
  <c r="F41" i="11"/>
  <c r="E41" i="11"/>
  <c r="D41" i="11"/>
  <c r="F40" i="11"/>
  <c r="E40" i="11"/>
  <c r="D40" i="11"/>
  <c r="F39" i="11"/>
  <c r="E39" i="11"/>
  <c r="D39" i="11"/>
  <c r="F38" i="11"/>
  <c r="E38" i="11"/>
  <c r="D38" i="11"/>
  <c r="F37" i="11"/>
  <c r="E37" i="11"/>
  <c r="D37" i="11"/>
  <c r="F36" i="11"/>
  <c r="E36" i="11"/>
  <c r="D36" i="11"/>
  <c r="F35" i="11"/>
  <c r="E35" i="11"/>
  <c r="D35" i="11"/>
  <c r="F34" i="11"/>
  <c r="E34" i="11"/>
  <c r="D34" i="11"/>
  <c r="F33" i="11"/>
  <c r="E33" i="11"/>
  <c r="D33" i="11"/>
  <c r="F32" i="11"/>
  <c r="E32" i="11"/>
  <c r="D32" i="11"/>
  <c r="F31" i="11"/>
  <c r="E31" i="11"/>
  <c r="D31" i="11"/>
  <c r="F30" i="11"/>
  <c r="E30" i="11"/>
  <c r="D30" i="11"/>
  <c r="F29" i="11"/>
  <c r="E29" i="11"/>
  <c r="D29" i="11"/>
  <c r="F28" i="11"/>
  <c r="E28" i="11"/>
  <c r="D28" i="11"/>
  <c r="F27" i="11"/>
  <c r="E27" i="11"/>
  <c r="D27" i="11"/>
  <c r="F26" i="11"/>
  <c r="E26" i="11"/>
  <c r="D26" i="11"/>
  <c r="F25" i="11"/>
  <c r="E25" i="11"/>
  <c r="D25" i="11"/>
  <c r="F24" i="11"/>
  <c r="E24" i="11"/>
  <c r="D24" i="11"/>
  <c r="F23" i="11"/>
  <c r="E23" i="11"/>
  <c r="D23" i="11"/>
  <c r="F22" i="11"/>
  <c r="E22" i="11"/>
  <c r="D22" i="11"/>
  <c r="F21" i="11"/>
  <c r="E21" i="11"/>
  <c r="D21" i="11"/>
  <c r="F20" i="11"/>
  <c r="E20" i="11"/>
  <c r="D20" i="11"/>
  <c r="F19" i="11"/>
  <c r="E19" i="11"/>
  <c r="D19" i="11"/>
  <c r="F18" i="11"/>
  <c r="E18" i="11"/>
  <c r="D18" i="11"/>
  <c r="F17" i="11"/>
  <c r="E17" i="11"/>
  <c r="D17" i="11"/>
  <c r="F16" i="11"/>
  <c r="E16" i="11"/>
  <c r="D16" i="11"/>
  <c r="F15" i="11"/>
  <c r="E15" i="11"/>
  <c r="D15" i="11"/>
  <c r="F14" i="11"/>
  <c r="E14" i="11"/>
  <c r="D14" i="11"/>
  <c r="F13" i="11"/>
  <c r="E13" i="11"/>
  <c r="D13" i="11"/>
  <c r="F12" i="11"/>
  <c r="E12" i="11"/>
  <c r="D12" i="11"/>
  <c r="F11" i="11"/>
  <c r="E11" i="11"/>
  <c r="D11" i="11"/>
  <c r="F10" i="11"/>
  <c r="E10" i="11"/>
  <c r="D10" i="11"/>
  <c r="F9" i="11"/>
  <c r="E9" i="11"/>
  <c r="D9" i="11"/>
  <c r="F8" i="11"/>
  <c r="E8" i="11"/>
  <c r="D8" i="11"/>
  <c r="F7" i="11"/>
  <c r="E7" i="11"/>
  <c r="D7" i="11"/>
  <c r="F6" i="11"/>
  <c r="E6" i="11"/>
  <c r="D6" i="11"/>
  <c r="F5" i="11"/>
  <c r="E5" i="11"/>
  <c r="D5" i="11"/>
  <c r="F87" i="10"/>
  <c r="E87" i="10"/>
  <c r="D87" i="10"/>
  <c r="F86" i="10"/>
  <c r="E86" i="10"/>
  <c r="D86" i="10"/>
  <c r="F85" i="10"/>
  <c r="E85" i="10"/>
  <c r="D85" i="10"/>
  <c r="F84" i="10"/>
  <c r="E84" i="10"/>
  <c r="D84" i="10"/>
  <c r="F83" i="10"/>
  <c r="E83" i="10"/>
  <c r="D83" i="10"/>
  <c r="F82" i="10"/>
  <c r="E82" i="10"/>
  <c r="D82" i="10"/>
  <c r="F81" i="10"/>
  <c r="E81" i="10"/>
  <c r="D81" i="10"/>
  <c r="F80" i="10"/>
  <c r="E80" i="10"/>
  <c r="D80" i="10"/>
  <c r="F79" i="10"/>
  <c r="E79" i="10"/>
  <c r="D79" i="10"/>
  <c r="F78" i="10"/>
  <c r="E78" i="10"/>
  <c r="D78" i="10"/>
  <c r="F77" i="10"/>
  <c r="E77" i="10"/>
  <c r="D77" i="10"/>
  <c r="F76" i="10"/>
  <c r="E76" i="10"/>
  <c r="D76" i="10"/>
  <c r="F75" i="10"/>
  <c r="E75" i="10"/>
  <c r="D75" i="10"/>
  <c r="F74" i="10"/>
  <c r="E74" i="10"/>
  <c r="D74" i="10"/>
  <c r="F73" i="10"/>
  <c r="E73" i="10"/>
  <c r="D73" i="10"/>
  <c r="F72" i="10"/>
  <c r="E72" i="10"/>
  <c r="D72" i="10"/>
  <c r="F71" i="10"/>
  <c r="E71" i="10"/>
  <c r="D71" i="10"/>
  <c r="F70" i="10"/>
  <c r="E70" i="10"/>
  <c r="D70" i="10"/>
  <c r="F69" i="10"/>
  <c r="E69" i="10"/>
  <c r="D69" i="10"/>
  <c r="F68" i="10"/>
  <c r="E68" i="10"/>
  <c r="D68" i="10"/>
  <c r="F67" i="10"/>
  <c r="E67" i="10"/>
  <c r="D67" i="10"/>
  <c r="F66" i="10"/>
  <c r="E66" i="10"/>
  <c r="D66" i="10"/>
  <c r="F65" i="10"/>
  <c r="E65" i="10"/>
  <c r="D65" i="10"/>
  <c r="F64" i="10"/>
  <c r="E64" i="10"/>
  <c r="D64" i="10"/>
  <c r="F63" i="10"/>
  <c r="E63" i="10"/>
  <c r="D63" i="10"/>
  <c r="F62" i="10"/>
  <c r="E62" i="10"/>
  <c r="D62" i="10"/>
  <c r="F61" i="10"/>
  <c r="E61" i="10"/>
  <c r="D61" i="10"/>
  <c r="F60" i="10"/>
  <c r="E60" i="10"/>
  <c r="D60" i="10"/>
  <c r="F59" i="10"/>
  <c r="E59" i="10"/>
  <c r="D59" i="10"/>
  <c r="F58" i="10"/>
  <c r="E58" i="10"/>
  <c r="D58" i="10"/>
  <c r="F57" i="10"/>
  <c r="E57" i="10"/>
  <c r="D57" i="10"/>
  <c r="F56" i="10"/>
  <c r="E56" i="10"/>
  <c r="D56" i="10"/>
  <c r="F55" i="10"/>
  <c r="E55" i="10"/>
  <c r="D55" i="10"/>
  <c r="F54" i="10"/>
  <c r="E54" i="10"/>
  <c r="D54" i="10"/>
  <c r="F53" i="10"/>
  <c r="E53" i="10"/>
  <c r="D53" i="10"/>
  <c r="F52" i="10"/>
  <c r="E52" i="10"/>
  <c r="D52" i="10"/>
  <c r="F51" i="10"/>
  <c r="E51" i="10"/>
  <c r="D51" i="10"/>
  <c r="F50" i="10"/>
  <c r="E50" i="10"/>
  <c r="D50" i="10"/>
  <c r="F49" i="10"/>
  <c r="E49" i="10"/>
  <c r="D49" i="10"/>
  <c r="F48" i="10"/>
  <c r="E48" i="10"/>
  <c r="D48" i="10"/>
  <c r="F47" i="10"/>
  <c r="E47" i="10"/>
  <c r="D47" i="10"/>
  <c r="F46" i="10"/>
  <c r="E46" i="10"/>
  <c r="D46" i="10"/>
  <c r="F45" i="10"/>
  <c r="E45" i="10"/>
  <c r="D45" i="10"/>
  <c r="F44" i="10"/>
  <c r="E44" i="10"/>
  <c r="D44" i="10"/>
  <c r="F43" i="10"/>
  <c r="E43" i="10"/>
  <c r="D43" i="10"/>
  <c r="F42" i="10"/>
  <c r="E42" i="10"/>
  <c r="D42" i="10"/>
  <c r="F41" i="10"/>
  <c r="E41" i="10"/>
  <c r="D41" i="10"/>
  <c r="F40" i="10"/>
  <c r="E40" i="10"/>
  <c r="D40" i="10"/>
  <c r="F39" i="10"/>
  <c r="E39" i="10"/>
  <c r="D39" i="10"/>
  <c r="F38" i="10"/>
  <c r="E38" i="10"/>
  <c r="D38" i="10"/>
  <c r="F37" i="10"/>
  <c r="E37" i="10"/>
  <c r="D37" i="10"/>
  <c r="F36" i="10"/>
  <c r="E36" i="10"/>
  <c r="D36" i="10"/>
  <c r="F35" i="10"/>
  <c r="E35" i="10"/>
  <c r="D35" i="10"/>
  <c r="F34" i="10"/>
  <c r="E34" i="10"/>
  <c r="D34" i="10"/>
  <c r="F33" i="10"/>
  <c r="E33" i="10"/>
  <c r="D33" i="10"/>
  <c r="F32" i="10"/>
  <c r="E32" i="10"/>
  <c r="D32" i="10"/>
  <c r="F31" i="10"/>
  <c r="E31" i="10"/>
  <c r="D31" i="10"/>
  <c r="F30" i="10"/>
  <c r="E30" i="10"/>
  <c r="D30" i="10"/>
  <c r="F29" i="10"/>
  <c r="E29" i="10"/>
  <c r="D29" i="10"/>
  <c r="F28" i="10"/>
  <c r="E28" i="10"/>
  <c r="D28" i="10"/>
  <c r="F27" i="10"/>
  <c r="E27" i="10"/>
  <c r="D27" i="10"/>
  <c r="F26" i="10"/>
  <c r="E26" i="10"/>
  <c r="D26" i="10"/>
  <c r="F25" i="10"/>
  <c r="E25" i="10"/>
  <c r="D25" i="10"/>
  <c r="F24" i="10"/>
  <c r="E24" i="10"/>
  <c r="D24" i="10"/>
  <c r="F23" i="10"/>
  <c r="E23" i="10"/>
  <c r="D23" i="10"/>
  <c r="F22" i="10"/>
  <c r="E22" i="10"/>
  <c r="D22" i="10"/>
  <c r="F21" i="10"/>
  <c r="E21" i="10"/>
  <c r="D21" i="10"/>
  <c r="F20" i="10"/>
  <c r="E20" i="10"/>
  <c r="D20" i="10"/>
  <c r="F19" i="10"/>
  <c r="E19" i="10"/>
  <c r="D19" i="10"/>
  <c r="F18" i="10"/>
  <c r="E18" i="10"/>
  <c r="D18" i="10"/>
  <c r="F17" i="10"/>
  <c r="E17" i="10"/>
  <c r="D17" i="10"/>
  <c r="F16" i="10"/>
  <c r="E16" i="10"/>
  <c r="D16" i="10"/>
  <c r="F15" i="10"/>
  <c r="E15" i="10"/>
  <c r="D15" i="10"/>
  <c r="F14" i="10"/>
  <c r="E14" i="10"/>
  <c r="D14" i="10"/>
  <c r="F13" i="10"/>
  <c r="E13" i="10"/>
  <c r="D13" i="10"/>
  <c r="F12" i="10"/>
  <c r="E12" i="10"/>
  <c r="D12" i="10"/>
  <c r="F11" i="10"/>
  <c r="E11" i="10"/>
  <c r="D11" i="10"/>
  <c r="F10" i="10"/>
  <c r="E10" i="10"/>
  <c r="D10" i="10"/>
  <c r="F9" i="10"/>
  <c r="E9" i="10"/>
  <c r="D9" i="10"/>
  <c r="F8" i="10"/>
  <c r="E8" i="10"/>
  <c r="D8" i="10"/>
  <c r="F7" i="10"/>
  <c r="E7" i="10"/>
  <c r="D7" i="10"/>
  <c r="F6" i="10"/>
  <c r="E6" i="10"/>
  <c r="D6" i="10"/>
  <c r="F5" i="10"/>
  <c r="E5" i="10"/>
  <c r="D5" i="10"/>
  <c r="F87" i="9"/>
  <c r="E87" i="9"/>
  <c r="D87" i="9"/>
  <c r="F86" i="9"/>
  <c r="E86" i="9"/>
  <c r="D86" i="9"/>
  <c r="F85" i="9"/>
  <c r="E85" i="9"/>
  <c r="D85" i="9"/>
  <c r="F84" i="9"/>
  <c r="E84" i="9"/>
  <c r="D84" i="9"/>
  <c r="F83" i="9"/>
  <c r="E83" i="9"/>
  <c r="D83" i="9"/>
  <c r="F82" i="9"/>
  <c r="E82" i="9"/>
  <c r="D82" i="9"/>
  <c r="F81" i="9"/>
  <c r="E81" i="9"/>
  <c r="D81" i="9"/>
  <c r="F80" i="9"/>
  <c r="E80" i="9"/>
  <c r="D80" i="9"/>
  <c r="F79" i="9"/>
  <c r="E79" i="9"/>
  <c r="D79" i="9"/>
  <c r="F78" i="9"/>
  <c r="E78" i="9"/>
  <c r="D78" i="9"/>
  <c r="F77" i="9"/>
  <c r="E77" i="9"/>
  <c r="D77" i="9"/>
  <c r="F76" i="9"/>
  <c r="E76" i="9"/>
  <c r="D76" i="9"/>
  <c r="F75" i="9"/>
  <c r="E75" i="9"/>
  <c r="D75" i="9"/>
  <c r="F74" i="9"/>
  <c r="E74" i="9"/>
  <c r="D74" i="9"/>
  <c r="F73" i="9"/>
  <c r="E73" i="9"/>
  <c r="D73" i="9"/>
  <c r="F72" i="9"/>
  <c r="E72" i="9"/>
  <c r="D72" i="9"/>
  <c r="F71" i="9"/>
  <c r="E71" i="9"/>
  <c r="D71" i="9"/>
  <c r="F70" i="9"/>
  <c r="E70" i="9"/>
  <c r="D70" i="9"/>
  <c r="F69" i="9"/>
  <c r="E69" i="9"/>
  <c r="D69" i="9"/>
  <c r="F68" i="9"/>
  <c r="E68" i="9"/>
  <c r="D68" i="9"/>
  <c r="F67" i="9"/>
  <c r="E67" i="9"/>
  <c r="D67" i="9"/>
  <c r="F66" i="9"/>
  <c r="E66" i="9"/>
  <c r="D66" i="9"/>
  <c r="F65" i="9"/>
  <c r="E65" i="9"/>
  <c r="D65" i="9"/>
  <c r="F64" i="9"/>
  <c r="E64" i="9"/>
  <c r="D64" i="9"/>
  <c r="F63" i="9"/>
  <c r="E63" i="9"/>
  <c r="D63" i="9"/>
  <c r="F62" i="9"/>
  <c r="E62" i="9"/>
  <c r="D62" i="9"/>
  <c r="F61" i="9"/>
  <c r="E61" i="9"/>
  <c r="D61" i="9"/>
  <c r="F60" i="9"/>
  <c r="E60" i="9"/>
  <c r="D60" i="9"/>
  <c r="F59" i="9"/>
  <c r="E59" i="9"/>
  <c r="D59" i="9"/>
  <c r="F58" i="9"/>
  <c r="E58" i="9"/>
  <c r="D58" i="9"/>
  <c r="F57" i="9"/>
  <c r="E57" i="9"/>
  <c r="D57" i="9"/>
  <c r="F56" i="9"/>
  <c r="E56" i="9"/>
  <c r="D56" i="9"/>
  <c r="F55" i="9"/>
  <c r="E55" i="9"/>
  <c r="D55" i="9"/>
  <c r="F54" i="9"/>
  <c r="E54" i="9"/>
  <c r="D54" i="9"/>
  <c r="F53" i="9"/>
  <c r="E53" i="9"/>
  <c r="D53" i="9"/>
  <c r="F52" i="9"/>
  <c r="E52" i="9"/>
  <c r="D52" i="9"/>
  <c r="F51" i="9"/>
  <c r="E51" i="9"/>
  <c r="D51" i="9"/>
  <c r="F50" i="9"/>
  <c r="E50" i="9"/>
  <c r="D50" i="9"/>
  <c r="F49" i="9"/>
  <c r="E49" i="9"/>
  <c r="D49" i="9"/>
  <c r="F48" i="9"/>
  <c r="E48" i="9"/>
  <c r="D48" i="9"/>
  <c r="F47" i="9"/>
  <c r="E47" i="9"/>
  <c r="D47" i="9"/>
  <c r="F46" i="9"/>
  <c r="E46" i="9"/>
  <c r="D46" i="9"/>
  <c r="F45" i="9"/>
  <c r="E45" i="9"/>
  <c r="D45" i="9"/>
  <c r="F44" i="9"/>
  <c r="E44" i="9"/>
  <c r="D44" i="9"/>
  <c r="F43" i="9"/>
  <c r="E43" i="9"/>
  <c r="D43" i="9"/>
  <c r="F42" i="9"/>
  <c r="E42" i="9"/>
  <c r="D42" i="9"/>
  <c r="F41" i="9"/>
  <c r="E41" i="9"/>
  <c r="D41" i="9"/>
  <c r="F40" i="9"/>
  <c r="E40" i="9"/>
  <c r="D40" i="9"/>
  <c r="F39" i="9"/>
  <c r="E39" i="9"/>
  <c r="D39" i="9"/>
  <c r="F38" i="9"/>
  <c r="E38" i="9"/>
  <c r="D38" i="9"/>
  <c r="F37" i="9"/>
  <c r="E37" i="9"/>
  <c r="D37" i="9"/>
  <c r="F36" i="9"/>
  <c r="E36" i="9"/>
  <c r="D36" i="9"/>
  <c r="F35" i="9"/>
  <c r="E35" i="9"/>
  <c r="D35" i="9"/>
  <c r="F34" i="9"/>
  <c r="E34" i="9"/>
  <c r="D34" i="9"/>
  <c r="F33" i="9"/>
  <c r="E33" i="9"/>
  <c r="D33" i="9"/>
  <c r="F32" i="9"/>
  <c r="E32" i="9"/>
  <c r="D32" i="9"/>
  <c r="F31" i="9"/>
  <c r="E31" i="9"/>
  <c r="D31" i="9"/>
  <c r="F30" i="9"/>
  <c r="E30" i="9"/>
  <c r="D30" i="9"/>
  <c r="F29" i="9"/>
  <c r="E29" i="9"/>
  <c r="D29" i="9"/>
  <c r="F28" i="9"/>
  <c r="E28" i="9"/>
  <c r="D28" i="9"/>
  <c r="F27" i="9"/>
  <c r="E27" i="9"/>
  <c r="D27" i="9"/>
  <c r="F26" i="9"/>
  <c r="E26" i="9"/>
  <c r="D26" i="9"/>
  <c r="F25" i="9"/>
  <c r="E25" i="9"/>
  <c r="D25" i="9"/>
  <c r="F24" i="9"/>
  <c r="E24" i="9"/>
  <c r="D24" i="9"/>
  <c r="F23" i="9"/>
  <c r="E23" i="9"/>
  <c r="D23" i="9"/>
  <c r="F22" i="9"/>
  <c r="E22" i="9"/>
  <c r="D22" i="9"/>
  <c r="F21" i="9"/>
  <c r="E21" i="9"/>
  <c r="D21" i="9"/>
  <c r="F20" i="9"/>
  <c r="E20" i="9"/>
  <c r="D20" i="9"/>
  <c r="F19" i="9"/>
  <c r="E19" i="9"/>
  <c r="D19" i="9"/>
  <c r="F18" i="9"/>
  <c r="E18" i="9"/>
  <c r="D18" i="9"/>
  <c r="F17" i="9"/>
  <c r="E17" i="9"/>
  <c r="D17" i="9"/>
  <c r="F16" i="9"/>
  <c r="E16" i="9"/>
  <c r="D16" i="9"/>
  <c r="F15" i="9"/>
  <c r="E15" i="9"/>
  <c r="D15" i="9"/>
  <c r="F14" i="9"/>
  <c r="E14" i="9"/>
  <c r="D14" i="9"/>
  <c r="F13" i="9"/>
  <c r="E13" i="9"/>
  <c r="D13" i="9"/>
  <c r="F12" i="9"/>
  <c r="E12" i="9"/>
  <c r="D12" i="9"/>
  <c r="F11" i="9"/>
  <c r="E11" i="9"/>
  <c r="D11" i="9"/>
  <c r="F10" i="9"/>
  <c r="E10" i="9"/>
  <c r="D10" i="9"/>
  <c r="F9" i="9"/>
  <c r="E9" i="9"/>
  <c r="D9" i="9"/>
  <c r="F8" i="9"/>
  <c r="E8" i="9"/>
  <c r="D8" i="9"/>
  <c r="F7" i="9"/>
  <c r="E7" i="9"/>
  <c r="D7" i="9"/>
  <c r="F6" i="9"/>
  <c r="E6" i="9"/>
  <c r="D6" i="9"/>
  <c r="F5" i="9"/>
  <c r="E5" i="9"/>
  <c r="D5" i="9"/>
  <c r="F88" i="8"/>
  <c r="E88" i="8"/>
  <c r="D88" i="8"/>
  <c r="F87" i="8"/>
  <c r="E87" i="8"/>
  <c r="D87" i="8"/>
  <c r="F86" i="8"/>
  <c r="E86" i="8"/>
  <c r="D86" i="8"/>
  <c r="F85" i="8"/>
  <c r="E85" i="8"/>
  <c r="D85" i="8"/>
  <c r="F84" i="8"/>
  <c r="E84" i="8"/>
  <c r="D84" i="8"/>
  <c r="F83" i="8"/>
  <c r="E83" i="8"/>
  <c r="D83" i="8"/>
  <c r="F82" i="8"/>
  <c r="E82" i="8"/>
  <c r="D82" i="8"/>
  <c r="F81" i="8"/>
  <c r="E81" i="8"/>
  <c r="D81" i="8"/>
  <c r="F80" i="8"/>
  <c r="E80" i="8"/>
  <c r="D80" i="8"/>
  <c r="F79" i="8"/>
  <c r="E79" i="8"/>
  <c r="D79" i="8"/>
  <c r="F78" i="8"/>
  <c r="E78" i="8"/>
  <c r="D78" i="8"/>
  <c r="F77" i="8"/>
  <c r="E77" i="8"/>
  <c r="D77" i="8"/>
  <c r="F76" i="8"/>
  <c r="E76" i="8"/>
  <c r="D76" i="8"/>
  <c r="F75" i="8"/>
  <c r="E75" i="8"/>
  <c r="D75" i="8"/>
  <c r="F74" i="8"/>
  <c r="E74" i="8"/>
  <c r="D74" i="8"/>
  <c r="F73" i="8"/>
  <c r="E73" i="8"/>
  <c r="D73" i="8"/>
  <c r="F72" i="8"/>
  <c r="E72" i="8"/>
  <c r="D72" i="8"/>
  <c r="F71" i="8"/>
  <c r="E71" i="8"/>
  <c r="D71" i="8"/>
  <c r="F70" i="8"/>
  <c r="E70" i="8"/>
  <c r="D70" i="8"/>
  <c r="F69" i="8"/>
  <c r="E69" i="8"/>
  <c r="D69" i="8"/>
  <c r="F68" i="8"/>
  <c r="E68" i="8"/>
  <c r="D68" i="8"/>
  <c r="F67" i="8"/>
  <c r="E67" i="8"/>
  <c r="D67" i="8"/>
  <c r="F66" i="8"/>
  <c r="E66" i="8"/>
  <c r="D66" i="8"/>
  <c r="F65" i="8"/>
  <c r="E65" i="8"/>
  <c r="D65" i="8"/>
  <c r="F64" i="8"/>
  <c r="E64" i="8"/>
  <c r="D64" i="8"/>
  <c r="F63" i="8"/>
  <c r="E63" i="8"/>
  <c r="D63" i="8"/>
  <c r="F62" i="8"/>
  <c r="E62" i="8"/>
  <c r="D62" i="8"/>
  <c r="F61" i="8"/>
  <c r="E61" i="8"/>
  <c r="D61" i="8"/>
  <c r="F60" i="8"/>
  <c r="E60" i="8"/>
  <c r="D60" i="8"/>
  <c r="F59" i="8"/>
  <c r="E59" i="8"/>
  <c r="D59" i="8"/>
  <c r="F58" i="8"/>
  <c r="E58" i="8"/>
  <c r="D58" i="8"/>
  <c r="F57" i="8"/>
  <c r="E57" i="8"/>
  <c r="D57" i="8"/>
  <c r="F56" i="8"/>
  <c r="E56" i="8"/>
  <c r="D56" i="8"/>
  <c r="F55" i="8"/>
  <c r="E55" i="8"/>
  <c r="D55" i="8"/>
  <c r="F54" i="8"/>
  <c r="E54" i="8"/>
  <c r="D54" i="8"/>
  <c r="F53" i="8"/>
  <c r="E53" i="8"/>
  <c r="D53" i="8"/>
  <c r="F52" i="8"/>
  <c r="E52" i="8"/>
  <c r="D52" i="8"/>
  <c r="F51" i="8"/>
  <c r="E51" i="8"/>
  <c r="D51" i="8"/>
  <c r="F50" i="8"/>
  <c r="E50" i="8"/>
  <c r="D50" i="8"/>
  <c r="F49" i="8"/>
  <c r="E49" i="8"/>
  <c r="D49" i="8"/>
  <c r="F48" i="8"/>
  <c r="E48" i="8"/>
  <c r="D48" i="8"/>
  <c r="F47" i="8"/>
  <c r="E47" i="8"/>
  <c r="D47" i="8"/>
  <c r="F46" i="8"/>
  <c r="E46" i="8"/>
  <c r="D46" i="8"/>
  <c r="F45" i="8"/>
  <c r="E45" i="8"/>
  <c r="D45" i="8"/>
  <c r="F44" i="8"/>
  <c r="E44" i="8"/>
  <c r="D44" i="8"/>
  <c r="F43" i="8"/>
  <c r="E43" i="8"/>
  <c r="D43" i="8"/>
  <c r="F42" i="8"/>
  <c r="E42" i="8"/>
  <c r="D42" i="8"/>
  <c r="F41" i="8"/>
  <c r="E41" i="8"/>
  <c r="D41" i="8"/>
  <c r="F40" i="8"/>
  <c r="E40" i="8"/>
  <c r="D40" i="8"/>
  <c r="F39" i="8"/>
  <c r="E39" i="8"/>
  <c r="D39" i="8"/>
  <c r="F38" i="8"/>
  <c r="E38" i="8"/>
  <c r="D38" i="8"/>
  <c r="F37" i="8"/>
  <c r="E37" i="8"/>
  <c r="D37" i="8"/>
  <c r="F36" i="8"/>
  <c r="E36" i="8"/>
  <c r="D36" i="8"/>
  <c r="F35" i="8"/>
  <c r="E35" i="8"/>
  <c r="D35" i="8"/>
  <c r="F34" i="8"/>
  <c r="E34" i="8"/>
  <c r="D34" i="8"/>
  <c r="F33" i="8"/>
  <c r="E33" i="8"/>
  <c r="D33" i="8"/>
  <c r="F32" i="8"/>
  <c r="E32" i="8"/>
  <c r="D32" i="8"/>
  <c r="F31" i="8"/>
  <c r="E31" i="8"/>
  <c r="D31" i="8"/>
  <c r="F30" i="8"/>
  <c r="E30" i="8"/>
  <c r="D30" i="8"/>
  <c r="F29" i="8"/>
  <c r="E29" i="8"/>
  <c r="D29" i="8"/>
  <c r="F28" i="8"/>
  <c r="E28" i="8"/>
  <c r="D28" i="8"/>
  <c r="F27" i="8"/>
  <c r="E27" i="8"/>
  <c r="D27" i="8"/>
  <c r="F26" i="8"/>
  <c r="E26" i="8"/>
  <c r="D26" i="8"/>
  <c r="F25" i="8"/>
  <c r="E25" i="8"/>
  <c r="D25" i="8"/>
  <c r="F24" i="8"/>
  <c r="E24" i="8"/>
  <c r="D24" i="8"/>
  <c r="F23" i="8"/>
  <c r="E23" i="8"/>
  <c r="D23" i="8"/>
  <c r="F22" i="8"/>
  <c r="E22" i="8"/>
  <c r="D22" i="8"/>
  <c r="F21" i="8"/>
  <c r="E21" i="8"/>
  <c r="D21" i="8"/>
  <c r="F20" i="8"/>
  <c r="E20" i="8"/>
  <c r="D20" i="8"/>
  <c r="F19" i="8"/>
  <c r="E19" i="8"/>
  <c r="D19" i="8"/>
  <c r="F18" i="8"/>
  <c r="E18" i="8"/>
  <c r="D18" i="8"/>
  <c r="F17" i="8"/>
  <c r="E17" i="8"/>
  <c r="D17" i="8"/>
  <c r="F16" i="8"/>
  <c r="E16" i="8"/>
  <c r="D16" i="8"/>
  <c r="F15" i="8"/>
  <c r="E15" i="8"/>
  <c r="D15" i="8"/>
  <c r="F14" i="8"/>
  <c r="E14" i="8"/>
  <c r="D14" i="8"/>
  <c r="F13" i="8"/>
  <c r="E13" i="8"/>
  <c r="D13" i="8"/>
  <c r="F12" i="8"/>
  <c r="E12" i="8"/>
  <c r="D12" i="8"/>
  <c r="F11" i="8"/>
  <c r="E11" i="8"/>
  <c r="D11" i="8"/>
  <c r="F10" i="8"/>
  <c r="E10" i="8"/>
  <c r="D10" i="8"/>
  <c r="F9" i="8"/>
  <c r="E9" i="8"/>
  <c r="D9" i="8"/>
  <c r="F8" i="8"/>
  <c r="E8" i="8"/>
  <c r="D8" i="8"/>
  <c r="F7" i="8"/>
  <c r="E7" i="8"/>
  <c r="D7" i="8"/>
  <c r="F6" i="8"/>
  <c r="E6" i="8"/>
  <c r="D6" i="8"/>
  <c r="F5" i="8"/>
  <c r="E5" i="8"/>
  <c r="D5" i="8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F87" i="6"/>
  <c r="E87" i="6"/>
  <c r="D87" i="6"/>
  <c r="F86" i="6"/>
  <c r="E86" i="6"/>
  <c r="D86" i="6"/>
  <c r="F85" i="6"/>
  <c r="E85" i="6"/>
  <c r="D85" i="6"/>
  <c r="F84" i="6"/>
  <c r="E84" i="6"/>
  <c r="D84" i="6"/>
  <c r="F83" i="6"/>
  <c r="E83" i="6"/>
  <c r="D83" i="6"/>
  <c r="F82" i="6"/>
  <c r="E82" i="6"/>
  <c r="D82" i="6"/>
  <c r="F81" i="6"/>
  <c r="E81" i="6"/>
  <c r="D81" i="6"/>
  <c r="F80" i="6"/>
  <c r="E80" i="6"/>
  <c r="D80" i="6"/>
  <c r="F79" i="6"/>
  <c r="E79" i="6"/>
  <c r="D79" i="6"/>
  <c r="F78" i="6"/>
  <c r="E78" i="6"/>
  <c r="D78" i="6"/>
  <c r="F77" i="6"/>
  <c r="E77" i="6"/>
  <c r="D77" i="6"/>
  <c r="F76" i="6"/>
  <c r="E76" i="6"/>
  <c r="D76" i="6"/>
  <c r="F75" i="6"/>
  <c r="E75" i="6"/>
  <c r="D75" i="6"/>
  <c r="F74" i="6"/>
  <c r="E74" i="6"/>
  <c r="D74" i="6"/>
  <c r="F73" i="6"/>
  <c r="E73" i="6"/>
  <c r="D73" i="6"/>
  <c r="F72" i="6"/>
  <c r="E72" i="6"/>
  <c r="D72" i="6"/>
  <c r="F71" i="6"/>
  <c r="E71" i="6"/>
  <c r="D71" i="6"/>
  <c r="F70" i="6"/>
  <c r="E70" i="6"/>
  <c r="D70" i="6"/>
  <c r="F69" i="6"/>
  <c r="E69" i="6"/>
  <c r="D69" i="6"/>
  <c r="F68" i="6"/>
  <c r="E68" i="6"/>
  <c r="D68" i="6"/>
  <c r="F67" i="6"/>
  <c r="E67" i="6"/>
  <c r="D67" i="6"/>
  <c r="F66" i="6"/>
  <c r="E66" i="6"/>
  <c r="D66" i="6"/>
  <c r="F65" i="6"/>
  <c r="E65" i="6"/>
  <c r="D65" i="6"/>
  <c r="F64" i="6"/>
  <c r="E64" i="6"/>
  <c r="D64" i="6"/>
  <c r="F63" i="6"/>
  <c r="E63" i="6"/>
  <c r="D63" i="6"/>
  <c r="F62" i="6"/>
  <c r="E62" i="6"/>
  <c r="D62" i="6"/>
  <c r="F61" i="6"/>
  <c r="E61" i="6"/>
  <c r="D61" i="6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F48" i="6"/>
  <c r="E48" i="6"/>
  <c r="D48" i="6"/>
  <c r="F47" i="6"/>
  <c r="E47" i="6"/>
  <c r="D47" i="6"/>
  <c r="F46" i="6"/>
  <c r="E46" i="6"/>
  <c r="D46" i="6"/>
  <c r="F45" i="6"/>
  <c r="E45" i="6"/>
  <c r="D45" i="6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31" i="6"/>
  <c r="E31" i="6"/>
  <c r="D31" i="6"/>
  <c r="F30" i="6"/>
  <c r="E30" i="6"/>
  <c r="D30" i="6"/>
  <c r="F29" i="6"/>
  <c r="E29" i="6"/>
  <c r="D29" i="6"/>
  <c r="F28" i="6"/>
  <c r="E28" i="6"/>
  <c r="D28" i="6"/>
  <c r="F27" i="6"/>
  <c r="E27" i="6"/>
  <c r="D27" i="6"/>
  <c r="F26" i="6"/>
  <c r="E26" i="6"/>
  <c r="D26" i="6"/>
  <c r="F25" i="6"/>
  <c r="E25" i="6"/>
  <c r="D25" i="6"/>
  <c r="F24" i="6"/>
  <c r="E24" i="6"/>
  <c r="D24" i="6"/>
  <c r="F23" i="6"/>
  <c r="E23" i="6"/>
  <c r="D23" i="6"/>
  <c r="F22" i="6"/>
  <c r="E22" i="6"/>
  <c r="D22" i="6"/>
  <c r="F21" i="6"/>
  <c r="E21" i="6"/>
  <c r="D21" i="6"/>
  <c r="F20" i="6"/>
  <c r="E20" i="6"/>
  <c r="D20" i="6"/>
  <c r="F19" i="6"/>
  <c r="E19" i="6"/>
  <c r="D19" i="6"/>
  <c r="F18" i="6"/>
  <c r="E18" i="6"/>
  <c r="D18" i="6"/>
  <c r="F17" i="6"/>
  <c r="E17" i="6"/>
  <c r="D17" i="6"/>
  <c r="F16" i="6"/>
  <c r="E16" i="6"/>
  <c r="D16" i="6"/>
  <c r="F15" i="6"/>
  <c r="E15" i="6"/>
  <c r="D15" i="6"/>
  <c r="F14" i="6"/>
  <c r="E14" i="6"/>
  <c r="D14" i="6"/>
  <c r="F13" i="6"/>
  <c r="E13" i="6"/>
  <c r="D13" i="6"/>
  <c r="F12" i="6"/>
  <c r="E12" i="6"/>
  <c r="D12" i="6"/>
  <c r="F11" i="6"/>
  <c r="E11" i="6"/>
  <c r="D11" i="6"/>
  <c r="F10" i="6"/>
  <c r="E10" i="6"/>
  <c r="D10" i="6"/>
  <c r="F9" i="6"/>
  <c r="E9" i="6"/>
  <c r="D9" i="6"/>
  <c r="F8" i="6"/>
  <c r="E8" i="6"/>
  <c r="D8" i="6"/>
  <c r="F7" i="6"/>
  <c r="E7" i="6"/>
  <c r="D7" i="6"/>
  <c r="F6" i="6"/>
  <c r="E6" i="6"/>
  <c r="D6" i="6"/>
  <c r="F5" i="6"/>
  <c r="E5" i="6"/>
  <c r="D5" i="6"/>
  <c r="F88" i="5"/>
  <c r="E88" i="5"/>
  <c r="D88" i="5"/>
  <c r="F87" i="5"/>
  <c r="E87" i="5"/>
  <c r="D87" i="5"/>
  <c r="F86" i="5"/>
  <c r="E86" i="5"/>
  <c r="D86" i="5"/>
  <c r="F85" i="5"/>
  <c r="E85" i="5"/>
  <c r="D85" i="5"/>
  <c r="F84" i="5"/>
  <c r="E84" i="5"/>
  <c r="D84" i="5"/>
  <c r="F83" i="5"/>
  <c r="E83" i="5"/>
  <c r="D83" i="5"/>
  <c r="F82" i="5"/>
  <c r="E82" i="5"/>
  <c r="D82" i="5"/>
  <c r="F81" i="5"/>
  <c r="E81" i="5"/>
  <c r="D81" i="5"/>
  <c r="F80" i="5"/>
  <c r="E80" i="5"/>
  <c r="D80" i="5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75" i="5"/>
  <c r="D75" i="5"/>
  <c r="F74" i="5"/>
  <c r="E74" i="5"/>
  <c r="D74" i="5"/>
  <c r="F73" i="5"/>
  <c r="E73" i="5"/>
  <c r="D73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88" i="4"/>
  <c r="E88" i="4"/>
  <c r="D88" i="4"/>
  <c r="F87" i="4"/>
  <c r="E87" i="4"/>
  <c r="D87" i="4"/>
  <c r="F86" i="4"/>
  <c r="E86" i="4"/>
  <c r="D86" i="4"/>
  <c r="F85" i="4"/>
  <c r="E85" i="4"/>
  <c r="D85" i="4"/>
  <c r="F84" i="4"/>
  <c r="E84" i="4"/>
  <c r="D84" i="4"/>
  <c r="F83" i="4"/>
  <c r="E83" i="4"/>
  <c r="D83" i="4"/>
  <c r="F82" i="4"/>
  <c r="E82" i="4"/>
  <c r="D82" i="4"/>
  <c r="F81" i="4"/>
  <c r="E81" i="4"/>
  <c r="D81" i="4"/>
  <c r="F80" i="4"/>
  <c r="E80" i="4"/>
  <c r="D80" i="4"/>
  <c r="F79" i="4"/>
  <c r="E79" i="4"/>
  <c r="D79" i="4"/>
  <c r="F78" i="4"/>
  <c r="E78" i="4"/>
  <c r="D78" i="4"/>
  <c r="F77" i="4"/>
  <c r="E77" i="4"/>
  <c r="D77" i="4"/>
  <c r="F76" i="4"/>
  <c r="E76" i="4"/>
  <c r="D76" i="4"/>
  <c r="F75" i="4"/>
  <c r="E75" i="4"/>
  <c r="D75" i="4"/>
  <c r="F74" i="4"/>
  <c r="E74" i="4"/>
  <c r="D74" i="4"/>
  <c r="F73" i="4"/>
  <c r="E73" i="4"/>
  <c r="D73" i="4"/>
  <c r="F72" i="4"/>
  <c r="E72" i="4"/>
  <c r="D72" i="4"/>
  <c r="F71" i="4"/>
  <c r="E71" i="4"/>
  <c r="D71" i="4"/>
  <c r="F70" i="4"/>
  <c r="E70" i="4"/>
  <c r="D70" i="4"/>
  <c r="F69" i="4"/>
  <c r="E69" i="4"/>
  <c r="D69" i="4"/>
  <c r="F68" i="4"/>
  <c r="E68" i="4"/>
  <c r="D68" i="4"/>
  <c r="F67" i="4"/>
  <c r="E67" i="4"/>
  <c r="D67" i="4"/>
  <c r="F66" i="4"/>
  <c r="E66" i="4"/>
  <c r="D66" i="4"/>
  <c r="F65" i="4"/>
  <c r="E65" i="4"/>
  <c r="D65" i="4"/>
  <c r="F64" i="4"/>
  <c r="E64" i="4"/>
  <c r="D64" i="4"/>
  <c r="F63" i="4"/>
  <c r="E63" i="4"/>
  <c r="D63" i="4"/>
  <c r="F62" i="4"/>
  <c r="E62" i="4"/>
  <c r="D62" i="4"/>
  <c r="F61" i="4"/>
  <c r="E61" i="4"/>
  <c r="D61" i="4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88" i="3"/>
  <c r="E88" i="3"/>
  <c r="D88" i="3"/>
  <c r="F87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1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F55" i="3"/>
  <c r="E55" i="3"/>
  <c r="D55" i="3"/>
  <c r="F54" i="3"/>
  <c r="E54" i="3"/>
  <c r="D54" i="3"/>
  <c r="F53" i="3"/>
  <c r="E53" i="3"/>
  <c r="D53" i="3"/>
  <c r="F52" i="3"/>
  <c r="E52" i="3"/>
  <c r="D52" i="3"/>
  <c r="F51" i="3"/>
  <c r="E51" i="3"/>
  <c r="D51" i="3"/>
  <c r="F50" i="3"/>
  <c r="E50" i="3"/>
  <c r="D50" i="3"/>
  <c r="F49" i="3"/>
  <c r="E49" i="3"/>
  <c r="D49" i="3"/>
  <c r="F48" i="3"/>
  <c r="E48" i="3"/>
  <c r="D48" i="3"/>
  <c r="F47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C26" i="19"/>
  <c r="B26" i="19"/>
  <c r="C25" i="19"/>
  <c r="B25" i="19"/>
  <c r="C24" i="19"/>
  <c r="B24" i="19"/>
  <c r="C23" i="19"/>
  <c r="B23" i="19"/>
  <c r="C22" i="19"/>
  <c r="B22" i="19"/>
  <c r="C21" i="19"/>
  <c r="B21" i="19"/>
  <c r="C20" i="19"/>
  <c r="B20" i="19"/>
  <c r="C19" i="19"/>
  <c r="B19" i="19"/>
  <c r="C18" i="19"/>
  <c r="B18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C11" i="19"/>
  <c r="B11" i="19"/>
  <c r="C10" i="19"/>
  <c r="B10" i="19"/>
  <c r="C9" i="19"/>
  <c r="B9" i="19"/>
  <c r="C8" i="19"/>
  <c r="B8" i="19"/>
  <c r="C7" i="19"/>
  <c r="B7" i="19"/>
  <c r="C6" i="19"/>
  <c r="B6" i="19"/>
  <c r="C5" i="19"/>
  <c r="B5" i="19"/>
  <c r="B89" i="18"/>
  <c r="C88" i="18"/>
  <c r="B88" i="18"/>
  <c r="C87" i="18"/>
  <c r="B87" i="18"/>
  <c r="C86" i="18"/>
  <c r="B86" i="18"/>
  <c r="C85" i="18"/>
  <c r="B85" i="18"/>
  <c r="C84" i="18"/>
  <c r="B84" i="18"/>
  <c r="C83" i="18"/>
  <c r="B83" i="18"/>
  <c r="C82" i="18"/>
  <c r="B82" i="18"/>
  <c r="C81" i="18"/>
  <c r="B81" i="18"/>
  <c r="C80" i="18"/>
  <c r="B80" i="18"/>
  <c r="C79" i="18"/>
  <c r="B79" i="18"/>
  <c r="C78" i="18"/>
  <c r="B78" i="18"/>
  <c r="C77" i="18"/>
  <c r="B77" i="18"/>
  <c r="C76" i="18"/>
  <c r="B76" i="18"/>
  <c r="C75" i="18"/>
  <c r="B75" i="18"/>
  <c r="C74" i="18"/>
  <c r="B74" i="18"/>
  <c r="C73" i="18"/>
  <c r="B73" i="18"/>
  <c r="C72" i="18"/>
  <c r="B72" i="18"/>
  <c r="C71" i="18"/>
  <c r="B71" i="18"/>
  <c r="C70" i="18"/>
  <c r="B70" i="18"/>
  <c r="C69" i="18"/>
  <c r="B69" i="18"/>
  <c r="C68" i="18"/>
  <c r="B68" i="18"/>
  <c r="C67" i="18"/>
  <c r="B67" i="18"/>
  <c r="C66" i="18"/>
  <c r="B66" i="18"/>
  <c r="C65" i="18"/>
  <c r="B65" i="18"/>
  <c r="C64" i="18"/>
  <c r="B64" i="18"/>
  <c r="C63" i="18"/>
  <c r="B63" i="18"/>
  <c r="C62" i="18"/>
  <c r="B62" i="18"/>
  <c r="C61" i="18"/>
  <c r="B61" i="18"/>
  <c r="C60" i="18"/>
  <c r="B60" i="18"/>
  <c r="C59" i="18"/>
  <c r="B59" i="18"/>
  <c r="C58" i="18"/>
  <c r="B58" i="18"/>
  <c r="C57" i="18"/>
  <c r="B57" i="18"/>
  <c r="C56" i="18"/>
  <c r="B56" i="18"/>
  <c r="C55" i="18"/>
  <c r="B55" i="18"/>
  <c r="C54" i="18"/>
  <c r="B54" i="18"/>
  <c r="C53" i="18"/>
  <c r="B53" i="18"/>
  <c r="C52" i="18"/>
  <c r="B52" i="18"/>
  <c r="C51" i="18"/>
  <c r="B51" i="18"/>
  <c r="C50" i="18"/>
  <c r="B50" i="18"/>
  <c r="C49" i="18"/>
  <c r="B49" i="18"/>
  <c r="C48" i="18"/>
  <c r="B48" i="18"/>
  <c r="C47" i="18"/>
  <c r="B47" i="18"/>
  <c r="C46" i="18"/>
  <c r="B46" i="18"/>
  <c r="C45" i="18"/>
  <c r="B45" i="18"/>
  <c r="C44" i="18"/>
  <c r="B44" i="18"/>
  <c r="C43" i="18"/>
  <c r="B43" i="18"/>
  <c r="C42" i="18"/>
  <c r="B42" i="18"/>
  <c r="C41" i="18"/>
  <c r="B41" i="18"/>
  <c r="C40" i="18"/>
  <c r="B40" i="18"/>
  <c r="C39" i="18"/>
  <c r="B39" i="18"/>
  <c r="C38" i="18"/>
  <c r="B38" i="18"/>
  <c r="C37" i="18"/>
  <c r="B37" i="18"/>
  <c r="C36" i="18"/>
  <c r="B36" i="18"/>
  <c r="C35" i="18"/>
  <c r="B35" i="18"/>
  <c r="C34" i="18"/>
  <c r="B34" i="18"/>
  <c r="C33" i="18"/>
  <c r="B33" i="18"/>
  <c r="C32" i="18"/>
  <c r="B32" i="18"/>
  <c r="C31" i="18"/>
  <c r="B31" i="18"/>
  <c r="C30" i="18"/>
  <c r="B30" i="18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C15" i="18"/>
  <c r="B15" i="18"/>
  <c r="C14" i="18"/>
  <c r="B14" i="18"/>
  <c r="C13" i="18"/>
  <c r="B13" i="18"/>
  <c r="C12" i="18"/>
  <c r="B12" i="18"/>
  <c r="C11" i="18"/>
  <c r="B11" i="18"/>
  <c r="C10" i="18"/>
  <c r="B10" i="18"/>
  <c r="C9" i="18"/>
  <c r="B9" i="18"/>
  <c r="C8" i="18"/>
  <c r="B8" i="18"/>
  <c r="C7" i="18"/>
  <c r="B7" i="18"/>
  <c r="C6" i="18"/>
  <c r="B6" i="18"/>
  <c r="C5" i="18"/>
  <c r="B5" i="18"/>
  <c r="B89" i="17"/>
  <c r="C88" i="17"/>
  <c r="B88" i="17"/>
  <c r="C87" i="17"/>
  <c r="B87" i="17"/>
  <c r="C86" i="17"/>
  <c r="B86" i="17"/>
  <c r="C85" i="17"/>
  <c r="B85" i="17"/>
  <c r="C84" i="17"/>
  <c r="B84" i="17"/>
  <c r="C83" i="17"/>
  <c r="B83" i="17"/>
  <c r="C82" i="17"/>
  <c r="B82" i="17"/>
  <c r="C81" i="17"/>
  <c r="B81" i="17"/>
  <c r="C80" i="17"/>
  <c r="B80" i="17"/>
  <c r="C79" i="17"/>
  <c r="B79" i="17"/>
  <c r="C78" i="17"/>
  <c r="B78" i="17"/>
  <c r="C77" i="17"/>
  <c r="B77" i="17"/>
  <c r="C76" i="17"/>
  <c r="B76" i="17"/>
  <c r="C75" i="17"/>
  <c r="B75" i="17"/>
  <c r="C74" i="17"/>
  <c r="B74" i="17"/>
  <c r="C73" i="17"/>
  <c r="B73" i="17"/>
  <c r="C72" i="17"/>
  <c r="B72" i="17"/>
  <c r="C71" i="17"/>
  <c r="B71" i="17"/>
  <c r="C70" i="17"/>
  <c r="B70" i="17"/>
  <c r="C69" i="17"/>
  <c r="B69" i="17"/>
  <c r="C68" i="17"/>
  <c r="B68" i="17"/>
  <c r="C67" i="17"/>
  <c r="B67" i="17"/>
  <c r="C66" i="17"/>
  <c r="B66" i="17"/>
  <c r="C65" i="17"/>
  <c r="B65" i="17"/>
  <c r="C64" i="17"/>
  <c r="B64" i="17"/>
  <c r="C63" i="17"/>
  <c r="B63" i="17"/>
  <c r="C62" i="17"/>
  <c r="B62" i="17"/>
  <c r="C61" i="17"/>
  <c r="B61" i="17"/>
  <c r="C60" i="17"/>
  <c r="B60" i="17"/>
  <c r="C59" i="17"/>
  <c r="B59" i="17"/>
  <c r="C58" i="17"/>
  <c r="B58" i="17"/>
  <c r="C57" i="17"/>
  <c r="B57" i="17"/>
  <c r="C56" i="17"/>
  <c r="B56" i="17"/>
  <c r="C55" i="17"/>
  <c r="B55" i="17"/>
  <c r="C54" i="17"/>
  <c r="B54" i="17"/>
  <c r="C53" i="17"/>
  <c r="B53" i="17"/>
  <c r="C52" i="17"/>
  <c r="B52" i="17"/>
  <c r="C51" i="17"/>
  <c r="B51" i="17"/>
  <c r="C50" i="17"/>
  <c r="B50" i="17"/>
  <c r="C49" i="17"/>
  <c r="B49" i="17"/>
  <c r="C48" i="17"/>
  <c r="B48" i="17"/>
  <c r="C47" i="17"/>
  <c r="B47" i="17"/>
  <c r="C46" i="17"/>
  <c r="B46" i="17"/>
  <c r="C45" i="17"/>
  <c r="B45" i="17"/>
  <c r="C44" i="17"/>
  <c r="B44" i="17"/>
  <c r="C43" i="17"/>
  <c r="B43" i="17"/>
  <c r="C42" i="17"/>
  <c r="B42" i="17"/>
  <c r="C41" i="17"/>
  <c r="B41" i="17"/>
  <c r="C40" i="17"/>
  <c r="B40" i="17"/>
  <c r="C39" i="17"/>
  <c r="B39" i="17"/>
  <c r="C38" i="17"/>
  <c r="B38" i="17"/>
  <c r="C37" i="17"/>
  <c r="B37" i="17"/>
  <c r="C36" i="17"/>
  <c r="B36" i="17"/>
  <c r="C35" i="17"/>
  <c r="B35" i="17"/>
  <c r="C34" i="17"/>
  <c r="B34" i="17"/>
  <c r="C33" i="17"/>
  <c r="B33" i="17"/>
  <c r="C32" i="17"/>
  <c r="B32" i="17"/>
  <c r="C31" i="17"/>
  <c r="B31" i="17"/>
  <c r="C30" i="17"/>
  <c r="B30" i="17"/>
  <c r="C29" i="17"/>
  <c r="B29" i="17"/>
  <c r="C28" i="17"/>
  <c r="B28" i="17"/>
  <c r="C27" i="17"/>
  <c r="B27" i="17"/>
  <c r="C26" i="17"/>
  <c r="B26" i="17"/>
  <c r="C25" i="17"/>
  <c r="B25" i="17"/>
  <c r="C24" i="17"/>
  <c r="B24" i="17"/>
  <c r="C23" i="17"/>
  <c r="B23" i="17"/>
  <c r="C22" i="17"/>
  <c r="B22" i="17"/>
  <c r="C21" i="17"/>
  <c r="B21" i="17"/>
  <c r="C20" i="17"/>
  <c r="B20" i="17"/>
  <c r="C19" i="17"/>
  <c r="B19" i="17"/>
  <c r="C18" i="17"/>
  <c r="B18" i="17"/>
  <c r="C17" i="17"/>
  <c r="B17" i="17"/>
  <c r="C16" i="17"/>
  <c r="B16" i="17"/>
  <c r="C15" i="17"/>
  <c r="B15" i="17"/>
  <c r="C14" i="17"/>
  <c r="B14" i="17"/>
  <c r="C13" i="17"/>
  <c r="B13" i="17"/>
  <c r="C12" i="17"/>
  <c r="B12" i="17"/>
  <c r="C11" i="17"/>
  <c r="B11" i="17"/>
  <c r="C10" i="17"/>
  <c r="B10" i="17"/>
  <c r="C9" i="17"/>
  <c r="B9" i="17"/>
  <c r="C8" i="17"/>
  <c r="B8" i="17"/>
  <c r="C7" i="17"/>
  <c r="B7" i="17"/>
  <c r="C6" i="17"/>
  <c r="B6" i="17"/>
  <c r="C5" i="17"/>
  <c r="B5" i="17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C9" i="16"/>
  <c r="B9" i="16"/>
  <c r="C8" i="16"/>
  <c r="B8" i="16"/>
  <c r="C7" i="16"/>
  <c r="B7" i="16"/>
  <c r="C6" i="16"/>
  <c r="B6" i="16"/>
  <c r="C5" i="16"/>
  <c r="B5" i="16"/>
  <c r="B89" i="15"/>
  <c r="C88" i="15"/>
  <c r="D88" i="15" s="1"/>
  <c r="B88" i="15"/>
  <c r="C87" i="15"/>
  <c r="B87" i="15"/>
  <c r="C86" i="15"/>
  <c r="B86" i="15"/>
  <c r="C85" i="15"/>
  <c r="B85" i="15"/>
  <c r="C84" i="15"/>
  <c r="B84" i="15"/>
  <c r="C83" i="15"/>
  <c r="B83" i="15"/>
  <c r="C82" i="15"/>
  <c r="B82" i="15"/>
  <c r="C81" i="15"/>
  <c r="B81" i="15"/>
  <c r="C80" i="15"/>
  <c r="B80" i="15"/>
  <c r="C79" i="15"/>
  <c r="B79" i="15"/>
  <c r="C78" i="15"/>
  <c r="B78" i="15"/>
  <c r="C77" i="15"/>
  <c r="B77" i="15"/>
  <c r="C76" i="15"/>
  <c r="B76" i="15"/>
  <c r="C75" i="15"/>
  <c r="B75" i="15"/>
  <c r="C74" i="15"/>
  <c r="B74" i="15"/>
  <c r="C73" i="15"/>
  <c r="B73" i="15"/>
  <c r="C72" i="15"/>
  <c r="B72" i="15"/>
  <c r="C71" i="15"/>
  <c r="B71" i="15"/>
  <c r="C70" i="15"/>
  <c r="B70" i="15"/>
  <c r="C69" i="15"/>
  <c r="B69" i="15"/>
  <c r="C68" i="15"/>
  <c r="B68" i="15"/>
  <c r="C67" i="15"/>
  <c r="B67" i="15"/>
  <c r="C66" i="15"/>
  <c r="B66" i="15"/>
  <c r="C65" i="15"/>
  <c r="B65" i="15"/>
  <c r="C64" i="15"/>
  <c r="B64" i="15"/>
  <c r="C63" i="15"/>
  <c r="B63" i="15"/>
  <c r="C62" i="15"/>
  <c r="B62" i="15"/>
  <c r="C61" i="15"/>
  <c r="B61" i="15"/>
  <c r="C60" i="15"/>
  <c r="B60" i="15"/>
  <c r="C59" i="15"/>
  <c r="B59" i="15"/>
  <c r="C58" i="15"/>
  <c r="B58" i="15"/>
  <c r="C57" i="15"/>
  <c r="B57" i="15"/>
  <c r="C56" i="15"/>
  <c r="B56" i="15"/>
  <c r="C55" i="15"/>
  <c r="B55" i="15"/>
  <c r="C54" i="15"/>
  <c r="B54" i="15"/>
  <c r="C53" i="15"/>
  <c r="B53" i="15"/>
  <c r="C52" i="15"/>
  <c r="B52" i="15"/>
  <c r="C51" i="15"/>
  <c r="B51" i="15"/>
  <c r="C50" i="15"/>
  <c r="B50" i="15"/>
  <c r="C49" i="15"/>
  <c r="B49" i="15"/>
  <c r="C48" i="15"/>
  <c r="B48" i="15"/>
  <c r="C47" i="15"/>
  <c r="B47" i="15"/>
  <c r="C46" i="15"/>
  <c r="B46" i="15"/>
  <c r="C45" i="15"/>
  <c r="B45" i="15"/>
  <c r="C44" i="15"/>
  <c r="B44" i="15"/>
  <c r="C43" i="15"/>
  <c r="B43" i="15"/>
  <c r="C42" i="15"/>
  <c r="B42" i="15"/>
  <c r="C41" i="15"/>
  <c r="B41" i="15"/>
  <c r="C40" i="15"/>
  <c r="B40" i="15"/>
  <c r="C39" i="15"/>
  <c r="B39" i="15"/>
  <c r="C38" i="15"/>
  <c r="B38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5" i="15"/>
  <c r="B5" i="15"/>
  <c r="B89" i="14"/>
  <c r="B61" i="14"/>
  <c r="C60" i="14"/>
  <c r="B60" i="14"/>
  <c r="C59" i="14"/>
  <c r="B59" i="14"/>
  <c r="C58" i="14"/>
  <c r="B58" i="14"/>
  <c r="C57" i="14"/>
  <c r="B57" i="14"/>
  <c r="C56" i="14"/>
  <c r="B56" i="14"/>
  <c r="C55" i="14"/>
  <c r="B55" i="14"/>
  <c r="C54" i="14"/>
  <c r="B54" i="14"/>
  <c r="C53" i="14"/>
  <c r="B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C46" i="14"/>
  <c r="B46" i="14"/>
  <c r="C45" i="14"/>
  <c r="B45" i="14"/>
  <c r="C44" i="14"/>
  <c r="B44" i="14"/>
  <c r="C43" i="14"/>
  <c r="B43" i="14"/>
  <c r="C42" i="14"/>
  <c r="B42" i="14"/>
  <c r="C41" i="14"/>
  <c r="B41" i="14"/>
  <c r="C40" i="14"/>
  <c r="B40" i="14"/>
  <c r="C39" i="14"/>
  <c r="B39" i="14"/>
  <c r="C38" i="14"/>
  <c r="B38" i="14"/>
  <c r="C37" i="14"/>
  <c r="B37" i="14"/>
  <c r="C36" i="14"/>
  <c r="B36" i="14"/>
  <c r="C35" i="14"/>
  <c r="B35" i="14"/>
  <c r="C34" i="14"/>
  <c r="B34" i="14"/>
  <c r="C33" i="14"/>
  <c r="B33" i="14"/>
  <c r="C32" i="14"/>
  <c r="B32" i="14"/>
  <c r="C31" i="14"/>
  <c r="B31" i="14"/>
  <c r="C30" i="14"/>
  <c r="B30" i="14"/>
  <c r="C29" i="14"/>
  <c r="B29" i="14"/>
  <c r="C28" i="14"/>
  <c r="B28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C19" i="14"/>
  <c r="B19" i="14"/>
  <c r="C18" i="14"/>
  <c r="B18" i="14"/>
  <c r="C17" i="14"/>
  <c r="B17" i="14"/>
  <c r="C16" i="14"/>
  <c r="B16" i="14"/>
  <c r="C15" i="14"/>
  <c r="B15" i="14"/>
  <c r="C14" i="14"/>
  <c r="B14" i="14"/>
  <c r="C13" i="14"/>
  <c r="B13" i="14"/>
  <c r="C12" i="14"/>
  <c r="B12" i="14"/>
  <c r="C11" i="14"/>
  <c r="B11" i="14"/>
  <c r="C10" i="14"/>
  <c r="B10" i="14"/>
  <c r="C9" i="14"/>
  <c r="B9" i="14"/>
  <c r="C8" i="14"/>
  <c r="B8" i="14"/>
  <c r="C7" i="14"/>
  <c r="B7" i="14"/>
  <c r="C6" i="14"/>
  <c r="B6" i="14"/>
  <c r="C5" i="14"/>
  <c r="B5" i="14"/>
  <c r="B89" i="13"/>
  <c r="C88" i="13"/>
  <c r="B88" i="13"/>
  <c r="C87" i="13"/>
  <c r="B87" i="13"/>
  <c r="C86" i="13"/>
  <c r="B86" i="13"/>
  <c r="C85" i="13"/>
  <c r="B85" i="13"/>
  <c r="C84" i="13"/>
  <c r="B84" i="13"/>
  <c r="C83" i="13"/>
  <c r="B83" i="13"/>
  <c r="C82" i="13"/>
  <c r="B82" i="13"/>
  <c r="C81" i="13"/>
  <c r="B81" i="13"/>
  <c r="C80" i="13"/>
  <c r="B80" i="13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C65" i="13"/>
  <c r="B65" i="13"/>
  <c r="C64" i="13"/>
  <c r="B64" i="13"/>
  <c r="C63" i="13"/>
  <c r="B63" i="13"/>
  <c r="C62" i="13"/>
  <c r="B62" i="13"/>
  <c r="C61" i="13"/>
  <c r="B61" i="13"/>
  <c r="C60" i="13"/>
  <c r="B60" i="13"/>
  <c r="C59" i="13"/>
  <c r="B59" i="13"/>
  <c r="C58" i="13"/>
  <c r="B58" i="13"/>
  <c r="C57" i="13"/>
  <c r="B57" i="13"/>
  <c r="C56" i="13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B89" i="12"/>
  <c r="C88" i="12"/>
  <c r="B88" i="12"/>
  <c r="C87" i="12"/>
  <c r="B87" i="12"/>
  <c r="C86" i="12"/>
  <c r="B86" i="12"/>
  <c r="C85" i="12"/>
  <c r="B85" i="12"/>
  <c r="C84" i="12"/>
  <c r="B84" i="12"/>
  <c r="C83" i="12"/>
  <c r="B83" i="12"/>
  <c r="C82" i="12"/>
  <c r="B82" i="12"/>
  <c r="C81" i="12"/>
  <c r="B81" i="12"/>
  <c r="C80" i="12"/>
  <c r="B80" i="12"/>
  <c r="C79" i="12"/>
  <c r="B79" i="12"/>
  <c r="C78" i="12"/>
  <c r="B78" i="12"/>
  <c r="C77" i="12"/>
  <c r="B77" i="12"/>
  <c r="C76" i="12"/>
  <c r="B76" i="12"/>
  <c r="C75" i="12"/>
  <c r="B75" i="12"/>
  <c r="C74" i="12"/>
  <c r="B74" i="12"/>
  <c r="C73" i="12"/>
  <c r="B73" i="12"/>
  <c r="C72" i="12"/>
  <c r="B72" i="12"/>
  <c r="C71" i="12"/>
  <c r="B71" i="12"/>
  <c r="C70" i="12"/>
  <c r="B70" i="12"/>
  <c r="C69" i="12"/>
  <c r="B69" i="12"/>
  <c r="C68" i="12"/>
  <c r="B68" i="12"/>
  <c r="C67" i="12"/>
  <c r="B67" i="12"/>
  <c r="C66" i="12"/>
  <c r="B66" i="12"/>
  <c r="C65" i="12"/>
  <c r="B65" i="12"/>
  <c r="C64" i="12"/>
  <c r="B64" i="12"/>
  <c r="C63" i="12"/>
  <c r="B63" i="12"/>
  <c r="C62" i="12"/>
  <c r="B62" i="12"/>
  <c r="C61" i="12"/>
  <c r="B61" i="12"/>
  <c r="C60" i="12"/>
  <c r="B60" i="12"/>
  <c r="C59" i="12"/>
  <c r="B59" i="12"/>
  <c r="C58" i="12"/>
  <c r="B58" i="12"/>
  <c r="C57" i="12"/>
  <c r="B57" i="12"/>
  <c r="C56" i="12"/>
  <c r="B56" i="12"/>
  <c r="C55" i="12"/>
  <c r="B55" i="12"/>
  <c r="C54" i="12"/>
  <c r="B54" i="12"/>
  <c r="C53" i="12"/>
  <c r="B53" i="12"/>
  <c r="C52" i="12"/>
  <c r="B52" i="12"/>
  <c r="C51" i="12"/>
  <c r="B51" i="12"/>
  <c r="C50" i="12"/>
  <c r="B50" i="12"/>
  <c r="C49" i="12"/>
  <c r="B49" i="12"/>
  <c r="C48" i="12"/>
  <c r="B48" i="12"/>
  <c r="C47" i="12"/>
  <c r="B47" i="12"/>
  <c r="C46" i="12"/>
  <c r="B46" i="12"/>
  <c r="C45" i="12"/>
  <c r="B45" i="12"/>
  <c r="C44" i="12"/>
  <c r="B44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C5" i="12"/>
  <c r="B5" i="12"/>
  <c r="B89" i="11"/>
  <c r="C88" i="11"/>
  <c r="B88" i="11"/>
  <c r="C87" i="11"/>
  <c r="B87" i="11"/>
  <c r="C86" i="11"/>
  <c r="B86" i="11"/>
  <c r="C85" i="11"/>
  <c r="B85" i="11"/>
  <c r="C84" i="11"/>
  <c r="B84" i="11"/>
  <c r="C83" i="11"/>
  <c r="B83" i="11"/>
  <c r="C82" i="11"/>
  <c r="B82" i="11"/>
  <c r="C81" i="11"/>
  <c r="B81" i="11"/>
  <c r="C80" i="11"/>
  <c r="B80" i="11"/>
  <c r="C79" i="11"/>
  <c r="B79" i="11"/>
  <c r="C78" i="11"/>
  <c r="B78" i="11"/>
  <c r="C77" i="11"/>
  <c r="B77" i="11"/>
  <c r="C76" i="11"/>
  <c r="B76" i="11"/>
  <c r="C75" i="11"/>
  <c r="B75" i="11"/>
  <c r="C74" i="11"/>
  <c r="B74" i="11"/>
  <c r="C73" i="11"/>
  <c r="B73" i="11"/>
  <c r="C72" i="11"/>
  <c r="B72" i="11"/>
  <c r="C71" i="11"/>
  <c r="B71" i="11"/>
  <c r="C70" i="11"/>
  <c r="B70" i="11"/>
  <c r="C69" i="11"/>
  <c r="B69" i="11"/>
  <c r="C68" i="11"/>
  <c r="B68" i="11"/>
  <c r="C67" i="11"/>
  <c r="B67" i="11"/>
  <c r="C66" i="11"/>
  <c r="B66" i="11"/>
  <c r="C65" i="11"/>
  <c r="B65" i="11"/>
  <c r="C64" i="11"/>
  <c r="B64" i="11"/>
  <c r="C63" i="11"/>
  <c r="B63" i="11"/>
  <c r="C62" i="11"/>
  <c r="B62" i="11"/>
  <c r="C61" i="11"/>
  <c r="B61" i="11"/>
  <c r="C60" i="11"/>
  <c r="B60" i="11"/>
  <c r="C59" i="11"/>
  <c r="B59" i="11"/>
  <c r="C58" i="11"/>
  <c r="B58" i="11"/>
  <c r="C57" i="11"/>
  <c r="B57" i="11"/>
  <c r="C56" i="11"/>
  <c r="B56" i="11"/>
  <c r="C55" i="11"/>
  <c r="B55" i="11"/>
  <c r="C54" i="11"/>
  <c r="B54" i="11"/>
  <c r="C53" i="11"/>
  <c r="B53" i="11"/>
  <c r="C52" i="11"/>
  <c r="B52" i="11"/>
  <c r="C51" i="11"/>
  <c r="B51" i="11"/>
  <c r="C50" i="11"/>
  <c r="B50" i="11"/>
  <c r="C49" i="11"/>
  <c r="B49" i="11"/>
  <c r="C48" i="11"/>
  <c r="B48" i="11"/>
  <c r="C47" i="11"/>
  <c r="B47" i="11"/>
  <c r="C46" i="11"/>
  <c r="B46" i="11"/>
  <c r="C45" i="11"/>
  <c r="B45" i="11"/>
  <c r="C44" i="11"/>
  <c r="B44" i="1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C7" i="11"/>
  <c r="B7" i="11"/>
  <c r="C6" i="11"/>
  <c r="B6" i="11"/>
  <c r="C5" i="11"/>
  <c r="B5" i="11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B89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C5" i="8"/>
  <c r="B5" i="8"/>
  <c r="B89" i="7"/>
  <c r="C88" i="7"/>
  <c r="B88" i="7"/>
  <c r="C87" i="7"/>
  <c r="B87" i="7"/>
  <c r="C86" i="7"/>
  <c r="B86" i="7"/>
  <c r="C85" i="7"/>
  <c r="B85" i="7"/>
  <c r="C84" i="7"/>
  <c r="B84" i="7"/>
  <c r="C83" i="7"/>
  <c r="B83" i="7"/>
  <c r="C82" i="7"/>
  <c r="B82" i="7"/>
  <c r="C81" i="7"/>
  <c r="B81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B92" i="7" s="1"/>
  <c r="B100" i="2" s="1"/>
  <c r="C9" i="7"/>
  <c r="B9" i="7"/>
  <c r="C8" i="7"/>
  <c r="B8" i="7"/>
  <c r="C7" i="7"/>
  <c r="C92" i="7" s="1"/>
  <c r="B7" i="7"/>
  <c r="C6" i="7"/>
  <c r="B6" i="7"/>
  <c r="C5" i="7"/>
  <c r="B5" i="7"/>
  <c r="B88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B76" i="6"/>
  <c r="C75" i="6"/>
  <c r="B75" i="6"/>
  <c r="C74" i="6"/>
  <c r="B74" i="6"/>
  <c r="C73" i="6"/>
  <c r="B73" i="6"/>
  <c r="C72" i="6"/>
  <c r="B72" i="6"/>
  <c r="C71" i="6"/>
  <c r="B71" i="6"/>
  <c r="C70" i="6"/>
  <c r="B70" i="6"/>
  <c r="C69" i="6"/>
  <c r="B69" i="6"/>
  <c r="C68" i="6"/>
  <c r="B68" i="6"/>
  <c r="C67" i="6"/>
  <c r="B67" i="6"/>
  <c r="C66" i="6"/>
  <c r="B66" i="6"/>
  <c r="C65" i="6"/>
  <c r="B65" i="6"/>
  <c r="C64" i="6"/>
  <c r="B64" i="6"/>
  <c r="C63" i="6"/>
  <c r="B63" i="6"/>
  <c r="C62" i="6"/>
  <c r="B62" i="6"/>
  <c r="C61" i="6"/>
  <c r="B61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B92" i="6" s="1"/>
  <c r="B99" i="2" s="1"/>
  <c r="C7" i="6"/>
  <c r="C92" i="6" s="1"/>
  <c r="B7" i="6"/>
  <c r="C6" i="6"/>
  <c r="B6" i="6"/>
  <c r="C5" i="6"/>
  <c r="B5" i="6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C92" i="5" s="1"/>
  <c r="B7" i="5"/>
  <c r="B92" i="5" s="1"/>
  <c r="B98" i="2" s="1"/>
  <c r="C6" i="5"/>
  <c r="B6" i="5"/>
  <c r="C5" i="5"/>
  <c r="B5" i="5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B92" i="4" s="1"/>
  <c r="B97" i="2" s="1"/>
  <c r="C8" i="4"/>
  <c r="C92" i="4" s="1"/>
  <c r="B8" i="4"/>
  <c r="C7" i="4"/>
  <c r="B7" i="4"/>
  <c r="C6" i="4"/>
  <c r="B6" i="4"/>
  <c r="C5" i="4"/>
  <c r="B5" i="4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C92" i="3" s="1"/>
  <c r="B5" i="3"/>
  <c r="B92" i="3" s="1"/>
  <c r="B96" i="2" s="1"/>
  <c r="B5" i="2"/>
  <c r="B6" i="2"/>
  <c r="B7" i="2"/>
  <c r="B8" i="2"/>
  <c r="B93" i="2" s="1"/>
  <c r="B9" i="2"/>
  <c r="B10" i="2"/>
  <c r="B11" i="2"/>
  <c r="B12" i="2"/>
  <c r="B13" i="2"/>
  <c r="B14" i="2"/>
  <c r="B15" i="2"/>
  <c r="B16" i="2"/>
  <c r="B17" i="2"/>
  <c r="B18" i="2"/>
  <c r="B19" i="2"/>
  <c r="B20" i="2"/>
  <c r="B92" i="2" s="1"/>
  <c r="B95" i="2" s="1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4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6" i="2"/>
  <c r="F7" i="2"/>
  <c r="F8" i="2"/>
  <c r="F9" i="2"/>
  <c r="F10" i="2"/>
  <c r="F11" i="2"/>
  <c r="F12" i="2"/>
  <c r="F5" i="2"/>
  <c r="L22" i="20" l="1"/>
  <c r="K22" i="20"/>
  <c r="K23" i="20"/>
  <c r="L23" i="20"/>
  <c r="L21" i="20"/>
  <c r="K21" i="20"/>
  <c r="K20" i="20"/>
  <c r="O20" i="20" s="1" a="1"/>
  <c r="O20" i="20" s="1"/>
  <c r="K24" i="20"/>
  <c r="K6" i="20"/>
  <c r="L7" i="20"/>
  <c r="L5" i="20"/>
  <c r="L4" i="20"/>
  <c r="K9" i="20"/>
  <c r="K5" i="20"/>
  <c r="K4" i="20"/>
  <c r="K11" i="20"/>
  <c r="G84" i="19"/>
  <c r="I84" i="19" s="1"/>
  <c r="G52" i="19"/>
  <c r="I52" i="19" s="1"/>
  <c r="G20" i="19"/>
  <c r="J20" i="19" s="1"/>
  <c r="G70" i="19"/>
  <c r="J70" i="19" s="1"/>
  <c r="G38" i="19"/>
  <c r="I38" i="19" s="1"/>
  <c r="G16" i="19"/>
  <c r="G88" i="19"/>
  <c r="J88" i="19" s="1"/>
  <c r="G56" i="19"/>
  <c r="I56" i="19" s="1"/>
  <c r="G24" i="19"/>
  <c r="I24" i="19" s="1"/>
  <c r="G74" i="19"/>
  <c r="J74" i="19" s="1"/>
  <c r="G42" i="19"/>
  <c r="I42" i="19" s="1"/>
  <c r="G60" i="19"/>
  <c r="I60" i="19" s="1"/>
  <c r="G78" i="19"/>
  <c r="J78" i="19" s="1"/>
  <c r="G46" i="19"/>
  <c r="I46" i="19" s="1"/>
  <c r="G64" i="19"/>
  <c r="J64" i="19" s="1"/>
  <c r="G32" i="19"/>
  <c r="J32" i="19" s="1"/>
  <c r="G82" i="19"/>
  <c r="J82" i="19" s="1"/>
  <c r="G50" i="19"/>
  <c r="J50" i="19" s="1"/>
  <c r="G18" i="19"/>
  <c r="H18" i="19" s="1"/>
  <c r="G68" i="19"/>
  <c r="I68" i="19" s="1"/>
  <c r="G36" i="19"/>
  <c r="J36" i="19" s="1"/>
  <c r="G86" i="19"/>
  <c r="J86" i="19" s="1"/>
  <c r="G54" i="19"/>
  <c r="J54" i="19" s="1"/>
  <c r="G22" i="19"/>
  <c r="H22" i="19" s="1"/>
  <c r="G66" i="19"/>
  <c r="J66" i="19" s="1"/>
  <c r="G11" i="19"/>
  <c r="G72" i="19"/>
  <c r="I72" i="19" s="1"/>
  <c r="G40" i="19"/>
  <c r="J40" i="19" s="1"/>
  <c r="G28" i="19"/>
  <c r="J28" i="19" s="1"/>
  <c r="G58" i="19"/>
  <c r="J58" i="19" s="1"/>
  <c r="G26" i="19"/>
  <c r="J26" i="19" s="1"/>
  <c r="G76" i="19"/>
  <c r="J76" i="19" s="1"/>
  <c r="G44" i="19"/>
  <c r="J44" i="19" s="1"/>
  <c r="G62" i="19"/>
  <c r="I62" i="19" s="1"/>
  <c r="G30" i="19"/>
  <c r="I30" i="19" s="1"/>
  <c r="G80" i="19"/>
  <c r="J80" i="19" s="1"/>
  <c r="G48" i="19"/>
  <c r="J48" i="19" s="1"/>
  <c r="G9" i="19"/>
  <c r="G34" i="19"/>
  <c r="I34" i="19" s="1"/>
  <c r="G12" i="19"/>
  <c r="G39" i="19"/>
  <c r="H39" i="19" s="1"/>
  <c r="G71" i="19"/>
  <c r="H71" i="19" s="1"/>
  <c r="G19" i="19"/>
  <c r="H19" i="19" s="1"/>
  <c r="G21" i="19"/>
  <c r="H21" i="19" s="1"/>
  <c r="G53" i="19"/>
  <c r="H53" i="19" s="1"/>
  <c r="G85" i="19"/>
  <c r="H85" i="19" s="1"/>
  <c r="G35" i="19"/>
  <c r="H35" i="19" s="1"/>
  <c r="G67" i="19"/>
  <c r="H67" i="19" s="1"/>
  <c r="G25" i="19"/>
  <c r="H25" i="19" s="1"/>
  <c r="G5" i="19"/>
  <c r="I5" i="19" s="1"/>
  <c r="G13" i="19"/>
  <c r="H13" i="19" s="1"/>
  <c r="G17" i="19"/>
  <c r="J17" i="19" s="1"/>
  <c r="G49" i="19"/>
  <c r="H49" i="19" s="1"/>
  <c r="G81" i="19"/>
  <c r="H81" i="19" s="1"/>
  <c r="G31" i="19"/>
  <c r="H31" i="19" s="1"/>
  <c r="G63" i="19"/>
  <c r="H63" i="19" s="1"/>
  <c r="G45" i="19"/>
  <c r="H45" i="19" s="1"/>
  <c r="G77" i="19"/>
  <c r="H77" i="19" s="1"/>
  <c r="I71" i="19"/>
  <c r="G6" i="19"/>
  <c r="H6" i="19" s="1"/>
  <c r="G10" i="19"/>
  <c r="I10" i="19" s="1"/>
  <c r="G14" i="19"/>
  <c r="G27" i="19"/>
  <c r="H27" i="19" s="1"/>
  <c r="G59" i="19"/>
  <c r="H59" i="19" s="1"/>
  <c r="G57" i="19"/>
  <c r="H57" i="19" s="1"/>
  <c r="G41" i="19"/>
  <c r="H41" i="19" s="1"/>
  <c r="G73" i="19"/>
  <c r="H73" i="19" s="1"/>
  <c r="G23" i="19"/>
  <c r="H23" i="19" s="1"/>
  <c r="I37" i="19"/>
  <c r="G55" i="19"/>
  <c r="H55" i="19" s="1"/>
  <c r="G87" i="19"/>
  <c r="H87" i="19" s="1"/>
  <c r="G7" i="19"/>
  <c r="I7" i="19" s="1"/>
  <c r="G15" i="19"/>
  <c r="I15" i="19" s="1"/>
  <c r="G37" i="19"/>
  <c r="H37" i="19" s="1"/>
  <c r="G69" i="19"/>
  <c r="H69" i="19" s="1"/>
  <c r="G51" i="19"/>
  <c r="H51" i="19" s="1"/>
  <c r="G83" i="19"/>
  <c r="H83" i="19" s="1"/>
  <c r="G33" i="19"/>
  <c r="H33" i="19" s="1"/>
  <c r="G65" i="19"/>
  <c r="H65" i="19" s="1"/>
  <c r="G8" i="19"/>
  <c r="H8" i="19" s="1"/>
  <c r="G47" i="19"/>
  <c r="H47" i="19" s="1"/>
  <c r="G79" i="19"/>
  <c r="H79" i="19" s="1"/>
  <c r="G29" i="19"/>
  <c r="H29" i="19" s="1"/>
  <c r="G61" i="19"/>
  <c r="H61" i="19" s="1"/>
  <c r="I25" i="19"/>
  <c r="G43" i="19"/>
  <c r="H43" i="19" s="1"/>
  <c r="G75" i="19"/>
  <c r="H75" i="19" s="1"/>
  <c r="G8" i="18"/>
  <c r="J8" i="18" s="1"/>
  <c r="G16" i="18"/>
  <c r="I16" i="18" s="1"/>
  <c r="G11" i="18"/>
  <c r="I11" i="18" s="1"/>
  <c r="G6" i="18"/>
  <c r="J6" i="18" s="1"/>
  <c r="G9" i="18"/>
  <c r="I9" i="18" s="1"/>
  <c r="G22" i="18"/>
  <c r="H22" i="18" s="1"/>
  <c r="G5" i="18"/>
  <c r="H5" i="18" s="1"/>
  <c r="G13" i="18"/>
  <c r="I13" i="18" s="1"/>
  <c r="G18" i="18"/>
  <c r="H18" i="18" s="1"/>
  <c r="I29" i="18"/>
  <c r="G34" i="18"/>
  <c r="H34" i="18" s="1"/>
  <c r="G50" i="18"/>
  <c r="H50" i="18" s="1"/>
  <c r="G66" i="18"/>
  <c r="H66" i="18" s="1"/>
  <c r="I77" i="18"/>
  <c r="G82" i="18"/>
  <c r="H82" i="18" s="1"/>
  <c r="G77" i="18"/>
  <c r="H77" i="18" s="1"/>
  <c r="G24" i="18"/>
  <c r="H24" i="18" s="1"/>
  <c r="G40" i="18"/>
  <c r="H40" i="18" s="1"/>
  <c r="G56" i="18"/>
  <c r="H56" i="18" s="1"/>
  <c r="G72" i="18"/>
  <c r="H72" i="18" s="1"/>
  <c r="G88" i="18"/>
  <c r="H88" i="18" s="1"/>
  <c r="G61" i="18"/>
  <c r="H61" i="18" s="1"/>
  <c r="G14" i="18"/>
  <c r="I14" i="18" s="1"/>
  <c r="G19" i="18"/>
  <c r="H19" i="18" s="1"/>
  <c r="G35" i="18"/>
  <c r="H35" i="18" s="1"/>
  <c r="G51" i="18"/>
  <c r="H51" i="18" s="1"/>
  <c r="I62" i="18"/>
  <c r="G67" i="18"/>
  <c r="H67" i="18" s="1"/>
  <c r="G83" i="18"/>
  <c r="H83" i="18" s="1"/>
  <c r="G59" i="18"/>
  <c r="H59" i="18" s="1"/>
  <c r="G45" i="18"/>
  <c r="H45" i="18" s="1"/>
  <c r="I72" i="18"/>
  <c r="G30" i="18"/>
  <c r="H30" i="18" s="1"/>
  <c r="G46" i="18"/>
  <c r="H46" i="18" s="1"/>
  <c r="G62" i="18"/>
  <c r="H62" i="18" s="1"/>
  <c r="G78" i="18"/>
  <c r="H78" i="18" s="1"/>
  <c r="G29" i="18"/>
  <c r="H29" i="18" s="1"/>
  <c r="I20" i="18"/>
  <c r="G25" i="18"/>
  <c r="H25" i="18" s="1"/>
  <c r="G41" i="18"/>
  <c r="H41" i="18" s="1"/>
  <c r="G57" i="18"/>
  <c r="H57" i="18" s="1"/>
  <c r="G73" i="18"/>
  <c r="H73" i="18" s="1"/>
  <c r="I40" i="18"/>
  <c r="G10" i="18"/>
  <c r="I10" i="18" s="1"/>
  <c r="G15" i="18"/>
  <c r="I15" i="18" s="1"/>
  <c r="G20" i="18"/>
  <c r="H20" i="18" s="1"/>
  <c r="G36" i="18"/>
  <c r="H36" i="18" s="1"/>
  <c r="G52" i="18"/>
  <c r="H52" i="18" s="1"/>
  <c r="G68" i="18"/>
  <c r="H68" i="18" s="1"/>
  <c r="G84" i="18"/>
  <c r="H84" i="18" s="1"/>
  <c r="G31" i="18"/>
  <c r="H31" i="18" s="1"/>
  <c r="G47" i="18"/>
  <c r="H47" i="18" s="1"/>
  <c r="G63" i="18"/>
  <c r="H63" i="18" s="1"/>
  <c r="I74" i="18"/>
  <c r="G79" i="18"/>
  <c r="H79" i="18" s="1"/>
  <c r="G27" i="18"/>
  <c r="H27" i="18" s="1"/>
  <c r="G26" i="18"/>
  <c r="H26" i="18" s="1"/>
  <c r="G42" i="18"/>
  <c r="H42" i="18" s="1"/>
  <c r="G58" i="18"/>
  <c r="H58" i="18" s="1"/>
  <c r="G74" i="18"/>
  <c r="H74" i="18" s="1"/>
  <c r="G7" i="18"/>
  <c r="I7" i="18" s="1"/>
  <c r="G21" i="18"/>
  <c r="H21" i="18" s="1"/>
  <c r="G37" i="18"/>
  <c r="H37" i="18" s="1"/>
  <c r="G53" i="18"/>
  <c r="H53" i="18" s="1"/>
  <c r="G69" i="18"/>
  <c r="H69" i="18" s="1"/>
  <c r="G85" i="18"/>
  <c r="H85" i="18" s="1"/>
  <c r="G32" i="18"/>
  <c r="H32" i="18" s="1"/>
  <c r="G48" i="18"/>
  <c r="H48" i="18" s="1"/>
  <c r="G64" i="18"/>
  <c r="H64" i="18" s="1"/>
  <c r="G80" i="18"/>
  <c r="H80" i="18" s="1"/>
  <c r="G75" i="18"/>
  <c r="H75" i="18" s="1"/>
  <c r="G86" i="18"/>
  <c r="H86" i="18" s="1"/>
  <c r="G70" i="18"/>
  <c r="H70" i="18" s="1"/>
  <c r="G12" i="18"/>
  <c r="J12" i="18" s="1"/>
  <c r="G17" i="18"/>
  <c r="I17" i="18" s="1"/>
  <c r="G33" i="18"/>
  <c r="H33" i="18" s="1"/>
  <c r="G49" i="18"/>
  <c r="H49" i="18" s="1"/>
  <c r="G65" i="18"/>
  <c r="H65" i="18" s="1"/>
  <c r="G81" i="18"/>
  <c r="H81" i="18" s="1"/>
  <c r="G38" i="18"/>
  <c r="H38" i="18" s="1"/>
  <c r="J5" i="18"/>
  <c r="G28" i="18"/>
  <c r="H28" i="18" s="1"/>
  <c r="G44" i="18"/>
  <c r="H44" i="18" s="1"/>
  <c r="G60" i="18"/>
  <c r="H60" i="18" s="1"/>
  <c r="G76" i="18"/>
  <c r="H76" i="18" s="1"/>
  <c r="G43" i="18"/>
  <c r="H43" i="18" s="1"/>
  <c r="G54" i="18"/>
  <c r="H54" i="18" s="1"/>
  <c r="G23" i="18"/>
  <c r="H23" i="18" s="1"/>
  <c r="G39" i="18"/>
  <c r="H39" i="18" s="1"/>
  <c r="I50" i="18"/>
  <c r="G55" i="18"/>
  <c r="H55" i="18" s="1"/>
  <c r="G71" i="18"/>
  <c r="H71" i="18" s="1"/>
  <c r="G87" i="18"/>
  <c r="H87" i="18" s="1"/>
  <c r="G8" i="17"/>
  <c r="J8" i="17" s="1"/>
  <c r="G16" i="17"/>
  <c r="I16" i="17" s="1"/>
  <c r="G6" i="17"/>
  <c r="J6" i="17" s="1"/>
  <c r="G9" i="17"/>
  <c r="J9" i="17" s="1"/>
  <c r="I25" i="17"/>
  <c r="G30" i="17"/>
  <c r="H30" i="17" s="1"/>
  <c r="G46" i="17"/>
  <c r="H46" i="17" s="1"/>
  <c r="G62" i="17"/>
  <c r="H62" i="17" s="1"/>
  <c r="G78" i="17"/>
  <c r="H78" i="17" s="1"/>
  <c r="G12" i="17"/>
  <c r="I12" i="17" s="1"/>
  <c r="G25" i="17"/>
  <c r="H25" i="17" s="1"/>
  <c r="G41" i="17"/>
  <c r="H41" i="17" s="1"/>
  <c r="G57" i="17"/>
  <c r="H57" i="17" s="1"/>
  <c r="G73" i="17"/>
  <c r="H73" i="17" s="1"/>
  <c r="G15" i="17"/>
  <c r="J15" i="17" s="1"/>
  <c r="G20" i="17"/>
  <c r="H20" i="17" s="1"/>
  <c r="G36" i="17"/>
  <c r="H36" i="17" s="1"/>
  <c r="G52" i="17"/>
  <c r="H52" i="17" s="1"/>
  <c r="G68" i="17"/>
  <c r="H68" i="17" s="1"/>
  <c r="G84" i="17"/>
  <c r="H84" i="17" s="1"/>
  <c r="G10" i="17"/>
  <c r="I10" i="17" s="1"/>
  <c r="G31" i="17"/>
  <c r="H31" i="17" s="1"/>
  <c r="G47" i="17"/>
  <c r="H47" i="17" s="1"/>
  <c r="G63" i="17"/>
  <c r="H63" i="17" s="1"/>
  <c r="G79" i="17"/>
  <c r="H79" i="17" s="1"/>
  <c r="G26" i="17"/>
  <c r="H26" i="17" s="1"/>
  <c r="G42" i="17"/>
  <c r="H42" i="17" s="1"/>
  <c r="G58" i="17"/>
  <c r="H58" i="17" s="1"/>
  <c r="I69" i="17"/>
  <c r="G74" i="17"/>
  <c r="H74" i="17" s="1"/>
  <c r="G28" i="17"/>
  <c r="H28" i="17" s="1"/>
  <c r="G21" i="17"/>
  <c r="H21" i="17" s="1"/>
  <c r="G37" i="17"/>
  <c r="H37" i="17" s="1"/>
  <c r="G53" i="17"/>
  <c r="H53" i="17" s="1"/>
  <c r="G69" i="17"/>
  <c r="H69" i="17" s="1"/>
  <c r="G85" i="17"/>
  <c r="H85" i="17" s="1"/>
  <c r="G60" i="17"/>
  <c r="H60" i="17" s="1"/>
  <c r="G11" i="17"/>
  <c r="J11" i="17" s="1"/>
  <c r="G32" i="17"/>
  <c r="H32" i="17" s="1"/>
  <c r="G48" i="17"/>
  <c r="H48" i="17" s="1"/>
  <c r="G64" i="17"/>
  <c r="H64" i="17" s="1"/>
  <c r="G80" i="17"/>
  <c r="H80" i="17" s="1"/>
  <c r="G39" i="17"/>
  <c r="H39" i="17" s="1"/>
  <c r="G7" i="17"/>
  <c r="G27" i="17"/>
  <c r="H27" i="17" s="1"/>
  <c r="G43" i="17"/>
  <c r="H43" i="17" s="1"/>
  <c r="G59" i="17"/>
  <c r="H59" i="17" s="1"/>
  <c r="G75" i="17"/>
  <c r="H75" i="17" s="1"/>
  <c r="G55" i="17"/>
  <c r="H55" i="17" s="1"/>
  <c r="G22" i="17"/>
  <c r="H22" i="17" s="1"/>
  <c r="G38" i="17"/>
  <c r="H38" i="17" s="1"/>
  <c r="I49" i="17"/>
  <c r="G54" i="17"/>
  <c r="H54" i="17" s="1"/>
  <c r="G70" i="17"/>
  <c r="H70" i="17" s="1"/>
  <c r="G86" i="17"/>
  <c r="H86" i="17" s="1"/>
  <c r="G17" i="17"/>
  <c r="H17" i="17" s="1"/>
  <c r="G33" i="17"/>
  <c r="H33" i="17" s="1"/>
  <c r="G49" i="17"/>
  <c r="H49" i="17" s="1"/>
  <c r="G65" i="17"/>
  <c r="H65" i="17" s="1"/>
  <c r="G81" i="17"/>
  <c r="H81" i="17" s="1"/>
  <c r="G76" i="17"/>
  <c r="H76" i="17" s="1"/>
  <c r="G87" i="17"/>
  <c r="H87" i="17" s="1"/>
  <c r="G44" i="17"/>
  <c r="H44" i="17" s="1"/>
  <c r="G71" i="17"/>
  <c r="H71" i="17" s="1"/>
  <c r="G29" i="17"/>
  <c r="H29" i="17" s="1"/>
  <c r="G45" i="17"/>
  <c r="H45" i="17" s="1"/>
  <c r="G61" i="17"/>
  <c r="H61" i="17" s="1"/>
  <c r="G77" i="17"/>
  <c r="H77" i="17" s="1"/>
  <c r="G13" i="17"/>
  <c r="I13" i="17" s="1"/>
  <c r="G34" i="17"/>
  <c r="H34" i="17" s="1"/>
  <c r="G66" i="17"/>
  <c r="H66" i="17" s="1"/>
  <c r="G5" i="17"/>
  <c r="G24" i="17"/>
  <c r="H24" i="17" s="1"/>
  <c r="G40" i="17"/>
  <c r="H40" i="17" s="1"/>
  <c r="G56" i="17"/>
  <c r="H56" i="17" s="1"/>
  <c r="G72" i="17"/>
  <c r="H72" i="17" s="1"/>
  <c r="G88" i="17"/>
  <c r="H88" i="17" s="1"/>
  <c r="G23" i="17"/>
  <c r="H23" i="17" s="1"/>
  <c r="G18" i="17"/>
  <c r="H18" i="17" s="1"/>
  <c r="G50" i="17"/>
  <c r="H50" i="17" s="1"/>
  <c r="G82" i="17"/>
  <c r="H82" i="17" s="1"/>
  <c r="G14" i="17"/>
  <c r="I14" i="17" s="1"/>
  <c r="G19" i="17"/>
  <c r="H19" i="17" s="1"/>
  <c r="G35" i="17"/>
  <c r="H35" i="17" s="1"/>
  <c r="G51" i="17"/>
  <c r="H51" i="17" s="1"/>
  <c r="G67" i="17"/>
  <c r="H67" i="17" s="1"/>
  <c r="G83" i="17"/>
  <c r="H83" i="17" s="1"/>
  <c r="G75" i="16"/>
  <c r="H75" i="16" s="1"/>
  <c r="G43" i="16"/>
  <c r="I43" i="16" s="1"/>
  <c r="G51" i="16"/>
  <c r="I51" i="16" s="1"/>
  <c r="G61" i="16"/>
  <c r="H61" i="16" s="1"/>
  <c r="G29" i="16"/>
  <c r="I29" i="16" s="1"/>
  <c r="G9" i="16"/>
  <c r="H9" i="16" s="1"/>
  <c r="G5" i="16"/>
  <c r="G65" i="16"/>
  <c r="H65" i="16" s="1"/>
  <c r="G33" i="16"/>
  <c r="H33" i="16" s="1"/>
  <c r="G79" i="16"/>
  <c r="H79" i="16" s="1"/>
  <c r="G47" i="16"/>
  <c r="I47" i="16" s="1"/>
  <c r="G16" i="16"/>
  <c r="H16" i="16" s="1"/>
  <c r="G87" i="16"/>
  <c r="H87" i="16" s="1"/>
  <c r="G55" i="16"/>
  <c r="I55" i="16" s="1"/>
  <c r="G73" i="16"/>
  <c r="H73" i="16" s="1"/>
  <c r="G41" i="16"/>
  <c r="H41" i="16" s="1"/>
  <c r="G71" i="16"/>
  <c r="I71" i="16" s="1"/>
  <c r="G11" i="16"/>
  <c r="H11" i="16" s="1"/>
  <c r="G59" i="16"/>
  <c r="I59" i="16" s="1"/>
  <c r="G27" i="16"/>
  <c r="I27" i="16" s="1"/>
  <c r="G17" i="16"/>
  <c r="G77" i="16"/>
  <c r="I77" i="16" s="1"/>
  <c r="G45" i="16"/>
  <c r="H45" i="16" s="1"/>
  <c r="G15" i="16"/>
  <c r="G83" i="16"/>
  <c r="I83" i="16" s="1"/>
  <c r="G37" i="16"/>
  <c r="H37" i="16" s="1"/>
  <c r="G63" i="16"/>
  <c r="H63" i="16" s="1"/>
  <c r="G31" i="16"/>
  <c r="I31" i="16" s="1"/>
  <c r="G81" i="16"/>
  <c r="I81" i="16" s="1"/>
  <c r="G49" i="16"/>
  <c r="H49" i="16" s="1"/>
  <c r="G19" i="16"/>
  <c r="I19" i="16" s="1"/>
  <c r="G69" i="16"/>
  <c r="I69" i="16" s="1"/>
  <c r="G67" i="16"/>
  <c r="I67" i="16" s="1"/>
  <c r="G35" i="16"/>
  <c r="I35" i="16" s="1"/>
  <c r="G39" i="16"/>
  <c r="I39" i="16" s="1"/>
  <c r="G85" i="16"/>
  <c r="H85" i="16" s="1"/>
  <c r="G53" i="16"/>
  <c r="H53" i="16" s="1"/>
  <c r="G21" i="16"/>
  <c r="I21" i="16" s="1"/>
  <c r="G10" i="16"/>
  <c r="G23" i="16"/>
  <c r="I23" i="16" s="1"/>
  <c r="G57" i="16"/>
  <c r="H57" i="16" s="1"/>
  <c r="G25" i="16"/>
  <c r="H25" i="16" s="1"/>
  <c r="G48" i="16"/>
  <c r="H48" i="16" s="1"/>
  <c r="G80" i="16"/>
  <c r="H80" i="16" s="1"/>
  <c r="G62" i="16"/>
  <c r="H62" i="16" s="1"/>
  <c r="G14" i="16"/>
  <c r="H14" i="16" s="1"/>
  <c r="G44" i="16"/>
  <c r="H44" i="16" s="1"/>
  <c r="G76" i="16"/>
  <c r="H76" i="16" s="1"/>
  <c r="G60" i="16"/>
  <c r="H60" i="16" s="1"/>
  <c r="G74" i="16"/>
  <c r="H74" i="16" s="1"/>
  <c r="G26" i="16"/>
  <c r="H26" i="16" s="1"/>
  <c r="G58" i="16"/>
  <c r="H58" i="16" s="1"/>
  <c r="G6" i="16"/>
  <c r="G40" i="16"/>
  <c r="H40" i="16" s="1"/>
  <c r="G72" i="16"/>
  <c r="H72" i="16" s="1"/>
  <c r="G22" i="16"/>
  <c r="H22" i="16" s="1"/>
  <c r="G54" i="16"/>
  <c r="H54" i="16" s="1"/>
  <c r="G86" i="16"/>
  <c r="H86" i="16" s="1"/>
  <c r="G8" i="16"/>
  <c r="I8" i="16" s="1"/>
  <c r="G42" i="16"/>
  <c r="H42" i="16" s="1"/>
  <c r="I18" i="16"/>
  <c r="G36" i="16"/>
  <c r="H36" i="16" s="1"/>
  <c r="G68" i="16"/>
  <c r="H68" i="16" s="1"/>
  <c r="I44" i="16"/>
  <c r="G7" i="16"/>
  <c r="H7" i="16" s="1"/>
  <c r="G18" i="16"/>
  <c r="H18" i="16" s="1"/>
  <c r="G50" i="16"/>
  <c r="H50" i="16" s="1"/>
  <c r="G82" i="16"/>
  <c r="H82" i="16" s="1"/>
  <c r="G30" i="16"/>
  <c r="H30" i="16" s="1"/>
  <c r="G32" i="16"/>
  <c r="H32" i="16" s="1"/>
  <c r="G64" i="16"/>
  <c r="H64" i="16" s="1"/>
  <c r="G46" i="16"/>
  <c r="H46" i="16" s="1"/>
  <c r="G78" i="16"/>
  <c r="H78" i="16" s="1"/>
  <c r="G28" i="16"/>
  <c r="H28" i="16" s="1"/>
  <c r="G12" i="16"/>
  <c r="H12" i="16" s="1"/>
  <c r="G56" i="16"/>
  <c r="H56" i="16" s="1"/>
  <c r="G38" i="16"/>
  <c r="H38" i="16" s="1"/>
  <c r="G70" i="16"/>
  <c r="H70" i="16" s="1"/>
  <c r="I84" i="16"/>
  <c r="I9" i="16"/>
  <c r="G24" i="16"/>
  <c r="H24" i="16" s="1"/>
  <c r="G20" i="16"/>
  <c r="H20" i="16" s="1"/>
  <c r="G52" i="16"/>
  <c r="H52" i="16" s="1"/>
  <c r="G84" i="16"/>
  <c r="H84" i="16" s="1"/>
  <c r="G88" i="16"/>
  <c r="H88" i="16" s="1"/>
  <c r="G13" i="16"/>
  <c r="J13" i="16" s="1"/>
  <c r="G34" i="16"/>
  <c r="H34" i="16" s="1"/>
  <c r="G66" i="16"/>
  <c r="H66" i="16" s="1"/>
  <c r="G15" i="15"/>
  <c r="J15" i="15" s="1"/>
  <c r="G10" i="15"/>
  <c r="H10" i="15" s="1"/>
  <c r="G6" i="15"/>
  <c r="G17" i="15"/>
  <c r="J17" i="15" s="1"/>
  <c r="G5" i="15"/>
  <c r="H5" i="15" s="1"/>
  <c r="G8" i="15"/>
  <c r="G16" i="15"/>
  <c r="I16" i="15" s="1"/>
  <c r="G14" i="15"/>
  <c r="I14" i="15" s="1"/>
  <c r="G40" i="15"/>
  <c r="H40" i="15" s="1"/>
  <c r="G35" i="15"/>
  <c r="H35" i="15" s="1"/>
  <c r="G7" i="15"/>
  <c r="G31" i="15"/>
  <c r="H31" i="15" s="1"/>
  <c r="G47" i="15"/>
  <c r="H47" i="15" s="1"/>
  <c r="G63" i="15"/>
  <c r="H63" i="15" s="1"/>
  <c r="I74" i="15"/>
  <c r="G79" i="15"/>
  <c r="H79" i="15" s="1"/>
  <c r="G21" i="15"/>
  <c r="H21" i="15" s="1"/>
  <c r="G37" i="15"/>
  <c r="H37" i="15" s="1"/>
  <c r="G53" i="15"/>
  <c r="H53" i="15" s="1"/>
  <c r="G69" i="15"/>
  <c r="H69" i="15" s="1"/>
  <c r="G85" i="15"/>
  <c r="H85" i="15" s="1"/>
  <c r="G72" i="15"/>
  <c r="H72" i="15" s="1"/>
  <c r="G74" i="15"/>
  <c r="H74" i="15" s="1"/>
  <c r="G32" i="15"/>
  <c r="H32" i="15" s="1"/>
  <c r="G48" i="15"/>
  <c r="H48" i="15" s="1"/>
  <c r="G64" i="15"/>
  <c r="H64" i="15" s="1"/>
  <c r="G80" i="15"/>
  <c r="H80" i="15" s="1"/>
  <c r="G45" i="15"/>
  <c r="H45" i="15" s="1"/>
  <c r="G11" i="15"/>
  <c r="J11" i="15" s="1"/>
  <c r="G58" i="15"/>
  <c r="H58" i="15" s="1"/>
  <c r="G12" i="15"/>
  <c r="I12" i="15" s="1"/>
  <c r="I17" i="15"/>
  <c r="G27" i="15"/>
  <c r="H27" i="15" s="1"/>
  <c r="G43" i="15"/>
  <c r="H43" i="15" s="1"/>
  <c r="G59" i="15"/>
  <c r="H59" i="15" s="1"/>
  <c r="G75" i="15"/>
  <c r="H75" i="15" s="1"/>
  <c r="G29" i="15"/>
  <c r="H29" i="15" s="1"/>
  <c r="G22" i="15"/>
  <c r="H22" i="15" s="1"/>
  <c r="G38" i="15"/>
  <c r="H38" i="15" s="1"/>
  <c r="G54" i="15"/>
  <c r="H54" i="15" s="1"/>
  <c r="G70" i="15"/>
  <c r="H70" i="15" s="1"/>
  <c r="I81" i="15"/>
  <c r="G86" i="15"/>
  <c r="H86" i="15" s="1"/>
  <c r="G18" i="15"/>
  <c r="H18" i="15" s="1"/>
  <c r="G42" i="15"/>
  <c r="H42" i="15" s="1"/>
  <c r="G33" i="15"/>
  <c r="H33" i="15" s="1"/>
  <c r="G49" i="15"/>
  <c r="H49" i="15" s="1"/>
  <c r="G65" i="15"/>
  <c r="H65" i="15" s="1"/>
  <c r="G81" i="15"/>
  <c r="H81" i="15" s="1"/>
  <c r="G13" i="15"/>
  <c r="G28" i="15"/>
  <c r="H28" i="15" s="1"/>
  <c r="G44" i="15"/>
  <c r="H44" i="15" s="1"/>
  <c r="G60" i="15"/>
  <c r="H60" i="15" s="1"/>
  <c r="G76" i="15"/>
  <c r="H76" i="15" s="1"/>
  <c r="G26" i="15"/>
  <c r="H26" i="15" s="1"/>
  <c r="G23" i="15"/>
  <c r="H23" i="15" s="1"/>
  <c r="G39" i="15"/>
  <c r="H39" i="15" s="1"/>
  <c r="I50" i="15"/>
  <c r="G55" i="15"/>
  <c r="H55" i="15" s="1"/>
  <c r="G71" i="15"/>
  <c r="H71" i="15" s="1"/>
  <c r="G87" i="15"/>
  <c r="H87" i="15" s="1"/>
  <c r="G50" i="15"/>
  <c r="H50" i="15" s="1"/>
  <c r="G66" i="15"/>
  <c r="H66" i="15" s="1"/>
  <c r="G82" i="15"/>
  <c r="H82" i="15" s="1"/>
  <c r="G77" i="15"/>
  <c r="H77" i="15" s="1"/>
  <c r="G88" i="15"/>
  <c r="H88" i="15" s="1"/>
  <c r="G19" i="15"/>
  <c r="H19" i="15" s="1"/>
  <c r="G83" i="15"/>
  <c r="H83" i="15" s="1"/>
  <c r="G30" i="15"/>
  <c r="H30" i="15" s="1"/>
  <c r="G46" i="15"/>
  <c r="H46" i="15" s="1"/>
  <c r="G62" i="15"/>
  <c r="H62" i="15" s="1"/>
  <c r="G78" i="15"/>
  <c r="H78" i="15" s="1"/>
  <c r="G61" i="15"/>
  <c r="H61" i="15" s="1"/>
  <c r="G24" i="15"/>
  <c r="H24" i="15" s="1"/>
  <c r="G51" i="15"/>
  <c r="H51" i="15" s="1"/>
  <c r="G25" i="15"/>
  <c r="H25" i="15" s="1"/>
  <c r="G41" i="15"/>
  <c r="H41" i="15" s="1"/>
  <c r="G57" i="15"/>
  <c r="H57" i="15" s="1"/>
  <c r="G73" i="15"/>
  <c r="H73" i="15" s="1"/>
  <c r="G34" i="15"/>
  <c r="H34" i="15" s="1"/>
  <c r="G9" i="15"/>
  <c r="J9" i="15" s="1"/>
  <c r="G56" i="15"/>
  <c r="H56" i="15" s="1"/>
  <c r="G67" i="15"/>
  <c r="H67" i="15" s="1"/>
  <c r="G20" i="15"/>
  <c r="H20" i="15" s="1"/>
  <c r="G36" i="15"/>
  <c r="H36" i="15" s="1"/>
  <c r="G52" i="15"/>
  <c r="H52" i="15" s="1"/>
  <c r="G68" i="15"/>
  <c r="H68" i="15" s="1"/>
  <c r="G84" i="15"/>
  <c r="H84" i="15" s="1"/>
  <c r="G17" i="14"/>
  <c r="J17" i="14" s="1"/>
  <c r="G8" i="14"/>
  <c r="G15" i="14"/>
  <c r="J15" i="14" s="1"/>
  <c r="G10" i="14"/>
  <c r="J10" i="14" s="1"/>
  <c r="G6" i="14"/>
  <c r="G5" i="14"/>
  <c r="H5" i="14" s="1"/>
  <c r="G26" i="14"/>
  <c r="H26" i="14" s="1"/>
  <c r="G37" i="14"/>
  <c r="H37" i="14" s="1"/>
  <c r="G13" i="14"/>
  <c r="H13" i="14" s="1"/>
  <c r="G23" i="14"/>
  <c r="H23" i="14" s="1"/>
  <c r="G39" i="14"/>
  <c r="H39" i="14" s="1"/>
  <c r="G55" i="14"/>
  <c r="H55" i="14" s="1"/>
  <c r="G29" i="14"/>
  <c r="H29" i="14" s="1"/>
  <c r="G45" i="14"/>
  <c r="H45" i="14" s="1"/>
  <c r="G34" i="14"/>
  <c r="H34" i="14" s="1"/>
  <c r="G9" i="14"/>
  <c r="I9" i="14" s="1"/>
  <c r="G14" i="14"/>
  <c r="G24" i="14"/>
  <c r="H24" i="14" s="1"/>
  <c r="G40" i="14"/>
  <c r="H40" i="14" s="1"/>
  <c r="G56" i="14"/>
  <c r="H56" i="14" s="1"/>
  <c r="G50" i="14"/>
  <c r="H50" i="14" s="1"/>
  <c r="G19" i="14"/>
  <c r="H19" i="14" s="1"/>
  <c r="I30" i="14"/>
  <c r="G35" i="14"/>
  <c r="H35" i="14" s="1"/>
  <c r="G51" i="14"/>
  <c r="H51" i="14" s="1"/>
  <c r="G30" i="14"/>
  <c r="H30" i="14" s="1"/>
  <c r="G46" i="14"/>
  <c r="H46" i="14" s="1"/>
  <c r="G58" i="14"/>
  <c r="H58" i="14" s="1"/>
  <c r="G18" i="14"/>
  <c r="H18" i="14" s="1"/>
  <c r="G25" i="14"/>
  <c r="H25" i="14" s="1"/>
  <c r="G41" i="14"/>
  <c r="H41" i="14" s="1"/>
  <c r="G57" i="14"/>
  <c r="H57" i="14" s="1"/>
  <c r="G53" i="14"/>
  <c r="H53" i="14" s="1"/>
  <c r="G20" i="14"/>
  <c r="H20" i="14" s="1"/>
  <c r="G36" i="14"/>
  <c r="H36" i="14" s="1"/>
  <c r="G52" i="14"/>
  <c r="H52" i="14" s="1"/>
  <c r="G42" i="14"/>
  <c r="H42" i="14" s="1"/>
  <c r="G31" i="14"/>
  <c r="H31" i="14" s="1"/>
  <c r="G47" i="14"/>
  <c r="H47" i="14" s="1"/>
  <c r="G11" i="14"/>
  <c r="I11" i="14" s="1"/>
  <c r="G32" i="14"/>
  <c r="H32" i="14" s="1"/>
  <c r="G43" i="14"/>
  <c r="H43" i="14" s="1"/>
  <c r="G12" i="14"/>
  <c r="I12" i="14" s="1"/>
  <c r="G22" i="14"/>
  <c r="H22" i="14" s="1"/>
  <c r="G38" i="14"/>
  <c r="H38" i="14" s="1"/>
  <c r="G54" i="14"/>
  <c r="H54" i="14" s="1"/>
  <c r="G16" i="14"/>
  <c r="J16" i="14" s="1"/>
  <c r="G48" i="14"/>
  <c r="H48" i="14" s="1"/>
  <c r="G27" i="14"/>
  <c r="H27" i="14" s="1"/>
  <c r="G59" i="14"/>
  <c r="H59" i="14" s="1"/>
  <c r="G33" i="14"/>
  <c r="H33" i="14" s="1"/>
  <c r="G49" i="14"/>
  <c r="H49" i="14" s="1"/>
  <c r="G7" i="14"/>
  <c r="I7" i="14" s="1"/>
  <c r="G21" i="14"/>
  <c r="H21" i="14" s="1"/>
  <c r="I17" i="14"/>
  <c r="I38" i="14"/>
  <c r="I23" i="14"/>
  <c r="G28" i="14"/>
  <c r="H28" i="14" s="1"/>
  <c r="G44" i="14"/>
  <c r="H44" i="14" s="1"/>
  <c r="I55" i="14"/>
  <c r="G60" i="14"/>
  <c r="H60" i="14" s="1"/>
  <c r="G79" i="13"/>
  <c r="H79" i="13" s="1"/>
  <c r="G47" i="13"/>
  <c r="H47" i="13" s="1"/>
  <c r="G87" i="13"/>
  <c r="H87" i="13" s="1"/>
  <c r="G55" i="13"/>
  <c r="I55" i="13" s="1"/>
  <c r="G23" i="13"/>
  <c r="I23" i="13" s="1"/>
  <c r="G27" i="13"/>
  <c r="H27" i="13" s="1"/>
  <c r="G65" i="13"/>
  <c r="H65" i="13" s="1"/>
  <c r="G33" i="13"/>
  <c r="H33" i="13" s="1"/>
  <c r="G16" i="13"/>
  <c r="G83" i="13"/>
  <c r="H83" i="13" s="1"/>
  <c r="G51" i="13"/>
  <c r="H51" i="13" s="1"/>
  <c r="G19" i="13"/>
  <c r="H19" i="13" s="1"/>
  <c r="G9" i="13"/>
  <c r="G5" i="13"/>
  <c r="G73" i="13"/>
  <c r="I73" i="13" s="1"/>
  <c r="G41" i="13"/>
  <c r="I41" i="13" s="1"/>
  <c r="G11" i="13"/>
  <c r="G45" i="13"/>
  <c r="H45" i="13" s="1"/>
  <c r="G69" i="13"/>
  <c r="I69" i="13" s="1"/>
  <c r="G37" i="13"/>
  <c r="H37" i="13" s="1"/>
  <c r="G59" i="13"/>
  <c r="H59" i="13" s="1"/>
  <c r="G77" i="13"/>
  <c r="I77" i="13" s="1"/>
  <c r="G63" i="13"/>
  <c r="H63" i="13" s="1"/>
  <c r="G31" i="13"/>
  <c r="I31" i="13" s="1"/>
  <c r="G15" i="13"/>
  <c r="G81" i="13"/>
  <c r="I81" i="13" s="1"/>
  <c r="G49" i="13"/>
  <c r="H49" i="13" s="1"/>
  <c r="G67" i="13"/>
  <c r="H67" i="13" s="1"/>
  <c r="G35" i="13"/>
  <c r="H35" i="13" s="1"/>
  <c r="G85" i="13"/>
  <c r="H85" i="13" s="1"/>
  <c r="G53" i="13"/>
  <c r="H53" i="13" s="1"/>
  <c r="G21" i="13"/>
  <c r="I21" i="13" s="1"/>
  <c r="G75" i="13"/>
  <c r="I75" i="13" s="1"/>
  <c r="G43" i="13"/>
  <c r="I43" i="13" s="1"/>
  <c r="G71" i="13"/>
  <c r="I71" i="13" s="1"/>
  <c r="G39" i="13"/>
  <c r="H39" i="13" s="1"/>
  <c r="G17" i="13"/>
  <c r="G57" i="13"/>
  <c r="H57" i="13" s="1"/>
  <c r="G25" i="13"/>
  <c r="H25" i="13" s="1"/>
  <c r="G10" i="13"/>
  <c r="G61" i="13"/>
  <c r="I61" i="13" s="1"/>
  <c r="G29" i="13"/>
  <c r="H29" i="13" s="1"/>
  <c r="G13" i="13"/>
  <c r="J13" i="13" s="1"/>
  <c r="G20" i="13"/>
  <c r="H20" i="13" s="1"/>
  <c r="G52" i="13"/>
  <c r="H52" i="13" s="1"/>
  <c r="G84" i="13"/>
  <c r="H84" i="13" s="1"/>
  <c r="G18" i="13"/>
  <c r="H18" i="13" s="1"/>
  <c r="G48" i="13"/>
  <c r="H48" i="13" s="1"/>
  <c r="G80" i="13"/>
  <c r="H80" i="13" s="1"/>
  <c r="G6" i="13"/>
  <c r="I6" i="13" s="1"/>
  <c r="G14" i="13"/>
  <c r="H14" i="13" s="1"/>
  <c r="G30" i="13"/>
  <c r="H30" i="13" s="1"/>
  <c r="I44" i="13"/>
  <c r="G62" i="13"/>
  <c r="H62" i="13" s="1"/>
  <c r="G34" i="13"/>
  <c r="H34" i="13" s="1"/>
  <c r="G44" i="13"/>
  <c r="H44" i="13" s="1"/>
  <c r="G76" i="13"/>
  <c r="H76" i="13" s="1"/>
  <c r="G26" i="13"/>
  <c r="H26" i="13" s="1"/>
  <c r="G58" i="13"/>
  <c r="H58" i="13" s="1"/>
  <c r="G68" i="13"/>
  <c r="H68" i="13" s="1"/>
  <c r="G82" i="13"/>
  <c r="H82" i="13" s="1"/>
  <c r="G66" i="13"/>
  <c r="H66" i="13" s="1"/>
  <c r="G7" i="13"/>
  <c r="H7" i="13" s="1"/>
  <c r="G40" i="13"/>
  <c r="H40" i="13" s="1"/>
  <c r="G72" i="13"/>
  <c r="H72" i="13" s="1"/>
  <c r="G22" i="13"/>
  <c r="H22" i="13" s="1"/>
  <c r="I36" i="13"/>
  <c r="G54" i="13"/>
  <c r="H54" i="13" s="1"/>
  <c r="G86" i="13"/>
  <c r="H86" i="13" s="1"/>
  <c r="G36" i="13"/>
  <c r="H36" i="13" s="1"/>
  <c r="G50" i="13"/>
  <c r="H50" i="13" s="1"/>
  <c r="G32" i="13"/>
  <c r="H32" i="13" s="1"/>
  <c r="G64" i="13"/>
  <c r="H64" i="13" s="1"/>
  <c r="G46" i="13"/>
  <c r="H46" i="13" s="1"/>
  <c r="G28" i="13"/>
  <c r="H28" i="13" s="1"/>
  <c r="G60" i="13"/>
  <c r="H60" i="13" s="1"/>
  <c r="G78" i="13"/>
  <c r="H78" i="13" s="1"/>
  <c r="G12" i="13"/>
  <c r="H12" i="13" s="1"/>
  <c r="G42" i="13"/>
  <c r="H42" i="13" s="1"/>
  <c r="G74" i="13"/>
  <c r="H74" i="13" s="1"/>
  <c r="G24" i="13"/>
  <c r="H24" i="13" s="1"/>
  <c r="G56" i="13"/>
  <c r="H56" i="13" s="1"/>
  <c r="G88" i="13"/>
  <c r="H88" i="13" s="1"/>
  <c r="G8" i="13"/>
  <c r="J8" i="13" s="1"/>
  <c r="G38" i="13"/>
  <c r="H38" i="13" s="1"/>
  <c r="G70" i="13"/>
  <c r="H70" i="13" s="1"/>
  <c r="G6" i="12"/>
  <c r="J6" i="12" s="1"/>
  <c r="G8" i="12"/>
  <c r="J8" i="12" s="1"/>
  <c r="G77" i="12"/>
  <c r="H77" i="12" s="1"/>
  <c r="G56" i="12"/>
  <c r="H56" i="12" s="1"/>
  <c r="G30" i="12"/>
  <c r="H30" i="12" s="1"/>
  <c r="G62" i="12"/>
  <c r="H62" i="12" s="1"/>
  <c r="G10" i="12"/>
  <c r="J10" i="12" s="1"/>
  <c r="I21" i="12"/>
  <c r="G26" i="12"/>
  <c r="H26" i="12" s="1"/>
  <c r="G42" i="12"/>
  <c r="H42" i="12" s="1"/>
  <c r="I53" i="12"/>
  <c r="G58" i="12"/>
  <c r="H58" i="12" s="1"/>
  <c r="G74" i="12"/>
  <c r="H74" i="12" s="1"/>
  <c r="G16" i="12"/>
  <c r="I16" i="12" s="1"/>
  <c r="G32" i="12"/>
  <c r="H32" i="12" s="1"/>
  <c r="G48" i="12"/>
  <c r="H48" i="12" s="1"/>
  <c r="G64" i="12"/>
  <c r="H64" i="12" s="1"/>
  <c r="G80" i="12"/>
  <c r="H80" i="12" s="1"/>
  <c r="G40" i="12"/>
  <c r="H40" i="12" s="1"/>
  <c r="G11" i="12"/>
  <c r="J11" i="12" s="1"/>
  <c r="I22" i="12"/>
  <c r="G27" i="12"/>
  <c r="H27" i="12" s="1"/>
  <c r="G43" i="12"/>
  <c r="H43" i="12" s="1"/>
  <c r="G59" i="12"/>
  <c r="H59" i="12" s="1"/>
  <c r="I70" i="12"/>
  <c r="G75" i="12"/>
  <c r="H75" i="12" s="1"/>
  <c r="G45" i="12"/>
  <c r="H45" i="12" s="1"/>
  <c r="G21" i="12"/>
  <c r="H21" i="12" s="1"/>
  <c r="G85" i="12"/>
  <c r="H85" i="12" s="1"/>
  <c r="G7" i="12"/>
  <c r="G22" i="12"/>
  <c r="H22" i="12" s="1"/>
  <c r="G38" i="12"/>
  <c r="H38" i="12" s="1"/>
  <c r="G54" i="12"/>
  <c r="H54" i="12" s="1"/>
  <c r="G70" i="12"/>
  <c r="H70" i="12" s="1"/>
  <c r="G86" i="12"/>
  <c r="H86" i="12" s="1"/>
  <c r="G17" i="12"/>
  <c r="J17" i="12" s="1"/>
  <c r="G33" i="12"/>
  <c r="H33" i="12" s="1"/>
  <c r="G49" i="12"/>
  <c r="H49" i="12" s="1"/>
  <c r="G65" i="12"/>
  <c r="H65" i="12" s="1"/>
  <c r="G81" i="12"/>
  <c r="H81" i="12" s="1"/>
  <c r="G72" i="12"/>
  <c r="H72" i="12" s="1"/>
  <c r="G69" i="12"/>
  <c r="H69" i="12" s="1"/>
  <c r="G12" i="12"/>
  <c r="J12" i="12" s="1"/>
  <c r="G28" i="12"/>
  <c r="H28" i="12" s="1"/>
  <c r="G44" i="12"/>
  <c r="H44" i="12" s="1"/>
  <c r="G60" i="12"/>
  <c r="H60" i="12" s="1"/>
  <c r="G76" i="12"/>
  <c r="H76" i="12" s="1"/>
  <c r="G37" i="12"/>
  <c r="H37" i="12" s="1"/>
  <c r="G23" i="12"/>
  <c r="H23" i="12" s="1"/>
  <c r="G39" i="12"/>
  <c r="H39" i="12" s="1"/>
  <c r="G55" i="12"/>
  <c r="H55" i="12" s="1"/>
  <c r="G71" i="12"/>
  <c r="H71" i="12" s="1"/>
  <c r="G87" i="12"/>
  <c r="H87" i="12" s="1"/>
  <c r="G29" i="12"/>
  <c r="H29" i="12" s="1"/>
  <c r="G53" i="12"/>
  <c r="H53" i="12" s="1"/>
  <c r="G18" i="12"/>
  <c r="H18" i="12" s="1"/>
  <c r="G34" i="12"/>
  <c r="H34" i="12" s="1"/>
  <c r="I45" i="12"/>
  <c r="G50" i="12"/>
  <c r="H50" i="12" s="1"/>
  <c r="G66" i="12"/>
  <c r="H66" i="12" s="1"/>
  <c r="G82" i="12"/>
  <c r="H82" i="12" s="1"/>
  <c r="G61" i="12"/>
  <c r="H61" i="12" s="1"/>
  <c r="G13" i="12"/>
  <c r="J13" i="12" s="1"/>
  <c r="G88" i="12"/>
  <c r="H88" i="12" s="1"/>
  <c r="G35" i="12"/>
  <c r="H35" i="12" s="1"/>
  <c r="G67" i="12"/>
  <c r="H67" i="12" s="1"/>
  <c r="G14" i="12"/>
  <c r="G9" i="12"/>
  <c r="J9" i="12" s="1"/>
  <c r="G25" i="12"/>
  <c r="H25" i="12" s="1"/>
  <c r="G41" i="12"/>
  <c r="H41" i="12" s="1"/>
  <c r="I52" i="12"/>
  <c r="G57" i="12"/>
  <c r="H57" i="12" s="1"/>
  <c r="I68" i="12"/>
  <c r="G73" i="12"/>
  <c r="H73" i="12" s="1"/>
  <c r="G24" i="12"/>
  <c r="H24" i="12" s="1"/>
  <c r="G19" i="12"/>
  <c r="H19" i="12" s="1"/>
  <c r="G83" i="12"/>
  <c r="H83" i="12" s="1"/>
  <c r="G20" i="12"/>
  <c r="H20" i="12" s="1"/>
  <c r="G36" i="12"/>
  <c r="H36" i="12" s="1"/>
  <c r="G52" i="12"/>
  <c r="H52" i="12" s="1"/>
  <c r="G68" i="12"/>
  <c r="H68" i="12" s="1"/>
  <c r="G84" i="12"/>
  <c r="H84" i="12" s="1"/>
  <c r="G5" i="12"/>
  <c r="H5" i="12" s="1"/>
  <c r="G51" i="12"/>
  <c r="H51" i="12" s="1"/>
  <c r="G46" i="12"/>
  <c r="H46" i="12" s="1"/>
  <c r="G78" i="12"/>
  <c r="H78" i="12" s="1"/>
  <c r="G15" i="12"/>
  <c r="H15" i="12" s="1"/>
  <c r="G31" i="12"/>
  <c r="H31" i="12" s="1"/>
  <c r="G47" i="12"/>
  <c r="H47" i="12" s="1"/>
  <c r="I58" i="12"/>
  <c r="G63" i="12"/>
  <c r="H63" i="12" s="1"/>
  <c r="G79" i="12"/>
  <c r="H79" i="12" s="1"/>
  <c r="G14" i="11"/>
  <c r="G8" i="11"/>
  <c r="G7" i="11"/>
  <c r="G6" i="11"/>
  <c r="G12" i="11"/>
  <c r="G46" i="11"/>
  <c r="H46" i="11" s="1"/>
  <c r="G57" i="11"/>
  <c r="H57" i="11" s="1"/>
  <c r="G21" i="11"/>
  <c r="H21" i="11" s="1"/>
  <c r="G37" i="11"/>
  <c r="H37" i="11" s="1"/>
  <c r="G53" i="11"/>
  <c r="H53" i="11" s="1"/>
  <c r="G69" i="11"/>
  <c r="H69" i="11" s="1"/>
  <c r="G85" i="11"/>
  <c r="H85" i="11" s="1"/>
  <c r="G56" i="11"/>
  <c r="H56" i="11" s="1"/>
  <c r="G19" i="11"/>
  <c r="H19" i="11" s="1"/>
  <c r="I78" i="11"/>
  <c r="G27" i="11"/>
  <c r="H27" i="11" s="1"/>
  <c r="G43" i="11"/>
  <c r="H43" i="11" s="1"/>
  <c r="G59" i="11"/>
  <c r="H59" i="11" s="1"/>
  <c r="G75" i="11"/>
  <c r="H75" i="11" s="1"/>
  <c r="G67" i="11"/>
  <c r="H67" i="11" s="1"/>
  <c r="G62" i="11"/>
  <c r="H62" i="11" s="1"/>
  <c r="I27" i="11"/>
  <c r="G22" i="11"/>
  <c r="H22" i="11" s="1"/>
  <c r="G38" i="11"/>
  <c r="H38" i="11" s="1"/>
  <c r="G54" i="11"/>
  <c r="H54" i="11" s="1"/>
  <c r="G70" i="11"/>
  <c r="H70" i="11" s="1"/>
  <c r="I81" i="11"/>
  <c r="G86" i="11"/>
  <c r="H86" i="11" s="1"/>
  <c r="G40" i="11"/>
  <c r="H40" i="11" s="1"/>
  <c r="G16" i="11"/>
  <c r="I16" i="11" s="1"/>
  <c r="G80" i="11"/>
  <c r="H80" i="11" s="1"/>
  <c r="G17" i="11"/>
  <c r="I17" i="11" s="1"/>
  <c r="G33" i="11"/>
  <c r="H33" i="11" s="1"/>
  <c r="G49" i="11"/>
  <c r="H49" i="11" s="1"/>
  <c r="G65" i="11"/>
  <c r="H65" i="11" s="1"/>
  <c r="G81" i="11"/>
  <c r="H81" i="11" s="1"/>
  <c r="G48" i="11"/>
  <c r="H48" i="11" s="1"/>
  <c r="G13" i="11"/>
  <c r="H13" i="11" s="1"/>
  <c r="G28" i="11"/>
  <c r="H28" i="11" s="1"/>
  <c r="G44" i="11"/>
  <c r="H44" i="11" s="1"/>
  <c r="I55" i="11"/>
  <c r="G60" i="11"/>
  <c r="H60" i="11" s="1"/>
  <c r="G76" i="11"/>
  <c r="H76" i="11" s="1"/>
  <c r="G83" i="11"/>
  <c r="H83" i="11" s="1"/>
  <c r="I43" i="11"/>
  <c r="G9" i="11"/>
  <c r="I9" i="11" s="1"/>
  <c r="G23" i="11"/>
  <c r="H23" i="11" s="1"/>
  <c r="G39" i="11"/>
  <c r="H39" i="11" s="1"/>
  <c r="G55" i="11"/>
  <c r="H55" i="11" s="1"/>
  <c r="G71" i="11"/>
  <c r="H71" i="11" s="1"/>
  <c r="G87" i="11"/>
  <c r="H87" i="11" s="1"/>
  <c r="G24" i="11"/>
  <c r="H24" i="11" s="1"/>
  <c r="G30" i="11"/>
  <c r="H30" i="11" s="1"/>
  <c r="G5" i="11"/>
  <c r="H5" i="11" s="1"/>
  <c r="G18" i="11"/>
  <c r="H18" i="11" s="1"/>
  <c r="G34" i="11"/>
  <c r="H34" i="11" s="1"/>
  <c r="G50" i="11"/>
  <c r="H50" i="11" s="1"/>
  <c r="G66" i="11"/>
  <c r="H66" i="11" s="1"/>
  <c r="G82" i="11"/>
  <c r="H82" i="11" s="1"/>
  <c r="G10" i="11"/>
  <c r="I10" i="11" s="1"/>
  <c r="G51" i="11"/>
  <c r="H51" i="11" s="1"/>
  <c r="G32" i="11"/>
  <c r="H32" i="11" s="1"/>
  <c r="G64" i="11"/>
  <c r="H64" i="11" s="1"/>
  <c r="G29" i="11"/>
  <c r="H29" i="11" s="1"/>
  <c r="G45" i="11"/>
  <c r="H45" i="11" s="1"/>
  <c r="G61" i="11"/>
  <c r="H61" i="11" s="1"/>
  <c r="G77" i="11"/>
  <c r="H77" i="11" s="1"/>
  <c r="G72" i="11"/>
  <c r="H72" i="11" s="1"/>
  <c r="G88" i="11"/>
  <c r="H88" i="11" s="1"/>
  <c r="I73" i="11"/>
  <c r="G25" i="11"/>
  <c r="H25" i="11" s="1"/>
  <c r="G20" i="11"/>
  <c r="H20" i="11" s="1"/>
  <c r="G36" i="11"/>
  <c r="H36" i="11" s="1"/>
  <c r="G52" i="11"/>
  <c r="H52" i="11" s="1"/>
  <c r="G68" i="11"/>
  <c r="H68" i="11" s="1"/>
  <c r="I79" i="11"/>
  <c r="G84" i="11"/>
  <c r="H84" i="11" s="1"/>
  <c r="G11" i="11"/>
  <c r="I11" i="11" s="1"/>
  <c r="G41" i="11"/>
  <c r="H41" i="11" s="1"/>
  <c r="G15" i="11"/>
  <c r="I15" i="11" s="1"/>
  <c r="G31" i="11"/>
  <c r="H31" i="11" s="1"/>
  <c r="G47" i="11"/>
  <c r="H47" i="11" s="1"/>
  <c r="G63" i="11"/>
  <c r="H63" i="11" s="1"/>
  <c r="G79" i="11"/>
  <c r="H79" i="11" s="1"/>
  <c r="G35" i="11"/>
  <c r="H35" i="11" s="1"/>
  <c r="G78" i="11"/>
  <c r="H78" i="11" s="1"/>
  <c r="G73" i="11"/>
  <c r="H73" i="11" s="1"/>
  <c r="G26" i="11"/>
  <c r="H26" i="11" s="1"/>
  <c r="G42" i="11"/>
  <c r="H42" i="11" s="1"/>
  <c r="G58" i="11"/>
  <c r="H58" i="11" s="1"/>
  <c r="I69" i="11"/>
  <c r="G74" i="11"/>
  <c r="H74" i="11" s="1"/>
  <c r="G8" i="10"/>
  <c r="G6" i="10"/>
  <c r="G23" i="10"/>
  <c r="H23" i="10" s="1"/>
  <c r="G87" i="10"/>
  <c r="H87" i="10" s="1"/>
  <c r="G5" i="10"/>
  <c r="H5" i="10" s="1"/>
  <c r="G19" i="10"/>
  <c r="H19" i="10" s="1"/>
  <c r="G35" i="10"/>
  <c r="H35" i="10" s="1"/>
  <c r="G51" i="10"/>
  <c r="H51" i="10" s="1"/>
  <c r="G67" i="10"/>
  <c r="H67" i="10" s="1"/>
  <c r="G83" i="10"/>
  <c r="H83" i="10" s="1"/>
  <c r="G7" i="10"/>
  <c r="H7" i="10" s="1"/>
  <c r="G54" i="10"/>
  <c r="H54" i="10" s="1"/>
  <c r="G33" i="10"/>
  <c r="H33" i="10" s="1"/>
  <c r="G44" i="10"/>
  <c r="H44" i="10" s="1"/>
  <c r="G62" i="10"/>
  <c r="H62" i="10" s="1"/>
  <c r="G9" i="10"/>
  <c r="G25" i="10"/>
  <c r="H25" i="10" s="1"/>
  <c r="G41" i="10"/>
  <c r="H41" i="10" s="1"/>
  <c r="G57" i="10"/>
  <c r="H57" i="10" s="1"/>
  <c r="G73" i="10"/>
  <c r="H73" i="10" s="1"/>
  <c r="G81" i="10"/>
  <c r="H81" i="10" s="1"/>
  <c r="G12" i="10"/>
  <c r="H12" i="10" s="1"/>
  <c r="G46" i="10"/>
  <c r="H46" i="10" s="1"/>
  <c r="J10" i="10"/>
  <c r="G20" i="10"/>
  <c r="H20" i="10" s="1"/>
  <c r="G36" i="10"/>
  <c r="H36" i="10" s="1"/>
  <c r="G52" i="10"/>
  <c r="H52" i="10" s="1"/>
  <c r="G68" i="10"/>
  <c r="H68" i="10" s="1"/>
  <c r="G84" i="10"/>
  <c r="H84" i="10" s="1"/>
  <c r="G86" i="10"/>
  <c r="H86" i="10" s="1"/>
  <c r="G60" i="10"/>
  <c r="H60" i="10" s="1"/>
  <c r="G30" i="10"/>
  <c r="H30" i="10" s="1"/>
  <c r="G15" i="10"/>
  <c r="I15" i="10" s="1"/>
  <c r="G31" i="10"/>
  <c r="H31" i="10" s="1"/>
  <c r="G47" i="10"/>
  <c r="H47" i="10" s="1"/>
  <c r="I58" i="10"/>
  <c r="G63" i="10"/>
  <c r="H63" i="10" s="1"/>
  <c r="I74" i="10"/>
  <c r="G79" i="10"/>
  <c r="H79" i="10" s="1"/>
  <c r="I44" i="10"/>
  <c r="G14" i="10"/>
  <c r="G10" i="10"/>
  <c r="H10" i="10" s="1"/>
  <c r="G26" i="10"/>
  <c r="H26" i="10" s="1"/>
  <c r="G42" i="10"/>
  <c r="H42" i="10" s="1"/>
  <c r="G58" i="10"/>
  <c r="H58" i="10" s="1"/>
  <c r="G74" i="10"/>
  <c r="H74" i="10" s="1"/>
  <c r="G22" i="10"/>
  <c r="H22" i="10" s="1"/>
  <c r="G78" i="10"/>
  <c r="H78" i="10" s="1"/>
  <c r="G21" i="10"/>
  <c r="H21" i="10" s="1"/>
  <c r="G37" i="10"/>
  <c r="H37" i="10" s="1"/>
  <c r="G53" i="10"/>
  <c r="H53" i="10" s="1"/>
  <c r="I64" i="10"/>
  <c r="G69" i="10"/>
  <c r="H69" i="10" s="1"/>
  <c r="G85" i="10"/>
  <c r="H85" i="10" s="1"/>
  <c r="G28" i="10"/>
  <c r="H28" i="10" s="1"/>
  <c r="G16" i="10"/>
  <c r="H16" i="10" s="1"/>
  <c r="G32" i="10"/>
  <c r="H32" i="10" s="1"/>
  <c r="G48" i="10"/>
  <c r="H48" i="10" s="1"/>
  <c r="G64" i="10"/>
  <c r="H64" i="10" s="1"/>
  <c r="G80" i="10"/>
  <c r="H80" i="10" s="1"/>
  <c r="G70" i="10"/>
  <c r="H70" i="10" s="1"/>
  <c r="G65" i="10"/>
  <c r="H65" i="10" s="1"/>
  <c r="G11" i="10"/>
  <c r="H11" i="10" s="1"/>
  <c r="G27" i="10"/>
  <c r="H27" i="10" s="1"/>
  <c r="G43" i="10"/>
  <c r="H43" i="10" s="1"/>
  <c r="G59" i="10"/>
  <c r="H59" i="10" s="1"/>
  <c r="G75" i="10"/>
  <c r="H75" i="10" s="1"/>
  <c r="I49" i="10"/>
  <c r="G17" i="10"/>
  <c r="I17" i="10" s="1"/>
  <c r="I76" i="10"/>
  <c r="G18" i="10"/>
  <c r="H18" i="10" s="1"/>
  <c r="G34" i="10"/>
  <c r="H34" i="10" s="1"/>
  <c r="G50" i="10"/>
  <c r="H50" i="10" s="1"/>
  <c r="G66" i="10"/>
  <c r="H66" i="10" s="1"/>
  <c r="G82" i="10"/>
  <c r="H82" i="10" s="1"/>
  <c r="G49" i="10"/>
  <c r="H49" i="10" s="1"/>
  <c r="G55" i="10"/>
  <c r="H55" i="10" s="1"/>
  <c r="G13" i="10"/>
  <c r="I13" i="10" s="1"/>
  <c r="I24" i="10"/>
  <c r="G29" i="10"/>
  <c r="H29" i="10" s="1"/>
  <c r="I40" i="10"/>
  <c r="G45" i="10"/>
  <c r="H45" i="10" s="1"/>
  <c r="G61" i="10"/>
  <c r="H61" i="10" s="1"/>
  <c r="G77" i="10"/>
  <c r="H77" i="10" s="1"/>
  <c r="G38" i="10"/>
  <c r="H38" i="10" s="1"/>
  <c r="G76" i="10"/>
  <c r="H76" i="10" s="1"/>
  <c r="G39" i="10"/>
  <c r="H39" i="10" s="1"/>
  <c r="G71" i="10"/>
  <c r="H71" i="10" s="1"/>
  <c r="G24" i="10"/>
  <c r="H24" i="10" s="1"/>
  <c r="G40" i="10"/>
  <c r="H40" i="10" s="1"/>
  <c r="G56" i="10"/>
  <c r="H56" i="10" s="1"/>
  <c r="G72" i="10"/>
  <c r="H72" i="10" s="1"/>
  <c r="G9" i="9"/>
  <c r="I9" i="9" s="1"/>
  <c r="G17" i="9"/>
  <c r="J17" i="9" s="1"/>
  <c r="G5" i="9"/>
  <c r="J5" i="9" s="1"/>
  <c r="G16" i="9"/>
  <c r="I16" i="9" s="1"/>
  <c r="G8" i="9"/>
  <c r="G11" i="9"/>
  <c r="I11" i="9" s="1"/>
  <c r="G15" i="9"/>
  <c r="J15" i="9" s="1"/>
  <c r="G10" i="9"/>
  <c r="J10" i="9" s="1"/>
  <c r="G6" i="9"/>
  <c r="G44" i="9"/>
  <c r="H44" i="9" s="1"/>
  <c r="G23" i="9"/>
  <c r="H23" i="9" s="1"/>
  <c r="G18" i="9"/>
  <c r="H18" i="9" s="1"/>
  <c r="G14" i="9"/>
  <c r="J14" i="9" s="1"/>
  <c r="G77" i="9"/>
  <c r="H77" i="9" s="1"/>
  <c r="G30" i="9"/>
  <c r="H30" i="9" s="1"/>
  <c r="G46" i="9"/>
  <c r="H46" i="9" s="1"/>
  <c r="G62" i="9"/>
  <c r="H62" i="9" s="1"/>
  <c r="G78" i="9"/>
  <c r="H78" i="9" s="1"/>
  <c r="G31" i="9"/>
  <c r="H31" i="9" s="1"/>
  <c r="I42" i="9"/>
  <c r="G47" i="9"/>
  <c r="H47" i="9" s="1"/>
  <c r="G63" i="9"/>
  <c r="H63" i="9" s="1"/>
  <c r="G79" i="9"/>
  <c r="H79" i="9" s="1"/>
  <c r="G57" i="9"/>
  <c r="H57" i="9" s="1"/>
  <c r="G20" i="9"/>
  <c r="H20" i="9" s="1"/>
  <c r="G68" i="9"/>
  <c r="H68" i="9" s="1"/>
  <c r="G26" i="9"/>
  <c r="H26" i="9" s="1"/>
  <c r="G42" i="9"/>
  <c r="H42" i="9" s="1"/>
  <c r="G58" i="9"/>
  <c r="H58" i="9" s="1"/>
  <c r="G74" i="9"/>
  <c r="H74" i="9" s="1"/>
  <c r="G76" i="9"/>
  <c r="H76" i="9" s="1"/>
  <c r="G41" i="9"/>
  <c r="H41" i="9" s="1"/>
  <c r="G73" i="9"/>
  <c r="H73" i="9" s="1"/>
  <c r="G36" i="9"/>
  <c r="H36" i="9" s="1"/>
  <c r="G84" i="9"/>
  <c r="H84" i="9" s="1"/>
  <c r="G21" i="9"/>
  <c r="H21" i="9" s="1"/>
  <c r="G37" i="9"/>
  <c r="H37" i="9" s="1"/>
  <c r="G53" i="9"/>
  <c r="H53" i="9" s="1"/>
  <c r="G69" i="9"/>
  <c r="H69" i="9" s="1"/>
  <c r="G85" i="9"/>
  <c r="H85" i="9" s="1"/>
  <c r="G7" i="9"/>
  <c r="I7" i="9" s="1"/>
  <c r="G25" i="9"/>
  <c r="H25" i="9" s="1"/>
  <c r="I36" i="9"/>
  <c r="G32" i="9"/>
  <c r="H32" i="9" s="1"/>
  <c r="G48" i="9"/>
  <c r="H48" i="9" s="1"/>
  <c r="G64" i="9"/>
  <c r="H64" i="9" s="1"/>
  <c r="G80" i="9"/>
  <c r="H80" i="9" s="1"/>
  <c r="G13" i="9"/>
  <c r="G12" i="9"/>
  <c r="J12" i="9" s="1"/>
  <c r="G27" i="9"/>
  <c r="H27" i="9" s="1"/>
  <c r="G43" i="9"/>
  <c r="H43" i="9" s="1"/>
  <c r="G59" i="9"/>
  <c r="H59" i="9" s="1"/>
  <c r="G75" i="9"/>
  <c r="H75" i="9" s="1"/>
  <c r="G52" i="9"/>
  <c r="H52" i="9" s="1"/>
  <c r="G22" i="9"/>
  <c r="H22" i="9" s="1"/>
  <c r="G38" i="9"/>
  <c r="H38" i="9" s="1"/>
  <c r="I49" i="9"/>
  <c r="G54" i="9"/>
  <c r="H54" i="9" s="1"/>
  <c r="G70" i="9"/>
  <c r="H70" i="9" s="1"/>
  <c r="G86" i="9"/>
  <c r="H86" i="9" s="1"/>
  <c r="G33" i="9"/>
  <c r="H33" i="9" s="1"/>
  <c r="G49" i="9"/>
  <c r="H49" i="9" s="1"/>
  <c r="G65" i="9"/>
  <c r="H65" i="9" s="1"/>
  <c r="G81" i="9"/>
  <c r="H81" i="9" s="1"/>
  <c r="G39" i="9"/>
  <c r="H39" i="9" s="1"/>
  <c r="G28" i="9"/>
  <c r="H28" i="9" s="1"/>
  <c r="I34" i="9"/>
  <c r="G87" i="9"/>
  <c r="H87" i="9" s="1"/>
  <c r="G50" i="9"/>
  <c r="H50" i="9" s="1"/>
  <c r="G66" i="9"/>
  <c r="H66" i="9" s="1"/>
  <c r="G29" i="9"/>
  <c r="H29" i="9" s="1"/>
  <c r="G24" i="9"/>
  <c r="H24" i="9" s="1"/>
  <c r="G40" i="9"/>
  <c r="H40" i="9" s="1"/>
  <c r="G56" i="9"/>
  <c r="H56" i="9" s="1"/>
  <c r="G72" i="9"/>
  <c r="H72" i="9" s="1"/>
  <c r="G60" i="9"/>
  <c r="H60" i="9" s="1"/>
  <c r="G55" i="9"/>
  <c r="H55" i="9" s="1"/>
  <c r="G71" i="9"/>
  <c r="H71" i="9" s="1"/>
  <c r="G34" i="9"/>
  <c r="H34" i="9" s="1"/>
  <c r="G82" i="9"/>
  <c r="H82" i="9" s="1"/>
  <c r="G45" i="9"/>
  <c r="H45" i="9" s="1"/>
  <c r="G61" i="9"/>
  <c r="H61" i="9" s="1"/>
  <c r="G19" i="9"/>
  <c r="H19" i="9" s="1"/>
  <c r="G35" i="9"/>
  <c r="H35" i="9" s="1"/>
  <c r="G51" i="9"/>
  <c r="H51" i="9" s="1"/>
  <c r="G67" i="9"/>
  <c r="H67" i="9" s="1"/>
  <c r="G83" i="9"/>
  <c r="H83" i="9" s="1"/>
  <c r="G8" i="8"/>
  <c r="G7" i="8"/>
  <c r="G14" i="8"/>
  <c r="G12" i="8"/>
  <c r="G6" i="8"/>
  <c r="J6" i="8" s="1"/>
  <c r="G5" i="8"/>
  <c r="H5" i="8" s="1"/>
  <c r="G13" i="8"/>
  <c r="I13" i="8" s="1"/>
  <c r="G28" i="8"/>
  <c r="H28" i="8" s="1"/>
  <c r="G44" i="8"/>
  <c r="H44" i="8" s="1"/>
  <c r="I55" i="8"/>
  <c r="G60" i="8"/>
  <c r="H60" i="8" s="1"/>
  <c r="G76" i="8"/>
  <c r="H76" i="8" s="1"/>
  <c r="G74" i="8"/>
  <c r="H74" i="8" s="1"/>
  <c r="G69" i="8"/>
  <c r="H69" i="8" s="1"/>
  <c r="G55" i="8"/>
  <c r="H55" i="8" s="1"/>
  <c r="G71" i="8"/>
  <c r="H71" i="8" s="1"/>
  <c r="G18" i="8"/>
  <c r="H18" i="8" s="1"/>
  <c r="G34" i="8"/>
  <c r="H34" i="8" s="1"/>
  <c r="G50" i="8"/>
  <c r="H50" i="8" s="1"/>
  <c r="G66" i="8"/>
  <c r="H66" i="8" s="1"/>
  <c r="G82" i="8"/>
  <c r="H82" i="8" s="1"/>
  <c r="G39" i="8"/>
  <c r="H39" i="8" s="1"/>
  <c r="G29" i="8"/>
  <c r="H29" i="8" s="1"/>
  <c r="G45" i="8"/>
  <c r="H45" i="8" s="1"/>
  <c r="G61" i="8"/>
  <c r="H61" i="8" s="1"/>
  <c r="G77" i="8"/>
  <c r="H77" i="8" s="1"/>
  <c r="G15" i="8"/>
  <c r="I15" i="8" s="1"/>
  <c r="G58" i="8"/>
  <c r="H58" i="8" s="1"/>
  <c r="G10" i="8"/>
  <c r="J10" i="8" s="1"/>
  <c r="G24" i="8"/>
  <c r="H24" i="8" s="1"/>
  <c r="G40" i="8"/>
  <c r="H40" i="8" s="1"/>
  <c r="G56" i="8"/>
  <c r="H56" i="8" s="1"/>
  <c r="G72" i="8"/>
  <c r="H72" i="8" s="1"/>
  <c r="G88" i="8"/>
  <c r="H88" i="8" s="1"/>
  <c r="G42" i="8"/>
  <c r="H42" i="8" s="1"/>
  <c r="G21" i="8"/>
  <c r="H21" i="8" s="1"/>
  <c r="G9" i="8"/>
  <c r="H9" i="8" s="1"/>
  <c r="G19" i="8"/>
  <c r="H19" i="8" s="1"/>
  <c r="G35" i="8"/>
  <c r="H35" i="8" s="1"/>
  <c r="G51" i="8"/>
  <c r="H51" i="8" s="1"/>
  <c r="G67" i="8"/>
  <c r="H67" i="8" s="1"/>
  <c r="G83" i="8"/>
  <c r="H83" i="8" s="1"/>
  <c r="G31" i="8"/>
  <c r="H31" i="8" s="1"/>
  <c r="G85" i="8"/>
  <c r="H85" i="8" s="1"/>
  <c r="G30" i="8"/>
  <c r="H30" i="8" s="1"/>
  <c r="G46" i="8"/>
  <c r="H46" i="8" s="1"/>
  <c r="G62" i="8"/>
  <c r="H62" i="8" s="1"/>
  <c r="G78" i="8"/>
  <c r="H78" i="8" s="1"/>
  <c r="G11" i="8"/>
  <c r="H11" i="8" s="1"/>
  <c r="G25" i="8"/>
  <c r="H25" i="8" s="1"/>
  <c r="G41" i="8"/>
  <c r="H41" i="8" s="1"/>
  <c r="G57" i="8"/>
  <c r="H57" i="8" s="1"/>
  <c r="G73" i="8"/>
  <c r="H73" i="8" s="1"/>
  <c r="G37" i="8"/>
  <c r="H37" i="8" s="1"/>
  <c r="G23" i="8"/>
  <c r="H23" i="8" s="1"/>
  <c r="G87" i="8"/>
  <c r="H87" i="8" s="1"/>
  <c r="G20" i="8"/>
  <c r="H20" i="8" s="1"/>
  <c r="G36" i="8"/>
  <c r="H36" i="8" s="1"/>
  <c r="G52" i="8"/>
  <c r="H52" i="8" s="1"/>
  <c r="G68" i="8"/>
  <c r="H68" i="8" s="1"/>
  <c r="G84" i="8"/>
  <c r="H84" i="8" s="1"/>
  <c r="G47" i="8"/>
  <c r="H47" i="8" s="1"/>
  <c r="G26" i="8"/>
  <c r="H26" i="8" s="1"/>
  <c r="G53" i="8"/>
  <c r="H53" i="8" s="1"/>
  <c r="G48" i="8"/>
  <c r="H48" i="8" s="1"/>
  <c r="G64" i="8"/>
  <c r="H64" i="8" s="1"/>
  <c r="G27" i="8"/>
  <c r="H27" i="8" s="1"/>
  <c r="G43" i="8"/>
  <c r="H43" i="8" s="1"/>
  <c r="G59" i="8"/>
  <c r="H59" i="8" s="1"/>
  <c r="G75" i="8"/>
  <c r="H75" i="8" s="1"/>
  <c r="G79" i="8"/>
  <c r="H79" i="8" s="1"/>
  <c r="G16" i="8"/>
  <c r="H16" i="8" s="1"/>
  <c r="G32" i="8"/>
  <c r="H32" i="8" s="1"/>
  <c r="G80" i="8"/>
  <c r="H80" i="8" s="1"/>
  <c r="G22" i="8"/>
  <c r="H22" i="8" s="1"/>
  <c r="G38" i="8"/>
  <c r="H38" i="8" s="1"/>
  <c r="G54" i="8"/>
  <c r="H54" i="8" s="1"/>
  <c r="G70" i="8"/>
  <c r="H70" i="8" s="1"/>
  <c r="G86" i="8"/>
  <c r="H86" i="8" s="1"/>
  <c r="G63" i="8"/>
  <c r="H63" i="8" s="1"/>
  <c r="G17" i="8"/>
  <c r="J17" i="8" s="1"/>
  <c r="G33" i="8"/>
  <c r="H33" i="8" s="1"/>
  <c r="G49" i="8"/>
  <c r="H49" i="8" s="1"/>
  <c r="G65" i="8"/>
  <c r="H65" i="8" s="1"/>
  <c r="G81" i="8"/>
  <c r="H81" i="8" s="1"/>
  <c r="G8" i="7"/>
  <c r="J8" i="7" s="1"/>
  <c r="G11" i="7"/>
  <c r="J11" i="7" s="1"/>
  <c r="G14" i="7"/>
  <c r="G7" i="7"/>
  <c r="G9" i="7"/>
  <c r="I9" i="7" s="1"/>
  <c r="G6" i="7"/>
  <c r="G12" i="7"/>
  <c r="G16" i="7"/>
  <c r="J16" i="7" s="1"/>
  <c r="G21" i="7"/>
  <c r="H21" i="7" s="1"/>
  <c r="G37" i="7"/>
  <c r="H37" i="7" s="1"/>
  <c r="G53" i="7"/>
  <c r="H53" i="7" s="1"/>
  <c r="G69" i="7"/>
  <c r="H69" i="7" s="1"/>
  <c r="G85" i="7"/>
  <c r="H85" i="7" s="1"/>
  <c r="G32" i="7"/>
  <c r="H32" i="7" s="1"/>
  <c r="G48" i="7"/>
  <c r="H48" i="7" s="1"/>
  <c r="G64" i="7"/>
  <c r="H64" i="7" s="1"/>
  <c r="G80" i="7"/>
  <c r="H80" i="7" s="1"/>
  <c r="G58" i="7"/>
  <c r="H58" i="7" s="1"/>
  <c r="G27" i="7"/>
  <c r="H27" i="7" s="1"/>
  <c r="G43" i="7"/>
  <c r="H43" i="7" s="1"/>
  <c r="G59" i="7"/>
  <c r="H59" i="7" s="1"/>
  <c r="G75" i="7"/>
  <c r="H75" i="7" s="1"/>
  <c r="G22" i="7"/>
  <c r="H22" i="7" s="1"/>
  <c r="G38" i="7"/>
  <c r="H38" i="7" s="1"/>
  <c r="G54" i="7"/>
  <c r="H54" i="7" s="1"/>
  <c r="G70" i="7"/>
  <c r="H70" i="7" s="1"/>
  <c r="G86" i="7"/>
  <c r="H86" i="7" s="1"/>
  <c r="G42" i="7"/>
  <c r="H42" i="7" s="1"/>
  <c r="G13" i="7"/>
  <c r="I13" i="7" s="1"/>
  <c r="G17" i="7"/>
  <c r="H17" i="7" s="1"/>
  <c r="I28" i="7"/>
  <c r="G33" i="7"/>
  <c r="H33" i="7" s="1"/>
  <c r="G49" i="7"/>
  <c r="H49" i="7" s="1"/>
  <c r="G65" i="7"/>
  <c r="H65" i="7" s="1"/>
  <c r="G81" i="7"/>
  <c r="H81" i="7" s="1"/>
  <c r="G74" i="7"/>
  <c r="H74" i="7" s="1"/>
  <c r="G28" i="7"/>
  <c r="H28" i="7" s="1"/>
  <c r="G44" i="7"/>
  <c r="H44" i="7" s="1"/>
  <c r="G60" i="7"/>
  <c r="H60" i="7" s="1"/>
  <c r="G76" i="7"/>
  <c r="H76" i="7" s="1"/>
  <c r="G23" i="7"/>
  <c r="H23" i="7" s="1"/>
  <c r="G39" i="7"/>
  <c r="H39" i="7" s="1"/>
  <c r="G55" i="7"/>
  <c r="H55" i="7" s="1"/>
  <c r="G71" i="7"/>
  <c r="H71" i="7" s="1"/>
  <c r="G87" i="7"/>
  <c r="H87" i="7" s="1"/>
  <c r="G26" i="7"/>
  <c r="H26" i="7" s="1"/>
  <c r="I85" i="7"/>
  <c r="G10" i="7"/>
  <c r="I10" i="7" s="1"/>
  <c r="G18" i="7"/>
  <c r="H18" i="7" s="1"/>
  <c r="I29" i="7"/>
  <c r="G34" i="7"/>
  <c r="H34" i="7" s="1"/>
  <c r="G50" i="7"/>
  <c r="H50" i="7" s="1"/>
  <c r="G66" i="7"/>
  <c r="H66" i="7" s="1"/>
  <c r="G82" i="7"/>
  <c r="H82" i="7" s="1"/>
  <c r="G29" i="7"/>
  <c r="H29" i="7" s="1"/>
  <c r="G45" i="7"/>
  <c r="H45" i="7" s="1"/>
  <c r="G61" i="7"/>
  <c r="H61" i="7" s="1"/>
  <c r="G77" i="7"/>
  <c r="H77" i="7" s="1"/>
  <c r="G24" i="7"/>
  <c r="H24" i="7" s="1"/>
  <c r="G40" i="7"/>
  <c r="H40" i="7" s="1"/>
  <c r="G56" i="7"/>
  <c r="H56" i="7" s="1"/>
  <c r="G72" i="7"/>
  <c r="H72" i="7" s="1"/>
  <c r="G88" i="7"/>
  <c r="H88" i="7" s="1"/>
  <c r="G19" i="7"/>
  <c r="H19" i="7" s="1"/>
  <c r="G35" i="7"/>
  <c r="H35" i="7" s="1"/>
  <c r="I46" i="7"/>
  <c r="G51" i="7"/>
  <c r="H51" i="7" s="1"/>
  <c r="G67" i="7"/>
  <c r="H67" i="7" s="1"/>
  <c r="G83" i="7"/>
  <c r="H83" i="7" s="1"/>
  <c r="G30" i="7"/>
  <c r="H30" i="7" s="1"/>
  <c r="G46" i="7"/>
  <c r="H46" i="7" s="1"/>
  <c r="G62" i="7"/>
  <c r="H62" i="7" s="1"/>
  <c r="G78" i="7"/>
  <c r="H78" i="7" s="1"/>
  <c r="I20" i="7"/>
  <c r="G25" i="7"/>
  <c r="H25" i="7" s="1"/>
  <c r="G41" i="7"/>
  <c r="H41" i="7" s="1"/>
  <c r="G57" i="7"/>
  <c r="H57" i="7" s="1"/>
  <c r="G73" i="7"/>
  <c r="H73" i="7" s="1"/>
  <c r="I84" i="7"/>
  <c r="G15" i="7"/>
  <c r="I15" i="7" s="1"/>
  <c r="G20" i="7"/>
  <c r="H20" i="7" s="1"/>
  <c r="G36" i="7"/>
  <c r="H36" i="7" s="1"/>
  <c r="G52" i="7"/>
  <c r="H52" i="7" s="1"/>
  <c r="G68" i="7"/>
  <c r="H68" i="7" s="1"/>
  <c r="G84" i="7"/>
  <c r="H84" i="7" s="1"/>
  <c r="G5" i="7"/>
  <c r="I5" i="7" s="1"/>
  <c r="G31" i="7"/>
  <c r="H31" i="7" s="1"/>
  <c r="G47" i="7"/>
  <c r="H47" i="7" s="1"/>
  <c r="G63" i="7"/>
  <c r="H63" i="7" s="1"/>
  <c r="G79" i="7"/>
  <c r="H79" i="7" s="1"/>
  <c r="G69" i="6"/>
  <c r="H69" i="6" s="1"/>
  <c r="G65" i="6"/>
  <c r="H65" i="6" s="1"/>
  <c r="G61" i="6"/>
  <c r="H61" i="6" s="1"/>
  <c r="G57" i="6"/>
  <c r="H57" i="6" s="1"/>
  <c r="G53" i="6"/>
  <c r="H53" i="6" s="1"/>
  <c r="G49" i="6"/>
  <c r="H49" i="6" s="1"/>
  <c r="G45" i="6"/>
  <c r="H45" i="6" s="1"/>
  <c r="G41" i="6"/>
  <c r="H41" i="6" s="1"/>
  <c r="G37" i="6"/>
  <c r="H37" i="6" s="1"/>
  <c r="G33" i="6"/>
  <c r="H33" i="6" s="1"/>
  <c r="G29" i="6"/>
  <c r="H29" i="6" s="1"/>
  <c r="G25" i="6"/>
  <c r="H25" i="6" s="1"/>
  <c r="G21" i="6"/>
  <c r="H21" i="6" s="1"/>
  <c r="G8" i="6"/>
  <c r="H8" i="6" s="1"/>
  <c r="G52" i="6"/>
  <c r="I52" i="6" s="1"/>
  <c r="G17" i="6"/>
  <c r="I17" i="6" s="1"/>
  <c r="G44" i="6"/>
  <c r="I44" i="6" s="1"/>
  <c r="G10" i="6"/>
  <c r="H10" i="6" s="1"/>
  <c r="G13" i="6"/>
  <c r="H13" i="6" s="1"/>
  <c r="G83" i="6"/>
  <c r="H83" i="6" s="1"/>
  <c r="G84" i="6"/>
  <c r="I84" i="6" s="1"/>
  <c r="G80" i="6"/>
  <c r="I80" i="6" s="1"/>
  <c r="G76" i="6"/>
  <c r="I76" i="6" s="1"/>
  <c r="G72" i="6"/>
  <c r="I72" i="6" s="1"/>
  <c r="G56" i="6"/>
  <c r="I56" i="6" s="1"/>
  <c r="G24" i="6"/>
  <c r="I24" i="6" s="1"/>
  <c r="G87" i="6"/>
  <c r="H87" i="6" s="1"/>
  <c r="G71" i="6"/>
  <c r="H71" i="6" s="1"/>
  <c r="G77" i="6"/>
  <c r="H77" i="6" s="1"/>
  <c r="G68" i="6"/>
  <c r="I68" i="6" s="1"/>
  <c r="G40" i="6"/>
  <c r="I40" i="6" s="1"/>
  <c r="G67" i="6"/>
  <c r="H67" i="6" s="1"/>
  <c r="G63" i="6"/>
  <c r="H63" i="6" s="1"/>
  <c r="G59" i="6"/>
  <c r="H59" i="6" s="1"/>
  <c r="G55" i="6"/>
  <c r="H55" i="6" s="1"/>
  <c r="G51" i="6"/>
  <c r="H51" i="6" s="1"/>
  <c r="G47" i="6"/>
  <c r="H47" i="6" s="1"/>
  <c r="G43" i="6"/>
  <c r="H43" i="6" s="1"/>
  <c r="G39" i="6"/>
  <c r="H39" i="6" s="1"/>
  <c r="G35" i="6"/>
  <c r="H35" i="6" s="1"/>
  <c r="G31" i="6"/>
  <c r="H31" i="6" s="1"/>
  <c r="G27" i="6"/>
  <c r="H27" i="6" s="1"/>
  <c r="G23" i="6"/>
  <c r="H23" i="6" s="1"/>
  <c r="G19" i="6"/>
  <c r="H19" i="6" s="1"/>
  <c r="G16" i="6"/>
  <c r="G6" i="6"/>
  <c r="H6" i="6" s="1"/>
  <c r="G32" i="6"/>
  <c r="I32" i="6" s="1"/>
  <c r="G86" i="6"/>
  <c r="I86" i="6" s="1"/>
  <c r="G82" i="6"/>
  <c r="I82" i="6" s="1"/>
  <c r="G78" i="6"/>
  <c r="I78" i="6" s="1"/>
  <c r="G81" i="6"/>
  <c r="H81" i="6" s="1"/>
  <c r="G64" i="6"/>
  <c r="I64" i="6" s="1"/>
  <c r="G20" i="6"/>
  <c r="I20" i="6" s="1"/>
  <c r="G74" i="6"/>
  <c r="J74" i="6" s="1"/>
  <c r="G9" i="6"/>
  <c r="G48" i="6"/>
  <c r="I48" i="6" s="1"/>
  <c r="G70" i="6"/>
  <c r="J70" i="6" s="1"/>
  <c r="G66" i="6"/>
  <c r="I66" i="6" s="1"/>
  <c r="G62" i="6"/>
  <c r="I62" i="6" s="1"/>
  <c r="G58" i="6"/>
  <c r="I58" i="6" s="1"/>
  <c r="G54" i="6"/>
  <c r="I54" i="6" s="1"/>
  <c r="G50" i="6"/>
  <c r="I50" i="6" s="1"/>
  <c r="G46" i="6"/>
  <c r="I46" i="6" s="1"/>
  <c r="G42" i="6"/>
  <c r="I42" i="6" s="1"/>
  <c r="G38" i="6"/>
  <c r="I38" i="6" s="1"/>
  <c r="G34" i="6"/>
  <c r="I34" i="6" s="1"/>
  <c r="G30" i="6"/>
  <c r="I30" i="6" s="1"/>
  <c r="G26" i="6"/>
  <c r="I26" i="6" s="1"/>
  <c r="G22" i="6"/>
  <c r="I22" i="6" s="1"/>
  <c r="G18" i="6"/>
  <c r="I18" i="6" s="1"/>
  <c r="G28" i="6"/>
  <c r="I28" i="6" s="1"/>
  <c r="G15" i="6"/>
  <c r="G5" i="6"/>
  <c r="H5" i="6" s="1"/>
  <c r="G85" i="6"/>
  <c r="H85" i="6" s="1"/>
  <c r="G60" i="6"/>
  <c r="I60" i="6" s="1"/>
  <c r="G36" i="6"/>
  <c r="I36" i="6" s="1"/>
  <c r="G75" i="6"/>
  <c r="H75" i="6" s="1"/>
  <c r="G73" i="6"/>
  <c r="H73" i="6" s="1"/>
  <c r="G11" i="6"/>
  <c r="G79" i="6"/>
  <c r="H79" i="6" s="1"/>
  <c r="I10" i="6"/>
  <c r="I19" i="6"/>
  <c r="I23" i="6"/>
  <c r="I51" i="6"/>
  <c r="I55" i="6"/>
  <c r="G12" i="6"/>
  <c r="J12" i="6" s="1"/>
  <c r="I71" i="6"/>
  <c r="G7" i="6"/>
  <c r="J7" i="6" s="1"/>
  <c r="I13" i="6"/>
  <c r="I21" i="6"/>
  <c r="I25" i="6"/>
  <c r="I29" i="6"/>
  <c r="I53" i="6"/>
  <c r="I65" i="6"/>
  <c r="G14" i="6"/>
  <c r="H14" i="6" s="1"/>
  <c r="I81" i="6"/>
  <c r="G14" i="5"/>
  <c r="I14" i="5" s="1"/>
  <c r="G9" i="5"/>
  <c r="I9" i="5" s="1"/>
  <c r="G6" i="5"/>
  <c r="J6" i="5" s="1"/>
  <c r="G16" i="5"/>
  <c r="I16" i="5" s="1"/>
  <c r="G12" i="5"/>
  <c r="I12" i="5" s="1"/>
  <c r="G11" i="5"/>
  <c r="I11" i="5" s="1"/>
  <c r="G8" i="5"/>
  <c r="G7" i="5"/>
  <c r="G19" i="5"/>
  <c r="H19" i="5" s="1"/>
  <c r="I30" i="5"/>
  <c r="G35" i="5"/>
  <c r="H35" i="5" s="1"/>
  <c r="I46" i="5"/>
  <c r="G51" i="5"/>
  <c r="H51" i="5" s="1"/>
  <c r="G67" i="5"/>
  <c r="H67" i="5" s="1"/>
  <c r="G83" i="5"/>
  <c r="H83" i="5" s="1"/>
  <c r="G30" i="5"/>
  <c r="H30" i="5" s="1"/>
  <c r="G46" i="5"/>
  <c r="H46" i="5" s="1"/>
  <c r="G62" i="5"/>
  <c r="H62" i="5" s="1"/>
  <c r="G78" i="5"/>
  <c r="H78" i="5" s="1"/>
  <c r="G55" i="5"/>
  <c r="H55" i="5" s="1"/>
  <c r="G25" i="5"/>
  <c r="H25" i="5" s="1"/>
  <c r="G41" i="5"/>
  <c r="H41" i="5" s="1"/>
  <c r="G57" i="5"/>
  <c r="H57" i="5" s="1"/>
  <c r="G73" i="5"/>
  <c r="H73" i="5" s="1"/>
  <c r="G36" i="5"/>
  <c r="H36" i="5" s="1"/>
  <c r="G47" i="5"/>
  <c r="H47" i="5" s="1"/>
  <c r="G79" i="5"/>
  <c r="H79" i="5" s="1"/>
  <c r="G26" i="5"/>
  <c r="H26" i="5" s="1"/>
  <c r="G42" i="5"/>
  <c r="H42" i="5" s="1"/>
  <c r="G58" i="5"/>
  <c r="H58" i="5" s="1"/>
  <c r="G74" i="5"/>
  <c r="H74" i="5" s="1"/>
  <c r="G15" i="5"/>
  <c r="I15" i="5" s="1"/>
  <c r="G68" i="5"/>
  <c r="H68" i="5" s="1"/>
  <c r="G21" i="5"/>
  <c r="H21" i="5" s="1"/>
  <c r="G37" i="5"/>
  <c r="H37" i="5" s="1"/>
  <c r="G53" i="5"/>
  <c r="H53" i="5" s="1"/>
  <c r="G69" i="5"/>
  <c r="H69" i="5" s="1"/>
  <c r="G85" i="5"/>
  <c r="H85" i="5" s="1"/>
  <c r="G5" i="5"/>
  <c r="I5" i="5" s="1"/>
  <c r="G32" i="5"/>
  <c r="H32" i="5" s="1"/>
  <c r="G48" i="5"/>
  <c r="H48" i="5" s="1"/>
  <c r="G64" i="5"/>
  <c r="H64" i="5" s="1"/>
  <c r="G80" i="5"/>
  <c r="H80" i="5" s="1"/>
  <c r="G20" i="5"/>
  <c r="H20" i="5" s="1"/>
  <c r="G31" i="5"/>
  <c r="H31" i="5" s="1"/>
  <c r="G63" i="5"/>
  <c r="H63" i="5" s="1"/>
  <c r="G27" i="5"/>
  <c r="H27" i="5" s="1"/>
  <c r="G43" i="5"/>
  <c r="H43" i="5" s="1"/>
  <c r="G59" i="5"/>
  <c r="H59" i="5" s="1"/>
  <c r="G75" i="5"/>
  <c r="H75" i="5" s="1"/>
  <c r="I31" i="5"/>
  <c r="G22" i="5"/>
  <c r="H22" i="5" s="1"/>
  <c r="G38" i="5"/>
  <c r="H38" i="5" s="1"/>
  <c r="G54" i="5"/>
  <c r="H54" i="5" s="1"/>
  <c r="G70" i="5"/>
  <c r="H70" i="5" s="1"/>
  <c r="G86" i="5"/>
  <c r="H86" i="5" s="1"/>
  <c r="G17" i="5"/>
  <c r="I17" i="5" s="1"/>
  <c r="G33" i="5"/>
  <c r="H33" i="5" s="1"/>
  <c r="G49" i="5"/>
  <c r="H49" i="5" s="1"/>
  <c r="G65" i="5"/>
  <c r="H65" i="5" s="1"/>
  <c r="G81" i="5"/>
  <c r="H81" i="5" s="1"/>
  <c r="G84" i="5"/>
  <c r="H84" i="5" s="1"/>
  <c r="G13" i="5"/>
  <c r="H13" i="5" s="1"/>
  <c r="G28" i="5"/>
  <c r="H28" i="5" s="1"/>
  <c r="G44" i="5"/>
  <c r="H44" i="5" s="1"/>
  <c r="G60" i="5"/>
  <c r="H60" i="5" s="1"/>
  <c r="G76" i="5"/>
  <c r="H76" i="5" s="1"/>
  <c r="G87" i="5"/>
  <c r="H87" i="5" s="1"/>
  <c r="G39" i="5"/>
  <c r="H39" i="5" s="1"/>
  <c r="G18" i="5"/>
  <c r="H18" i="5" s="1"/>
  <c r="G34" i="5"/>
  <c r="H34" i="5" s="1"/>
  <c r="G50" i="5"/>
  <c r="H50" i="5" s="1"/>
  <c r="G66" i="5"/>
  <c r="H66" i="5" s="1"/>
  <c r="G82" i="5"/>
  <c r="H82" i="5" s="1"/>
  <c r="G29" i="5"/>
  <c r="H29" i="5" s="1"/>
  <c r="G45" i="5"/>
  <c r="H45" i="5" s="1"/>
  <c r="G61" i="5"/>
  <c r="H61" i="5" s="1"/>
  <c r="I72" i="5"/>
  <c r="G77" i="5"/>
  <c r="H77" i="5" s="1"/>
  <c r="G52" i="5"/>
  <c r="H52" i="5" s="1"/>
  <c r="G23" i="5"/>
  <c r="H23" i="5" s="1"/>
  <c r="G71" i="5"/>
  <c r="H71" i="5" s="1"/>
  <c r="I7" i="5"/>
  <c r="G10" i="5"/>
  <c r="I10" i="5" s="1"/>
  <c r="G24" i="5"/>
  <c r="H24" i="5" s="1"/>
  <c r="G40" i="5"/>
  <c r="H40" i="5" s="1"/>
  <c r="G56" i="5"/>
  <c r="H56" i="5" s="1"/>
  <c r="G72" i="5"/>
  <c r="H72" i="5" s="1"/>
  <c r="G88" i="5"/>
  <c r="H88" i="5" s="1"/>
  <c r="G11" i="4"/>
  <c r="I11" i="4" s="1"/>
  <c r="G16" i="4"/>
  <c r="I16" i="4" s="1"/>
  <c r="G6" i="4"/>
  <c r="G9" i="4"/>
  <c r="I9" i="4" s="1"/>
  <c r="G8" i="4"/>
  <c r="J8" i="4" s="1"/>
  <c r="G58" i="4"/>
  <c r="H58" i="4" s="1"/>
  <c r="G12" i="4"/>
  <c r="H12" i="4" s="1"/>
  <c r="G17" i="4"/>
  <c r="I17" i="4" s="1"/>
  <c r="G33" i="4"/>
  <c r="H33" i="4" s="1"/>
  <c r="G49" i="4"/>
  <c r="H49" i="4" s="1"/>
  <c r="G65" i="4"/>
  <c r="H65" i="4" s="1"/>
  <c r="G81" i="4"/>
  <c r="H81" i="4" s="1"/>
  <c r="G79" i="4"/>
  <c r="H79" i="4" s="1"/>
  <c r="G28" i="4"/>
  <c r="H28" i="4" s="1"/>
  <c r="G60" i="4"/>
  <c r="H60" i="4" s="1"/>
  <c r="G39" i="4"/>
  <c r="H39" i="4" s="1"/>
  <c r="G5" i="4"/>
  <c r="I5" i="4" s="1"/>
  <c r="G13" i="4"/>
  <c r="G18" i="4"/>
  <c r="H18" i="4" s="1"/>
  <c r="G34" i="4"/>
  <c r="H34" i="4" s="1"/>
  <c r="G50" i="4"/>
  <c r="H50" i="4" s="1"/>
  <c r="G66" i="4"/>
  <c r="H66" i="4" s="1"/>
  <c r="G82" i="4"/>
  <c r="H82" i="4" s="1"/>
  <c r="G47" i="4"/>
  <c r="H47" i="4" s="1"/>
  <c r="G23" i="4"/>
  <c r="H23" i="4" s="1"/>
  <c r="G29" i="4"/>
  <c r="H29" i="4" s="1"/>
  <c r="G45" i="4"/>
  <c r="H45" i="4" s="1"/>
  <c r="G61" i="4"/>
  <c r="H61" i="4" s="1"/>
  <c r="G77" i="4"/>
  <c r="H77" i="4" s="1"/>
  <c r="G71" i="4"/>
  <c r="H71" i="4" s="1"/>
  <c r="G24" i="4"/>
  <c r="H24" i="4" s="1"/>
  <c r="G40" i="4"/>
  <c r="H40" i="4" s="1"/>
  <c r="G56" i="4"/>
  <c r="H56" i="4" s="1"/>
  <c r="G72" i="4"/>
  <c r="H72" i="4" s="1"/>
  <c r="G88" i="4"/>
  <c r="H88" i="4" s="1"/>
  <c r="G76" i="4"/>
  <c r="H76" i="4" s="1"/>
  <c r="G87" i="4"/>
  <c r="H87" i="4" s="1"/>
  <c r="G14" i="4"/>
  <c r="J14" i="4" s="1"/>
  <c r="G19" i="4"/>
  <c r="H19" i="4" s="1"/>
  <c r="G35" i="4"/>
  <c r="H35" i="4" s="1"/>
  <c r="G51" i="4"/>
  <c r="H51" i="4" s="1"/>
  <c r="G67" i="4"/>
  <c r="H67" i="4" s="1"/>
  <c r="G83" i="4"/>
  <c r="H83" i="4" s="1"/>
  <c r="G30" i="4"/>
  <c r="H30" i="4" s="1"/>
  <c r="G46" i="4"/>
  <c r="H46" i="4" s="1"/>
  <c r="G62" i="4"/>
  <c r="H62" i="4" s="1"/>
  <c r="G78" i="4"/>
  <c r="H78" i="4" s="1"/>
  <c r="G44" i="4"/>
  <c r="H44" i="4" s="1"/>
  <c r="I18" i="4"/>
  <c r="G25" i="4"/>
  <c r="H25" i="4" s="1"/>
  <c r="G41" i="4"/>
  <c r="H41" i="4" s="1"/>
  <c r="G57" i="4"/>
  <c r="H57" i="4" s="1"/>
  <c r="G73" i="4"/>
  <c r="H73" i="4" s="1"/>
  <c r="I34" i="4"/>
  <c r="G55" i="4"/>
  <c r="H55" i="4" s="1"/>
  <c r="G10" i="4"/>
  <c r="I10" i="4" s="1"/>
  <c r="G15" i="4"/>
  <c r="J15" i="4" s="1"/>
  <c r="G20" i="4"/>
  <c r="H20" i="4" s="1"/>
  <c r="G36" i="4"/>
  <c r="H36" i="4" s="1"/>
  <c r="G52" i="4"/>
  <c r="H52" i="4" s="1"/>
  <c r="G68" i="4"/>
  <c r="H68" i="4" s="1"/>
  <c r="G84" i="4"/>
  <c r="H84" i="4" s="1"/>
  <c r="G31" i="4"/>
  <c r="H31" i="4" s="1"/>
  <c r="G26" i="4"/>
  <c r="H26" i="4" s="1"/>
  <c r="I53" i="4"/>
  <c r="G53" i="4"/>
  <c r="H53" i="4" s="1"/>
  <c r="G85" i="4"/>
  <c r="H85" i="4" s="1"/>
  <c r="G48" i="4"/>
  <c r="H48" i="4" s="1"/>
  <c r="G64" i="4"/>
  <c r="H64" i="4" s="1"/>
  <c r="G27" i="4"/>
  <c r="H27" i="4" s="1"/>
  <c r="G43" i="4"/>
  <c r="H43" i="4" s="1"/>
  <c r="G59" i="4"/>
  <c r="H59" i="4" s="1"/>
  <c r="G75" i="4"/>
  <c r="H75" i="4" s="1"/>
  <c r="I86" i="4"/>
  <c r="G63" i="4"/>
  <c r="H63" i="4" s="1"/>
  <c r="G42" i="4"/>
  <c r="H42" i="4" s="1"/>
  <c r="G74" i="4"/>
  <c r="H74" i="4" s="1"/>
  <c r="G7" i="4"/>
  <c r="I7" i="4" s="1"/>
  <c r="G21" i="4"/>
  <c r="H21" i="4" s="1"/>
  <c r="G37" i="4"/>
  <c r="H37" i="4" s="1"/>
  <c r="G69" i="4"/>
  <c r="H69" i="4" s="1"/>
  <c r="G32" i="4"/>
  <c r="H32" i="4" s="1"/>
  <c r="G80" i="4"/>
  <c r="H80" i="4" s="1"/>
  <c r="G22" i="4"/>
  <c r="H22" i="4" s="1"/>
  <c r="G38" i="4"/>
  <c r="H38" i="4" s="1"/>
  <c r="G54" i="4"/>
  <c r="H54" i="4" s="1"/>
  <c r="G70" i="4"/>
  <c r="H70" i="4" s="1"/>
  <c r="G86" i="4"/>
  <c r="H86" i="4" s="1"/>
  <c r="G8" i="3"/>
  <c r="G6" i="3"/>
  <c r="G70" i="3"/>
  <c r="H70" i="3" s="1"/>
  <c r="G17" i="3"/>
  <c r="J17" i="3" s="1"/>
  <c r="G5" i="3"/>
  <c r="J5" i="3" s="1"/>
  <c r="G13" i="3"/>
  <c r="J13" i="3" s="1"/>
  <c r="G29" i="3"/>
  <c r="H29" i="3" s="1"/>
  <c r="G45" i="3"/>
  <c r="H45" i="3" s="1"/>
  <c r="G61" i="3"/>
  <c r="H61" i="3" s="1"/>
  <c r="G77" i="3"/>
  <c r="H77" i="3" s="1"/>
  <c r="G80" i="3"/>
  <c r="H80" i="3" s="1"/>
  <c r="G24" i="3"/>
  <c r="H24" i="3" s="1"/>
  <c r="G72" i="3"/>
  <c r="H72" i="3" s="1"/>
  <c r="G19" i="3"/>
  <c r="H19" i="3" s="1"/>
  <c r="G35" i="3"/>
  <c r="H35" i="3" s="1"/>
  <c r="G51" i="3"/>
  <c r="H51" i="3" s="1"/>
  <c r="G67" i="3"/>
  <c r="H67" i="3" s="1"/>
  <c r="G83" i="3"/>
  <c r="H83" i="3" s="1"/>
  <c r="G48" i="3"/>
  <c r="H48" i="3" s="1"/>
  <c r="G7" i="3"/>
  <c r="H7" i="3" s="1"/>
  <c r="G14" i="3"/>
  <c r="H14" i="3" s="1"/>
  <c r="G30" i="3"/>
  <c r="H30" i="3" s="1"/>
  <c r="G46" i="3"/>
  <c r="H46" i="3" s="1"/>
  <c r="G62" i="3"/>
  <c r="H62" i="3" s="1"/>
  <c r="G78" i="3"/>
  <c r="H78" i="3" s="1"/>
  <c r="G64" i="3"/>
  <c r="H64" i="3" s="1"/>
  <c r="G11" i="3"/>
  <c r="I11" i="3" s="1"/>
  <c r="G9" i="3"/>
  <c r="I9" i="3" s="1"/>
  <c r="G25" i="3"/>
  <c r="H25" i="3" s="1"/>
  <c r="G41" i="3"/>
  <c r="H41" i="3" s="1"/>
  <c r="G57" i="3"/>
  <c r="H57" i="3" s="1"/>
  <c r="G73" i="3"/>
  <c r="H73" i="3" s="1"/>
  <c r="G59" i="3"/>
  <c r="H59" i="3" s="1"/>
  <c r="G20" i="3"/>
  <c r="H20" i="3" s="1"/>
  <c r="G36" i="3"/>
  <c r="H36" i="3" s="1"/>
  <c r="G52" i="3"/>
  <c r="H52" i="3" s="1"/>
  <c r="G68" i="3"/>
  <c r="H68" i="3" s="1"/>
  <c r="G84" i="3"/>
  <c r="H84" i="3" s="1"/>
  <c r="G32" i="3"/>
  <c r="H32" i="3" s="1"/>
  <c r="G88" i="3"/>
  <c r="H88" i="3" s="1"/>
  <c r="G15" i="3"/>
  <c r="J15" i="3" s="1"/>
  <c r="G31" i="3"/>
  <c r="H31" i="3" s="1"/>
  <c r="G47" i="3"/>
  <c r="H47" i="3" s="1"/>
  <c r="G63" i="3"/>
  <c r="H63" i="3" s="1"/>
  <c r="G79" i="3"/>
  <c r="H79" i="3" s="1"/>
  <c r="G16" i="3"/>
  <c r="J16" i="3" s="1"/>
  <c r="G27" i="3"/>
  <c r="H27" i="3" s="1"/>
  <c r="G10" i="3"/>
  <c r="G26" i="3"/>
  <c r="H26" i="3" s="1"/>
  <c r="G42" i="3"/>
  <c r="H42" i="3" s="1"/>
  <c r="G58" i="3"/>
  <c r="H58" i="3" s="1"/>
  <c r="G74" i="3"/>
  <c r="H74" i="3" s="1"/>
  <c r="G43" i="3"/>
  <c r="H43" i="3" s="1"/>
  <c r="G54" i="3"/>
  <c r="H54" i="3" s="1"/>
  <c r="G40" i="3"/>
  <c r="H40" i="3" s="1"/>
  <c r="G56" i="3"/>
  <c r="H56" i="3" s="1"/>
  <c r="G21" i="3"/>
  <c r="H21" i="3" s="1"/>
  <c r="G37" i="3"/>
  <c r="H37" i="3" s="1"/>
  <c r="G53" i="3"/>
  <c r="H53" i="3" s="1"/>
  <c r="G69" i="3"/>
  <c r="H69" i="3" s="1"/>
  <c r="G85" i="3"/>
  <c r="H85" i="3" s="1"/>
  <c r="G75" i="3"/>
  <c r="H75" i="3" s="1"/>
  <c r="G38" i="3"/>
  <c r="H38" i="3" s="1"/>
  <c r="G81" i="3"/>
  <c r="H81" i="3" s="1"/>
  <c r="G12" i="3"/>
  <c r="J12" i="3" s="1"/>
  <c r="G28" i="3"/>
  <c r="H28" i="3" s="1"/>
  <c r="G44" i="3"/>
  <c r="H44" i="3" s="1"/>
  <c r="G60" i="3"/>
  <c r="H60" i="3" s="1"/>
  <c r="G76" i="3"/>
  <c r="H76" i="3" s="1"/>
  <c r="G49" i="3"/>
  <c r="H49" i="3" s="1"/>
  <c r="G23" i="3"/>
  <c r="H23" i="3" s="1"/>
  <c r="G39" i="3"/>
  <c r="H39" i="3" s="1"/>
  <c r="G55" i="3"/>
  <c r="H55" i="3" s="1"/>
  <c r="G71" i="3"/>
  <c r="H71" i="3" s="1"/>
  <c r="G87" i="3"/>
  <c r="H87" i="3" s="1"/>
  <c r="G22" i="3"/>
  <c r="H22" i="3" s="1"/>
  <c r="G86" i="3"/>
  <c r="H86" i="3" s="1"/>
  <c r="G33" i="3"/>
  <c r="H33" i="3" s="1"/>
  <c r="G65" i="3"/>
  <c r="H65" i="3" s="1"/>
  <c r="G18" i="3"/>
  <c r="H18" i="3" s="1"/>
  <c r="G34" i="3"/>
  <c r="H34" i="3" s="1"/>
  <c r="G50" i="3"/>
  <c r="H50" i="3" s="1"/>
  <c r="G66" i="3"/>
  <c r="H66" i="3" s="1"/>
  <c r="I77" i="3"/>
  <c r="G82" i="3"/>
  <c r="H82" i="3" s="1"/>
  <c r="J12" i="19"/>
  <c r="I12" i="19"/>
  <c r="H12" i="19"/>
  <c r="H5" i="19"/>
  <c r="I63" i="19"/>
  <c r="I45" i="19"/>
  <c r="J10" i="19"/>
  <c r="H10" i="19"/>
  <c r="J14" i="19"/>
  <c r="I14" i="19"/>
  <c r="H14" i="19"/>
  <c r="I41" i="19"/>
  <c r="H7" i="19"/>
  <c r="I61" i="19"/>
  <c r="J18" i="19"/>
  <c r="J24" i="19"/>
  <c r="J30" i="19"/>
  <c r="J42" i="19"/>
  <c r="J46" i="19"/>
  <c r="J52" i="19"/>
  <c r="J60" i="19"/>
  <c r="J62" i="19"/>
  <c r="J72" i="19"/>
  <c r="J84" i="19"/>
  <c r="I20" i="19"/>
  <c r="J19" i="19"/>
  <c r="J21" i="19"/>
  <c r="J25" i="19"/>
  <c r="J29" i="19"/>
  <c r="J33" i="19"/>
  <c r="J37" i="19"/>
  <c r="J39" i="19"/>
  <c r="J53" i="19"/>
  <c r="J55" i="19"/>
  <c r="J63" i="19"/>
  <c r="J69" i="19"/>
  <c r="J71" i="19"/>
  <c r="J75" i="19"/>
  <c r="J79" i="19"/>
  <c r="J81" i="19"/>
  <c r="I18" i="19"/>
  <c r="H20" i="19"/>
  <c r="H24" i="19"/>
  <c r="H28" i="19"/>
  <c r="H30" i="19"/>
  <c r="H40" i="19"/>
  <c r="H42" i="19"/>
  <c r="H44" i="19"/>
  <c r="H46" i="19"/>
  <c r="H50" i="19"/>
  <c r="H52" i="19"/>
  <c r="H58" i="19"/>
  <c r="H60" i="19"/>
  <c r="H62" i="19"/>
  <c r="H66" i="19"/>
  <c r="H72" i="19"/>
  <c r="H74" i="19"/>
  <c r="H78" i="19"/>
  <c r="H82" i="19"/>
  <c r="H84" i="19"/>
  <c r="I28" i="19"/>
  <c r="I40" i="19"/>
  <c r="I44" i="19"/>
  <c r="I50" i="19"/>
  <c r="I58" i="19"/>
  <c r="I66" i="19"/>
  <c r="I74" i="19"/>
  <c r="I78" i="19"/>
  <c r="I82" i="19"/>
  <c r="I25" i="18"/>
  <c r="I57" i="18"/>
  <c r="I73" i="18"/>
  <c r="J15" i="18"/>
  <c r="H15" i="18"/>
  <c r="I85" i="18"/>
  <c r="J7" i="18"/>
  <c r="I32" i="18"/>
  <c r="I43" i="18"/>
  <c r="J17" i="18"/>
  <c r="H17" i="18"/>
  <c r="H12" i="18"/>
  <c r="H13" i="18"/>
  <c r="I88" i="18"/>
  <c r="I83" i="18"/>
  <c r="J29" i="18"/>
  <c r="J31" i="18"/>
  <c r="J43" i="18"/>
  <c r="J45" i="18"/>
  <c r="J47" i="18"/>
  <c r="J65" i="18"/>
  <c r="J69" i="18"/>
  <c r="J73" i="18"/>
  <c r="J77" i="18"/>
  <c r="J81" i="18"/>
  <c r="J83" i="18"/>
  <c r="J85" i="18"/>
  <c r="H11" i="18"/>
  <c r="J9" i="18"/>
  <c r="J24" i="18"/>
  <c r="J26" i="18"/>
  <c r="J30" i="18"/>
  <c r="J32" i="18"/>
  <c r="J36" i="18"/>
  <c r="J40" i="18"/>
  <c r="J46" i="18"/>
  <c r="J48" i="18"/>
  <c r="J50" i="18"/>
  <c r="J56" i="18"/>
  <c r="J62" i="18"/>
  <c r="J70" i="18"/>
  <c r="J72" i="18"/>
  <c r="J74" i="18"/>
  <c r="J84" i="18"/>
  <c r="J88" i="18"/>
  <c r="I30" i="17"/>
  <c r="I9" i="17"/>
  <c r="H9" i="17"/>
  <c r="I52" i="17"/>
  <c r="I68" i="17"/>
  <c r="I47" i="17"/>
  <c r="J10" i="17"/>
  <c r="I86" i="17"/>
  <c r="J17" i="17"/>
  <c r="H13" i="17"/>
  <c r="I7" i="17"/>
  <c r="H7" i="17"/>
  <c r="J7" i="17"/>
  <c r="I40" i="17"/>
  <c r="J5" i="17"/>
  <c r="I5" i="17"/>
  <c r="H5" i="17"/>
  <c r="I67" i="17"/>
  <c r="I83" i="17"/>
  <c r="J25" i="17"/>
  <c r="J31" i="17"/>
  <c r="J35" i="17"/>
  <c r="J39" i="17"/>
  <c r="J49" i="17"/>
  <c r="J53" i="17"/>
  <c r="J77" i="17"/>
  <c r="J85" i="17"/>
  <c r="H16" i="17"/>
  <c r="J16" i="17"/>
  <c r="J18" i="17"/>
  <c r="J30" i="17"/>
  <c r="J52" i="17"/>
  <c r="J58" i="17"/>
  <c r="J68" i="17"/>
  <c r="J80" i="17"/>
  <c r="J84" i="17"/>
  <c r="I48" i="16"/>
  <c r="I80" i="16"/>
  <c r="J6" i="16"/>
  <c r="I6" i="16"/>
  <c r="H6" i="16"/>
  <c r="I22" i="16"/>
  <c r="I60" i="16"/>
  <c r="I38" i="16"/>
  <c r="I70" i="16"/>
  <c r="H67" i="16"/>
  <c r="H69" i="16"/>
  <c r="H71" i="16"/>
  <c r="I85" i="16"/>
  <c r="J19" i="16"/>
  <c r="J25" i="16"/>
  <c r="J31" i="16"/>
  <c r="J37" i="16"/>
  <c r="J61" i="16"/>
  <c r="J67" i="16"/>
  <c r="J71" i="16"/>
  <c r="J73" i="16"/>
  <c r="J75" i="16"/>
  <c r="J79" i="16"/>
  <c r="H19" i="16"/>
  <c r="H23" i="16"/>
  <c r="H35" i="16"/>
  <c r="H39" i="16"/>
  <c r="H43" i="16"/>
  <c r="I25" i="16"/>
  <c r="I37" i="16"/>
  <c r="I57" i="16"/>
  <c r="I73" i="16"/>
  <c r="I75" i="16"/>
  <c r="I79" i="16"/>
  <c r="J9" i="16"/>
  <c r="J18" i="16"/>
  <c r="J20" i="16"/>
  <c r="J22" i="16"/>
  <c r="J38" i="16"/>
  <c r="J40" i="16"/>
  <c r="J44" i="16"/>
  <c r="J48" i="16"/>
  <c r="J50" i="16"/>
  <c r="J58" i="16"/>
  <c r="J64" i="16"/>
  <c r="J70" i="16"/>
  <c r="J72" i="16"/>
  <c r="J76" i="16"/>
  <c r="J84" i="16"/>
  <c r="J88" i="16"/>
  <c r="H12" i="15"/>
  <c r="J12" i="15"/>
  <c r="J7" i="15"/>
  <c r="I7" i="15"/>
  <c r="H7" i="15"/>
  <c r="I27" i="15"/>
  <c r="I43" i="15"/>
  <c r="J13" i="15"/>
  <c r="I13" i="15"/>
  <c r="H13" i="15"/>
  <c r="I9" i="15"/>
  <c r="H9" i="15"/>
  <c r="I72" i="15"/>
  <c r="I19" i="15"/>
  <c r="I83" i="15"/>
  <c r="H17" i="15"/>
  <c r="J5" i="15"/>
  <c r="J19" i="15"/>
  <c r="J27" i="15"/>
  <c r="J33" i="15"/>
  <c r="J43" i="15"/>
  <c r="J47" i="15"/>
  <c r="J53" i="15"/>
  <c r="J71" i="15"/>
  <c r="J81" i="15"/>
  <c r="J83" i="15"/>
  <c r="J87" i="15"/>
  <c r="H16" i="15"/>
  <c r="J16" i="15"/>
  <c r="J34" i="15"/>
  <c r="J36" i="15"/>
  <c r="J42" i="15"/>
  <c r="J50" i="15"/>
  <c r="J56" i="15"/>
  <c r="J76" i="15"/>
  <c r="J88" i="15"/>
  <c r="I21" i="14"/>
  <c r="H11" i="14"/>
  <c r="I24" i="14"/>
  <c r="I40" i="14"/>
  <c r="I56" i="14"/>
  <c r="J14" i="14"/>
  <c r="I14" i="14"/>
  <c r="H14" i="14"/>
  <c r="J6" i="14"/>
  <c r="J8" i="14"/>
  <c r="H15" i="14"/>
  <c r="H17" i="14"/>
  <c r="J21" i="14"/>
  <c r="J23" i="14"/>
  <c r="J39" i="14"/>
  <c r="J55" i="14"/>
  <c r="J59" i="14"/>
  <c r="J11" i="14"/>
  <c r="J20" i="14"/>
  <c r="J28" i="14"/>
  <c r="J30" i="14"/>
  <c r="J40" i="14"/>
  <c r="J42" i="14"/>
  <c r="J48" i="14"/>
  <c r="J56" i="14"/>
  <c r="I52" i="13"/>
  <c r="I84" i="13"/>
  <c r="I48" i="13"/>
  <c r="I80" i="13"/>
  <c r="I32" i="13"/>
  <c r="I24" i="13"/>
  <c r="I56" i="13"/>
  <c r="I65" i="13"/>
  <c r="I63" i="13"/>
  <c r="J19" i="13"/>
  <c r="J21" i="13"/>
  <c r="J25" i="13"/>
  <c r="J35" i="13"/>
  <c r="J41" i="13"/>
  <c r="J49" i="13"/>
  <c r="J75" i="13"/>
  <c r="J79" i="13"/>
  <c r="J81" i="13"/>
  <c r="J83" i="13"/>
  <c r="J85" i="13"/>
  <c r="I79" i="13"/>
  <c r="H21" i="13"/>
  <c r="H41" i="13"/>
  <c r="I35" i="13"/>
  <c r="H75" i="13"/>
  <c r="J9" i="13"/>
  <c r="J11" i="13"/>
  <c r="J26" i="13"/>
  <c r="J32" i="13"/>
  <c r="J34" i="13"/>
  <c r="J44" i="13"/>
  <c r="J48" i="13"/>
  <c r="J50" i="13"/>
  <c r="J52" i="13"/>
  <c r="J56" i="13"/>
  <c r="J60" i="13"/>
  <c r="J76" i="13"/>
  <c r="J80" i="13"/>
  <c r="J14" i="12"/>
  <c r="H14" i="12"/>
  <c r="I14" i="12"/>
  <c r="H9" i="12"/>
  <c r="I15" i="12"/>
  <c r="I79" i="12"/>
  <c r="I32" i="12"/>
  <c r="I48" i="12"/>
  <c r="I64" i="12"/>
  <c r="H7" i="12"/>
  <c r="J7" i="12"/>
  <c r="I7" i="12"/>
  <c r="I28" i="12"/>
  <c r="I56" i="12"/>
  <c r="I72" i="12"/>
  <c r="I5" i="12"/>
  <c r="J21" i="12"/>
  <c r="J23" i="12"/>
  <c r="J31" i="12"/>
  <c r="J37" i="12"/>
  <c r="J45" i="12"/>
  <c r="J53" i="12"/>
  <c r="J77" i="12"/>
  <c r="J85" i="12"/>
  <c r="J16" i="12"/>
  <c r="J18" i="12"/>
  <c r="J30" i="12"/>
  <c r="J32" i="12"/>
  <c r="J44" i="12"/>
  <c r="J46" i="12"/>
  <c r="J48" i="12"/>
  <c r="J52" i="12"/>
  <c r="J60" i="12"/>
  <c r="J62" i="12"/>
  <c r="J64" i="12"/>
  <c r="J68" i="12"/>
  <c r="J70" i="12"/>
  <c r="J80" i="12"/>
  <c r="J82" i="12"/>
  <c r="J84" i="12"/>
  <c r="H11" i="11"/>
  <c r="I36" i="11"/>
  <c r="I52" i="11"/>
  <c r="J15" i="11"/>
  <c r="H15" i="11"/>
  <c r="I32" i="11"/>
  <c r="I48" i="11"/>
  <c r="J17" i="11"/>
  <c r="H17" i="11"/>
  <c r="I28" i="11"/>
  <c r="I13" i="11"/>
  <c r="I61" i="11"/>
  <c r="I88" i="11"/>
  <c r="I83" i="11"/>
  <c r="J6" i="11"/>
  <c r="J8" i="11"/>
  <c r="J23" i="11"/>
  <c r="J27" i="11"/>
  <c r="J33" i="11"/>
  <c r="J37" i="11"/>
  <c r="J41" i="11"/>
  <c r="J43" i="11"/>
  <c r="J49" i="11"/>
  <c r="J53" i="11"/>
  <c r="J55" i="11"/>
  <c r="J59" i="11"/>
  <c r="J63" i="11"/>
  <c r="J65" i="11"/>
  <c r="J67" i="11"/>
  <c r="J77" i="11"/>
  <c r="J83" i="11"/>
  <c r="J16" i="11"/>
  <c r="J26" i="11"/>
  <c r="J28" i="11"/>
  <c r="J36" i="11"/>
  <c r="J48" i="11"/>
  <c r="J50" i="11"/>
  <c r="J52" i="11"/>
  <c r="J56" i="11"/>
  <c r="J78" i="11"/>
  <c r="J88" i="11"/>
  <c r="H14" i="10"/>
  <c r="J14" i="10"/>
  <c r="I14" i="10"/>
  <c r="I9" i="10"/>
  <c r="H9" i="10"/>
  <c r="I20" i="10"/>
  <c r="I52" i="10"/>
  <c r="I68" i="10"/>
  <c r="I84" i="10"/>
  <c r="J15" i="10"/>
  <c r="H15" i="10"/>
  <c r="I27" i="10"/>
  <c r="I43" i="10"/>
  <c r="I77" i="10"/>
  <c r="J7" i="10"/>
  <c r="I67" i="10"/>
  <c r="I83" i="10"/>
  <c r="J6" i="10"/>
  <c r="J8" i="10"/>
  <c r="J13" i="10"/>
  <c r="J23" i="10"/>
  <c r="J25" i="10"/>
  <c r="J33" i="10"/>
  <c r="J41" i="10"/>
  <c r="J43" i="10"/>
  <c r="J47" i="10"/>
  <c r="J49" i="10"/>
  <c r="J55" i="10"/>
  <c r="J57" i="10"/>
  <c r="J69" i="10"/>
  <c r="J71" i="10"/>
  <c r="J77" i="10"/>
  <c r="J83" i="10"/>
  <c r="J87" i="10"/>
  <c r="J9" i="10"/>
  <c r="J16" i="10"/>
  <c r="J18" i="10"/>
  <c r="J20" i="10"/>
  <c r="J24" i="10"/>
  <c r="J26" i="10"/>
  <c r="J34" i="10"/>
  <c r="J40" i="10"/>
  <c r="J44" i="10"/>
  <c r="J48" i="10"/>
  <c r="J50" i="10"/>
  <c r="J52" i="10"/>
  <c r="J56" i="10"/>
  <c r="J58" i="10"/>
  <c r="J62" i="10"/>
  <c r="J64" i="10"/>
  <c r="J74" i="10"/>
  <c r="J76" i="10"/>
  <c r="J86" i="10"/>
  <c r="I54" i="9"/>
  <c r="I70" i="9"/>
  <c r="I24" i="9"/>
  <c r="J13" i="9"/>
  <c r="I13" i="9"/>
  <c r="H13" i="9"/>
  <c r="I51" i="9"/>
  <c r="I67" i="9"/>
  <c r="H17" i="9"/>
  <c r="J37" i="9"/>
  <c r="J39" i="9"/>
  <c r="J47" i="9"/>
  <c r="J49" i="9"/>
  <c r="J51" i="9"/>
  <c r="J53" i="9"/>
  <c r="J63" i="9"/>
  <c r="J65" i="9"/>
  <c r="J75" i="9"/>
  <c r="J83" i="9"/>
  <c r="J24" i="9"/>
  <c r="J26" i="9"/>
  <c r="J32" i="9"/>
  <c r="J42" i="9"/>
  <c r="J44" i="9"/>
  <c r="J48" i="9"/>
  <c r="J58" i="9"/>
  <c r="J60" i="9"/>
  <c r="J66" i="9"/>
  <c r="J70" i="9"/>
  <c r="J72" i="9"/>
  <c r="J74" i="9"/>
  <c r="J76" i="9"/>
  <c r="J78" i="9"/>
  <c r="J80" i="9"/>
  <c r="I57" i="8"/>
  <c r="I11" i="8"/>
  <c r="I42" i="8"/>
  <c r="I74" i="8"/>
  <c r="J5" i="8"/>
  <c r="I5" i="8"/>
  <c r="I64" i="8"/>
  <c r="I66" i="8"/>
  <c r="I82" i="8"/>
  <c r="I10" i="8"/>
  <c r="J8" i="8"/>
  <c r="J13" i="8"/>
  <c r="J27" i="8"/>
  <c r="J29" i="8"/>
  <c r="J31" i="8"/>
  <c r="J43" i="8"/>
  <c r="J49" i="8"/>
  <c r="J51" i="8"/>
  <c r="J69" i="8"/>
  <c r="J77" i="8"/>
  <c r="J85" i="8"/>
  <c r="J38" i="8"/>
  <c r="J50" i="8"/>
  <c r="J64" i="8"/>
  <c r="J66" i="8"/>
  <c r="J72" i="8"/>
  <c r="J74" i="8"/>
  <c r="J5" i="7"/>
  <c r="H5" i="7"/>
  <c r="I26" i="7"/>
  <c r="I43" i="7"/>
  <c r="I59" i="7"/>
  <c r="I75" i="7"/>
  <c r="I23" i="7"/>
  <c r="I88" i="7"/>
  <c r="I83" i="7"/>
  <c r="J6" i="7"/>
  <c r="J13" i="7"/>
  <c r="J21" i="7"/>
  <c r="J27" i="7"/>
  <c r="J29" i="7"/>
  <c r="J41" i="7"/>
  <c r="J43" i="7"/>
  <c r="J45" i="7"/>
  <c r="J59" i="7"/>
  <c r="J75" i="7"/>
  <c r="J85" i="7"/>
  <c r="H16" i="7"/>
  <c r="I16" i="7"/>
  <c r="J22" i="7"/>
  <c r="J28" i="7"/>
  <c r="J34" i="7"/>
  <c r="J42" i="7"/>
  <c r="J44" i="7"/>
  <c r="J46" i="7"/>
  <c r="J50" i="7"/>
  <c r="J62" i="7"/>
  <c r="J66" i="7"/>
  <c r="J68" i="7"/>
  <c r="J72" i="7"/>
  <c r="J78" i="7"/>
  <c r="J84" i="7"/>
  <c r="J88" i="7"/>
  <c r="J14" i="6"/>
  <c r="I14" i="6"/>
  <c r="J13" i="6"/>
  <c r="J19" i="6"/>
  <c r="J21" i="6"/>
  <c r="J23" i="6"/>
  <c r="J25" i="6"/>
  <c r="J29" i="6"/>
  <c r="J53" i="6"/>
  <c r="J55" i="6"/>
  <c r="J57" i="6"/>
  <c r="J59" i="6"/>
  <c r="J61" i="6"/>
  <c r="J65" i="6"/>
  <c r="J67" i="6"/>
  <c r="J69" i="6"/>
  <c r="J71" i="6"/>
  <c r="J81" i="6"/>
  <c r="J83" i="6"/>
  <c r="J87" i="6"/>
  <c r="H30" i="6"/>
  <c r="H34" i="6"/>
  <c r="H36" i="6"/>
  <c r="H58" i="6"/>
  <c r="H60" i="6"/>
  <c r="H62" i="6"/>
  <c r="H64" i="6"/>
  <c r="H78" i="6"/>
  <c r="J26" i="6"/>
  <c r="J30" i="6"/>
  <c r="J34" i="6"/>
  <c r="J36" i="6"/>
  <c r="J54" i="6"/>
  <c r="J58" i="6"/>
  <c r="J60" i="6"/>
  <c r="J62" i="6"/>
  <c r="J78" i="6"/>
  <c r="J15" i="5"/>
  <c r="H15" i="5"/>
  <c r="I74" i="5"/>
  <c r="I27" i="5"/>
  <c r="I61" i="5"/>
  <c r="I19" i="5"/>
  <c r="I67" i="5"/>
  <c r="I83" i="5"/>
  <c r="J8" i="5"/>
  <c r="J13" i="5"/>
  <c r="J19" i="5"/>
  <c r="J23" i="5"/>
  <c r="J27" i="5"/>
  <c r="J31" i="5"/>
  <c r="J43" i="5"/>
  <c r="J55" i="5"/>
  <c r="J57" i="5"/>
  <c r="J61" i="5"/>
  <c r="J63" i="5"/>
  <c r="J67" i="5"/>
  <c r="J69" i="5"/>
  <c r="J83" i="5"/>
  <c r="J85" i="5"/>
  <c r="H9" i="5"/>
  <c r="H16" i="5"/>
  <c r="J9" i="5"/>
  <c r="J30" i="5"/>
  <c r="J44" i="5"/>
  <c r="J46" i="5"/>
  <c r="J62" i="5"/>
  <c r="J68" i="5"/>
  <c r="J72" i="5"/>
  <c r="J74" i="5"/>
  <c r="J78" i="5"/>
  <c r="I84" i="4"/>
  <c r="I14" i="4"/>
  <c r="H14" i="4"/>
  <c r="I43" i="4"/>
  <c r="I59" i="4"/>
  <c r="I13" i="4"/>
  <c r="H13" i="4"/>
  <c r="I19" i="4"/>
  <c r="J6" i="4"/>
  <c r="J13" i="4"/>
  <c r="J21" i="4"/>
  <c r="J23" i="4"/>
  <c r="J43" i="4"/>
  <c r="J49" i="4"/>
  <c r="J53" i="4"/>
  <c r="J59" i="4"/>
  <c r="J85" i="4"/>
  <c r="H9" i="4"/>
  <c r="H11" i="4"/>
  <c r="H16" i="4"/>
  <c r="J9" i="4"/>
  <c r="J11" i="4"/>
  <c r="J16" i="4"/>
  <c r="J18" i="4"/>
  <c r="J24" i="4"/>
  <c r="J34" i="4"/>
  <c r="J36" i="4"/>
  <c r="J40" i="4"/>
  <c r="J44" i="4"/>
  <c r="J60" i="4"/>
  <c r="J80" i="4"/>
  <c r="J82" i="4"/>
  <c r="J84" i="4"/>
  <c r="J86" i="4"/>
  <c r="I10" i="3"/>
  <c r="J10" i="3"/>
  <c r="H10" i="3"/>
  <c r="I45" i="3"/>
  <c r="I61" i="3"/>
  <c r="H12" i="3"/>
  <c r="I12" i="3"/>
  <c r="I51" i="3"/>
  <c r="J51" i="3"/>
  <c r="J61" i="3"/>
  <c r="J77" i="3"/>
  <c r="J81" i="3"/>
  <c r="J9" i="3"/>
  <c r="J11" i="3"/>
  <c r="J34" i="3"/>
  <c r="J36" i="3"/>
  <c r="O17" i="20" l="1" a="1"/>
  <c r="O17" i="20" s="1"/>
  <c r="O23" i="20" s="1" a="1"/>
  <c r="O23" i="20" s="1"/>
  <c r="O26" i="20" s="1" a="1"/>
  <c r="O26" i="20" s="1"/>
  <c r="M25" i="20" s="1"/>
  <c r="M20" i="20"/>
  <c r="M21" i="20"/>
  <c r="M22" i="20"/>
  <c r="M23" i="20"/>
  <c r="J27" i="19"/>
  <c r="I35" i="19"/>
  <c r="J61" i="19"/>
  <c r="J59" i="19"/>
  <c r="H36" i="19"/>
  <c r="J49" i="19"/>
  <c r="J41" i="19"/>
  <c r="I79" i="19"/>
  <c r="I69" i="19"/>
  <c r="J38" i="19"/>
  <c r="I75" i="19"/>
  <c r="J73" i="19"/>
  <c r="J23" i="19"/>
  <c r="I29" i="19"/>
  <c r="I23" i="19"/>
  <c r="J7" i="19"/>
  <c r="H48" i="19"/>
  <c r="I73" i="19"/>
  <c r="H70" i="19"/>
  <c r="J13" i="19"/>
  <c r="I17" i="19"/>
  <c r="J6" i="19"/>
  <c r="J57" i="19"/>
  <c r="I70" i="19"/>
  <c r="H68" i="19"/>
  <c r="H26" i="19"/>
  <c r="H15" i="19"/>
  <c r="I85" i="19"/>
  <c r="I59" i="19"/>
  <c r="I76" i="19"/>
  <c r="J5" i="19"/>
  <c r="J15" i="19"/>
  <c r="I64" i="19"/>
  <c r="H64" i="19"/>
  <c r="J68" i="19"/>
  <c r="J85" i="19"/>
  <c r="I48" i="19"/>
  <c r="J83" i="19"/>
  <c r="I33" i="19"/>
  <c r="I26" i="19"/>
  <c r="I83" i="19"/>
  <c r="H80" i="19"/>
  <c r="H17" i="19"/>
  <c r="I49" i="19"/>
  <c r="I80" i="19"/>
  <c r="I19" i="19"/>
  <c r="J60" i="18"/>
  <c r="I35" i="18"/>
  <c r="I19" i="18"/>
  <c r="J44" i="18"/>
  <c r="I12" i="18"/>
  <c r="I23" i="18"/>
  <c r="I70" i="18"/>
  <c r="J59" i="18"/>
  <c r="I26" i="18"/>
  <c r="J34" i="18"/>
  <c r="I59" i="18"/>
  <c r="I66" i="18"/>
  <c r="J76" i="18"/>
  <c r="J35" i="18"/>
  <c r="I44" i="18"/>
  <c r="J20" i="18"/>
  <c r="H7" i="18"/>
  <c r="I24" i="18"/>
  <c r="J19" i="18"/>
  <c r="I34" i="18"/>
  <c r="I78" i="18"/>
  <c r="J27" i="18"/>
  <c r="J67" i="18"/>
  <c r="J23" i="18"/>
  <c r="J14" i="18"/>
  <c r="J71" i="18"/>
  <c r="J66" i="18"/>
  <c r="J64" i="18"/>
  <c r="J21" i="18"/>
  <c r="H14" i="18"/>
  <c r="I87" i="18"/>
  <c r="I63" i="18"/>
  <c r="I81" i="18"/>
  <c r="J18" i="18"/>
  <c r="J63" i="18"/>
  <c r="I65" i="18"/>
  <c r="J16" i="18"/>
  <c r="J61" i="18"/>
  <c r="J13" i="18"/>
  <c r="I27" i="18"/>
  <c r="I71" i="18"/>
  <c r="I53" i="18"/>
  <c r="I33" i="18"/>
  <c r="I79" i="18"/>
  <c r="J11" i="18"/>
  <c r="I80" i="18"/>
  <c r="I54" i="18"/>
  <c r="J54" i="18"/>
  <c r="J57" i="18"/>
  <c r="I64" i="18"/>
  <c r="I37" i="18"/>
  <c r="I38" i="18"/>
  <c r="H16" i="18"/>
  <c r="J53" i="18"/>
  <c r="I48" i="18"/>
  <c r="I56" i="18"/>
  <c r="J82" i="18"/>
  <c r="J37" i="18"/>
  <c r="J78" i="18"/>
  <c r="J79" i="18"/>
  <c r="I36" i="18"/>
  <c r="J80" i="18"/>
  <c r="J33" i="18"/>
  <c r="I60" i="18"/>
  <c r="J86" i="17"/>
  <c r="J81" i="17"/>
  <c r="I21" i="17"/>
  <c r="J75" i="17"/>
  <c r="J76" i="17"/>
  <c r="I78" i="17"/>
  <c r="J73" i="17"/>
  <c r="J74" i="17"/>
  <c r="J67" i="17"/>
  <c r="I17" i="17"/>
  <c r="J59" i="17"/>
  <c r="J64" i="17"/>
  <c r="J20" i="17"/>
  <c r="J27" i="17"/>
  <c r="I59" i="17"/>
  <c r="I75" i="17"/>
  <c r="I27" i="17"/>
  <c r="J28" i="17"/>
  <c r="J21" i="17"/>
  <c r="I28" i="17"/>
  <c r="J82" i="17"/>
  <c r="J78" i="17"/>
  <c r="I70" i="17"/>
  <c r="J70" i="17"/>
  <c r="I76" i="17"/>
  <c r="J63" i="17"/>
  <c r="I54" i="17"/>
  <c r="J12" i="17"/>
  <c r="I63" i="17"/>
  <c r="I60" i="17"/>
  <c r="I85" i="17"/>
  <c r="I45" i="17"/>
  <c r="J50" i="17"/>
  <c r="J47" i="17"/>
  <c r="I82" i="17"/>
  <c r="H12" i="17"/>
  <c r="J45" i="17"/>
  <c r="I51" i="17"/>
  <c r="I38" i="17"/>
  <c r="I50" i="17"/>
  <c r="I57" i="17"/>
  <c r="J72" i="17"/>
  <c r="J66" i="17"/>
  <c r="I35" i="17"/>
  <c r="I66" i="17"/>
  <c r="I39" i="17"/>
  <c r="I73" i="17"/>
  <c r="I72" i="17"/>
  <c r="J51" i="17"/>
  <c r="J62" i="17"/>
  <c r="J60" i="17"/>
  <c r="J41" i="17"/>
  <c r="I29" i="17"/>
  <c r="I23" i="17"/>
  <c r="J43" i="17"/>
  <c r="H11" i="17"/>
  <c r="I56" i="17"/>
  <c r="J88" i="17"/>
  <c r="J56" i="17"/>
  <c r="J37" i="17"/>
  <c r="H10" i="17"/>
  <c r="I88" i="17"/>
  <c r="J71" i="17"/>
  <c r="J44" i="17"/>
  <c r="I31" i="17"/>
  <c r="J42" i="17"/>
  <c r="H15" i="17"/>
  <c r="J48" i="17"/>
  <c r="J29" i="17"/>
  <c r="J40" i="17"/>
  <c r="J38" i="17"/>
  <c r="J57" i="17"/>
  <c r="I77" i="17"/>
  <c r="I64" i="17"/>
  <c r="I42" i="17"/>
  <c r="J78" i="16"/>
  <c r="J16" i="16"/>
  <c r="J14" i="16"/>
  <c r="J87" i="16"/>
  <c r="H31" i="16"/>
  <c r="J7" i="16"/>
  <c r="J62" i="16"/>
  <c r="I64" i="16"/>
  <c r="I14" i="16"/>
  <c r="I63" i="16"/>
  <c r="J8" i="16"/>
  <c r="J46" i="16"/>
  <c r="I78" i="16"/>
  <c r="I46" i="16"/>
  <c r="J42" i="16"/>
  <c r="J59" i="16"/>
  <c r="I50" i="16"/>
  <c r="I16" i="16"/>
  <c r="J63" i="16"/>
  <c r="H47" i="16"/>
  <c r="J47" i="16"/>
  <c r="J56" i="16"/>
  <c r="I53" i="16"/>
  <c r="J85" i="16"/>
  <c r="J39" i="16"/>
  <c r="I28" i="16"/>
  <c r="I62" i="16"/>
  <c r="I49" i="16"/>
  <c r="I61" i="16"/>
  <c r="J52" i="16"/>
  <c r="J11" i="16"/>
  <c r="J35" i="16"/>
  <c r="J54" i="16"/>
  <c r="I54" i="16"/>
  <c r="J43" i="16"/>
  <c r="I34" i="16"/>
  <c r="H81" i="16"/>
  <c r="J29" i="16"/>
  <c r="I11" i="16"/>
  <c r="J81" i="16"/>
  <c r="H55" i="16"/>
  <c r="J27" i="16"/>
  <c r="I72" i="16"/>
  <c r="H59" i="16"/>
  <c r="J80" i="16"/>
  <c r="J12" i="16"/>
  <c r="H51" i="16"/>
  <c r="J68" i="16"/>
  <c r="J34" i="16"/>
  <c r="H29" i="16"/>
  <c r="J53" i="16"/>
  <c r="I7" i="16"/>
  <c r="I12" i="16"/>
  <c r="J36" i="16"/>
  <c r="J66" i="16"/>
  <c r="J28" i="16"/>
  <c r="I87" i="16"/>
  <c r="H27" i="16"/>
  <c r="J51" i="16"/>
  <c r="I56" i="16"/>
  <c r="J55" i="16"/>
  <c r="J26" i="16"/>
  <c r="J49" i="16"/>
  <c r="I66" i="16"/>
  <c r="I57" i="15"/>
  <c r="I35" i="15"/>
  <c r="J65" i="15"/>
  <c r="J61" i="15"/>
  <c r="I10" i="15"/>
  <c r="J57" i="15"/>
  <c r="J35" i="15"/>
  <c r="I61" i="15"/>
  <c r="J32" i="15"/>
  <c r="J23" i="15"/>
  <c r="I11" i="15"/>
  <c r="I29" i="15"/>
  <c r="J80" i="15"/>
  <c r="J78" i="15"/>
  <c r="H11" i="15"/>
  <c r="I77" i="15"/>
  <c r="J77" i="15"/>
  <c r="I55" i="15"/>
  <c r="J74" i="15"/>
  <c r="J86" i="15"/>
  <c r="J58" i="15"/>
  <c r="I32" i="15"/>
  <c r="J63" i="15"/>
  <c r="I88" i="15"/>
  <c r="I24" i="15"/>
  <c r="J30" i="15"/>
  <c r="J39" i="15"/>
  <c r="I30" i="15"/>
  <c r="J20" i="15"/>
  <c r="I65" i="15"/>
  <c r="I86" i="15"/>
  <c r="J10" i="15"/>
  <c r="J41" i="15"/>
  <c r="J54" i="15"/>
  <c r="J85" i="15"/>
  <c r="J14" i="15"/>
  <c r="I34" i="15"/>
  <c r="I44" i="15"/>
  <c r="I48" i="15"/>
  <c r="I60" i="15"/>
  <c r="J52" i="15"/>
  <c r="H14" i="15"/>
  <c r="I63" i="15"/>
  <c r="J60" i="15"/>
  <c r="I47" i="15"/>
  <c r="J48" i="15"/>
  <c r="J31" i="15"/>
  <c r="I31" i="15"/>
  <c r="I68" i="15"/>
  <c r="I56" i="15"/>
  <c r="I53" i="15"/>
  <c r="I5" i="15"/>
  <c r="J84" i="15"/>
  <c r="J46" i="15"/>
  <c r="J82" i="15"/>
  <c r="J44" i="15"/>
  <c r="J69" i="15"/>
  <c r="J25" i="15"/>
  <c r="I52" i="15"/>
  <c r="J59" i="15"/>
  <c r="I25" i="15"/>
  <c r="J70" i="15"/>
  <c r="H15" i="15"/>
  <c r="I33" i="15"/>
  <c r="I41" i="15"/>
  <c r="I15" i="15"/>
  <c r="J68" i="15"/>
  <c r="J28" i="15"/>
  <c r="J55" i="15"/>
  <c r="I78" i="15"/>
  <c r="I59" i="15"/>
  <c r="J62" i="15"/>
  <c r="I76" i="15"/>
  <c r="J54" i="14"/>
  <c r="I47" i="14"/>
  <c r="J38" i="14"/>
  <c r="J9" i="14"/>
  <c r="J22" i="14"/>
  <c r="J25" i="14"/>
  <c r="H9" i="14"/>
  <c r="J47" i="14"/>
  <c r="J60" i="14"/>
  <c r="J41" i="14"/>
  <c r="I41" i="14"/>
  <c r="H16" i="14"/>
  <c r="J33" i="14"/>
  <c r="J34" i="14"/>
  <c r="J32" i="14"/>
  <c r="J31" i="14"/>
  <c r="I48" i="14"/>
  <c r="I37" i="14"/>
  <c r="I13" i="14"/>
  <c r="J37" i="14"/>
  <c r="J19" i="14"/>
  <c r="I33" i="14"/>
  <c r="I43" i="14"/>
  <c r="J13" i="14"/>
  <c r="J52" i="14"/>
  <c r="J45" i="14"/>
  <c r="I19" i="14"/>
  <c r="I31" i="14"/>
  <c r="I58" i="14"/>
  <c r="I15" i="14"/>
  <c r="J58" i="14"/>
  <c r="J43" i="14"/>
  <c r="J6" i="13"/>
  <c r="J69" i="13"/>
  <c r="J53" i="13"/>
  <c r="I60" i="13"/>
  <c r="J7" i="13"/>
  <c r="H73" i="13"/>
  <c r="J88" i="13"/>
  <c r="H13" i="13"/>
  <c r="I13" i="13"/>
  <c r="I67" i="13"/>
  <c r="I68" i="13"/>
  <c r="J20" i="13"/>
  <c r="J67" i="13"/>
  <c r="I19" i="13"/>
  <c r="J64" i="13"/>
  <c r="I20" i="13"/>
  <c r="J86" i="13"/>
  <c r="J57" i="13"/>
  <c r="I51" i="13"/>
  <c r="I83" i="13"/>
  <c r="I88" i="13"/>
  <c r="J58" i="13"/>
  <c r="J51" i="13"/>
  <c r="I8" i="13"/>
  <c r="J29" i="13"/>
  <c r="I86" i="13"/>
  <c r="I49" i="13"/>
  <c r="I29" i="13"/>
  <c r="J27" i="13"/>
  <c r="I58" i="13"/>
  <c r="H8" i="13"/>
  <c r="H81" i="13"/>
  <c r="I26" i="13"/>
  <c r="J36" i="13"/>
  <c r="I47" i="13"/>
  <c r="J71" i="13"/>
  <c r="J74" i="13"/>
  <c r="J24" i="13"/>
  <c r="J55" i="13"/>
  <c r="I74" i="13"/>
  <c r="J72" i="13"/>
  <c r="J22" i="13"/>
  <c r="H55" i="13"/>
  <c r="I87" i="13"/>
  <c r="J23" i="13"/>
  <c r="H71" i="13"/>
  <c r="I45" i="13"/>
  <c r="I39" i="13"/>
  <c r="I54" i="13"/>
  <c r="I12" i="13"/>
  <c r="J47" i="13"/>
  <c r="I33" i="13"/>
  <c r="I22" i="13"/>
  <c r="H69" i="13"/>
  <c r="J87" i="13"/>
  <c r="J45" i="13"/>
  <c r="J30" i="13"/>
  <c r="I37" i="13"/>
  <c r="J43" i="13"/>
  <c r="H43" i="13"/>
  <c r="H23" i="13"/>
  <c r="J59" i="13"/>
  <c r="J39" i="13"/>
  <c r="J37" i="13"/>
  <c r="J42" i="13"/>
  <c r="I34" i="13"/>
  <c r="I50" i="13"/>
  <c r="J43" i="12"/>
  <c r="J41" i="12"/>
  <c r="I10" i="12"/>
  <c r="J25" i="12"/>
  <c r="I9" i="12"/>
  <c r="I41" i="12"/>
  <c r="I25" i="12"/>
  <c r="I87" i="12"/>
  <c r="J87" i="12"/>
  <c r="J29" i="12"/>
  <c r="J57" i="12"/>
  <c r="I69" i="12"/>
  <c r="I42" i="12"/>
  <c r="I60" i="12"/>
  <c r="I44" i="12"/>
  <c r="I57" i="12"/>
  <c r="I39" i="12"/>
  <c r="I33" i="12"/>
  <c r="I49" i="12"/>
  <c r="J20" i="12"/>
  <c r="I78" i="12"/>
  <c r="I75" i="12"/>
  <c r="J49" i="12"/>
  <c r="J76" i="12"/>
  <c r="I23" i="12"/>
  <c r="I17" i="12"/>
  <c r="I62" i="12"/>
  <c r="J78" i="12"/>
  <c r="H17" i="12"/>
  <c r="J74" i="12"/>
  <c r="I30" i="12"/>
  <c r="I82" i="12"/>
  <c r="J33" i="12"/>
  <c r="I74" i="12"/>
  <c r="I66" i="12"/>
  <c r="I46" i="12"/>
  <c r="J54" i="12"/>
  <c r="I50" i="12"/>
  <c r="J50" i="12"/>
  <c r="J61" i="12"/>
  <c r="J15" i="12"/>
  <c r="I77" i="12"/>
  <c r="J75" i="12"/>
  <c r="J73" i="12"/>
  <c r="J65" i="12"/>
  <c r="I54" i="12"/>
  <c r="J59" i="12"/>
  <c r="I88" i="12"/>
  <c r="I26" i="12"/>
  <c r="I84" i="12"/>
  <c r="I37" i="12"/>
  <c r="I80" i="11"/>
  <c r="J80" i="11"/>
  <c r="J25" i="11"/>
  <c r="J9" i="11"/>
  <c r="J76" i="11"/>
  <c r="I26" i="11"/>
  <c r="J5" i="11"/>
  <c r="J73" i="11"/>
  <c r="I5" i="11"/>
  <c r="J66" i="11"/>
  <c r="J69" i="11"/>
  <c r="J13" i="11"/>
  <c r="J72" i="11"/>
  <c r="J46" i="11"/>
  <c r="H16" i="11"/>
  <c r="I41" i="11"/>
  <c r="I77" i="11"/>
  <c r="J34" i="11"/>
  <c r="J30" i="11"/>
  <c r="I76" i="11"/>
  <c r="J87" i="11"/>
  <c r="I67" i="11"/>
  <c r="J85" i="11"/>
  <c r="I70" i="11"/>
  <c r="J11" i="11"/>
  <c r="J45" i="11"/>
  <c r="I35" i="11"/>
  <c r="J39" i="11"/>
  <c r="I19" i="11"/>
  <c r="I42" i="11"/>
  <c r="J54" i="11"/>
  <c r="J79" i="11"/>
  <c r="I54" i="11"/>
  <c r="I84" i="11"/>
  <c r="J44" i="11"/>
  <c r="J35" i="11"/>
  <c r="I68" i="11"/>
  <c r="I72" i="11"/>
  <c r="I87" i="11"/>
  <c r="J42" i="11"/>
  <c r="I45" i="11"/>
  <c r="I38" i="11"/>
  <c r="J84" i="11"/>
  <c r="J82" i="11"/>
  <c r="J38" i="11"/>
  <c r="J29" i="11"/>
  <c r="I29" i="11"/>
  <c r="I85" i="11"/>
  <c r="I56" i="11"/>
  <c r="I30" i="11"/>
  <c r="I82" i="11"/>
  <c r="I39" i="11"/>
  <c r="J68" i="11"/>
  <c r="J57" i="11"/>
  <c r="I66" i="11"/>
  <c r="I23" i="11"/>
  <c r="I33" i="11"/>
  <c r="J24" i="11"/>
  <c r="I24" i="11"/>
  <c r="J19" i="11"/>
  <c r="J62" i="11"/>
  <c r="I50" i="11"/>
  <c r="I75" i="10"/>
  <c r="I16" i="10"/>
  <c r="J31" i="10"/>
  <c r="J27" i="10"/>
  <c r="J75" i="10"/>
  <c r="I53" i="10"/>
  <c r="J46" i="10"/>
  <c r="J61" i="10"/>
  <c r="I37" i="10"/>
  <c r="J37" i="10"/>
  <c r="I61" i="10"/>
  <c r="I47" i="10"/>
  <c r="J53" i="10"/>
  <c r="I34" i="10"/>
  <c r="J51" i="10"/>
  <c r="I51" i="10"/>
  <c r="I31" i="10"/>
  <c r="J11" i="10"/>
  <c r="I11" i="10"/>
  <c r="I60" i="10"/>
  <c r="I30" i="10"/>
  <c r="J82" i="10"/>
  <c r="J17" i="10"/>
  <c r="I54" i="10"/>
  <c r="J42" i="10"/>
  <c r="J38" i="10"/>
  <c r="J81" i="10"/>
  <c r="I55" i="10"/>
  <c r="I87" i="10"/>
  <c r="I63" i="10"/>
  <c r="J45" i="10"/>
  <c r="J36" i="10"/>
  <c r="J39" i="10"/>
  <c r="I48" i="10"/>
  <c r="J66" i="10"/>
  <c r="I45" i="10"/>
  <c r="I36" i="10"/>
  <c r="I33" i="10"/>
  <c r="I22" i="10"/>
  <c r="I12" i="10"/>
  <c r="I39" i="10"/>
  <c r="J28" i="10"/>
  <c r="J12" i="10"/>
  <c r="J32" i="10"/>
  <c r="J30" i="10"/>
  <c r="J60" i="10"/>
  <c r="J67" i="10"/>
  <c r="J63" i="10"/>
  <c r="I28" i="10"/>
  <c r="I81" i="10"/>
  <c r="J54" i="10"/>
  <c r="J22" i="10"/>
  <c r="I50" i="10"/>
  <c r="I26" i="10"/>
  <c r="I62" i="10"/>
  <c r="I32" i="10"/>
  <c r="I71" i="10"/>
  <c r="H7" i="9"/>
  <c r="J35" i="9"/>
  <c r="J29" i="9"/>
  <c r="I83" i="9"/>
  <c r="I35" i="9"/>
  <c r="J81" i="9"/>
  <c r="J31" i="9"/>
  <c r="H12" i="9"/>
  <c r="I10" i="9"/>
  <c r="I79" i="9"/>
  <c r="I85" i="9"/>
  <c r="I59" i="9"/>
  <c r="I12" i="9"/>
  <c r="I56" i="9"/>
  <c r="I31" i="9"/>
  <c r="J85" i="9"/>
  <c r="J23" i="9"/>
  <c r="J79" i="9"/>
  <c r="J73" i="9"/>
  <c r="I53" i="9"/>
  <c r="H10" i="9"/>
  <c r="I57" i="9"/>
  <c r="J69" i="9"/>
  <c r="J56" i="9"/>
  <c r="J67" i="9"/>
  <c r="I41" i="9"/>
  <c r="I23" i="9"/>
  <c r="J34" i="9"/>
  <c r="I58" i="9"/>
  <c r="J40" i="9"/>
  <c r="J45" i="9"/>
  <c r="I40" i="9"/>
  <c r="I44" i="9"/>
  <c r="I22" i="9"/>
  <c r="J62" i="9"/>
  <c r="J22" i="9"/>
  <c r="I76" i="9"/>
  <c r="J16" i="9"/>
  <c r="J61" i="9"/>
  <c r="H5" i="9"/>
  <c r="I80" i="9"/>
  <c r="J11" i="9"/>
  <c r="J59" i="9"/>
  <c r="J7" i="9"/>
  <c r="I17" i="9"/>
  <c r="I82" i="9"/>
  <c r="J9" i="9"/>
  <c r="I78" i="9"/>
  <c r="I66" i="9"/>
  <c r="J54" i="9"/>
  <c r="H16" i="9"/>
  <c r="I50" i="9"/>
  <c r="J52" i="9"/>
  <c r="H9" i="9"/>
  <c r="I73" i="9"/>
  <c r="I62" i="9"/>
  <c r="I28" i="9"/>
  <c r="J50" i="9"/>
  <c r="J87" i="9"/>
  <c r="I19" i="9"/>
  <c r="I72" i="9"/>
  <c r="I5" i="9"/>
  <c r="I46" i="9"/>
  <c r="I81" i="9"/>
  <c r="J82" i="9"/>
  <c r="J46" i="9"/>
  <c r="J41" i="9"/>
  <c r="J20" i="8"/>
  <c r="I69" i="8"/>
  <c r="I45" i="8"/>
  <c r="J16" i="8"/>
  <c r="I29" i="8"/>
  <c r="J23" i="8"/>
  <c r="J11" i="8"/>
  <c r="I35" i="8"/>
  <c r="I88" i="8"/>
  <c r="I17" i="8"/>
  <c r="I72" i="8"/>
  <c r="J61" i="8"/>
  <c r="J45" i="8"/>
  <c r="J37" i="8"/>
  <c r="I37" i="8"/>
  <c r="I50" i="8"/>
  <c r="I60" i="8"/>
  <c r="J35" i="8"/>
  <c r="J60" i="8"/>
  <c r="I31" i="8"/>
  <c r="J54" i="8"/>
  <c r="J62" i="8"/>
  <c r="I70" i="8"/>
  <c r="J48" i="8"/>
  <c r="I78" i="8"/>
  <c r="I28" i="8"/>
  <c r="J36" i="8"/>
  <c r="I68" i="8"/>
  <c r="I19" i="8"/>
  <c r="I23" i="8"/>
  <c r="J70" i="8"/>
  <c r="I61" i="8"/>
  <c r="I52" i="8"/>
  <c r="J68" i="8"/>
  <c r="J81" i="8"/>
  <c r="J25" i="8"/>
  <c r="I53" i="8"/>
  <c r="J52" i="8"/>
  <c r="I25" i="8"/>
  <c r="H17" i="8"/>
  <c r="J56" i="8"/>
  <c r="I41" i="8"/>
  <c r="J65" i="8"/>
  <c r="J19" i="8"/>
  <c r="I80" i="8"/>
  <c r="I81" i="8"/>
  <c r="J46" i="8"/>
  <c r="J82" i="8"/>
  <c r="J44" i="8"/>
  <c r="I62" i="8"/>
  <c r="I32" i="8"/>
  <c r="I65" i="8"/>
  <c r="J21" i="8"/>
  <c r="J80" i="8"/>
  <c r="J42" i="8"/>
  <c r="J53" i="8"/>
  <c r="J40" i="8"/>
  <c r="J28" i="8"/>
  <c r="I56" i="8"/>
  <c r="J22" i="8"/>
  <c r="I40" i="8"/>
  <c r="I16" i="8"/>
  <c r="I59" i="8"/>
  <c r="J32" i="8"/>
  <c r="J39" i="8"/>
  <c r="I24" i="8"/>
  <c r="I44" i="8"/>
  <c r="I43" i="8"/>
  <c r="J33" i="7"/>
  <c r="H15" i="7"/>
  <c r="J15" i="7"/>
  <c r="J19" i="7"/>
  <c r="J20" i="7"/>
  <c r="I19" i="7"/>
  <c r="J77" i="7"/>
  <c r="J73" i="7"/>
  <c r="J17" i="7"/>
  <c r="I77" i="7"/>
  <c r="J24" i="7"/>
  <c r="H13" i="7"/>
  <c r="I17" i="7"/>
  <c r="J26" i="7"/>
  <c r="J31" i="7"/>
  <c r="J54" i="7"/>
  <c r="J25" i="7"/>
  <c r="J87" i="7"/>
  <c r="J52" i="7"/>
  <c r="I42" i="7"/>
  <c r="I22" i="7"/>
  <c r="J40" i="7"/>
  <c r="J38" i="7"/>
  <c r="J63" i="7"/>
  <c r="J36" i="7"/>
  <c r="J47" i="7"/>
  <c r="H10" i="7"/>
  <c r="I25" i="7"/>
  <c r="I34" i="7"/>
  <c r="I81" i="7"/>
  <c r="I87" i="7"/>
  <c r="I24" i="7"/>
  <c r="I37" i="7"/>
  <c r="I63" i="7"/>
  <c r="J48" i="7"/>
  <c r="H11" i="7"/>
  <c r="I67" i="7"/>
  <c r="J86" i="7"/>
  <c r="J82" i="7"/>
  <c r="J39" i="7"/>
  <c r="I51" i="7"/>
  <c r="I80" i="7"/>
  <c r="I47" i="7"/>
  <c r="I57" i="7"/>
  <c r="I54" i="7"/>
  <c r="I86" i="7"/>
  <c r="J80" i="7"/>
  <c r="J37" i="7"/>
  <c r="I64" i="7"/>
  <c r="I72" i="7"/>
  <c r="J81" i="7"/>
  <c r="J35" i="7"/>
  <c r="I48" i="7"/>
  <c r="I31" i="7"/>
  <c r="I41" i="7"/>
  <c r="I38" i="7"/>
  <c r="I11" i="7"/>
  <c r="I79" i="7"/>
  <c r="I35" i="7"/>
  <c r="J76" i="7"/>
  <c r="I74" i="7"/>
  <c r="I66" i="7"/>
  <c r="J74" i="7"/>
  <c r="I58" i="7"/>
  <c r="J57" i="7"/>
  <c r="I30" i="7"/>
  <c r="J67" i="7"/>
  <c r="I39" i="7"/>
  <c r="J23" i="7"/>
  <c r="J58" i="7"/>
  <c r="J53" i="7"/>
  <c r="I36" i="7"/>
  <c r="I45" i="7"/>
  <c r="I33" i="7"/>
  <c r="J64" i="7"/>
  <c r="J56" i="7"/>
  <c r="J51" i="7"/>
  <c r="H54" i="6"/>
  <c r="H46" i="6"/>
  <c r="J42" i="6"/>
  <c r="J40" i="6"/>
  <c r="J77" i="6"/>
  <c r="H32" i="6"/>
  <c r="J24" i="6"/>
  <c r="H86" i="6"/>
  <c r="H82" i="6"/>
  <c r="J86" i="6"/>
  <c r="J82" i="6"/>
  <c r="I59" i="6"/>
  <c r="I79" i="6"/>
  <c r="J46" i="6"/>
  <c r="J79" i="6"/>
  <c r="J44" i="6"/>
  <c r="I7" i="6"/>
  <c r="I69" i="6"/>
  <c r="J38" i="6"/>
  <c r="H40" i="6"/>
  <c r="H44" i="6"/>
  <c r="H42" i="6"/>
  <c r="J32" i="6"/>
  <c r="H38" i="6"/>
  <c r="J63" i="6"/>
  <c r="J10" i="6"/>
  <c r="J56" i="6"/>
  <c r="I35" i="6"/>
  <c r="J48" i="6"/>
  <c r="H72" i="6"/>
  <c r="I8" i="6"/>
  <c r="I31" i="6"/>
  <c r="H68" i="6"/>
  <c r="J8" i="6"/>
  <c r="I27" i="6"/>
  <c r="H24" i="6"/>
  <c r="H12" i="6"/>
  <c r="I77" i="6"/>
  <c r="I87" i="6"/>
  <c r="I6" i="6"/>
  <c r="H66" i="6"/>
  <c r="J85" i="6"/>
  <c r="J39" i="6"/>
  <c r="I12" i="6"/>
  <c r="J5" i="6"/>
  <c r="I83" i="6"/>
  <c r="J37" i="6"/>
  <c r="J6" i="6"/>
  <c r="J72" i="6"/>
  <c r="H56" i="6"/>
  <c r="J35" i="6"/>
  <c r="I75" i="6"/>
  <c r="J33" i="6"/>
  <c r="J66" i="6"/>
  <c r="H48" i="6"/>
  <c r="J64" i="6"/>
  <c r="J28" i="6"/>
  <c r="J75" i="6"/>
  <c r="I61" i="6"/>
  <c r="I67" i="6"/>
  <c r="J31" i="6"/>
  <c r="J27" i="6"/>
  <c r="I57" i="6"/>
  <c r="I63" i="6"/>
  <c r="J22" i="5"/>
  <c r="I26" i="5"/>
  <c r="I42" i="5"/>
  <c r="J42" i="5"/>
  <c r="J82" i="5"/>
  <c r="J33" i="5"/>
  <c r="J80" i="5"/>
  <c r="J71" i="5"/>
  <c r="I53" i="5"/>
  <c r="J60" i="5"/>
  <c r="I38" i="5"/>
  <c r="I45" i="5"/>
  <c r="I22" i="5"/>
  <c r="J53" i="5"/>
  <c r="H11" i="5"/>
  <c r="J17" i="5"/>
  <c r="J64" i="5"/>
  <c r="J87" i="5"/>
  <c r="I54" i="5"/>
  <c r="I76" i="5"/>
  <c r="I85" i="5"/>
  <c r="H17" i="5"/>
  <c r="J39" i="5"/>
  <c r="J25" i="5"/>
  <c r="I60" i="5"/>
  <c r="J48" i="5"/>
  <c r="J79" i="5"/>
  <c r="J21" i="5"/>
  <c r="J28" i="5"/>
  <c r="I41" i="5"/>
  <c r="I71" i="5"/>
  <c r="J36" i="5"/>
  <c r="J26" i="5"/>
  <c r="I13" i="5"/>
  <c r="I25" i="5"/>
  <c r="I33" i="5"/>
  <c r="I68" i="5"/>
  <c r="J24" i="5"/>
  <c r="J37" i="5"/>
  <c r="I35" i="5"/>
  <c r="I65" i="5"/>
  <c r="I55" i="5"/>
  <c r="J20" i="5"/>
  <c r="H10" i="5"/>
  <c r="I59" i="5"/>
  <c r="I56" i="5"/>
  <c r="I49" i="5"/>
  <c r="I21" i="5"/>
  <c r="J75" i="5"/>
  <c r="I20" i="5"/>
  <c r="I51" i="5"/>
  <c r="J35" i="5"/>
  <c r="J18" i="5"/>
  <c r="J66" i="5"/>
  <c r="I75" i="5"/>
  <c r="J56" i="5"/>
  <c r="J65" i="5"/>
  <c r="J10" i="5"/>
  <c r="I43" i="5"/>
  <c r="J88" i="5"/>
  <c r="J54" i="5"/>
  <c r="J16" i="5"/>
  <c r="J29" i="5"/>
  <c r="I88" i="5"/>
  <c r="I40" i="5"/>
  <c r="J73" i="5"/>
  <c r="J86" i="5"/>
  <c r="J52" i="5"/>
  <c r="J11" i="5"/>
  <c r="J84" i="5"/>
  <c r="J50" i="5"/>
  <c r="J59" i="5"/>
  <c r="I62" i="5"/>
  <c r="J76" i="5"/>
  <c r="J51" i="5"/>
  <c r="I73" i="5"/>
  <c r="I52" i="5"/>
  <c r="I29" i="5"/>
  <c r="I44" i="5"/>
  <c r="J40" i="5"/>
  <c r="J49" i="5"/>
  <c r="I57" i="5"/>
  <c r="J47" i="5"/>
  <c r="I86" i="5"/>
  <c r="I36" i="5"/>
  <c r="J70" i="5"/>
  <c r="J45" i="5"/>
  <c r="I70" i="5"/>
  <c r="I69" i="5"/>
  <c r="J30" i="4"/>
  <c r="I79" i="4"/>
  <c r="I36" i="4"/>
  <c r="J71" i="4"/>
  <c r="J28" i="4"/>
  <c r="J20" i="4"/>
  <c r="J19" i="4"/>
  <c r="I12" i="4"/>
  <c r="J79" i="4"/>
  <c r="J68" i="4"/>
  <c r="J42" i="4"/>
  <c r="J77" i="4"/>
  <c r="I27" i="4"/>
  <c r="J81" i="4"/>
  <c r="J22" i="4"/>
  <c r="J65" i="4"/>
  <c r="I83" i="4"/>
  <c r="I81" i="4"/>
  <c r="I37" i="4"/>
  <c r="J7" i="4"/>
  <c r="J83" i="4"/>
  <c r="I67" i="4"/>
  <c r="H7" i="4"/>
  <c r="I65" i="4"/>
  <c r="I41" i="4"/>
  <c r="J61" i="4"/>
  <c r="I51" i="4"/>
  <c r="I35" i="4"/>
  <c r="I58" i="4"/>
  <c r="J58" i="4"/>
  <c r="J37" i="4"/>
  <c r="J27" i="4"/>
  <c r="J12" i="4"/>
  <c r="I80" i="4"/>
  <c r="I68" i="4"/>
  <c r="I28" i="4"/>
  <c r="I61" i="4"/>
  <c r="I22" i="4"/>
  <c r="J41" i="4"/>
  <c r="J87" i="4"/>
  <c r="J25" i="4"/>
  <c r="J64" i="4"/>
  <c r="I66" i="4"/>
  <c r="J62" i="4"/>
  <c r="I47" i="4"/>
  <c r="I52" i="4"/>
  <c r="H5" i="4"/>
  <c r="H10" i="4"/>
  <c r="I56" i="4"/>
  <c r="I87" i="4"/>
  <c r="J67" i="4"/>
  <c r="J5" i="4"/>
  <c r="J10" i="4"/>
  <c r="I49" i="4"/>
  <c r="I74" i="4"/>
  <c r="I26" i="4"/>
  <c r="J56" i="4"/>
  <c r="I40" i="4"/>
  <c r="I70" i="4"/>
  <c r="J52" i="4"/>
  <c r="J55" i="4"/>
  <c r="I33" i="4"/>
  <c r="I72" i="4"/>
  <c r="I24" i="4"/>
  <c r="J50" i="4"/>
  <c r="J48" i="4"/>
  <c r="J51" i="4"/>
  <c r="J78" i="4"/>
  <c r="I48" i="4"/>
  <c r="J74" i="4"/>
  <c r="H17" i="4"/>
  <c r="I23" i="4"/>
  <c r="J47" i="4"/>
  <c r="J72" i="4"/>
  <c r="J32" i="4"/>
  <c r="J35" i="4"/>
  <c r="J17" i="4"/>
  <c r="I32" i="4"/>
  <c r="I25" i="4"/>
  <c r="I71" i="4"/>
  <c r="J70" i="4"/>
  <c r="J33" i="4"/>
  <c r="I77" i="4"/>
  <c r="I69" i="4"/>
  <c r="I42" i="4"/>
  <c r="I21" i="4"/>
  <c r="J86" i="3"/>
  <c r="J82" i="3"/>
  <c r="J38" i="3"/>
  <c r="I20" i="3"/>
  <c r="I29" i="3"/>
  <c r="J32" i="3"/>
  <c r="I32" i="3"/>
  <c r="J29" i="3"/>
  <c r="I35" i="3"/>
  <c r="J23" i="3"/>
  <c r="J84" i="3"/>
  <c r="I27" i="3"/>
  <c r="J35" i="3"/>
  <c r="J33" i="3"/>
  <c r="I36" i="3"/>
  <c r="J27" i="3"/>
  <c r="J7" i="3"/>
  <c r="J78" i="3"/>
  <c r="J75" i="3"/>
  <c r="I75" i="3"/>
  <c r="I7" i="3"/>
  <c r="I38" i="3"/>
  <c r="J76" i="3"/>
  <c r="J68" i="3"/>
  <c r="I14" i="3"/>
  <c r="H16" i="3"/>
  <c r="J52" i="3"/>
  <c r="J45" i="3"/>
  <c r="I16" i="3"/>
  <c r="J48" i="3"/>
  <c r="I48" i="3"/>
  <c r="I87" i="3"/>
  <c r="J20" i="3"/>
  <c r="I84" i="3"/>
  <c r="I74" i="3"/>
  <c r="I68" i="3"/>
  <c r="J22" i="3"/>
  <c r="I52" i="3"/>
  <c r="J66" i="3"/>
  <c r="J79" i="3"/>
  <c r="J64" i="3"/>
  <c r="J69" i="3"/>
  <c r="I39" i="3"/>
  <c r="I79" i="3"/>
  <c r="H11" i="3"/>
  <c r="J19" i="3"/>
  <c r="I19" i="3"/>
  <c r="J53" i="3"/>
  <c r="I23" i="3"/>
  <c r="I37" i="3"/>
  <c r="J39" i="3"/>
  <c r="I82" i="3"/>
  <c r="J37" i="3"/>
  <c r="J83" i="3"/>
  <c r="I63" i="3"/>
  <c r="I41" i="3"/>
  <c r="I83" i="3"/>
  <c r="I13" i="3"/>
  <c r="I66" i="3"/>
  <c r="J50" i="3"/>
  <c r="H13" i="3"/>
  <c r="J46" i="3"/>
  <c r="I21" i="3"/>
  <c r="I25" i="3"/>
  <c r="J42" i="3"/>
  <c r="H5" i="3"/>
  <c r="I50" i="3"/>
  <c r="J56" i="3"/>
  <c r="J40" i="3"/>
  <c r="J25" i="3"/>
  <c r="I5" i="3"/>
  <c r="I58" i="3"/>
  <c r="I15" i="3"/>
  <c r="I65" i="3"/>
  <c r="I56" i="3"/>
  <c r="J87" i="3"/>
  <c r="I42" i="3"/>
  <c r="J65" i="3"/>
  <c r="J21" i="3"/>
  <c r="I76" i="3"/>
  <c r="I67" i="3"/>
  <c r="J62" i="3"/>
  <c r="J49" i="3"/>
  <c r="I46" i="3"/>
  <c r="J63" i="3"/>
  <c r="J18" i="3"/>
  <c r="J60" i="3"/>
  <c r="H9" i="3"/>
  <c r="I85" i="3"/>
  <c r="I62" i="3"/>
  <c r="J58" i="3"/>
  <c r="J41" i="3"/>
  <c r="H34" i="19"/>
  <c r="H32" i="19"/>
  <c r="I31" i="19"/>
  <c r="I88" i="19"/>
  <c r="I36" i="19"/>
  <c r="I51" i="19"/>
  <c r="J43" i="19"/>
  <c r="I86" i="19"/>
  <c r="I32" i="19"/>
  <c r="J67" i="19"/>
  <c r="J35" i="19"/>
  <c r="I53" i="19"/>
  <c r="J65" i="19"/>
  <c r="I43" i="19"/>
  <c r="H88" i="19"/>
  <c r="H56" i="19"/>
  <c r="J31" i="19"/>
  <c r="J56" i="19"/>
  <c r="I87" i="19"/>
  <c r="I21" i="19"/>
  <c r="J11" i="19"/>
  <c r="I11" i="19"/>
  <c r="H11" i="19"/>
  <c r="H86" i="19"/>
  <c r="H54" i="19"/>
  <c r="I55" i="19"/>
  <c r="I67" i="19"/>
  <c r="I81" i="19"/>
  <c r="I22" i="19"/>
  <c r="H76" i="19"/>
  <c r="J51" i="19"/>
  <c r="I27" i="19"/>
  <c r="I13" i="19"/>
  <c r="H16" i="19"/>
  <c r="I16" i="19"/>
  <c r="J16" i="19"/>
  <c r="I8" i="19"/>
  <c r="I47" i="19"/>
  <c r="I54" i="19"/>
  <c r="J47" i="19"/>
  <c r="J8" i="19"/>
  <c r="J22" i="19"/>
  <c r="I6" i="19"/>
  <c r="I39" i="19"/>
  <c r="J87" i="19"/>
  <c r="J9" i="19"/>
  <c r="I9" i="19"/>
  <c r="H9" i="19"/>
  <c r="J34" i="19"/>
  <c r="H38" i="19"/>
  <c r="J77" i="19"/>
  <c r="J45" i="19"/>
  <c r="I77" i="19"/>
  <c r="I57" i="19"/>
  <c r="I65" i="19"/>
  <c r="J51" i="18"/>
  <c r="J49" i="18"/>
  <c r="I58" i="18"/>
  <c r="J28" i="18"/>
  <c r="H10" i="18"/>
  <c r="I84" i="18"/>
  <c r="J58" i="18"/>
  <c r="I86" i="18"/>
  <c r="J10" i="18"/>
  <c r="I28" i="18"/>
  <c r="I42" i="18"/>
  <c r="J75" i="18"/>
  <c r="I75" i="18"/>
  <c r="I82" i="18"/>
  <c r="I55" i="18"/>
  <c r="I68" i="18"/>
  <c r="J86" i="18"/>
  <c r="J22" i="18"/>
  <c r="J41" i="18"/>
  <c r="I67" i="18"/>
  <c r="J52" i="18"/>
  <c r="J39" i="18"/>
  <c r="I51" i="18"/>
  <c r="I41" i="18"/>
  <c r="I39" i="18"/>
  <c r="I69" i="18"/>
  <c r="I52" i="18"/>
  <c r="I49" i="18"/>
  <c r="J42" i="18"/>
  <c r="I22" i="18"/>
  <c r="I47" i="18"/>
  <c r="I6" i="18"/>
  <c r="H6" i="18"/>
  <c r="I18" i="18"/>
  <c r="I21" i="18"/>
  <c r="I30" i="18"/>
  <c r="I61" i="18"/>
  <c r="I5" i="18"/>
  <c r="I76" i="18"/>
  <c r="I31" i="18"/>
  <c r="I46" i="18"/>
  <c r="J38" i="18"/>
  <c r="H9" i="18"/>
  <c r="J25" i="18"/>
  <c r="J68" i="18"/>
  <c r="J87" i="18"/>
  <c r="J55" i="18"/>
  <c r="I45" i="18"/>
  <c r="I8" i="18"/>
  <c r="H8" i="18"/>
  <c r="I19" i="17"/>
  <c r="I84" i="17"/>
  <c r="I32" i="17"/>
  <c r="I58" i="17"/>
  <c r="J87" i="17"/>
  <c r="J55" i="17"/>
  <c r="J23" i="17"/>
  <c r="I65" i="17"/>
  <c r="J36" i="17"/>
  <c r="J83" i="17"/>
  <c r="J19" i="17"/>
  <c r="I43" i="17"/>
  <c r="I36" i="17"/>
  <c r="I87" i="17"/>
  <c r="I55" i="17"/>
  <c r="J34" i="17"/>
  <c r="J13" i="17"/>
  <c r="I24" i="17"/>
  <c r="I20" i="17"/>
  <c r="I26" i="17"/>
  <c r="J32" i="17"/>
  <c r="J79" i="17"/>
  <c r="I11" i="17"/>
  <c r="I15" i="17"/>
  <c r="I33" i="17"/>
  <c r="J24" i="17"/>
  <c r="I79" i="17"/>
  <c r="I62" i="17"/>
  <c r="I61" i="17"/>
  <c r="I71" i="17"/>
  <c r="I41" i="17"/>
  <c r="J26" i="17"/>
  <c r="I53" i="17"/>
  <c r="J54" i="17"/>
  <c r="J22" i="17"/>
  <c r="J69" i="17"/>
  <c r="I46" i="17"/>
  <c r="I44" i="17"/>
  <c r="I80" i="17"/>
  <c r="I37" i="17"/>
  <c r="J33" i="17"/>
  <c r="J14" i="17"/>
  <c r="I6" i="17"/>
  <c r="H6" i="17"/>
  <c r="J65" i="17"/>
  <c r="I34" i="17"/>
  <c r="H14" i="17"/>
  <c r="J46" i="17"/>
  <c r="J61" i="17"/>
  <c r="I18" i="17"/>
  <c r="I48" i="17"/>
  <c r="I74" i="17"/>
  <c r="I81" i="17"/>
  <c r="I22" i="17"/>
  <c r="H8" i="17"/>
  <c r="I8" i="17"/>
  <c r="I76" i="16"/>
  <c r="I24" i="16"/>
  <c r="J24" i="16"/>
  <c r="H21" i="16"/>
  <c r="J41" i="16"/>
  <c r="I15" i="16"/>
  <c r="H15" i="16"/>
  <c r="J15" i="16"/>
  <c r="J10" i="16"/>
  <c r="I10" i="16"/>
  <c r="H10" i="16"/>
  <c r="I88" i="16"/>
  <c r="I82" i="16"/>
  <c r="J69" i="16"/>
  <c r="J74" i="16"/>
  <c r="J82" i="16"/>
  <c r="I74" i="16"/>
  <c r="H13" i="16"/>
  <c r="I30" i="16"/>
  <c r="J86" i="16"/>
  <c r="I65" i="16"/>
  <c r="J65" i="16"/>
  <c r="J33" i="16"/>
  <c r="H8" i="16"/>
  <c r="I13" i="16"/>
  <c r="I40" i="16"/>
  <c r="I42" i="16"/>
  <c r="I41" i="16"/>
  <c r="J21" i="16"/>
  <c r="I68" i="16"/>
  <c r="I58" i="16"/>
  <c r="J17" i="16"/>
  <c r="I17" i="16"/>
  <c r="H17" i="16"/>
  <c r="J83" i="16"/>
  <c r="I86" i="16"/>
  <c r="I52" i="16"/>
  <c r="I32" i="16"/>
  <c r="J57" i="16"/>
  <c r="J23" i="16"/>
  <c r="J32" i="16"/>
  <c r="H77" i="16"/>
  <c r="I33" i="16"/>
  <c r="I36" i="16"/>
  <c r="I26" i="16"/>
  <c r="J30" i="16"/>
  <c r="H83" i="16"/>
  <c r="I20" i="16"/>
  <c r="H5" i="16"/>
  <c r="J5" i="16"/>
  <c r="I5" i="16"/>
  <c r="I45" i="16"/>
  <c r="J60" i="16"/>
  <c r="J77" i="16"/>
  <c r="J45" i="16"/>
  <c r="J66" i="15"/>
  <c r="J45" i="15"/>
  <c r="J64" i="15"/>
  <c r="J75" i="15"/>
  <c r="I38" i="15"/>
  <c r="J73" i="15"/>
  <c r="I67" i="15"/>
  <c r="I39" i="15"/>
  <c r="I22" i="15"/>
  <c r="I80" i="15"/>
  <c r="I26" i="15"/>
  <c r="I51" i="15"/>
  <c r="I73" i="15"/>
  <c r="J26" i="15"/>
  <c r="J37" i="15"/>
  <c r="I23" i="15"/>
  <c r="I64" i="15"/>
  <c r="J24" i="15"/>
  <c r="J67" i="15"/>
  <c r="I36" i="15"/>
  <c r="I46" i="15"/>
  <c r="I66" i="15"/>
  <c r="I75" i="15"/>
  <c r="J22" i="15"/>
  <c r="I18" i="15"/>
  <c r="I49" i="15"/>
  <c r="I20" i="15"/>
  <c r="I21" i="15"/>
  <c r="J18" i="15"/>
  <c r="J29" i="15"/>
  <c r="I62" i="15"/>
  <c r="I85" i="15"/>
  <c r="I40" i="15"/>
  <c r="J8" i="15"/>
  <c r="I8" i="15"/>
  <c r="H8" i="15"/>
  <c r="J21" i="15"/>
  <c r="I79" i="15"/>
  <c r="I87" i="15"/>
  <c r="I70" i="15"/>
  <c r="J72" i="15"/>
  <c r="J40" i="15"/>
  <c r="J51" i="15"/>
  <c r="I45" i="15"/>
  <c r="I28" i="15"/>
  <c r="J38" i="15"/>
  <c r="J49" i="15"/>
  <c r="I82" i="15"/>
  <c r="I71" i="15"/>
  <c r="I69" i="15"/>
  <c r="I54" i="15"/>
  <c r="I58" i="15"/>
  <c r="H6" i="15"/>
  <c r="J6" i="15"/>
  <c r="I6" i="15"/>
  <c r="J79" i="15"/>
  <c r="I84" i="15"/>
  <c r="I37" i="15"/>
  <c r="I42" i="15"/>
  <c r="J46" i="14"/>
  <c r="J27" i="14"/>
  <c r="I36" i="14"/>
  <c r="J7" i="14"/>
  <c r="I44" i="14"/>
  <c r="J44" i="14"/>
  <c r="J57" i="14"/>
  <c r="I49" i="14"/>
  <c r="I22" i="14"/>
  <c r="I26" i="14"/>
  <c r="I10" i="14"/>
  <c r="I32" i="14"/>
  <c r="J35" i="14"/>
  <c r="I20" i="14"/>
  <c r="I50" i="14"/>
  <c r="J53" i="14"/>
  <c r="J12" i="14"/>
  <c r="I59" i="14"/>
  <c r="J51" i="14"/>
  <c r="H12" i="14"/>
  <c r="I27" i="14"/>
  <c r="I34" i="14"/>
  <c r="J36" i="14"/>
  <c r="J49" i="14"/>
  <c r="J5" i="14"/>
  <c r="I54" i="14"/>
  <c r="I29" i="14"/>
  <c r="I18" i="14"/>
  <c r="I16" i="14"/>
  <c r="I53" i="14"/>
  <c r="H10" i="14"/>
  <c r="I46" i="14"/>
  <c r="J26" i="14"/>
  <c r="H7" i="14"/>
  <c r="J24" i="14"/>
  <c r="I39" i="14"/>
  <c r="I60" i="14"/>
  <c r="I57" i="14"/>
  <c r="I45" i="14"/>
  <c r="I6" i="14"/>
  <c r="H6" i="14"/>
  <c r="J50" i="14"/>
  <c r="I51" i="14"/>
  <c r="I5" i="14"/>
  <c r="I52" i="14"/>
  <c r="H8" i="14"/>
  <c r="I8" i="14"/>
  <c r="J18" i="14"/>
  <c r="J29" i="14"/>
  <c r="I35" i="14"/>
  <c r="I28" i="14"/>
  <c r="I42" i="14"/>
  <c r="I25" i="14"/>
  <c r="J78" i="13"/>
  <c r="J46" i="13"/>
  <c r="J73" i="13"/>
  <c r="I7" i="13"/>
  <c r="I14" i="13"/>
  <c r="J15" i="13"/>
  <c r="H15" i="13"/>
  <c r="I15" i="13"/>
  <c r="H31" i="13"/>
  <c r="I25" i="13"/>
  <c r="I5" i="13"/>
  <c r="H5" i="13"/>
  <c r="J5" i="13"/>
  <c r="J40" i="13"/>
  <c r="I78" i="13"/>
  <c r="I66" i="13"/>
  <c r="I28" i="13"/>
  <c r="H9" i="13"/>
  <c r="I9" i="13"/>
  <c r="J65" i="13"/>
  <c r="J33" i="13"/>
  <c r="H77" i="13"/>
  <c r="I46" i="13"/>
  <c r="I18" i="13"/>
  <c r="J38" i="13"/>
  <c r="J68" i="13"/>
  <c r="J14" i="13"/>
  <c r="I85" i="13"/>
  <c r="J63" i="13"/>
  <c r="H61" i="13"/>
  <c r="I64" i="13"/>
  <c r="J70" i="13"/>
  <c r="J31" i="13"/>
  <c r="J66" i="13"/>
  <c r="J12" i="13"/>
  <c r="I57" i="13"/>
  <c r="J61" i="13"/>
  <c r="I42" i="13"/>
  <c r="I76" i="13"/>
  <c r="H16" i="13"/>
  <c r="I16" i="13"/>
  <c r="J10" i="13"/>
  <c r="I10" i="13"/>
  <c r="H10" i="13"/>
  <c r="J62" i="13"/>
  <c r="I70" i="13"/>
  <c r="J54" i="13"/>
  <c r="I27" i="13"/>
  <c r="I38" i="13"/>
  <c r="I72" i="13"/>
  <c r="J84" i="13"/>
  <c r="I59" i="13"/>
  <c r="I62" i="13"/>
  <c r="J28" i="13"/>
  <c r="J82" i="13"/>
  <c r="J18" i="13"/>
  <c r="J77" i="13"/>
  <c r="I53" i="13"/>
  <c r="H6" i="13"/>
  <c r="I82" i="13"/>
  <c r="I40" i="13"/>
  <c r="J17" i="13"/>
  <c r="I17" i="13"/>
  <c r="H17" i="13"/>
  <c r="J16" i="13"/>
  <c r="I30" i="13"/>
  <c r="H11" i="13"/>
  <c r="I11" i="13"/>
  <c r="J63" i="12"/>
  <c r="J27" i="12"/>
  <c r="I63" i="12"/>
  <c r="I40" i="12"/>
  <c r="I47" i="12"/>
  <c r="J42" i="12"/>
  <c r="J55" i="12"/>
  <c r="I24" i="12"/>
  <c r="I31" i="12"/>
  <c r="J72" i="12"/>
  <c r="J40" i="12"/>
  <c r="I13" i="12"/>
  <c r="H11" i="12"/>
  <c r="I34" i="12"/>
  <c r="J38" i="12"/>
  <c r="J83" i="12"/>
  <c r="J51" i="12"/>
  <c r="J19" i="12"/>
  <c r="H13" i="12"/>
  <c r="I11" i="12"/>
  <c r="I59" i="12"/>
  <c r="J36" i="12"/>
  <c r="J81" i="12"/>
  <c r="J5" i="12"/>
  <c r="H16" i="12"/>
  <c r="I61" i="12"/>
  <c r="I18" i="12"/>
  <c r="J66" i="12"/>
  <c r="J34" i="12"/>
  <c r="J79" i="12"/>
  <c r="J47" i="12"/>
  <c r="I29" i="12"/>
  <c r="I73" i="12"/>
  <c r="I86" i="12"/>
  <c r="I43" i="12"/>
  <c r="I20" i="12"/>
  <c r="I27" i="12"/>
  <c r="I12" i="12"/>
  <c r="I80" i="12"/>
  <c r="I83" i="12"/>
  <c r="H12" i="12"/>
  <c r="I36" i="12"/>
  <c r="J28" i="12"/>
  <c r="I67" i="12"/>
  <c r="I71" i="12"/>
  <c r="I81" i="12"/>
  <c r="J58" i="12"/>
  <c r="J26" i="12"/>
  <c r="J71" i="12"/>
  <c r="J39" i="12"/>
  <c r="I51" i="12"/>
  <c r="I76" i="12"/>
  <c r="J88" i="12"/>
  <c r="J56" i="12"/>
  <c r="J24" i="12"/>
  <c r="J69" i="12"/>
  <c r="I35" i="12"/>
  <c r="H10" i="12"/>
  <c r="I55" i="12"/>
  <c r="I65" i="12"/>
  <c r="I85" i="12"/>
  <c r="I8" i="12"/>
  <c r="H8" i="12"/>
  <c r="J86" i="12"/>
  <c r="J22" i="12"/>
  <c r="J67" i="12"/>
  <c r="J35" i="12"/>
  <c r="I19" i="12"/>
  <c r="I38" i="12"/>
  <c r="I6" i="12"/>
  <c r="H6" i="12"/>
  <c r="J75" i="11"/>
  <c r="I21" i="11"/>
  <c r="I18" i="11"/>
  <c r="I57" i="11"/>
  <c r="I25" i="11"/>
  <c r="J58" i="11"/>
  <c r="J71" i="11"/>
  <c r="I44" i="11"/>
  <c r="I59" i="11"/>
  <c r="I60" i="11"/>
  <c r="I51" i="11"/>
  <c r="I20" i="11"/>
  <c r="I63" i="11"/>
  <c r="I75" i="11"/>
  <c r="J60" i="11"/>
  <c r="J86" i="11"/>
  <c r="J22" i="11"/>
  <c r="I40" i="11"/>
  <c r="J20" i="11"/>
  <c r="I74" i="11"/>
  <c r="I47" i="11"/>
  <c r="J31" i="11"/>
  <c r="J18" i="11"/>
  <c r="H10" i="11"/>
  <c r="J61" i="11"/>
  <c r="J10" i="11"/>
  <c r="I64" i="11"/>
  <c r="I58" i="11"/>
  <c r="I31" i="11"/>
  <c r="I71" i="11"/>
  <c r="I86" i="11"/>
  <c r="I53" i="11"/>
  <c r="I65" i="11"/>
  <c r="I6" i="11"/>
  <c r="H6" i="11"/>
  <c r="H12" i="11"/>
  <c r="I12" i="11"/>
  <c r="J12" i="11"/>
  <c r="J70" i="11"/>
  <c r="J51" i="11"/>
  <c r="J81" i="11"/>
  <c r="I62" i="11"/>
  <c r="H7" i="11"/>
  <c r="I7" i="11"/>
  <c r="J7" i="11"/>
  <c r="J40" i="11"/>
  <c r="J21" i="11"/>
  <c r="J47" i="11"/>
  <c r="H9" i="11"/>
  <c r="I37" i="11"/>
  <c r="I34" i="11"/>
  <c r="I49" i="11"/>
  <c r="I8" i="11"/>
  <c r="H8" i="11"/>
  <c r="J74" i="11"/>
  <c r="J64" i="11"/>
  <c r="J32" i="11"/>
  <c r="I46" i="11"/>
  <c r="I22" i="11"/>
  <c r="H14" i="11"/>
  <c r="J14" i="11"/>
  <c r="I14" i="11"/>
  <c r="I80" i="10"/>
  <c r="I29" i="10"/>
  <c r="I41" i="10"/>
  <c r="J72" i="10"/>
  <c r="J85" i="10"/>
  <c r="J21" i="10"/>
  <c r="H13" i="10"/>
  <c r="I10" i="10"/>
  <c r="I78" i="10"/>
  <c r="I65" i="10"/>
  <c r="I25" i="10"/>
  <c r="J70" i="10"/>
  <c r="J19" i="10"/>
  <c r="I72" i="10"/>
  <c r="I38" i="10"/>
  <c r="J68" i="10"/>
  <c r="J5" i="10"/>
  <c r="H17" i="10"/>
  <c r="I21" i="10"/>
  <c r="J79" i="10"/>
  <c r="I56" i="10"/>
  <c r="I46" i="10"/>
  <c r="I79" i="10"/>
  <c r="J35" i="10"/>
  <c r="I35" i="10"/>
  <c r="I82" i="10"/>
  <c r="J73" i="10"/>
  <c r="J84" i="10"/>
  <c r="J65" i="10"/>
  <c r="I19" i="10"/>
  <c r="I66" i="10"/>
  <c r="I85" i="10"/>
  <c r="I5" i="10"/>
  <c r="I18" i="10"/>
  <c r="I86" i="10"/>
  <c r="I23" i="10"/>
  <c r="J80" i="10"/>
  <c r="J29" i="10"/>
  <c r="I7" i="10"/>
  <c r="I59" i="10"/>
  <c r="I73" i="10"/>
  <c r="I69" i="10"/>
  <c r="I42" i="10"/>
  <c r="I6" i="10"/>
  <c r="H6" i="10"/>
  <c r="J78" i="10"/>
  <c r="J59" i="10"/>
  <c r="I57" i="10"/>
  <c r="I70" i="10"/>
  <c r="I8" i="10"/>
  <c r="H8" i="10"/>
  <c r="J19" i="9"/>
  <c r="H14" i="9"/>
  <c r="J30" i="9"/>
  <c r="I14" i="9"/>
  <c r="I25" i="9"/>
  <c r="I18" i="9"/>
  <c r="I33" i="9"/>
  <c r="I69" i="9"/>
  <c r="J64" i="9"/>
  <c r="I43" i="9"/>
  <c r="J33" i="9"/>
  <c r="I68" i="9"/>
  <c r="J77" i="9"/>
  <c r="I86" i="9"/>
  <c r="I64" i="9"/>
  <c r="J43" i="9"/>
  <c r="I52" i="9"/>
  <c r="I27" i="9"/>
  <c r="I26" i="9"/>
  <c r="I71" i="9"/>
  <c r="I30" i="9"/>
  <c r="H15" i="9"/>
  <c r="J86" i="9"/>
  <c r="I60" i="9"/>
  <c r="I20" i="9"/>
  <c r="I48" i="9"/>
  <c r="I37" i="9"/>
  <c r="J21" i="9"/>
  <c r="J28" i="9"/>
  <c r="J84" i="9"/>
  <c r="J20" i="9"/>
  <c r="J71" i="9"/>
  <c r="I38" i="9"/>
  <c r="I63" i="9"/>
  <c r="H6" i="9"/>
  <c r="J6" i="9"/>
  <c r="I6" i="9"/>
  <c r="J18" i="9"/>
  <c r="I47" i="9"/>
  <c r="I32" i="9"/>
  <c r="I21" i="9"/>
  <c r="I77" i="9"/>
  <c r="H11" i="9"/>
  <c r="J27" i="9"/>
  <c r="I39" i="9"/>
  <c r="I61" i="9"/>
  <c r="I15" i="9"/>
  <c r="I84" i="9"/>
  <c r="J38" i="9"/>
  <c r="J57" i="9"/>
  <c r="J25" i="9"/>
  <c r="I65" i="9"/>
  <c r="I87" i="9"/>
  <c r="I45" i="9"/>
  <c r="J8" i="9"/>
  <c r="I8" i="9"/>
  <c r="H8" i="9"/>
  <c r="J68" i="9"/>
  <c r="J36" i="9"/>
  <c r="J55" i="9"/>
  <c r="I75" i="9"/>
  <c r="I55" i="9"/>
  <c r="I74" i="9"/>
  <c r="I29" i="9"/>
  <c r="J88" i="8"/>
  <c r="J24" i="8"/>
  <c r="I9" i="8"/>
  <c r="I26" i="8"/>
  <c r="I33" i="8"/>
  <c r="I87" i="8"/>
  <c r="J79" i="8"/>
  <c r="H15" i="8"/>
  <c r="J84" i="8"/>
  <c r="J33" i="8"/>
  <c r="H10" i="8"/>
  <c r="H13" i="8"/>
  <c r="J15" i="8"/>
  <c r="I75" i="8"/>
  <c r="I71" i="8"/>
  <c r="J47" i="8"/>
  <c r="J86" i="8"/>
  <c r="J67" i="8"/>
  <c r="I22" i="8"/>
  <c r="J18" i="8"/>
  <c r="J63" i="8"/>
  <c r="I77" i="8"/>
  <c r="J83" i="8"/>
  <c r="I79" i="8"/>
  <c r="J59" i="8"/>
  <c r="I27" i="8"/>
  <c r="J78" i="8"/>
  <c r="J76" i="8"/>
  <c r="J9" i="8"/>
  <c r="J57" i="8"/>
  <c r="I85" i="8"/>
  <c r="I39" i="8"/>
  <c r="J87" i="8"/>
  <c r="J55" i="8"/>
  <c r="I48" i="8"/>
  <c r="I73" i="8"/>
  <c r="I84" i="8"/>
  <c r="I86" i="8"/>
  <c r="I6" i="8"/>
  <c r="H6" i="8"/>
  <c r="J30" i="8"/>
  <c r="J75" i="8"/>
  <c r="I83" i="8"/>
  <c r="I34" i="8"/>
  <c r="I54" i="8"/>
  <c r="I63" i="8"/>
  <c r="I36" i="8"/>
  <c r="I46" i="8"/>
  <c r="H14" i="8"/>
  <c r="J14" i="8"/>
  <c r="I14" i="8"/>
  <c r="H12" i="8"/>
  <c r="J12" i="8"/>
  <c r="I12" i="8"/>
  <c r="J73" i="8"/>
  <c r="J41" i="8"/>
  <c r="I67" i="8"/>
  <c r="I18" i="8"/>
  <c r="I58" i="8"/>
  <c r="I49" i="8"/>
  <c r="H7" i="8"/>
  <c r="J7" i="8"/>
  <c r="I7" i="8"/>
  <c r="J34" i="8"/>
  <c r="J58" i="8"/>
  <c r="J26" i="8"/>
  <c r="J71" i="8"/>
  <c r="I51" i="8"/>
  <c r="I76" i="8"/>
  <c r="I38" i="8"/>
  <c r="I47" i="8"/>
  <c r="I20" i="8"/>
  <c r="I30" i="8"/>
  <c r="I21" i="8"/>
  <c r="I8" i="8"/>
  <c r="H8" i="8"/>
  <c r="J61" i="7"/>
  <c r="J10" i="7"/>
  <c r="I60" i="7"/>
  <c r="J70" i="7"/>
  <c r="H9" i="7"/>
  <c r="I71" i="7"/>
  <c r="I32" i="7"/>
  <c r="I50" i="7"/>
  <c r="I44" i="7"/>
  <c r="J55" i="7"/>
  <c r="I55" i="7"/>
  <c r="I61" i="7"/>
  <c r="I73" i="7"/>
  <c r="I70" i="7"/>
  <c r="J32" i="7"/>
  <c r="J83" i="7"/>
  <c r="I69" i="7"/>
  <c r="J30" i="7"/>
  <c r="J49" i="7"/>
  <c r="I18" i="7"/>
  <c r="I21" i="7"/>
  <c r="J60" i="7"/>
  <c r="J79" i="7"/>
  <c r="H12" i="7"/>
  <c r="J12" i="7"/>
  <c r="I12" i="7"/>
  <c r="I6" i="7"/>
  <c r="H6" i="7"/>
  <c r="J71" i="7"/>
  <c r="I68" i="7"/>
  <c r="I78" i="7"/>
  <c r="I56" i="7"/>
  <c r="I53" i="7"/>
  <c r="I65" i="7"/>
  <c r="H7" i="7"/>
  <c r="J7" i="7"/>
  <c r="I7" i="7"/>
  <c r="J18" i="7"/>
  <c r="J69" i="7"/>
  <c r="H14" i="7"/>
  <c r="J14" i="7"/>
  <c r="I14" i="7"/>
  <c r="J9" i="7"/>
  <c r="I52" i="7"/>
  <c r="I62" i="7"/>
  <c r="I40" i="7"/>
  <c r="I49" i="7"/>
  <c r="J65" i="7"/>
  <c r="I27" i="7"/>
  <c r="I82" i="7"/>
  <c r="I76" i="7"/>
  <c r="I8" i="7"/>
  <c r="H8" i="7"/>
  <c r="J9" i="6"/>
  <c r="I9" i="6"/>
  <c r="H9" i="6"/>
  <c r="J76" i="6"/>
  <c r="H84" i="6"/>
  <c r="H11" i="6"/>
  <c r="J11" i="6"/>
  <c r="I11" i="6"/>
  <c r="J17" i="6"/>
  <c r="H17" i="6"/>
  <c r="H80" i="6"/>
  <c r="J51" i="6"/>
  <c r="I47" i="6"/>
  <c r="I16" i="6"/>
  <c r="H16" i="6"/>
  <c r="J16" i="6"/>
  <c r="I43" i="6"/>
  <c r="J68" i="6"/>
  <c r="H76" i="6"/>
  <c r="J47" i="6"/>
  <c r="I73" i="6"/>
  <c r="I39" i="6"/>
  <c r="J49" i="6"/>
  <c r="J45" i="6"/>
  <c r="J43" i="6"/>
  <c r="H70" i="6"/>
  <c r="I70" i="6"/>
  <c r="J73" i="6"/>
  <c r="J41" i="6"/>
  <c r="H7" i="6"/>
  <c r="J15" i="6"/>
  <c r="H15" i="6"/>
  <c r="H74" i="6"/>
  <c r="I74" i="6"/>
  <c r="H28" i="6"/>
  <c r="I49" i="6"/>
  <c r="J84" i="6"/>
  <c r="J52" i="6"/>
  <c r="J20" i="6"/>
  <c r="I45" i="6"/>
  <c r="I15" i="6"/>
  <c r="J50" i="6"/>
  <c r="J18" i="6"/>
  <c r="H22" i="6"/>
  <c r="I41" i="6"/>
  <c r="I5" i="6"/>
  <c r="H26" i="6"/>
  <c r="J80" i="6"/>
  <c r="H52" i="6"/>
  <c r="H20" i="6"/>
  <c r="I37" i="6"/>
  <c r="J22" i="6"/>
  <c r="H50" i="6"/>
  <c r="H18" i="6"/>
  <c r="I85" i="6"/>
  <c r="I33" i="6"/>
  <c r="I50" i="5"/>
  <c r="I77" i="5"/>
  <c r="I23" i="5"/>
  <c r="H5" i="5"/>
  <c r="I80" i="5"/>
  <c r="J38" i="5"/>
  <c r="J5" i="5"/>
  <c r="I37" i="5"/>
  <c r="I66" i="5"/>
  <c r="I64" i="5"/>
  <c r="H7" i="5"/>
  <c r="J7" i="5"/>
  <c r="J34" i="5"/>
  <c r="I58" i="5"/>
  <c r="I87" i="5"/>
  <c r="I8" i="5"/>
  <c r="H8" i="5"/>
  <c r="J32" i="5"/>
  <c r="I24" i="5"/>
  <c r="I48" i="5"/>
  <c r="J81" i="5"/>
  <c r="I28" i="5"/>
  <c r="H12" i="5"/>
  <c r="J12" i="5"/>
  <c r="I82" i="5"/>
  <c r="I32" i="5"/>
  <c r="J58" i="5"/>
  <c r="J77" i="5"/>
  <c r="I34" i="5"/>
  <c r="I79" i="5"/>
  <c r="I6" i="5"/>
  <c r="H6" i="5"/>
  <c r="I18" i="5"/>
  <c r="I81" i="5"/>
  <c r="I63" i="5"/>
  <c r="J41" i="5"/>
  <c r="I47" i="5"/>
  <c r="I39" i="5"/>
  <c r="I84" i="5"/>
  <c r="I78" i="5"/>
  <c r="H14" i="5"/>
  <c r="J14" i="5"/>
  <c r="I15" i="4"/>
  <c r="I60" i="4"/>
  <c r="J76" i="4"/>
  <c r="J63" i="4"/>
  <c r="J31" i="4"/>
  <c r="I44" i="4"/>
  <c r="J46" i="4"/>
  <c r="J29" i="4"/>
  <c r="I30" i="4"/>
  <c r="I88" i="4"/>
  <c r="I39" i="4"/>
  <c r="I45" i="4"/>
  <c r="I64" i="4"/>
  <c r="I73" i="4"/>
  <c r="I46" i="4"/>
  <c r="J38" i="4"/>
  <c r="J57" i="4"/>
  <c r="I29" i="4"/>
  <c r="J66" i="4"/>
  <c r="I57" i="4"/>
  <c r="I50" i="4"/>
  <c r="I82" i="4"/>
  <c r="J26" i="4"/>
  <c r="H8" i="4"/>
  <c r="I8" i="4"/>
  <c r="I31" i="4"/>
  <c r="J54" i="4"/>
  <c r="J73" i="4"/>
  <c r="H15" i="4"/>
  <c r="I54" i="4"/>
  <c r="I78" i="4"/>
  <c r="I55" i="4"/>
  <c r="I6" i="4"/>
  <c r="H6" i="4"/>
  <c r="J45" i="4"/>
  <c r="J88" i="4"/>
  <c r="J75" i="4"/>
  <c r="J39" i="4"/>
  <c r="I76" i="4"/>
  <c r="I85" i="4"/>
  <c r="I63" i="4"/>
  <c r="J69" i="4"/>
  <c r="I75" i="4"/>
  <c r="I38" i="4"/>
  <c r="I20" i="4"/>
  <c r="I62" i="4"/>
  <c r="I78" i="3"/>
  <c r="J31" i="3"/>
  <c r="J80" i="3"/>
  <c r="I17" i="3"/>
  <c r="I40" i="3"/>
  <c r="I80" i="3"/>
  <c r="I73" i="3"/>
  <c r="J59" i="3"/>
  <c r="J44" i="3"/>
  <c r="J57" i="3"/>
  <c r="I64" i="3"/>
  <c r="I47" i="3"/>
  <c r="I24" i="3"/>
  <c r="J47" i="3"/>
  <c r="J74" i="3"/>
  <c r="J55" i="3"/>
  <c r="I71" i="3"/>
  <c r="I57" i="3"/>
  <c r="J72" i="3"/>
  <c r="J85" i="3"/>
  <c r="H17" i="3"/>
  <c r="I31" i="3"/>
  <c r="I30" i="3"/>
  <c r="J70" i="3"/>
  <c r="I55" i="3"/>
  <c r="I60" i="3"/>
  <c r="I44" i="3"/>
  <c r="I28" i="3"/>
  <c r="J30" i="3"/>
  <c r="J28" i="3"/>
  <c r="J73" i="3"/>
  <c r="I26" i="3"/>
  <c r="J14" i="3"/>
  <c r="I69" i="3"/>
  <c r="I33" i="3"/>
  <c r="I70" i="3"/>
  <c r="I88" i="3"/>
  <c r="I86" i="3"/>
  <c r="J26" i="3"/>
  <c r="J71" i="3"/>
  <c r="H15" i="3"/>
  <c r="I34" i="3"/>
  <c r="I54" i="3"/>
  <c r="I22" i="3"/>
  <c r="J88" i="3"/>
  <c r="J24" i="3"/>
  <c r="I59" i="3"/>
  <c r="I81" i="3"/>
  <c r="I53" i="3"/>
  <c r="I72" i="3"/>
  <c r="J6" i="3"/>
  <c r="I6" i="3"/>
  <c r="H6" i="3"/>
  <c r="J43" i="3"/>
  <c r="J54" i="3"/>
  <c r="J67" i="3"/>
  <c r="I43" i="3"/>
  <c r="I18" i="3"/>
  <c r="I49" i="3"/>
  <c r="H8" i="3"/>
  <c r="J8" i="3"/>
  <c r="I8" i="3"/>
  <c r="G18" i="2"/>
  <c r="H18" i="2" s="1"/>
  <c r="G26" i="2"/>
  <c r="H26" i="2" s="1"/>
  <c r="G34" i="2"/>
  <c r="H34" i="2" s="1"/>
  <c r="G42" i="2"/>
  <c r="H42" i="2" s="1"/>
  <c r="G50" i="2"/>
  <c r="H50" i="2" s="1"/>
  <c r="G58" i="2"/>
  <c r="H58" i="2" s="1"/>
  <c r="G66" i="2"/>
  <c r="H66" i="2" s="1"/>
  <c r="G74" i="2"/>
  <c r="H74" i="2" s="1"/>
  <c r="G82" i="2"/>
  <c r="H82" i="2" s="1"/>
  <c r="G7" i="2"/>
  <c r="H7" i="2" s="1"/>
  <c r="G15" i="2"/>
  <c r="H15" i="2" s="1"/>
  <c r="G37" i="2"/>
  <c r="H37" i="2" s="1"/>
  <c r="G85" i="2"/>
  <c r="H85" i="2" s="1"/>
  <c r="G38" i="2"/>
  <c r="H38" i="2" s="1"/>
  <c r="G39" i="2"/>
  <c r="H39" i="2" s="1"/>
  <c r="G32" i="2"/>
  <c r="H32" i="2" s="1"/>
  <c r="G65" i="2"/>
  <c r="H65" i="2" s="1"/>
  <c r="G19" i="2"/>
  <c r="H19" i="2" s="1"/>
  <c r="G27" i="2"/>
  <c r="H27" i="2" s="1"/>
  <c r="G35" i="2"/>
  <c r="H35" i="2" s="1"/>
  <c r="G43" i="2"/>
  <c r="H43" i="2" s="1"/>
  <c r="G51" i="2"/>
  <c r="H51" i="2" s="1"/>
  <c r="G59" i="2"/>
  <c r="H59" i="2" s="1"/>
  <c r="G67" i="2"/>
  <c r="H67" i="2" s="1"/>
  <c r="G75" i="2"/>
  <c r="H75" i="2" s="1"/>
  <c r="G83" i="2"/>
  <c r="H83" i="2" s="1"/>
  <c r="G8" i="2"/>
  <c r="H8" i="2" s="1"/>
  <c r="G16" i="2"/>
  <c r="H16" i="2" s="1"/>
  <c r="G29" i="2"/>
  <c r="H29" i="2" s="1"/>
  <c r="G45" i="2"/>
  <c r="H45" i="2" s="1"/>
  <c r="G77" i="2"/>
  <c r="H77" i="2" s="1"/>
  <c r="H5" i="2"/>
  <c r="G22" i="2"/>
  <c r="H22" i="2" s="1"/>
  <c r="G46" i="2"/>
  <c r="H46" i="2" s="1"/>
  <c r="G62" i="2"/>
  <c r="H62" i="2" s="1"/>
  <c r="G78" i="2"/>
  <c r="H78" i="2" s="1"/>
  <c r="G11" i="2"/>
  <c r="H11" i="2" s="1"/>
  <c r="G31" i="2"/>
  <c r="H31" i="2" s="1"/>
  <c r="G47" i="2"/>
  <c r="H47" i="2" s="1"/>
  <c r="G63" i="2"/>
  <c r="H63" i="2" s="1"/>
  <c r="G79" i="2"/>
  <c r="H79" i="2" s="1"/>
  <c r="G12" i="2"/>
  <c r="H12" i="2" s="1"/>
  <c r="G24" i="2"/>
  <c r="H24" i="2" s="1"/>
  <c r="G48" i="2"/>
  <c r="H48" i="2" s="1"/>
  <c r="G64" i="2"/>
  <c r="H64" i="2" s="1"/>
  <c r="G72" i="2"/>
  <c r="H72" i="2" s="1"/>
  <c r="G88" i="2"/>
  <c r="H88" i="2" s="1"/>
  <c r="G33" i="2"/>
  <c r="H33" i="2" s="1"/>
  <c r="G49" i="2"/>
  <c r="H49" i="2" s="1"/>
  <c r="G73" i="2"/>
  <c r="H73" i="2" s="1"/>
  <c r="G6" i="2"/>
  <c r="H6" i="2" s="1"/>
  <c r="G20" i="2"/>
  <c r="H20" i="2" s="1"/>
  <c r="G28" i="2"/>
  <c r="H28" i="2" s="1"/>
  <c r="G36" i="2"/>
  <c r="H36" i="2" s="1"/>
  <c r="G44" i="2"/>
  <c r="H44" i="2" s="1"/>
  <c r="G52" i="2"/>
  <c r="H52" i="2" s="1"/>
  <c r="G60" i="2"/>
  <c r="H60" i="2" s="1"/>
  <c r="G68" i="2"/>
  <c r="H68" i="2" s="1"/>
  <c r="G76" i="2"/>
  <c r="H76" i="2" s="1"/>
  <c r="G84" i="2"/>
  <c r="H84" i="2" s="1"/>
  <c r="G9" i="2"/>
  <c r="H9" i="2" s="1"/>
  <c r="G17" i="2"/>
  <c r="H17" i="2" s="1"/>
  <c r="G21" i="2"/>
  <c r="H21" i="2" s="1"/>
  <c r="G53" i="2"/>
  <c r="H53" i="2" s="1"/>
  <c r="G61" i="2"/>
  <c r="H61" i="2" s="1"/>
  <c r="G69" i="2"/>
  <c r="H69" i="2" s="1"/>
  <c r="G10" i="2"/>
  <c r="H10" i="2" s="1"/>
  <c r="G30" i="2"/>
  <c r="H30" i="2" s="1"/>
  <c r="G54" i="2"/>
  <c r="H54" i="2" s="1"/>
  <c r="G70" i="2"/>
  <c r="H70" i="2" s="1"/>
  <c r="G86" i="2"/>
  <c r="H86" i="2" s="1"/>
  <c r="G23" i="2"/>
  <c r="H23" i="2" s="1"/>
  <c r="G55" i="2"/>
  <c r="H55" i="2" s="1"/>
  <c r="G71" i="2"/>
  <c r="H71" i="2" s="1"/>
  <c r="G87" i="2"/>
  <c r="H87" i="2" s="1"/>
  <c r="G40" i="2"/>
  <c r="H40" i="2" s="1"/>
  <c r="G56" i="2"/>
  <c r="H56" i="2" s="1"/>
  <c r="G80" i="2"/>
  <c r="H80" i="2" s="1"/>
  <c r="G13" i="2"/>
  <c r="H13" i="2" s="1"/>
  <c r="G25" i="2"/>
  <c r="H25" i="2" s="1"/>
  <c r="G57" i="2"/>
  <c r="H57" i="2" s="1"/>
  <c r="G81" i="2"/>
  <c r="H81" i="2" s="1"/>
  <c r="G14" i="2"/>
  <c r="H14" i="2" s="1"/>
  <c r="G41" i="2"/>
  <c r="H41" i="2" s="1"/>
  <c r="M18" i="20" l="1"/>
  <c r="M19" i="20"/>
  <c r="M26" i="20"/>
  <c r="M24" i="20"/>
  <c r="O29" i="20"/>
  <c r="R29" i="20" s="1"/>
  <c r="M5" i="19" a="1"/>
  <c r="M6" i="19" s="1"/>
  <c r="M8" i="17" a="1"/>
  <c r="M9" i="17" s="1"/>
  <c r="M5" i="17" a="1"/>
  <c r="M5" i="17" s="1"/>
  <c r="M8" i="14" a="1"/>
  <c r="M8" i="14" s="1"/>
  <c r="M5" i="14" a="1"/>
  <c r="M5" i="14" s="1"/>
  <c r="M5" i="13" a="1"/>
  <c r="M5" i="13" s="1"/>
  <c r="M5" i="10" a="1"/>
  <c r="M5" i="10" s="1"/>
  <c r="M11" i="10" s="1" a="1"/>
  <c r="N11" i="10" s="1"/>
  <c r="M8" i="10" a="1"/>
  <c r="M8" i="10" s="1"/>
  <c r="M8" i="9" a="1"/>
  <c r="M8" i="9" s="1"/>
  <c r="M5" i="9" a="1"/>
  <c r="M5" i="9" s="1"/>
  <c r="M11" i="9" s="1" a="1"/>
  <c r="M5" i="8" a="1"/>
  <c r="N6" i="8" s="1"/>
  <c r="M5" i="7" a="1"/>
  <c r="N5" i="7" s="1"/>
  <c r="M8" i="7" a="1"/>
  <c r="M9" i="7" s="1"/>
  <c r="M8" i="6" a="1"/>
  <c r="M8" i="6" s="1"/>
  <c r="M5" i="6" a="1"/>
  <c r="M5" i="6" s="1"/>
  <c r="M8" i="5" a="1"/>
  <c r="M8" i="5" s="1"/>
  <c r="M5" i="4" a="1"/>
  <c r="M6" i="4" s="1"/>
  <c r="M8" i="4" a="1"/>
  <c r="M8" i="4" s="1"/>
  <c r="M5" i="3" a="1"/>
  <c r="N6" i="3" s="1"/>
  <c r="M8" i="3" a="1"/>
  <c r="M9" i="3" s="1"/>
  <c r="M8" i="19" a="1"/>
  <c r="M9" i="19" s="1"/>
  <c r="M5" i="18" a="1"/>
  <c r="M8" i="18" a="1"/>
  <c r="M8" i="16" a="1"/>
  <c r="M5" i="16" a="1"/>
  <c r="M5" i="15" a="1"/>
  <c r="M8" i="15" a="1"/>
  <c r="M8" i="13" a="1"/>
  <c r="M5" i="12" a="1"/>
  <c r="M8" i="12" a="1"/>
  <c r="M5" i="11" a="1"/>
  <c r="M8" i="11" a="1"/>
  <c r="M8" i="8" a="1"/>
  <c r="M5" i="5" a="1"/>
  <c r="N6" i="5" s="1"/>
  <c r="E6" i="2"/>
  <c r="I6" i="2" s="1"/>
  <c r="E7" i="2"/>
  <c r="I7" i="2" s="1"/>
  <c r="E8" i="2"/>
  <c r="I8" i="2" s="1"/>
  <c r="E9" i="2"/>
  <c r="I9" i="2" s="1"/>
  <c r="E10" i="2"/>
  <c r="I10" i="2" s="1"/>
  <c r="E11" i="2"/>
  <c r="I11" i="2" s="1"/>
  <c r="E12" i="2"/>
  <c r="I12" i="2" s="1"/>
  <c r="E13" i="2"/>
  <c r="I13" i="2" s="1"/>
  <c r="E14" i="2"/>
  <c r="I14" i="2" s="1"/>
  <c r="E15" i="2"/>
  <c r="I15" i="2" s="1"/>
  <c r="E16" i="2"/>
  <c r="I16" i="2" s="1"/>
  <c r="E17" i="2"/>
  <c r="I17" i="2" s="1"/>
  <c r="E18" i="2"/>
  <c r="I18" i="2" s="1"/>
  <c r="E19" i="2"/>
  <c r="I19" i="2" s="1"/>
  <c r="E20" i="2"/>
  <c r="I20" i="2" s="1"/>
  <c r="E21" i="2"/>
  <c r="I21" i="2" s="1"/>
  <c r="E22" i="2"/>
  <c r="I22" i="2" s="1"/>
  <c r="E23" i="2"/>
  <c r="I23" i="2" s="1"/>
  <c r="E24" i="2"/>
  <c r="I24" i="2" s="1"/>
  <c r="E25" i="2"/>
  <c r="I25" i="2" s="1"/>
  <c r="E26" i="2"/>
  <c r="I26" i="2" s="1"/>
  <c r="E27" i="2"/>
  <c r="I27" i="2" s="1"/>
  <c r="E28" i="2"/>
  <c r="I28" i="2" s="1"/>
  <c r="E29" i="2"/>
  <c r="I29" i="2" s="1"/>
  <c r="E30" i="2"/>
  <c r="I30" i="2" s="1"/>
  <c r="E31" i="2"/>
  <c r="I31" i="2" s="1"/>
  <c r="E32" i="2"/>
  <c r="I32" i="2" s="1"/>
  <c r="E33" i="2"/>
  <c r="I33" i="2" s="1"/>
  <c r="E34" i="2"/>
  <c r="I34" i="2" s="1"/>
  <c r="E35" i="2"/>
  <c r="I35" i="2" s="1"/>
  <c r="E36" i="2"/>
  <c r="I36" i="2" s="1"/>
  <c r="E37" i="2"/>
  <c r="I37" i="2" s="1"/>
  <c r="E38" i="2"/>
  <c r="I38" i="2" s="1"/>
  <c r="E39" i="2"/>
  <c r="I39" i="2" s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49" i="2"/>
  <c r="I49" i="2" s="1"/>
  <c r="E50" i="2"/>
  <c r="I50" i="2" s="1"/>
  <c r="E51" i="2"/>
  <c r="I51" i="2" s="1"/>
  <c r="E52" i="2"/>
  <c r="I52" i="2" s="1"/>
  <c r="E53" i="2"/>
  <c r="I53" i="2" s="1"/>
  <c r="E54" i="2"/>
  <c r="I54" i="2" s="1"/>
  <c r="E55" i="2"/>
  <c r="I55" i="2" s="1"/>
  <c r="E56" i="2"/>
  <c r="I56" i="2" s="1"/>
  <c r="E57" i="2"/>
  <c r="I57" i="2" s="1"/>
  <c r="E58" i="2"/>
  <c r="I58" i="2" s="1"/>
  <c r="E59" i="2"/>
  <c r="I59" i="2" s="1"/>
  <c r="E60" i="2"/>
  <c r="I60" i="2" s="1"/>
  <c r="E61" i="2"/>
  <c r="I61" i="2" s="1"/>
  <c r="E62" i="2"/>
  <c r="I62" i="2" s="1"/>
  <c r="E63" i="2"/>
  <c r="I63" i="2" s="1"/>
  <c r="E64" i="2"/>
  <c r="I64" i="2" s="1"/>
  <c r="E65" i="2"/>
  <c r="I65" i="2" s="1"/>
  <c r="E66" i="2"/>
  <c r="I66" i="2" s="1"/>
  <c r="E67" i="2"/>
  <c r="I67" i="2" s="1"/>
  <c r="E68" i="2"/>
  <c r="I68" i="2" s="1"/>
  <c r="E69" i="2"/>
  <c r="I69" i="2" s="1"/>
  <c r="E70" i="2"/>
  <c r="I70" i="2" s="1"/>
  <c r="E71" i="2"/>
  <c r="I71" i="2" s="1"/>
  <c r="E72" i="2"/>
  <c r="I72" i="2" s="1"/>
  <c r="E73" i="2"/>
  <c r="I73" i="2" s="1"/>
  <c r="E74" i="2"/>
  <c r="I74" i="2" s="1"/>
  <c r="E75" i="2"/>
  <c r="I75" i="2" s="1"/>
  <c r="E76" i="2"/>
  <c r="I76" i="2" s="1"/>
  <c r="E77" i="2"/>
  <c r="I77" i="2" s="1"/>
  <c r="E78" i="2"/>
  <c r="I78" i="2" s="1"/>
  <c r="E79" i="2"/>
  <c r="I79" i="2" s="1"/>
  <c r="E80" i="2"/>
  <c r="I80" i="2" s="1"/>
  <c r="E81" i="2"/>
  <c r="I81" i="2" s="1"/>
  <c r="E82" i="2"/>
  <c r="I82" i="2" s="1"/>
  <c r="E83" i="2"/>
  <c r="I83" i="2" s="1"/>
  <c r="E84" i="2"/>
  <c r="I84" i="2" s="1"/>
  <c r="E85" i="2"/>
  <c r="I85" i="2" s="1"/>
  <c r="E86" i="2"/>
  <c r="I86" i="2" s="1"/>
  <c r="E87" i="2"/>
  <c r="I87" i="2" s="1"/>
  <c r="E88" i="2"/>
  <c r="I88" i="2" s="1"/>
  <c r="E5" i="2"/>
  <c r="I5" i="2" s="1"/>
  <c r="N6" i="19" l="1"/>
  <c r="M5" i="19"/>
  <c r="M8" i="19"/>
  <c r="N5" i="19"/>
  <c r="M8" i="17"/>
  <c r="N5" i="17"/>
  <c r="N6" i="17"/>
  <c r="M6" i="17"/>
  <c r="N5" i="8"/>
  <c r="M6" i="8"/>
  <c r="M5" i="8"/>
  <c r="M6" i="7"/>
  <c r="N6" i="7"/>
  <c r="M8" i="7"/>
  <c r="M5" i="7"/>
  <c r="M11" i="7" s="1" a="1"/>
  <c r="N12" i="7" s="1"/>
  <c r="M9" i="5"/>
  <c r="N5" i="4"/>
  <c r="N6" i="4"/>
  <c r="M5" i="4"/>
  <c r="M11" i="4" s="1" a="1"/>
  <c r="N11" i="4" s="1"/>
  <c r="M9" i="4"/>
  <c r="M6" i="3"/>
  <c r="N5" i="3"/>
  <c r="M8" i="3"/>
  <c r="M5" i="3"/>
  <c r="M11" i="19" a="1"/>
  <c r="M12" i="19" s="1"/>
  <c r="M9" i="18"/>
  <c r="M8" i="18"/>
  <c r="N6" i="18"/>
  <c r="M5" i="18"/>
  <c r="M6" i="18"/>
  <c r="N5" i="18"/>
  <c r="N6" i="16"/>
  <c r="M6" i="16"/>
  <c r="M5" i="16"/>
  <c r="N5" i="16"/>
  <c r="M9" i="16"/>
  <c r="M8" i="16"/>
  <c r="M8" i="15"/>
  <c r="M9" i="15"/>
  <c r="M5" i="15"/>
  <c r="N6" i="15"/>
  <c r="M6" i="15"/>
  <c r="N5" i="15"/>
  <c r="M11" i="14" a="1"/>
  <c r="M11" i="13" a="1"/>
  <c r="M8" i="13"/>
  <c r="M9" i="13"/>
  <c r="M9" i="12"/>
  <c r="M8" i="12"/>
  <c r="N6" i="12"/>
  <c r="M6" i="12"/>
  <c r="N5" i="12"/>
  <c r="M5" i="12"/>
  <c r="M11" i="12" s="1" a="1"/>
  <c r="M9" i="11"/>
  <c r="M8" i="11"/>
  <c r="N5" i="11"/>
  <c r="M5" i="11"/>
  <c r="N6" i="11"/>
  <c r="M6" i="11"/>
  <c r="M12" i="10"/>
  <c r="M11" i="10"/>
  <c r="N12" i="10"/>
  <c r="M8" i="8"/>
  <c r="M9" i="8"/>
  <c r="M11" i="8" a="1"/>
  <c r="M11" i="6" a="1"/>
  <c r="M5" i="5"/>
  <c r="N5" i="5"/>
  <c r="M6" i="5"/>
  <c r="M11" i="3" a="1"/>
  <c r="M12" i="3" s="1"/>
  <c r="M12" i="9"/>
  <c r="N12" i="9"/>
  <c r="N11" i="9"/>
  <c r="M11" i="9"/>
  <c r="M14" i="9" s="1" a="1"/>
  <c r="M12" i="4"/>
  <c r="M5" i="2" a="1"/>
  <c r="R99" i="2"/>
  <c r="R100" i="2"/>
  <c r="AT108" i="2"/>
  <c r="AR111" i="2" s="1"/>
  <c r="AV108" i="2"/>
  <c r="AR112" i="2" s="1"/>
  <c r="BF108" i="2"/>
  <c r="AR117" i="2" s="1"/>
  <c r="AH92" i="2"/>
  <c r="R101" i="2" s="1"/>
  <c r="AK92" i="2"/>
  <c r="R102" i="2" s="1"/>
  <c r="AX108" i="2"/>
  <c r="AR113" i="2" s="1"/>
  <c r="AZ108" i="2"/>
  <c r="AR114" i="2" s="1"/>
  <c r="BD108" i="2"/>
  <c r="AR116" i="2" s="1"/>
  <c r="BH108" i="2"/>
  <c r="AR118" i="2" s="1"/>
  <c r="AR108" i="2"/>
  <c r="AR110" i="2" s="1"/>
  <c r="R98" i="2"/>
  <c r="BB108" i="2"/>
  <c r="AR115" i="2" s="1"/>
  <c r="C69" i="2"/>
  <c r="D69" i="2" s="1"/>
  <c r="J69" i="2" s="1"/>
  <c r="C70" i="2"/>
  <c r="D70" i="2" s="1"/>
  <c r="J70" i="2" s="1"/>
  <c r="C71" i="2"/>
  <c r="D71" i="2" s="1"/>
  <c r="J71" i="2" s="1"/>
  <c r="C72" i="2"/>
  <c r="D72" i="2" s="1"/>
  <c r="J72" i="2" s="1"/>
  <c r="C73" i="2"/>
  <c r="D73" i="2" s="1"/>
  <c r="J73" i="2" s="1"/>
  <c r="C74" i="2"/>
  <c r="D74" i="2" s="1"/>
  <c r="J74" i="2" s="1"/>
  <c r="C75" i="2"/>
  <c r="D75" i="2" s="1"/>
  <c r="J75" i="2" s="1"/>
  <c r="C76" i="2"/>
  <c r="D76" i="2" s="1"/>
  <c r="J76" i="2" s="1"/>
  <c r="C77" i="2"/>
  <c r="D77" i="2" s="1"/>
  <c r="J77" i="2" s="1"/>
  <c r="C78" i="2"/>
  <c r="D78" i="2" s="1"/>
  <c r="J78" i="2" s="1"/>
  <c r="C79" i="2"/>
  <c r="D79" i="2" s="1"/>
  <c r="J79" i="2" s="1"/>
  <c r="C80" i="2"/>
  <c r="D80" i="2" s="1"/>
  <c r="J80" i="2" s="1"/>
  <c r="C81" i="2"/>
  <c r="D81" i="2" s="1"/>
  <c r="J81" i="2" s="1"/>
  <c r="C82" i="2"/>
  <c r="D82" i="2" s="1"/>
  <c r="J82" i="2" s="1"/>
  <c r="C83" i="2"/>
  <c r="D83" i="2" s="1"/>
  <c r="J83" i="2" s="1"/>
  <c r="C84" i="2"/>
  <c r="D84" i="2" s="1"/>
  <c r="J84" i="2" s="1"/>
  <c r="C85" i="2"/>
  <c r="D85" i="2" s="1"/>
  <c r="J85" i="2" s="1"/>
  <c r="C86" i="2"/>
  <c r="D86" i="2" s="1"/>
  <c r="J86" i="2" s="1"/>
  <c r="C87" i="2"/>
  <c r="D87" i="2" s="1"/>
  <c r="J87" i="2" s="1"/>
  <c r="C88" i="2"/>
  <c r="D88" i="2" s="1"/>
  <c r="J88" i="2" s="1"/>
  <c r="C57" i="2"/>
  <c r="D57" i="2" s="1"/>
  <c r="J57" i="2" s="1"/>
  <c r="C58" i="2"/>
  <c r="D58" i="2" s="1"/>
  <c r="J58" i="2" s="1"/>
  <c r="C59" i="2"/>
  <c r="D59" i="2" s="1"/>
  <c r="J59" i="2" s="1"/>
  <c r="C60" i="2"/>
  <c r="D60" i="2" s="1"/>
  <c r="J60" i="2" s="1"/>
  <c r="C61" i="2"/>
  <c r="D61" i="2" s="1"/>
  <c r="J61" i="2" s="1"/>
  <c r="C62" i="2"/>
  <c r="D62" i="2" s="1"/>
  <c r="J62" i="2" s="1"/>
  <c r="C63" i="2"/>
  <c r="D63" i="2" s="1"/>
  <c r="J63" i="2" s="1"/>
  <c r="C64" i="2"/>
  <c r="D64" i="2" s="1"/>
  <c r="J64" i="2" s="1"/>
  <c r="C65" i="2"/>
  <c r="D65" i="2" s="1"/>
  <c r="J65" i="2" s="1"/>
  <c r="C66" i="2"/>
  <c r="D66" i="2" s="1"/>
  <c r="J66" i="2" s="1"/>
  <c r="C67" i="2"/>
  <c r="D67" i="2" s="1"/>
  <c r="J67" i="2" s="1"/>
  <c r="C68" i="2"/>
  <c r="D68" i="2" s="1"/>
  <c r="J68" i="2" s="1"/>
  <c r="C42" i="2"/>
  <c r="D42" i="2" s="1"/>
  <c r="J42" i="2" s="1"/>
  <c r="C43" i="2"/>
  <c r="D43" i="2" s="1"/>
  <c r="J43" i="2" s="1"/>
  <c r="C44" i="2"/>
  <c r="D44" i="2" s="1"/>
  <c r="J44" i="2" s="1"/>
  <c r="C45" i="2"/>
  <c r="D45" i="2" s="1"/>
  <c r="J45" i="2" s="1"/>
  <c r="C46" i="2"/>
  <c r="D46" i="2" s="1"/>
  <c r="J46" i="2" s="1"/>
  <c r="C47" i="2"/>
  <c r="D47" i="2" s="1"/>
  <c r="J47" i="2" s="1"/>
  <c r="C48" i="2"/>
  <c r="D48" i="2" s="1"/>
  <c r="J48" i="2" s="1"/>
  <c r="C49" i="2"/>
  <c r="D49" i="2" s="1"/>
  <c r="J49" i="2" s="1"/>
  <c r="C50" i="2"/>
  <c r="D50" i="2" s="1"/>
  <c r="J50" i="2" s="1"/>
  <c r="C51" i="2"/>
  <c r="D51" i="2" s="1"/>
  <c r="J51" i="2" s="1"/>
  <c r="C52" i="2"/>
  <c r="D52" i="2" s="1"/>
  <c r="J52" i="2" s="1"/>
  <c r="C53" i="2"/>
  <c r="D53" i="2" s="1"/>
  <c r="J53" i="2" s="1"/>
  <c r="C54" i="2"/>
  <c r="D54" i="2" s="1"/>
  <c r="J54" i="2" s="1"/>
  <c r="C55" i="2"/>
  <c r="D55" i="2" s="1"/>
  <c r="J55" i="2" s="1"/>
  <c r="C56" i="2"/>
  <c r="D56" i="2" s="1"/>
  <c r="J56" i="2" s="1"/>
  <c r="C28" i="2"/>
  <c r="D28" i="2" s="1"/>
  <c r="J28" i="2" s="1"/>
  <c r="C29" i="2"/>
  <c r="D29" i="2" s="1"/>
  <c r="J29" i="2" s="1"/>
  <c r="C30" i="2"/>
  <c r="D30" i="2" s="1"/>
  <c r="J30" i="2" s="1"/>
  <c r="C31" i="2"/>
  <c r="D31" i="2" s="1"/>
  <c r="J31" i="2" s="1"/>
  <c r="C32" i="2"/>
  <c r="D32" i="2" s="1"/>
  <c r="J32" i="2" s="1"/>
  <c r="C33" i="2"/>
  <c r="D33" i="2" s="1"/>
  <c r="J33" i="2" s="1"/>
  <c r="C34" i="2"/>
  <c r="D34" i="2" s="1"/>
  <c r="J34" i="2" s="1"/>
  <c r="C35" i="2"/>
  <c r="D35" i="2" s="1"/>
  <c r="J35" i="2" s="1"/>
  <c r="C36" i="2"/>
  <c r="D36" i="2" s="1"/>
  <c r="J36" i="2" s="1"/>
  <c r="C37" i="2"/>
  <c r="D37" i="2" s="1"/>
  <c r="J37" i="2" s="1"/>
  <c r="C38" i="2"/>
  <c r="D38" i="2" s="1"/>
  <c r="J38" i="2" s="1"/>
  <c r="C39" i="2"/>
  <c r="D39" i="2" s="1"/>
  <c r="J39" i="2" s="1"/>
  <c r="C40" i="2"/>
  <c r="D40" i="2" s="1"/>
  <c r="J40" i="2" s="1"/>
  <c r="C41" i="2"/>
  <c r="D41" i="2" s="1"/>
  <c r="J41" i="2" s="1"/>
  <c r="C14" i="2"/>
  <c r="D14" i="2" s="1"/>
  <c r="J14" i="2" s="1"/>
  <c r="C15" i="2"/>
  <c r="D15" i="2" s="1"/>
  <c r="J15" i="2" s="1"/>
  <c r="C16" i="2"/>
  <c r="D16" i="2" s="1"/>
  <c r="J16" i="2" s="1"/>
  <c r="C17" i="2"/>
  <c r="D17" i="2" s="1"/>
  <c r="J17" i="2" s="1"/>
  <c r="C18" i="2"/>
  <c r="D18" i="2" s="1"/>
  <c r="J18" i="2" s="1"/>
  <c r="C19" i="2"/>
  <c r="D19" i="2" s="1"/>
  <c r="J19" i="2" s="1"/>
  <c r="C20" i="2"/>
  <c r="D20" i="2" s="1"/>
  <c r="J20" i="2" s="1"/>
  <c r="C21" i="2"/>
  <c r="D21" i="2" s="1"/>
  <c r="J21" i="2" s="1"/>
  <c r="C22" i="2"/>
  <c r="D22" i="2" s="1"/>
  <c r="J22" i="2" s="1"/>
  <c r="C23" i="2"/>
  <c r="D23" i="2" s="1"/>
  <c r="J23" i="2" s="1"/>
  <c r="C24" i="2"/>
  <c r="D24" i="2" s="1"/>
  <c r="J24" i="2" s="1"/>
  <c r="C25" i="2"/>
  <c r="D25" i="2" s="1"/>
  <c r="J25" i="2" s="1"/>
  <c r="C26" i="2"/>
  <c r="D26" i="2" s="1"/>
  <c r="J26" i="2" s="1"/>
  <c r="C27" i="2"/>
  <c r="D27" i="2" s="1"/>
  <c r="J27" i="2" s="1"/>
  <c r="C6" i="2"/>
  <c r="D6" i="2" s="1"/>
  <c r="J6" i="2" s="1"/>
  <c r="C7" i="2"/>
  <c r="D7" i="2" s="1"/>
  <c r="J7" i="2" s="1"/>
  <c r="C8" i="2"/>
  <c r="D8" i="2" s="1"/>
  <c r="J8" i="2" s="1"/>
  <c r="C9" i="2"/>
  <c r="D9" i="2" s="1"/>
  <c r="J9" i="2" s="1"/>
  <c r="C10" i="2"/>
  <c r="D10" i="2" s="1"/>
  <c r="J10" i="2" s="1"/>
  <c r="C11" i="2"/>
  <c r="D11" i="2" s="1"/>
  <c r="J11" i="2" s="1"/>
  <c r="C12" i="2"/>
  <c r="D12" i="2" s="1"/>
  <c r="J12" i="2" s="1"/>
  <c r="C13" i="2"/>
  <c r="D13" i="2" s="1"/>
  <c r="J13" i="2" s="1"/>
  <c r="C5" i="2"/>
  <c r="D5" i="2" s="1"/>
  <c r="J5" i="2" s="1"/>
  <c r="N12" i="19" l="1"/>
  <c r="M11" i="19"/>
  <c r="M14" i="19" s="1" a="1"/>
  <c r="M14" i="19" s="1"/>
  <c r="N11" i="19"/>
  <c r="M11" i="17" a="1"/>
  <c r="M11" i="17" s="1"/>
  <c r="M14" i="17" s="1" a="1"/>
  <c r="M12" i="17"/>
  <c r="N11" i="17"/>
  <c r="N12" i="17"/>
  <c r="M12" i="7"/>
  <c r="N11" i="7"/>
  <c r="M11" i="7"/>
  <c r="M14" i="7" s="1" a="1"/>
  <c r="M11" i="4"/>
  <c r="N12" i="4"/>
  <c r="N11" i="3"/>
  <c r="M11" i="3"/>
  <c r="N12" i="3"/>
  <c r="M11" i="18" a="1"/>
  <c r="M11" i="16" a="1"/>
  <c r="M11" i="15" a="1"/>
  <c r="N12" i="14"/>
  <c r="M12" i="14"/>
  <c r="N11" i="14"/>
  <c r="M11" i="14"/>
  <c r="M14" i="14" s="1" a="1"/>
  <c r="N12" i="13"/>
  <c r="M12" i="13"/>
  <c r="M11" i="13"/>
  <c r="N11" i="13"/>
  <c r="M11" i="12"/>
  <c r="N12" i="12"/>
  <c r="M12" i="12"/>
  <c r="N11" i="12"/>
  <c r="M11" i="11" a="1"/>
  <c r="M14" i="10" a="1"/>
  <c r="M12" i="8"/>
  <c r="M11" i="8"/>
  <c r="N12" i="8"/>
  <c r="N11" i="8"/>
  <c r="M11" i="6"/>
  <c r="N12" i="6"/>
  <c r="N11" i="6"/>
  <c r="M12" i="6"/>
  <c r="M11" i="5" a="1"/>
  <c r="M14" i="4" a="1"/>
  <c r="M15" i="4" s="1"/>
  <c r="M14" i="3" a="1"/>
  <c r="M14" i="3" s="1"/>
  <c r="M15" i="9"/>
  <c r="M14" i="9"/>
  <c r="M15" i="7"/>
  <c r="M14" i="7"/>
  <c r="M8" i="2" a="1"/>
  <c r="N6" i="2"/>
  <c r="N5" i="2"/>
  <c r="M6" i="2"/>
  <c r="M5" i="2"/>
  <c r="AN92" i="2"/>
  <c r="R103" i="2" s="1"/>
  <c r="C92" i="2"/>
  <c r="R95" i="2" s="1"/>
  <c r="R97" i="2"/>
  <c r="R96" i="2"/>
  <c r="AP14" i="1"/>
  <c r="AN14" i="1"/>
  <c r="AL14" i="1"/>
  <c r="AJ14" i="1"/>
  <c r="AH14" i="1"/>
  <c r="AF14" i="1"/>
  <c r="AD14" i="1"/>
  <c r="AB14" i="1"/>
  <c r="Z14" i="1"/>
  <c r="X14" i="1"/>
  <c r="T14" i="1"/>
  <c r="R14" i="1"/>
  <c r="P14" i="1"/>
  <c r="N14" i="1"/>
  <c r="L14" i="1"/>
  <c r="J14" i="1"/>
  <c r="H14" i="1"/>
  <c r="F14" i="1"/>
  <c r="D14" i="1"/>
  <c r="B14" i="1"/>
  <c r="AP5" i="1"/>
  <c r="AP6" i="1"/>
  <c r="AP7" i="1"/>
  <c r="AP8" i="1"/>
  <c r="AP9" i="1"/>
  <c r="AP10" i="1"/>
  <c r="AP11" i="1"/>
  <c r="AP12" i="1"/>
  <c r="AP4" i="1"/>
  <c r="AN5" i="1"/>
  <c r="AN6" i="1"/>
  <c r="AN7" i="1"/>
  <c r="AN8" i="1"/>
  <c r="AN9" i="1"/>
  <c r="AN10" i="1"/>
  <c r="AN11" i="1"/>
  <c r="AN12" i="1"/>
  <c r="AN4" i="1"/>
  <c r="AL5" i="1"/>
  <c r="AL6" i="1"/>
  <c r="AL7" i="1"/>
  <c r="AL8" i="1"/>
  <c r="AL9" i="1"/>
  <c r="AL10" i="1"/>
  <c r="AL11" i="1"/>
  <c r="AL12" i="1"/>
  <c r="AL4" i="1"/>
  <c r="AJ5" i="1"/>
  <c r="AJ6" i="1"/>
  <c r="AJ7" i="1"/>
  <c r="AJ8" i="1"/>
  <c r="AJ9" i="1"/>
  <c r="AJ10" i="1"/>
  <c r="AJ11" i="1"/>
  <c r="AJ12" i="1"/>
  <c r="AJ4" i="1"/>
  <c r="AH5" i="1"/>
  <c r="AH6" i="1"/>
  <c r="AH7" i="1"/>
  <c r="AH8" i="1"/>
  <c r="AH9" i="1"/>
  <c r="AH10" i="1"/>
  <c r="AH11" i="1"/>
  <c r="AH12" i="1"/>
  <c r="AH4" i="1"/>
  <c r="AF5" i="1"/>
  <c r="AF6" i="1"/>
  <c r="AF7" i="1"/>
  <c r="AF8" i="1"/>
  <c r="AF9" i="1"/>
  <c r="AF10" i="1"/>
  <c r="AF11" i="1"/>
  <c r="AF12" i="1"/>
  <c r="AF4" i="1"/>
  <c r="AD5" i="1"/>
  <c r="AD6" i="1"/>
  <c r="AD7" i="1"/>
  <c r="AD8" i="1"/>
  <c r="AD9" i="1"/>
  <c r="AD10" i="1"/>
  <c r="AD11" i="1"/>
  <c r="AD12" i="1"/>
  <c r="AD4" i="1"/>
  <c r="AB5" i="1"/>
  <c r="AB6" i="1"/>
  <c r="AB7" i="1"/>
  <c r="AB8" i="1"/>
  <c r="AB9" i="1"/>
  <c r="AB10" i="1"/>
  <c r="AB11" i="1"/>
  <c r="AB12" i="1"/>
  <c r="AB4" i="1"/>
  <c r="Z5" i="1"/>
  <c r="Z6" i="1"/>
  <c r="Z7" i="1"/>
  <c r="Z8" i="1"/>
  <c r="Z9" i="1"/>
  <c r="Z10" i="1"/>
  <c r="Z11" i="1"/>
  <c r="Z12" i="1"/>
  <c r="Z4" i="1"/>
  <c r="X5" i="1"/>
  <c r="X6" i="1"/>
  <c r="X7" i="1"/>
  <c r="X8" i="1"/>
  <c r="X9" i="1"/>
  <c r="X10" i="1"/>
  <c r="X11" i="1"/>
  <c r="X12" i="1"/>
  <c r="X4" i="1"/>
  <c r="T5" i="1"/>
  <c r="T6" i="1"/>
  <c r="T7" i="1"/>
  <c r="T8" i="1"/>
  <c r="T9" i="1"/>
  <c r="T10" i="1"/>
  <c r="T11" i="1"/>
  <c r="T12" i="1"/>
  <c r="T4" i="1"/>
  <c r="R5" i="1"/>
  <c r="R6" i="1"/>
  <c r="R7" i="1"/>
  <c r="R8" i="1"/>
  <c r="R9" i="1"/>
  <c r="R10" i="1"/>
  <c r="R11" i="1"/>
  <c r="R12" i="1"/>
  <c r="R4" i="1"/>
  <c r="P5" i="1"/>
  <c r="P6" i="1"/>
  <c r="P7" i="1"/>
  <c r="P8" i="1"/>
  <c r="P9" i="1"/>
  <c r="P10" i="1"/>
  <c r="P11" i="1"/>
  <c r="P12" i="1"/>
  <c r="P4" i="1"/>
  <c r="N5" i="1"/>
  <c r="N6" i="1"/>
  <c r="N7" i="1"/>
  <c r="N8" i="1"/>
  <c r="N9" i="1"/>
  <c r="N10" i="1"/>
  <c r="N11" i="1"/>
  <c r="N12" i="1"/>
  <c r="N4" i="1"/>
  <c r="L5" i="1"/>
  <c r="L6" i="1"/>
  <c r="L7" i="1"/>
  <c r="L8" i="1"/>
  <c r="L9" i="1"/>
  <c r="L10" i="1"/>
  <c r="L11" i="1"/>
  <c r="L12" i="1"/>
  <c r="L4" i="1"/>
  <c r="J5" i="1"/>
  <c r="J6" i="1"/>
  <c r="J7" i="1"/>
  <c r="J8" i="1"/>
  <c r="J9" i="1"/>
  <c r="J10" i="1"/>
  <c r="J11" i="1"/>
  <c r="J12" i="1"/>
  <c r="J4" i="1"/>
  <c r="H5" i="1"/>
  <c r="H6" i="1"/>
  <c r="H7" i="1"/>
  <c r="H8" i="1"/>
  <c r="H9" i="1"/>
  <c r="H10" i="1"/>
  <c r="H11" i="1"/>
  <c r="H12" i="1"/>
  <c r="H4" i="1"/>
  <c r="F5" i="1"/>
  <c r="F6" i="1"/>
  <c r="F7" i="1"/>
  <c r="F8" i="1"/>
  <c r="F9" i="1"/>
  <c r="F10" i="1"/>
  <c r="F11" i="1"/>
  <c r="F12" i="1"/>
  <c r="F4" i="1"/>
  <c r="D5" i="1"/>
  <c r="D6" i="1"/>
  <c r="D7" i="1"/>
  <c r="D8" i="1"/>
  <c r="D9" i="1"/>
  <c r="D10" i="1"/>
  <c r="D11" i="1"/>
  <c r="D12" i="1"/>
  <c r="D4" i="1"/>
  <c r="B5" i="1"/>
  <c r="B6" i="1"/>
  <c r="B7" i="1"/>
  <c r="B8" i="1"/>
  <c r="B9" i="1"/>
  <c r="B10" i="1"/>
  <c r="B11" i="1"/>
  <c r="B12" i="1"/>
  <c r="B4" i="1"/>
  <c r="M15" i="19" l="1"/>
  <c r="M14" i="17"/>
  <c r="M15" i="17"/>
  <c r="M14" i="13" a="1"/>
  <c r="M14" i="13" s="1"/>
  <c r="M14" i="4"/>
  <c r="M15" i="3"/>
  <c r="N12" i="18"/>
  <c r="N11" i="18"/>
  <c r="M12" i="18"/>
  <c r="M11" i="18"/>
  <c r="N11" i="16"/>
  <c r="M12" i="16"/>
  <c r="N12" i="16"/>
  <c r="M11" i="16"/>
  <c r="M14" i="16" s="1" a="1"/>
  <c r="M11" i="15"/>
  <c r="N12" i="15"/>
  <c r="M12" i="15"/>
  <c r="N11" i="15"/>
  <c r="M15" i="14"/>
  <c r="M14" i="14"/>
  <c r="M14" i="12" a="1"/>
  <c r="N11" i="11"/>
  <c r="M12" i="11"/>
  <c r="N12" i="11"/>
  <c r="M11" i="11"/>
  <c r="M14" i="10"/>
  <c r="M15" i="10"/>
  <c r="M14" i="8" a="1"/>
  <c r="M14" i="6" a="1"/>
  <c r="N11" i="5"/>
  <c r="M12" i="5"/>
  <c r="M11" i="5"/>
  <c r="N12" i="5"/>
  <c r="K16" i="19"/>
  <c r="K14" i="19"/>
  <c r="K12" i="19"/>
  <c r="K7" i="19"/>
  <c r="K17" i="19"/>
  <c r="K15" i="19"/>
  <c r="K10" i="19"/>
  <c r="K5" i="19"/>
  <c r="K11" i="19"/>
  <c r="K9" i="19"/>
  <c r="K25" i="19"/>
  <c r="K67" i="19"/>
  <c r="K57" i="19"/>
  <c r="K27" i="19"/>
  <c r="K23" i="19"/>
  <c r="K56" i="19"/>
  <c r="K79" i="19"/>
  <c r="K39" i="19"/>
  <c r="K59" i="19"/>
  <c r="K38" i="19"/>
  <c r="K80" i="19"/>
  <c r="K65" i="19"/>
  <c r="K19" i="19"/>
  <c r="K50" i="19"/>
  <c r="K46" i="19"/>
  <c r="K88" i="19"/>
  <c r="K34" i="19"/>
  <c r="K13" i="19"/>
  <c r="K55" i="19"/>
  <c r="K43" i="19"/>
  <c r="K21" i="19"/>
  <c r="K71" i="19"/>
  <c r="K44" i="19"/>
  <c r="K40" i="19"/>
  <c r="K82" i="19"/>
  <c r="K78" i="19"/>
  <c r="K20" i="19"/>
  <c r="K66" i="19"/>
  <c r="K53" i="19"/>
  <c r="K49" i="19"/>
  <c r="K36" i="19"/>
  <c r="K32" i="19"/>
  <c r="K87" i="19"/>
  <c r="K29" i="19"/>
  <c r="K75" i="19"/>
  <c r="K76" i="19"/>
  <c r="K45" i="19"/>
  <c r="K41" i="19"/>
  <c r="K28" i="19"/>
  <c r="K52" i="19"/>
  <c r="K83" i="19"/>
  <c r="K85" i="19"/>
  <c r="K72" i="19"/>
  <c r="K64" i="19"/>
  <c r="K37" i="19"/>
  <c r="K61" i="19"/>
  <c r="K70" i="19"/>
  <c r="K48" i="19"/>
  <c r="K81" i="19"/>
  <c r="K68" i="19"/>
  <c r="K73" i="19"/>
  <c r="K84" i="19"/>
  <c r="K22" i="19"/>
  <c r="K77" i="19"/>
  <c r="K42" i="19"/>
  <c r="K60" i="19"/>
  <c r="K18" i="19"/>
  <c r="K31" i="19"/>
  <c r="K51" i="19"/>
  <c r="K69" i="19"/>
  <c r="K47" i="19"/>
  <c r="K54" i="19"/>
  <c r="K30" i="19"/>
  <c r="K24" i="19"/>
  <c r="K26" i="19"/>
  <c r="K63" i="19"/>
  <c r="K62" i="19"/>
  <c r="K74" i="19"/>
  <c r="K33" i="19"/>
  <c r="K35" i="19"/>
  <c r="K86" i="19"/>
  <c r="K6" i="19"/>
  <c r="K8" i="19"/>
  <c r="K58" i="19"/>
  <c r="K14" i="17"/>
  <c r="K12" i="17"/>
  <c r="K7" i="17"/>
  <c r="K17" i="17"/>
  <c r="K15" i="17"/>
  <c r="K10" i="17"/>
  <c r="K5" i="17"/>
  <c r="K60" i="17"/>
  <c r="K18" i="17"/>
  <c r="K16" i="17"/>
  <c r="K50" i="17"/>
  <c r="K81" i="17"/>
  <c r="K24" i="17"/>
  <c r="K51" i="17"/>
  <c r="K22" i="17"/>
  <c r="K68" i="17"/>
  <c r="K84" i="17"/>
  <c r="K42" i="17"/>
  <c r="K66" i="17"/>
  <c r="K20" i="17"/>
  <c r="K21" i="17"/>
  <c r="K40" i="17"/>
  <c r="K67" i="17"/>
  <c r="K62" i="17"/>
  <c r="K87" i="17"/>
  <c r="K6" i="17"/>
  <c r="K36" i="17"/>
  <c r="K37" i="17"/>
  <c r="K8" i="17"/>
  <c r="K56" i="17"/>
  <c r="K83" i="17"/>
  <c r="K52" i="17"/>
  <c r="K53" i="17"/>
  <c r="K72" i="17"/>
  <c r="K78" i="17"/>
  <c r="K26" i="17"/>
  <c r="K25" i="17"/>
  <c r="K32" i="17"/>
  <c r="K41" i="17"/>
  <c r="K31" i="17"/>
  <c r="K58" i="17"/>
  <c r="K48" i="17"/>
  <c r="K77" i="17"/>
  <c r="K13" i="17"/>
  <c r="K47" i="17"/>
  <c r="K38" i="17"/>
  <c r="K61" i="17"/>
  <c r="K64" i="17"/>
  <c r="K70" i="17"/>
  <c r="K34" i="17"/>
  <c r="K57" i="17"/>
  <c r="K74" i="17"/>
  <c r="K80" i="17"/>
  <c r="K44" i="17"/>
  <c r="K82" i="17"/>
  <c r="K23" i="17"/>
  <c r="K27" i="17"/>
  <c r="K86" i="17"/>
  <c r="K88" i="17"/>
  <c r="K9" i="17"/>
  <c r="K73" i="17"/>
  <c r="K63" i="17"/>
  <c r="K28" i="17"/>
  <c r="K43" i="17"/>
  <c r="K33" i="17"/>
  <c r="K19" i="17"/>
  <c r="K85" i="17"/>
  <c r="K39" i="17"/>
  <c r="K59" i="17"/>
  <c r="K49" i="17"/>
  <c r="K71" i="17"/>
  <c r="K30" i="17"/>
  <c r="K29" i="17"/>
  <c r="K45" i="17"/>
  <c r="K76" i="17"/>
  <c r="K79" i="17"/>
  <c r="K75" i="17"/>
  <c r="K65" i="17"/>
  <c r="K35" i="17"/>
  <c r="K55" i="17"/>
  <c r="K46" i="17"/>
  <c r="K69" i="17"/>
  <c r="K11" i="17"/>
  <c r="K54" i="17"/>
  <c r="K14" i="9"/>
  <c r="K12" i="9"/>
  <c r="K7" i="9"/>
  <c r="K17" i="9"/>
  <c r="K15" i="9"/>
  <c r="K10" i="9"/>
  <c r="K25" i="9"/>
  <c r="K26" i="9"/>
  <c r="K32" i="9"/>
  <c r="K29" i="9"/>
  <c r="K80" i="9"/>
  <c r="K77" i="9"/>
  <c r="K37" i="9"/>
  <c r="K41" i="9"/>
  <c r="K42" i="9"/>
  <c r="K48" i="9"/>
  <c r="K45" i="9"/>
  <c r="K50" i="9"/>
  <c r="K74" i="9"/>
  <c r="K30" i="9"/>
  <c r="K43" i="9"/>
  <c r="K57" i="9"/>
  <c r="K58" i="9"/>
  <c r="K64" i="9"/>
  <c r="K61" i="9"/>
  <c r="K73" i="9"/>
  <c r="K19" i="9"/>
  <c r="K49" i="9"/>
  <c r="K20" i="9"/>
  <c r="K44" i="9"/>
  <c r="K11" i="9"/>
  <c r="K33" i="9"/>
  <c r="K18" i="9"/>
  <c r="K21" i="9"/>
  <c r="K27" i="9"/>
  <c r="K24" i="9"/>
  <c r="K35" i="9"/>
  <c r="K46" i="9"/>
  <c r="K36" i="9"/>
  <c r="K40" i="9"/>
  <c r="K53" i="9"/>
  <c r="K59" i="9"/>
  <c r="K56" i="9"/>
  <c r="K51" i="9"/>
  <c r="K62" i="9"/>
  <c r="K47" i="9"/>
  <c r="K52" i="9"/>
  <c r="K69" i="9"/>
  <c r="K75" i="9"/>
  <c r="K65" i="9"/>
  <c r="K72" i="9"/>
  <c r="K67" i="9"/>
  <c r="K34" i="9"/>
  <c r="K85" i="9"/>
  <c r="K60" i="9"/>
  <c r="K83" i="9"/>
  <c r="K78" i="9"/>
  <c r="K31" i="9"/>
  <c r="K68" i="9"/>
  <c r="K79" i="9"/>
  <c r="K81" i="9"/>
  <c r="K13" i="9"/>
  <c r="K87" i="9"/>
  <c r="K22" i="9"/>
  <c r="K9" i="9"/>
  <c r="K76" i="9"/>
  <c r="K54" i="9"/>
  <c r="K84" i="9"/>
  <c r="K38" i="9"/>
  <c r="K28" i="9"/>
  <c r="K55" i="9"/>
  <c r="K23" i="9"/>
  <c r="K39" i="9"/>
  <c r="K8" i="9"/>
  <c r="K63" i="9"/>
  <c r="K70" i="9"/>
  <c r="K6" i="9"/>
  <c r="K66" i="9"/>
  <c r="K16" i="9"/>
  <c r="K5" i="9"/>
  <c r="K86" i="9"/>
  <c r="K71" i="9"/>
  <c r="K82" i="9"/>
  <c r="K14" i="7"/>
  <c r="K12" i="7"/>
  <c r="K7" i="7"/>
  <c r="K17" i="7"/>
  <c r="K15" i="7"/>
  <c r="K10" i="7"/>
  <c r="K25" i="7"/>
  <c r="K85" i="7"/>
  <c r="K22" i="7"/>
  <c r="K60" i="7"/>
  <c r="K50" i="7"/>
  <c r="K11" i="7"/>
  <c r="K74" i="7"/>
  <c r="K67" i="7"/>
  <c r="K70" i="7"/>
  <c r="K27" i="7"/>
  <c r="K8" i="7"/>
  <c r="K26" i="7"/>
  <c r="K57" i="7"/>
  <c r="K76" i="7"/>
  <c r="K19" i="7"/>
  <c r="K48" i="7"/>
  <c r="K28" i="7"/>
  <c r="K52" i="7"/>
  <c r="K83" i="7"/>
  <c r="K20" i="7"/>
  <c r="K42" i="7"/>
  <c r="K6" i="7"/>
  <c r="K38" i="7"/>
  <c r="K71" i="7"/>
  <c r="K66" i="7"/>
  <c r="K35" i="7"/>
  <c r="K36" i="7"/>
  <c r="K82" i="7"/>
  <c r="K64" i="7"/>
  <c r="K80" i="7"/>
  <c r="K58" i="7"/>
  <c r="K32" i="7"/>
  <c r="K87" i="7"/>
  <c r="K51" i="7"/>
  <c r="K54" i="7"/>
  <c r="K29" i="7"/>
  <c r="K68" i="7"/>
  <c r="K84" i="7"/>
  <c r="K41" i="7"/>
  <c r="K21" i="7"/>
  <c r="K86" i="7"/>
  <c r="K24" i="7"/>
  <c r="K78" i="7"/>
  <c r="K73" i="7"/>
  <c r="K43" i="7"/>
  <c r="K13" i="7"/>
  <c r="K23" i="7"/>
  <c r="K40" i="7"/>
  <c r="K30" i="7"/>
  <c r="K9" i="7"/>
  <c r="K5" i="7"/>
  <c r="K37" i="7"/>
  <c r="K33" i="7"/>
  <c r="K39" i="7"/>
  <c r="K56" i="7"/>
  <c r="K16" i="7"/>
  <c r="K31" i="7"/>
  <c r="K59" i="7"/>
  <c r="K49" i="7"/>
  <c r="K55" i="7"/>
  <c r="K72" i="7"/>
  <c r="K46" i="7"/>
  <c r="K44" i="7"/>
  <c r="K47" i="7"/>
  <c r="K53" i="7"/>
  <c r="K65" i="7"/>
  <c r="K18" i="7"/>
  <c r="K88" i="7"/>
  <c r="K63" i="7"/>
  <c r="K75" i="7"/>
  <c r="K81" i="7"/>
  <c r="K45" i="7"/>
  <c r="K62" i="7"/>
  <c r="K77" i="7"/>
  <c r="K79" i="7"/>
  <c r="K69" i="7"/>
  <c r="K34" i="7"/>
  <c r="K61" i="7"/>
  <c r="K14" i="4"/>
  <c r="K12" i="4"/>
  <c r="K7" i="4"/>
  <c r="K17" i="4"/>
  <c r="K15" i="4"/>
  <c r="K10" i="4"/>
  <c r="K49" i="4"/>
  <c r="K26" i="4"/>
  <c r="K32" i="4"/>
  <c r="K76" i="4"/>
  <c r="K88" i="4"/>
  <c r="K62" i="4"/>
  <c r="K58" i="4"/>
  <c r="K38" i="4"/>
  <c r="K20" i="4"/>
  <c r="K48" i="4"/>
  <c r="K57" i="4"/>
  <c r="K39" i="4"/>
  <c r="K18" i="4"/>
  <c r="K6" i="4"/>
  <c r="K87" i="4"/>
  <c r="K83" i="4"/>
  <c r="K47" i="4"/>
  <c r="K36" i="4"/>
  <c r="K42" i="4"/>
  <c r="K64" i="4"/>
  <c r="K8" i="4"/>
  <c r="K55" i="4"/>
  <c r="K34" i="4"/>
  <c r="K19" i="4"/>
  <c r="K78" i="4"/>
  <c r="K65" i="4"/>
  <c r="K9" i="4"/>
  <c r="K67" i="4"/>
  <c r="K54" i="4"/>
  <c r="K52" i="4"/>
  <c r="K80" i="4"/>
  <c r="K22" i="4"/>
  <c r="K71" i="4"/>
  <c r="K35" i="4"/>
  <c r="K68" i="4"/>
  <c r="K51" i="4"/>
  <c r="K23" i="4"/>
  <c r="K84" i="4"/>
  <c r="K41" i="4"/>
  <c r="K31" i="4"/>
  <c r="K74" i="4"/>
  <c r="K73" i="4"/>
  <c r="K63" i="4"/>
  <c r="K11" i="4"/>
  <c r="K50" i="4"/>
  <c r="K24" i="4"/>
  <c r="K25" i="4"/>
  <c r="K79" i="4"/>
  <c r="K16" i="4"/>
  <c r="K70" i="4"/>
  <c r="K66" i="4"/>
  <c r="K13" i="4"/>
  <c r="K60" i="4"/>
  <c r="K5" i="4"/>
  <c r="K21" i="4"/>
  <c r="K27" i="4"/>
  <c r="K29" i="4"/>
  <c r="K40" i="4"/>
  <c r="K82" i="4"/>
  <c r="K33" i="4"/>
  <c r="K37" i="4"/>
  <c r="K43" i="4"/>
  <c r="K86" i="4"/>
  <c r="K45" i="4"/>
  <c r="K53" i="4"/>
  <c r="K59" i="4"/>
  <c r="K81" i="4"/>
  <c r="K61" i="4"/>
  <c r="K56" i="4"/>
  <c r="K30" i="4"/>
  <c r="K69" i="4"/>
  <c r="K75" i="4"/>
  <c r="K28" i="4"/>
  <c r="K77" i="4"/>
  <c r="K85" i="4"/>
  <c r="K44" i="4"/>
  <c r="K72" i="4"/>
  <c r="K46" i="4"/>
  <c r="K12" i="3"/>
  <c r="K7" i="3"/>
  <c r="K17" i="3"/>
  <c r="K15" i="3"/>
  <c r="K10" i="3"/>
  <c r="K14" i="3"/>
  <c r="K60" i="3"/>
  <c r="K74" i="3"/>
  <c r="K13" i="3"/>
  <c r="K88" i="3"/>
  <c r="K19" i="3"/>
  <c r="K28" i="3"/>
  <c r="K11" i="3"/>
  <c r="K63" i="3"/>
  <c r="K9" i="3"/>
  <c r="K49" i="3"/>
  <c r="K16" i="3"/>
  <c r="K29" i="3"/>
  <c r="K35" i="3"/>
  <c r="K78" i="3"/>
  <c r="K47" i="3"/>
  <c r="K18" i="3"/>
  <c r="K27" i="3"/>
  <c r="K34" i="3"/>
  <c r="K25" i="3"/>
  <c r="K32" i="3"/>
  <c r="K22" i="3"/>
  <c r="K45" i="3"/>
  <c r="K51" i="3"/>
  <c r="K21" i="3"/>
  <c r="K71" i="3"/>
  <c r="K37" i="3"/>
  <c r="K82" i="3"/>
  <c r="K41" i="3"/>
  <c r="K31" i="3"/>
  <c r="K48" i="3"/>
  <c r="K61" i="3"/>
  <c r="K8" i="3"/>
  <c r="K67" i="3"/>
  <c r="K64" i="3"/>
  <c r="K38" i="3"/>
  <c r="K77" i="3"/>
  <c r="K83" i="3"/>
  <c r="K80" i="3"/>
  <c r="K76" i="3"/>
  <c r="K54" i="3"/>
  <c r="K20" i="3"/>
  <c r="K36" i="3"/>
  <c r="K70" i="3"/>
  <c r="K50" i="3"/>
  <c r="K39" i="3"/>
  <c r="K66" i="3"/>
  <c r="K52" i="3"/>
  <c r="K79" i="3"/>
  <c r="K53" i="3"/>
  <c r="K43" i="3"/>
  <c r="K24" i="3"/>
  <c r="K55" i="3"/>
  <c r="K6" i="3"/>
  <c r="K42" i="3"/>
  <c r="K68" i="3"/>
  <c r="K86" i="3"/>
  <c r="K33" i="3"/>
  <c r="K84" i="3"/>
  <c r="K44" i="3"/>
  <c r="K69" i="3"/>
  <c r="K59" i="3"/>
  <c r="K81" i="3"/>
  <c r="K40" i="3"/>
  <c r="K30" i="3"/>
  <c r="K57" i="3"/>
  <c r="K23" i="3"/>
  <c r="K26" i="3"/>
  <c r="K85" i="3"/>
  <c r="K75" i="3"/>
  <c r="K87" i="3"/>
  <c r="K56" i="3"/>
  <c r="K46" i="3"/>
  <c r="K65" i="3"/>
  <c r="K58" i="3"/>
  <c r="K73" i="3"/>
  <c r="K5" i="3"/>
  <c r="K72" i="3"/>
  <c r="K62" i="3"/>
  <c r="M11" i="2" a="1"/>
  <c r="M8" i="2"/>
  <c r="M9" i="2"/>
  <c r="AJ92" i="2"/>
  <c r="B102" i="2" s="1"/>
  <c r="AG92" i="2"/>
  <c r="B101" i="2" s="1"/>
  <c r="AM92" i="2"/>
  <c r="B103" i="2" s="1"/>
  <c r="M14" i="18" l="1" a="1"/>
  <c r="M15" i="18" s="1"/>
  <c r="M15" i="13"/>
  <c r="M14" i="11" a="1"/>
  <c r="M14" i="18"/>
  <c r="M15" i="16"/>
  <c r="M14" i="16"/>
  <c r="M14" i="15" a="1"/>
  <c r="K26" i="14"/>
  <c r="K29" i="14"/>
  <c r="K50" i="14"/>
  <c r="K33" i="14"/>
  <c r="K39" i="14"/>
  <c r="K56" i="14"/>
  <c r="K16" i="14"/>
  <c r="K27" i="14"/>
  <c r="K59" i="14"/>
  <c r="K11" i="14"/>
  <c r="K41" i="14"/>
  <c r="K35" i="14"/>
  <c r="K28" i="14"/>
  <c r="K30" i="14"/>
  <c r="K45" i="14"/>
  <c r="K24" i="14"/>
  <c r="K13" i="14"/>
  <c r="K58" i="14"/>
  <c r="K53" i="14"/>
  <c r="K48" i="14"/>
  <c r="K6" i="14"/>
  <c r="K44" i="14"/>
  <c r="K51" i="14"/>
  <c r="K22" i="14"/>
  <c r="K31" i="14"/>
  <c r="K43" i="14"/>
  <c r="K55" i="14"/>
  <c r="K49" i="14"/>
  <c r="K20" i="14"/>
  <c r="K7" i="14"/>
  <c r="K38" i="14"/>
  <c r="K19" i="14"/>
  <c r="K36" i="14"/>
  <c r="K18" i="14"/>
  <c r="K52" i="14"/>
  <c r="K12" i="14"/>
  <c r="K32" i="14"/>
  <c r="K60" i="14"/>
  <c r="K17" i="14"/>
  <c r="K9" i="14"/>
  <c r="K34" i="14"/>
  <c r="K21" i="14"/>
  <c r="K46" i="14"/>
  <c r="K15" i="14"/>
  <c r="K40" i="14"/>
  <c r="K5" i="14"/>
  <c r="K23" i="14"/>
  <c r="K14" i="14"/>
  <c r="K10" i="14"/>
  <c r="K54" i="14"/>
  <c r="K57" i="14"/>
  <c r="K25" i="14"/>
  <c r="K42" i="14"/>
  <c r="K47" i="14"/>
  <c r="K37" i="14"/>
  <c r="K8" i="14"/>
  <c r="K14" i="13"/>
  <c r="K57" i="13"/>
  <c r="K44" i="13"/>
  <c r="K56" i="13"/>
  <c r="K58" i="13"/>
  <c r="K69" i="13"/>
  <c r="K64" i="13"/>
  <c r="K85" i="13"/>
  <c r="K22" i="13"/>
  <c r="K31" i="13"/>
  <c r="K36" i="13"/>
  <c r="K53" i="13"/>
  <c r="K41" i="13"/>
  <c r="K52" i="13"/>
  <c r="K11" i="13"/>
  <c r="K63" i="13"/>
  <c r="K29" i="13"/>
  <c r="K25" i="13"/>
  <c r="K81" i="13"/>
  <c r="K67" i="13"/>
  <c r="K75" i="13"/>
  <c r="K12" i="13"/>
  <c r="K28" i="13"/>
  <c r="K70" i="13"/>
  <c r="K46" i="13"/>
  <c r="K24" i="13"/>
  <c r="K39" i="13"/>
  <c r="K60" i="13"/>
  <c r="K77" i="13"/>
  <c r="K82" i="13"/>
  <c r="K80" i="13"/>
  <c r="K21" i="13"/>
  <c r="K88" i="13"/>
  <c r="K42" i="13"/>
  <c r="K65" i="13"/>
  <c r="K51" i="13"/>
  <c r="K38" i="13"/>
  <c r="K23" i="13"/>
  <c r="K79" i="13"/>
  <c r="K50" i="13"/>
  <c r="K16" i="13"/>
  <c r="K6" i="13"/>
  <c r="K37" i="13"/>
  <c r="K62" i="13"/>
  <c r="K47" i="13"/>
  <c r="K48" i="13"/>
  <c r="K27" i="13"/>
  <c r="K34" i="13"/>
  <c r="K26" i="13"/>
  <c r="K33" i="13"/>
  <c r="K78" i="13"/>
  <c r="K13" i="13"/>
  <c r="K72" i="13"/>
  <c r="K43" i="13"/>
  <c r="K76" i="13"/>
  <c r="K17" i="13"/>
  <c r="K30" i="13"/>
  <c r="K18" i="13"/>
  <c r="K19" i="13"/>
  <c r="K86" i="13"/>
  <c r="K83" i="13"/>
  <c r="K54" i="13"/>
  <c r="K7" i="13"/>
  <c r="K15" i="13"/>
  <c r="K40" i="13"/>
  <c r="K74" i="13"/>
  <c r="K35" i="13"/>
  <c r="K32" i="13"/>
  <c r="K61" i="13"/>
  <c r="K5" i="13"/>
  <c r="K49" i="13"/>
  <c r="K10" i="13"/>
  <c r="K59" i="13"/>
  <c r="K20" i="13"/>
  <c r="K45" i="13"/>
  <c r="K84" i="13"/>
  <c r="K73" i="13"/>
  <c r="K66" i="13"/>
  <c r="K8" i="13"/>
  <c r="K68" i="13"/>
  <c r="K55" i="13"/>
  <c r="K9" i="13"/>
  <c r="K71" i="13"/>
  <c r="K87" i="13"/>
  <c r="M15" i="12"/>
  <c r="M14" i="12"/>
  <c r="M15" i="11"/>
  <c r="M14" i="11"/>
  <c r="K15" i="10"/>
  <c r="K41" i="10"/>
  <c r="K34" i="10"/>
  <c r="K62" i="10"/>
  <c r="K63" i="10"/>
  <c r="K75" i="10"/>
  <c r="K83" i="10"/>
  <c r="K74" i="10"/>
  <c r="K10" i="10"/>
  <c r="K60" i="10"/>
  <c r="K39" i="10"/>
  <c r="K64" i="10"/>
  <c r="K52" i="10"/>
  <c r="K31" i="10"/>
  <c r="K46" i="10"/>
  <c r="K44" i="10"/>
  <c r="K84" i="10"/>
  <c r="K27" i="10"/>
  <c r="K50" i="10"/>
  <c r="K82" i="10"/>
  <c r="K79" i="10"/>
  <c r="K80" i="10"/>
  <c r="K81" i="10"/>
  <c r="K33" i="10"/>
  <c r="K20" i="10"/>
  <c r="K58" i="10"/>
  <c r="K18" i="10"/>
  <c r="K66" i="10"/>
  <c r="K36" i="10"/>
  <c r="K16" i="10"/>
  <c r="K23" i="10"/>
  <c r="K71" i="10"/>
  <c r="K11" i="10"/>
  <c r="K28" i="10"/>
  <c r="K69" i="10"/>
  <c r="K54" i="10"/>
  <c r="K76" i="10"/>
  <c r="K49" i="10"/>
  <c r="K70" i="10"/>
  <c r="K87" i="10"/>
  <c r="K57" i="10"/>
  <c r="K24" i="10"/>
  <c r="K72" i="10"/>
  <c r="K30" i="10"/>
  <c r="K29" i="10"/>
  <c r="K68" i="10"/>
  <c r="K13" i="10"/>
  <c r="K21" i="10"/>
  <c r="K73" i="10"/>
  <c r="K43" i="10"/>
  <c r="K32" i="10"/>
  <c r="K59" i="10"/>
  <c r="K65" i="10"/>
  <c r="K55" i="10"/>
  <c r="K19" i="10"/>
  <c r="K22" i="10"/>
  <c r="K26" i="10"/>
  <c r="K48" i="10"/>
  <c r="K7" i="10"/>
  <c r="K61" i="10"/>
  <c r="K38" i="10"/>
  <c r="K12" i="10"/>
  <c r="K5" i="10"/>
  <c r="K53" i="10"/>
  <c r="K85" i="10"/>
  <c r="K77" i="10"/>
  <c r="K40" i="10"/>
  <c r="K14" i="10"/>
  <c r="K37" i="10"/>
  <c r="K25" i="10"/>
  <c r="K45" i="10"/>
  <c r="K56" i="10"/>
  <c r="K8" i="10"/>
  <c r="K67" i="10"/>
  <c r="K51" i="10"/>
  <c r="K17" i="10"/>
  <c r="K9" i="10"/>
  <c r="K86" i="10"/>
  <c r="K35" i="10"/>
  <c r="K78" i="10"/>
  <c r="K42" i="10"/>
  <c r="K6" i="10"/>
  <c r="K47" i="10"/>
  <c r="M15" i="8"/>
  <c r="M14" i="8"/>
  <c r="M14" i="6"/>
  <c r="M15" i="6"/>
  <c r="M14" i="5" a="1"/>
  <c r="M17" i="19"/>
  <c r="M17" i="17"/>
  <c r="M17" i="9"/>
  <c r="M17" i="7"/>
  <c r="M17" i="4"/>
  <c r="M17" i="3"/>
  <c r="M11" i="2"/>
  <c r="M12" i="2"/>
  <c r="N12" i="2"/>
  <c r="N11" i="2"/>
  <c r="M17" i="14" l="1"/>
  <c r="K12" i="18"/>
  <c r="K57" i="18"/>
  <c r="K50" i="18"/>
  <c r="K18" i="18"/>
  <c r="K56" i="18"/>
  <c r="K77" i="18"/>
  <c r="K85" i="18"/>
  <c r="K68" i="18"/>
  <c r="K43" i="18"/>
  <c r="K22" i="18"/>
  <c r="K74" i="18"/>
  <c r="K33" i="18"/>
  <c r="K34" i="18"/>
  <c r="K27" i="18"/>
  <c r="K36" i="18"/>
  <c r="K64" i="18"/>
  <c r="K17" i="18"/>
  <c r="K39" i="18"/>
  <c r="K35" i="18"/>
  <c r="K71" i="18"/>
  <c r="K30" i="18"/>
  <c r="K23" i="18"/>
  <c r="K15" i="18"/>
  <c r="K63" i="18"/>
  <c r="K26" i="18"/>
  <c r="K83" i="18"/>
  <c r="K80" i="18"/>
  <c r="K5" i="18"/>
  <c r="K86" i="18"/>
  <c r="K9" i="18"/>
  <c r="K7" i="18"/>
  <c r="K16" i="18"/>
  <c r="K10" i="18"/>
  <c r="K53" i="18"/>
  <c r="K66" i="18"/>
  <c r="K25" i="18"/>
  <c r="K41" i="18"/>
  <c r="K52" i="18"/>
  <c r="K75" i="18"/>
  <c r="K14" i="18"/>
  <c r="K45" i="18"/>
  <c r="K31" i="18"/>
  <c r="K19" i="18"/>
  <c r="K20" i="18"/>
  <c r="K24" i="18"/>
  <c r="K72" i="18"/>
  <c r="K78" i="18"/>
  <c r="K13" i="18"/>
  <c r="K11" i="18"/>
  <c r="K49" i="18"/>
  <c r="K54" i="18"/>
  <c r="K84" i="18"/>
  <c r="K81" i="18"/>
  <c r="K21" i="18"/>
  <c r="K32" i="18"/>
  <c r="K70" i="18"/>
  <c r="K59" i="18"/>
  <c r="K48" i="18"/>
  <c r="K42" i="18"/>
  <c r="K61" i="18"/>
  <c r="K67" i="18"/>
  <c r="K58" i="18"/>
  <c r="K6" i="18"/>
  <c r="K87" i="18"/>
  <c r="K51" i="18"/>
  <c r="K73" i="18"/>
  <c r="K82" i="18"/>
  <c r="K88" i="18"/>
  <c r="K62" i="18"/>
  <c r="K8" i="18"/>
  <c r="K60" i="18"/>
  <c r="K44" i="18"/>
  <c r="K76" i="18"/>
  <c r="K40" i="18"/>
  <c r="K46" i="18"/>
  <c r="K47" i="18"/>
  <c r="K28" i="18"/>
  <c r="K55" i="18"/>
  <c r="K38" i="18"/>
  <c r="K65" i="18"/>
  <c r="K37" i="18"/>
  <c r="K79" i="18"/>
  <c r="K69" i="18"/>
  <c r="K29" i="18"/>
  <c r="K76" i="16"/>
  <c r="K21" i="16"/>
  <c r="K31" i="16"/>
  <c r="K68" i="16"/>
  <c r="K12" i="16"/>
  <c r="K38" i="16"/>
  <c r="K15" i="16"/>
  <c r="K46" i="16"/>
  <c r="K81" i="16"/>
  <c r="K14" i="16"/>
  <c r="K30" i="16"/>
  <c r="K43" i="16"/>
  <c r="K22" i="16"/>
  <c r="K82" i="16"/>
  <c r="K23" i="16"/>
  <c r="K61" i="16"/>
  <c r="K37" i="16"/>
  <c r="K7" i="16"/>
  <c r="K17" i="16"/>
  <c r="K53" i="16"/>
  <c r="K58" i="16"/>
  <c r="K64" i="16"/>
  <c r="K10" i="16"/>
  <c r="K42" i="16"/>
  <c r="K49" i="16"/>
  <c r="K54" i="16"/>
  <c r="K55" i="16"/>
  <c r="K51" i="16"/>
  <c r="K83" i="16"/>
  <c r="K35" i="16"/>
  <c r="K65" i="16"/>
  <c r="K86" i="16"/>
  <c r="K47" i="16"/>
  <c r="K79" i="16"/>
  <c r="K50" i="16"/>
  <c r="K74" i="16"/>
  <c r="K28" i="16"/>
  <c r="K57" i="16"/>
  <c r="K16" i="16"/>
  <c r="K5" i="16"/>
  <c r="K9" i="16"/>
  <c r="K52" i="16"/>
  <c r="K13" i="16"/>
  <c r="K60" i="16"/>
  <c r="K27" i="16"/>
  <c r="K26" i="16"/>
  <c r="K18" i="16"/>
  <c r="K59" i="16"/>
  <c r="K69" i="16"/>
  <c r="K78" i="16"/>
  <c r="K41" i="16"/>
  <c r="K8" i="16"/>
  <c r="K56" i="16"/>
  <c r="K32" i="16"/>
  <c r="K62" i="16"/>
  <c r="K63" i="16"/>
  <c r="K20" i="16"/>
  <c r="K87" i="16"/>
  <c r="K80" i="16"/>
  <c r="K6" i="16"/>
  <c r="K75" i="16"/>
  <c r="K88" i="16"/>
  <c r="K70" i="16"/>
  <c r="K77" i="16"/>
  <c r="K44" i="16"/>
  <c r="K48" i="16"/>
  <c r="K67" i="16"/>
  <c r="K25" i="16"/>
  <c r="K45" i="16"/>
  <c r="K29" i="16"/>
  <c r="K73" i="16"/>
  <c r="K11" i="16"/>
  <c r="K66" i="16"/>
  <c r="K85" i="16"/>
  <c r="K40" i="16"/>
  <c r="K24" i="16"/>
  <c r="K84" i="16"/>
  <c r="K36" i="16"/>
  <c r="K72" i="16"/>
  <c r="K71" i="16"/>
  <c r="K34" i="16"/>
  <c r="K33" i="16"/>
  <c r="K39" i="16"/>
  <c r="K19" i="16"/>
  <c r="M15" i="15"/>
  <c r="M14" i="15"/>
  <c r="M17" i="13"/>
  <c r="K68" i="12"/>
  <c r="K78" i="12"/>
  <c r="K31" i="12"/>
  <c r="K20" i="12"/>
  <c r="K70" i="12"/>
  <c r="K16" i="12"/>
  <c r="K28" i="12"/>
  <c r="K66" i="12"/>
  <c r="K79" i="12"/>
  <c r="K75" i="12"/>
  <c r="K86" i="12"/>
  <c r="K25" i="12"/>
  <c r="K41" i="12"/>
  <c r="K61" i="12"/>
  <c r="K62" i="12"/>
  <c r="K22" i="12"/>
  <c r="K57" i="12"/>
  <c r="K59" i="12"/>
  <c r="K30" i="12"/>
  <c r="K27" i="12"/>
  <c r="K74" i="12"/>
  <c r="K80" i="12"/>
  <c r="K8" i="12"/>
  <c r="K69" i="12"/>
  <c r="K83" i="12"/>
  <c r="K47" i="12"/>
  <c r="K64" i="12"/>
  <c r="K82" i="12"/>
  <c r="K29" i="12"/>
  <c r="K26" i="12"/>
  <c r="K60" i="12"/>
  <c r="K18" i="12"/>
  <c r="K58" i="12"/>
  <c r="K81" i="12"/>
  <c r="K24" i="12"/>
  <c r="K88" i="12"/>
  <c r="K33" i="12"/>
  <c r="K32" i="12"/>
  <c r="K37" i="12"/>
  <c r="K42" i="12"/>
  <c r="K23" i="12"/>
  <c r="K34" i="12"/>
  <c r="K63" i="12"/>
  <c r="K77" i="12"/>
  <c r="K53" i="12"/>
  <c r="K49" i="12"/>
  <c r="K67" i="12"/>
  <c r="K14" i="12"/>
  <c r="K71" i="12"/>
  <c r="K52" i="12"/>
  <c r="K65" i="12"/>
  <c r="K38" i="12"/>
  <c r="K76" i="12"/>
  <c r="K36" i="12"/>
  <c r="K55" i="12"/>
  <c r="K19" i="12"/>
  <c r="K46" i="12"/>
  <c r="K7" i="12"/>
  <c r="K35" i="12"/>
  <c r="K51" i="12"/>
  <c r="K40" i="12"/>
  <c r="K84" i="12"/>
  <c r="K6" i="12"/>
  <c r="K44" i="12"/>
  <c r="K17" i="12"/>
  <c r="K21" i="12"/>
  <c r="K73" i="12"/>
  <c r="K43" i="12"/>
  <c r="K15" i="12"/>
  <c r="K56" i="12"/>
  <c r="K11" i="12"/>
  <c r="K13" i="12"/>
  <c r="K48" i="12"/>
  <c r="K54" i="12"/>
  <c r="K10" i="12"/>
  <c r="K9" i="12"/>
  <c r="K87" i="12"/>
  <c r="K72" i="12"/>
  <c r="K85" i="12"/>
  <c r="K39" i="12"/>
  <c r="K5" i="12"/>
  <c r="K45" i="12"/>
  <c r="K50" i="12"/>
  <c r="K12" i="12"/>
  <c r="K69" i="11"/>
  <c r="K70" i="11"/>
  <c r="K67" i="11"/>
  <c r="K13" i="11"/>
  <c r="K38" i="11"/>
  <c r="K18" i="11"/>
  <c r="K27" i="11"/>
  <c r="K52" i="11"/>
  <c r="K81" i="11"/>
  <c r="K87" i="11"/>
  <c r="K76" i="11"/>
  <c r="K77" i="11"/>
  <c r="K60" i="11"/>
  <c r="K8" i="11"/>
  <c r="K37" i="11"/>
  <c r="K85" i="11"/>
  <c r="K72" i="11"/>
  <c r="K59" i="11"/>
  <c r="K68" i="11"/>
  <c r="K82" i="11"/>
  <c r="K50" i="11"/>
  <c r="K5" i="11"/>
  <c r="K55" i="11"/>
  <c r="K80" i="11"/>
  <c r="K62" i="11"/>
  <c r="K19" i="11"/>
  <c r="K49" i="11"/>
  <c r="K54" i="11"/>
  <c r="K30" i="11"/>
  <c r="K42" i="11"/>
  <c r="K47" i="11"/>
  <c r="K46" i="11"/>
  <c r="K63" i="11"/>
  <c r="K28" i="11"/>
  <c r="K23" i="11"/>
  <c r="K79" i="11"/>
  <c r="K26" i="11"/>
  <c r="K22" i="11"/>
  <c r="K9" i="11"/>
  <c r="K12" i="11"/>
  <c r="K29" i="11"/>
  <c r="K25" i="11"/>
  <c r="K24" i="11"/>
  <c r="K66" i="11"/>
  <c r="K74" i="11"/>
  <c r="K16" i="11"/>
  <c r="K17" i="11"/>
  <c r="K88" i="11"/>
  <c r="K39" i="11"/>
  <c r="K75" i="11"/>
  <c r="K44" i="11"/>
  <c r="K56" i="11"/>
  <c r="K36" i="11"/>
  <c r="K15" i="11"/>
  <c r="K83" i="11"/>
  <c r="K61" i="11"/>
  <c r="K51" i="11"/>
  <c r="K65" i="11"/>
  <c r="K53" i="11"/>
  <c r="K43" i="11"/>
  <c r="K48" i="11"/>
  <c r="K10" i="11"/>
  <c r="K20" i="11"/>
  <c r="K6" i="11"/>
  <c r="K71" i="11"/>
  <c r="K34" i="11"/>
  <c r="K58" i="11"/>
  <c r="K7" i="11"/>
  <c r="K31" i="11"/>
  <c r="K11" i="11"/>
  <c r="K14" i="11"/>
  <c r="K86" i="11"/>
  <c r="K78" i="11"/>
  <c r="K41" i="11"/>
  <c r="K40" i="11"/>
  <c r="K73" i="11"/>
  <c r="K33" i="11"/>
  <c r="K45" i="11"/>
  <c r="K32" i="11"/>
  <c r="K64" i="11"/>
  <c r="K21" i="11"/>
  <c r="K57" i="11"/>
  <c r="K35" i="11"/>
  <c r="K84" i="11"/>
  <c r="M17" i="10"/>
  <c r="K11" i="8"/>
  <c r="K41" i="8"/>
  <c r="K43" i="8"/>
  <c r="K60" i="8"/>
  <c r="K48" i="8"/>
  <c r="K70" i="8"/>
  <c r="K23" i="8"/>
  <c r="K10" i="8"/>
  <c r="K14" i="8"/>
  <c r="K63" i="8"/>
  <c r="K54" i="8"/>
  <c r="K77" i="8"/>
  <c r="K75" i="8"/>
  <c r="K13" i="8"/>
  <c r="K76" i="8"/>
  <c r="K87" i="8"/>
  <c r="K15" i="8"/>
  <c r="K73" i="8"/>
  <c r="K7" i="8"/>
  <c r="K21" i="8"/>
  <c r="K37" i="8"/>
  <c r="K58" i="8"/>
  <c r="K66" i="8"/>
  <c r="K72" i="8"/>
  <c r="K85" i="8"/>
  <c r="K17" i="8"/>
  <c r="K8" i="8"/>
  <c r="K51" i="8"/>
  <c r="K12" i="8"/>
  <c r="K80" i="8"/>
  <c r="K44" i="8"/>
  <c r="K24" i="8"/>
  <c r="K18" i="8"/>
  <c r="K22" i="8"/>
  <c r="K33" i="8"/>
  <c r="K86" i="8"/>
  <c r="K45" i="8"/>
  <c r="K34" i="8"/>
  <c r="K82" i="8"/>
  <c r="K56" i="8"/>
  <c r="K30" i="8"/>
  <c r="K57" i="8"/>
  <c r="K47" i="8"/>
  <c r="K29" i="8"/>
  <c r="K26" i="8"/>
  <c r="K81" i="8"/>
  <c r="K40" i="8"/>
  <c r="K38" i="8"/>
  <c r="K50" i="8"/>
  <c r="K27" i="8"/>
  <c r="K16" i="8"/>
  <c r="K64" i="8"/>
  <c r="K55" i="8"/>
  <c r="K83" i="8"/>
  <c r="K78" i="8"/>
  <c r="K79" i="8"/>
  <c r="K28" i="8"/>
  <c r="K49" i="8"/>
  <c r="K19" i="8"/>
  <c r="K71" i="8"/>
  <c r="K32" i="8"/>
  <c r="K42" i="8"/>
  <c r="K61" i="8"/>
  <c r="K59" i="8"/>
  <c r="K88" i="8"/>
  <c r="K53" i="8"/>
  <c r="K36" i="8"/>
  <c r="K67" i="8"/>
  <c r="K65" i="8"/>
  <c r="K52" i="8"/>
  <c r="K5" i="8"/>
  <c r="K20" i="8"/>
  <c r="K46" i="8"/>
  <c r="K35" i="8"/>
  <c r="K68" i="8"/>
  <c r="K9" i="8"/>
  <c r="K6" i="8"/>
  <c r="K39" i="8"/>
  <c r="K62" i="8"/>
  <c r="K69" i="8"/>
  <c r="K74" i="8"/>
  <c r="K84" i="8"/>
  <c r="K31" i="8"/>
  <c r="K25" i="8"/>
  <c r="K5" i="6"/>
  <c r="K81" i="6"/>
  <c r="K78" i="6"/>
  <c r="K72" i="6"/>
  <c r="K9" i="6"/>
  <c r="K84" i="6"/>
  <c r="K31" i="6"/>
  <c r="K33" i="6"/>
  <c r="K79" i="6"/>
  <c r="K6" i="6"/>
  <c r="K37" i="6"/>
  <c r="K61" i="6"/>
  <c r="K59" i="6"/>
  <c r="K69" i="6"/>
  <c r="K16" i="6"/>
  <c r="K32" i="6"/>
  <c r="K42" i="6"/>
  <c r="K43" i="6"/>
  <c r="K47" i="6"/>
  <c r="K21" i="6"/>
  <c r="K67" i="6"/>
  <c r="K53" i="6"/>
  <c r="K62" i="6"/>
  <c r="K41" i="6"/>
  <c r="K36" i="6"/>
  <c r="K46" i="6"/>
  <c r="K71" i="6"/>
  <c r="K26" i="6"/>
  <c r="K76" i="6"/>
  <c r="K49" i="6"/>
  <c r="K29" i="6"/>
  <c r="K23" i="6"/>
  <c r="K54" i="6"/>
  <c r="K40" i="6"/>
  <c r="K73" i="6"/>
  <c r="K68" i="6"/>
  <c r="K52" i="6"/>
  <c r="K20" i="6"/>
  <c r="K74" i="6"/>
  <c r="K30" i="6"/>
  <c r="K64" i="6"/>
  <c r="K86" i="6"/>
  <c r="K66" i="6"/>
  <c r="K77" i="6"/>
  <c r="K15" i="6"/>
  <c r="K85" i="6"/>
  <c r="K83" i="6"/>
  <c r="K82" i="6"/>
  <c r="K25" i="6"/>
  <c r="K44" i="6"/>
  <c r="K56" i="6"/>
  <c r="K39" i="6"/>
  <c r="K51" i="6"/>
  <c r="K13" i="6"/>
  <c r="K45" i="6"/>
  <c r="K35" i="6"/>
  <c r="K14" i="6"/>
  <c r="K50" i="6"/>
  <c r="K87" i="6"/>
  <c r="K60" i="6"/>
  <c r="K24" i="6"/>
  <c r="K34" i="6"/>
  <c r="K38" i="6"/>
  <c r="K12" i="6"/>
  <c r="K27" i="6"/>
  <c r="K48" i="6"/>
  <c r="K8" i="6"/>
  <c r="K58" i="6"/>
  <c r="K19" i="6"/>
  <c r="K7" i="6"/>
  <c r="K75" i="6"/>
  <c r="K70" i="6"/>
  <c r="K11" i="6"/>
  <c r="K63" i="6"/>
  <c r="K18" i="6"/>
  <c r="K17" i="6"/>
  <c r="K57" i="6"/>
  <c r="K28" i="6"/>
  <c r="K80" i="6"/>
  <c r="K10" i="6"/>
  <c r="K65" i="6"/>
  <c r="K22" i="6"/>
  <c r="K55" i="6"/>
  <c r="M14" i="5"/>
  <c r="M15" i="5"/>
  <c r="M14" i="2" a="1"/>
  <c r="M14" i="2" s="1"/>
  <c r="M17" i="18" l="1"/>
  <c r="M17" i="16"/>
  <c r="K39" i="15"/>
  <c r="K33" i="15"/>
  <c r="K37" i="15"/>
  <c r="K5" i="15"/>
  <c r="K74" i="15"/>
  <c r="K78" i="15"/>
  <c r="K64" i="15"/>
  <c r="K76" i="15"/>
  <c r="K44" i="15"/>
  <c r="K9" i="15"/>
  <c r="K62" i="15"/>
  <c r="K86" i="15"/>
  <c r="K56" i="15"/>
  <c r="K43" i="15"/>
  <c r="K38" i="15"/>
  <c r="K48" i="15"/>
  <c r="K18" i="15"/>
  <c r="K41" i="15"/>
  <c r="K63" i="15"/>
  <c r="K58" i="15"/>
  <c r="K66" i="15"/>
  <c r="K69" i="15"/>
  <c r="K65" i="15"/>
  <c r="K29" i="15"/>
  <c r="K77" i="15"/>
  <c r="K23" i="15"/>
  <c r="K57" i="15"/>
  <c r="K11" i="15"/>
  <c r="K84" i="15"/>
  <c r="K55" i="15"/>
  <c r="K35" i="15"/>
  <c r="K85" i="15"/>
  <c r="K40" i="15"/>
  <c r="K30" i="15"/>
  <c r="K71" i="15"/>
  <c r="K59" i="15"/>
  <c r="K53" i="15"/>
  <c r="K70" i="15"/>
  <c r="K83" i="15"/>
  <c r="K13" i="15"/>
  <c r="K36" i="15"/>
  <c r="K12" i="15"/>
  <c r="K16" i="15"/>
  <c r="K27" i="15"/>
  <c r="K22" i="15"/>
  <c r="K45" i="15"/>
  <c r="K28" i="15"/>
  <c r="K32" i="15"/>
  <c r="K25" i="15"/>
  <c r="K8" i="15"/>
  <c r="K7" i="15"/>
  <c r="K26" i="15"/>
  <c r="K24" i="15"/>
  <c r="K34" i="15"/>
  <c r="K80" i="15"/>
  <c r="K19" i="15"/>
  <c r="K81" i="15"/>
  <c r="K82" i="15"/>
  <c r="K14" i="15"/>
  <c r="K60" i="15"/>
  <c r="K67" i="15"/>
  <c r="K6" i="15"/>
  <c r="K20" i="15"/>
  <c r="K17" i="15"/>
  <c r="K47" i="15"/>
  <c r="K75" i="15"/>
  <c r="K87" i="15"/>
  <c r="K54" i="15"/>
  <c r="K42" i="15"/>
  <c r="K88" i="15"/>
  <c r="K15" i="15"/>
  <c r="K73" i="15"/>
  <c r="K72" i="15"/>
  <c r="K68" i="15"/>
  <c r="K61" i="15"/>
  <c r="K46" i="15"/>
  <c r="K49" i="15"/>
  <c r="K10" i="15"/>
  <c r="K31" i="15"/>
  <c r="K51" i="15"/>
  <c r="K79" i="15"/>
  <c r="K50" i="15"/>
  <c r="K52" i="15"/>
  <c r="K21" i="15"/>
  <c r="M17" i="12"/>
  <c r="M17" i="11"/>
  <c r="M17" i="8"/>
  <c r="K17" i="5"/>
  <c r="K83" i="5"/>
  <c r="K13" i="5"/>
  <c r="K80" i="5"/>
  <c r="K66" i="5"/>
  <c r="K78" i="5"/>
  <c r="K16" i="5"/>
  <c r="K35" i="5"/>
  <c r="K15" i="5"/>
  <c r="K8" i="5"/>
  <c r="K72" i="5"/>
  <c r="K6" i="5"/>
  <c r="K46" i="5"/>
  <c r="K74" i="5"/>
  <c r="K36" i="5"/>
  <c r="K19" i="5"/>
  <c r="K11" i="5"/>
  <c r="K61" i="5"/>
  <c r="K10" i="5"/>
  <c r="K23" i="5"/>
  <c r="K39" i="5"/>
  <c r="K77" i="5"/>
  <c r="K49" i="5"/>
  <c r="K42" i="5"/>
  <c r="K64" i="5"/>
  <c r="K43" i="5"/>
  <c r="K58" i="5"/>
  <c r="K5" i="5"/>
  <c r="K34" i="5"/>
  <c r="K54" i="5"/>
  <c r="K30" i="5"/>
  <c r="K51" i="5"/>
  <c r="K48" i="5"/>
  <c r="K73" i="5"/>
  <c r="K28" i="5"/>
  <c r="K20" i="5"/>
  <c r="K88" i="5"/>
  <c r="K75" i="5"/>
  <c r="K68" i="5"/>
  <c r="K62" i="5"/>
  <c r="K14" i="5"/>
  <c r="K31" i="5"/>
  <c r="K47" i="5"/>
  <c r="K25" i="5"/>
  <c r="K70" i="5"/>
  <c r="K65" i="5"/>
  <c r="K21" i="5"/>
  <c r="K55" i="5"/>
  <c r="K84" i="5"/>
  <c r="K33" i="5"/>
  <c r="K53" i="5"/>
  <c r="K79" i="5"/>
  <c r="K26" i="5"/>
  <c r="K52" i="5"/>
  <c r="K59" i="5"/>
  <c r="K22" i="5"/>
  <c r="K40" i="5"/>
  <c r="K81" i="5"/>
  <c r="K69" i="5"/>
  <c r="K41" i="5"/>
  <c r="K67" i="5"/>
  <c r="K38" i="5"/>
  <c r="K45" i="5"/>
  <c r="K27" i="5"/>
  <c r="K82" i="5"/>
  <c r="K50" i="5"/>
  <c r="K60" i="5"/>
  <c r="K32" i="5"/>
  <c r="K86" i="5"/>
  <c r="K44" i="5"/>
  <c r="K57" i="5"/>
  <c r="K85" i="5"/>
  <c r="K87" i="5"/>
  <c r="K9" i="5"/>
  <c r="K24" i="5"/>
  <c r="K37" i="5"/>
  <c r="K56" i="5"/>
  <c r="K71" i="5"/>
  <c r="K18" i="5"/>
  <c r="K63" i="5"/>
  <c r="K76" i="5"/>
  <c r="K29" i="5"/>
  <c r="K12" i="5"/>
  <c r="K7" i="5"/>
  <c r="M15" i="2"/>
  <c r="K74" i="2" s="1"/>
  <c r="M17" i="15" l="1"/>
  <c r="M17" i="5"/>
  <c r="K16" i="2"/>
  <c r="K78" i="2"/>
  <c r="K72" i="2"/>
  <c r="K40" i="2"/>
  <c r="K87" i="2"/>
  <c r="K70" i="2"/>
  <c r="K62" i="2"/>
  <c r="K82" i="2"/>
  <c r="K66" i="2"/>
  <c r="K58" i="2"/>
  <c r="K42" i="2"/>
  <c r="K61" i="2"/>
  <c r="K34" i="2"/>
  <c r="K10" i="2"/>
  <c r="K68" i="2"/>
  <c r="K52" i="2"/>
  <c r="K25" i="2"/>
  <c r="K35" i="2"/>
  <c r="K5" i="2"/>
  <c r="K69" i="2"/>
  <c r="K76" i="2"/>
  <c r="K41" i="2"/>
  <c r="K33" i="2"/>
  <c r="K43" i="2"/>
  <c r="K80" i="2"/>
  <c r="K27" i="2"/>
  <c r="K63" i="2"/>
  <c r="K46" i="2"/>
  <c r="K53" i="2"/>
  <c r="K28" i="2"/>
  <c r="K19" i="2"/>
  <c r="K39" i="2"/>
  <c r="K22" i="2"/>
  <c r="K45" i="2"/>
  <c r="K20" i="2"/>
  <c r="K26" i="2"/>
  <c r="K73" i="2"/>
  <c r="K64" i="2"/>
  <c r="K15" i="2"/>
  <c r="K14" i="2"/>
  <c r="K29" i="2"/>
  <c r="K12" i="2"/>
  <c r="K50" i="2"/>
  <c r="K57" i="2"/>
  <c r="K56" i="2"/>
  <c r="K79" i="2"/>
  <c r="K71" i="2"/>
  <c r="K9" i="2"/>
  <c r="K83" i="2"/>
  <c r="K18" i="2"/>
  <c r="K49" i="2"/>
  <c r="K48" i="2"/>
  <c r="K86" i="2"/>
  <c r="K47" i="2"/>
  <c r="K84" i="2"/>
  <c r="K67" i="2"/>
  <c r="K65" i="2"/>
  <c r="K54" i="2"/>
  <c r="K23" i="2"/>
  <c r="K37" i="2"/>
  <c r="K60" i="2"/>
  <c r="K75" i="2"/>
  <c r="K11" i="2"/>
  <c r="K6" i="2"/>
  <c r="K17" i="2"/>
  <c r="K32" i="2"/>
  <c r="K55" i="2"/>
  <c r="K38" i="2"/>
  <c r="K85" i="2"/>
  <c r="K21" i="2"/>
  <c r="K44" i="2"/>
  <c r="K59" i="2"/>
  <c r="K7" i="2"/>
  <c r="K8" i="2"/>
  <c r="K81" i="2"/>
  <c r="K88" i="2"/>
  <c r="K24" i="2"/>
  <c r="K31" i="2"/>
  <c r="K30" i="2"/>
  <c r="K77" i="2"/>
  <c r="K13" i="2"/>
  <c r="K36" i="2"/>
  <c r="K51" i="2"/>
  <c r="M17" i="2" l="1"/>
  <c r="J4" i="20" l="1"/>
  <c r="J11" i="20"/>
  <c r="J8" i="20" l="1"/>
  <c r="J7" i="20"/>
  <c r="J9" i="20"/>
  <c r="J6" i="20"/>
  <c r="J10" i="20"/>
  <c r="J5" i="20"/>
  <c r="K3" i="20"/>
  <c r="L3" i="20"/>
  <c r="O5" i="20" l="1" a="1"/>
  <c r="O5" i="20" s="1"/>
  <c r="O2" i="20" a="1"/>
  <c r="O2" i="20" s="1"/>
  <c r="O8" i="20" s="1" a="1"/>
  <c r="O8" i="20" s="1"/>
  <c r="O11" i="20" s="1" a="1"/>
  <c r="O11" i="20" s="1"/>
  <c r="M8" i="20" l="1"/>
  <c r="M3" i="20"/>
  <c r="M7" i="20"/>
  <c r="M6" i="20"/>
  <c r="M5" i="20"/>
  <c r="M11" i="20"/>
  <c r="M9" i="20"/>
  <c r="M4" i="20"/>
  <c r="M10" i="20"/>
  <c r="O14" i="20" l="1"/>
  <c r="R14" i="2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<sst xmlns="http://schemas.openxmlformats.org/spreadsheetml/2006/main" count="399" uniqueCount="63">
  <si>
    <t>53cm</t>
  </si>
  <si>
    <t>Right side up</t>
  </si>
  <si>
    <t>Time(s)</t>
  </si>
  <si>
    <t>63 cm</t>
  </si>
  <si>
    <t>73cm</t>
  </si>
  <si>
    <t>83cm</t>
  </si>
  <si>
    <t>93cm</t>
  </si>
  <si>
    <t>103cm</t>
  </si>
  <si>
    <t>113cm</t>
  </si>
  <si>
    <t>123cm</t>
  </si>
  <si>
    <t>133cm</t>
  </si>
  <si>
    <t>153cm</t>
  </si>
  <si>
    <t>Upside down</t>
  </si>
  <si>
    <t>Time (s)</t>
  </si>
  <si>
    <t>SUM</t>
  </si>
  <si>
    <t>Average up</t>
  </si>
  <si>
    <t>Average Down</t>
  </si>
  <si>
    <t>Right Side Up</t>
  </si>
  <si>
    <t>-4 cm</t>
  </si>
  <si>
    <t>-3 cm</t>
  </si>
  <si>
    <t>-2 cm</t>
  </si>
  <si>
    <t>-1 cm</t>
  </si>
  <si>
    <t>0 cm</t>
  </si>
  <si>
    <t>1 cm</t>
  </si>
  <si>
    <t>2 cm</t>
  </si>
  <si>
    <t>3 cm</t>
  </si>
  <si>
    <t>4 cm</t>
  </si>
  <si>
    <t>Period (s)</t>
  </si>
  <si>
    <t>average</t>
  </si>
  <si>
    <t>Corrected p</t>
  </si>
  <si>
    <t>Period fo real =y</t>
  </si>
  <si>
    <t>x</t>
  </si>
  <si>
    <t>sigma</t>
  </si>
  <si>
    <t>1/sigma</t>
  </si>
  <si>
    <t>x/sigma</t>
  </si>
  <si>
    <t>y/sigma</t>
  </si>
  <si>
    <t>chi^2</t>
  </si>
  <si>
    <t>alpha:</t>
  </si>
  <si>
    <t>beta:</t>
  </si>
  <si>
    <t>epsilon:</t>
  </si>
  <si>
    <t>fit:</t>
  </si>
  <si>
    <t>reduced chi^2:</t>
  </si>
  <si>
    <t>intercept</t>
  </si>
  <si>
    <t>slope</t>
  </si>
  <si>
    <t>Slope</t>
  </si>
  <si>
    <t xml:space="preserve">Period </t>
  </si>
  <si>
    <t>Periods U</t>
  </si>
  <si>
    <t>Periods D</t>
  </si>
  <si>
    <t>Location</t>
  </si>
  <si>
    <t>y</t>
  </si>
  <si>
    <t>sigma x</t>
  </si>
  <si>
    <t>End A Up</t>
  </si>
  <si>
    <t xml:space="preserve">intecept </t>
  </si>
  <si>
    <t>simga</t>
  </si>
  <si>
    <t>End B Up</t>
  </si>
  <si>
    <t>alpha</t>
  </si>
  <si>
    <t>beta</t>
  </si>
  <si>
    <t>epsilon</t>
  </si>
  <si>
    <t>fit</t>
  </si>
  <si>
    <t>reduced chi^2</t>
  </si>
  <si>
    <t>scaling factor</t>
  </si>
  <si>
    <t>x intersection</t>
  </si>
  <si>
    <t>y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</si>
</sst>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70889926687167E-2"/>
          <c:y val="2.9802294336669422E-2"/>
          <c:w val="0.96099414025229535"/>
          <c:h val="0.93630082248172442"/>
        </c:manualLayout>
      </c:layout>
      <c:scatterChart>
        <c:scatterStyle val="smoothMarker"/>
        <c:varyColors val="0"/>
        <c:ser>
          <c:idx val="0"/>
          <c:order val="0"/>
          <c:tx>
            <c:v>Right side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Rough!$B$17:$B$26</c:f>
              <c:numCache>
                <c:formatCode>0.0000</c:formatCode>
                <c:ptCount val="10"/>
                <c:pt idx="0">
                  <c:v>2.114811111111111</c:v>
                </c:pt>
                <c:pt idx="1">
                  <c:v>2.0798111111111108</c:v>
                </c:pt>
                <c:pt idx="2">
                  <c:v>2.0570111111111111</c:v>
                </c:pt>
                <c:pt idx="3">
                  <c:v>2.0452555555555558</c:v>
                </c:pt>
                <c:pt idx="4">
                  <c:v>2.0429444444444447</c:v>
                </c:pt>
                <c:pt idx="5">
                  <c:v>2.0512555555555556</c:v>
                </c:pt>
                <c:pt idx="6">
                  <c:v>2.0659111111111113</c:v>
                </c:pt>
                <c:pt idx="7">
                  <c:v>2.0885000000000002</c:v>
                </c:pt>
                <c:pt idx="8">
                  <c:v>2.1161444444444442</c:v>
                </c:pt>
                <c:pt idx="9">
                  <c:v>2.1867444444444444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30-452A-800A-CA79280F23E6}"/>
            </c:ext>
          </c:extLst>
        </c:ser>
        <c:ser>
          <c:idx val="1"/>
          <c:order val="1"/>
          <c:tx>
            <c:v>Upside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8893559714249814E-2"/>
                  <c:y val="-3.4447897960123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Rough!$C$17:$C$26</c:f>
              <c:numCache>
                <c:formatCode>0.0000</c:formatCode>
                <c:ptCount val="10"/>
                <c:pt idx="0">
                  <c:v>2.1115777777777778</c:v>
                </c:pt>
                <c:pt idx="1">
                  <c:v>2.0958555555555556</c:v>
                </c:pt>
                <c:pt idx="2">
                  <c:v>2.0875111111111111</c:v>
                </c:pt>
                <c:pt idx="3">
                  <c:v>2.0798111111111108</c:v>
                </c:pt>
                <c:pt idx="4">
                  <c:v>2.0787333333333331</c:v>
                </c:pt>
                <c:pt idx="5">
                  <c:v>2.0801333333333334</c:v>
                </c:pt>
                <c:pt idx="6">
                  <c:v>2.0863</c:v>
                </c:pt>
                <c:pt idx="7">
                  <c:v>2.097577777777778</c:v>
                </c:pt>
                <c:pt idx="8">
                  <c:v>2.1133666666666668</c:v>
                </c:pt>
                <c:pt idx="9">
                  <c:v>2.1586555555555553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30-452A-800A-CA79280F2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33968"/>
        <c:axId val="708234384"/>
      </c:scatterChart>
      <c:valAx>
        <c:axId val="708233968"/>
        <c:scaling>
          <c:orientation val="minMax"/>
          <c:max val="160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4384"/>
        <c:crosses val="autoZero"/>
        <c:crossBetween val="midCat"/>
        <c:majorUnit val="2"/>
      </c:valAx>
      <c:valAx>
        <c:axId val="7082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 -4'!$B$95:$B$103</c:f>
              <c:numCache>
                <c:formatCode>General</c:formatCode>
                <c:ptCount val="9"/>
                <c:pt idx="0">
                  <c:v>20.964258823529413</c:v>
                </c:pt>
                <c:pt idx="1">
                  <c:v>20.992494117647059</c:v>
                </c:pt>
                <c:pt idx="2">
                  <c:v>21.044400000000003</c:v>
                </c:pt>
                <c:pt idx="3">
                  <c:v>21.064623529411765</c:v>
                </c:pt>
                <c:pt idx="4">
                  <c:v>21.092130952380948</c:v>
                </c:pt>
                <c:pt idx="5">
                  <c:v>21.137517647058825</c:v>
                </c:pt>
                <c:pt idx="6">
                  <c:v>21.064623529411765</c:v>
                </c:pt>
                <c:pt idx="7">
                  <c:v>21.092130952380948</c:v>
                </c:pt>
                <c:pt idx="8">
                  <c:v>21.196928571428572</c:v>
                </c:pt>
              </c:numCache>
            </c:numRef>
          </c:xVal>
          <c:yVal>
            <c:numRef>
              <c:f>'U -4'!$A$95:$A$103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2-408F-8F7A-33201C375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608543"/>
        <c:axId val="1357621855"/>
      </c:scatterChart>
      <c:valAx>
        <c:axId val="13576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21855"/>
        <c:crosses val="autoZero"/>
        <c:crossBetween val="midCat"/>
      </c:valAx>
      <c:valAx>
        <c:axId val="13576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0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Corrected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5236220472441"/>
                  <c:y val="-0.13604367162438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-4'!$R$95:$R$103</c:f>
              <c:numCache>
                <c:formatCode>General</c:formatCode>
                <c:ptCount val="9"/>
                <c:pt idx="0">
                  <c:v>2.0962124999999996</c:v>
                </c:pt>
                <c:pt idx="1">
                  <c:v>2.0989874999999989</c:v>
                </c:pt>
                <c:pt idx="2">
                  <c:v>2.1041321428571411</c:v>
                </c:pt>
                <c:pt idx="3">
                  <c:v>2.1067696428571416</c:v>
                </c:pt>
                <c:pt idx="4">
                  <c:v>2.1093379518072295</c:v>
                </c:pt>
                <c:pt idx="5">
                  <c:v>2.1137851190476176</c:v>
                </c:pt>
                <c:pt idx="6">
                  <c:v>2.1067696428571416</c:v>
                </c:pt>
                <c:pt idx="7">
                  <c:v>2.1093379518072295</c:v>
                </c:pt>
                <c:pt idx="8">
                  <c:v>2.1196855421686767</c:v>
                </c:pt>
              </c:numCache>
            </c:numRef>
          </c:xVal>
          <c:yVal>
            <c:numRef>
              <c:f>'U -4'!$Q$95:$Q$103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A-4BE6-A995-E69148D5C3D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889523184601927"/>
                  <c:y val="-0.19327464275298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-4'!$AR$110:$AR$118</c:f>
              <c:numCache>
                <c:formatCode>General</c:formatCode>
                <c:ptCount val="9"/>
                <c:pt idx="0">
                  <c:v>2.1013678571428582</c:v>
                </c:pt>
                <c:pt idx="1">
                  <c:v>2.1032434523809531</c:v>
                </c:pt>
                <c:pt idx="2">
                  <c:v>2.1048446428571426</c:v>
                </c:pt>
                <c:pt idx="3">
                  <c:v>2.1068062499999995</c:v>
                </c:pt>
                <c:pt idx="4">
                  <c:v>2.1083499999999997</c:v>
                </c:pt>
                <c:pt idx="5">
                  <c:v>2.1105767857142856</c:v>
                </c:pt>
                <c:pt idx="6">
                  <c:v>2.1099357142857151</c:v>
                </c:pt>
                <c:pt idx="7">
                  <c:v>2.1118708333333363</c:v>
                </c:pt>
                <c:pt idx="8">
                  <c:v>2.113680357142858</c:v>
                </c:pt>
              </c:numCache>
            </c:numRef>
          </c:xVal>
          <c:yVal>
            <c:numRef>
              <c:f>'U -4'!$AQ$110:$AQ$118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B-4D0B-B22A-BCFA25962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77872"/>
        <c:axId val="1831776208"/>
      </c:scatterChart>
      <c:valAx>
        <c:axId val="183177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6208"/>
        <c:crosses val="autoZero"/>
        <c:crossBetween val="midCat"/>
      </c:valAx>
      <c:valAx>
        <c:axId val="18317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 -4'!$E$5:$E$90</c:f>
              <c:numCache>
                <c:formatCode>General</c:formatCode>
                <c:ptCount val="86"/>
                <c:pt idx="0">
                  <c:v>5.484422594504828E-4</c:v>
                </c:pt>
                <c:pt idx="1">
                  <c:v>5.4216762955637673E-4</c:v>
                </c:pt>
                <c:pt idx="2">
                  <c:v>5.3611541492652542E-4</c:v>
                </c:pt>
                <c:pt idx="3">
                  <c:v>5.3011756947455809E-4</c:v>
                </c:pt>
                <c:pt idx="4">
                  <c:v>5.243305085901067E-4</c:v>
                </c:pt>
                <c:pt idx="5">
                  <c:v>5.1859150547114042E-4</c:v>
                </c:pt>
                <c:pt idx="6">
                  <c:v>5.1305230722187821E-4</c:v>
                </c:pt>
                <c:pt idx="7">
                  <c:v>5.0755598596303163E-4</c:v>
                </c:pt>
                <c:pt idx="8">
                  <c:v>5.0224932359572343E-4</c:v>
                </c:pt>
                <c:pt idx="9">
                  <c:v>4.9698034740914209E-4</c:v>
                </c:pt>
                <c:pt idx="10">
                  <c:v>4.9189189986851732E-4</c:v>
                </c:pt>
                <c:pt idx="11">
                  <c:v>4.868364297753055E-4</c:v>
                </c:pt>
                <c:pt idx="12">
                  <c:v>4.8195302789399535E-4</c:v>
                </c:pt>
                <c:pt idx="13">
                  <c:v>4.7709832614823257E-4</c:v>
                </c:pt>
                <c:pt idx="14">
                  <c:v>4.7240761596662161E-4</c:v>
                </c:pt>
                <c:pt idx="15">
                  <c:v>4.6774216181072351E-4</c:v>
                </c:pt>
                <c:pt idx="16">
                  <c:v>4.6323318231931596E-4</c:v>
                </c:pt>
                <c:pt idx="17">
                  <c:v>4.5874610925956082E-4</c:v>
                </c:pt>
                <c:pt idx="18">
                  <c:v>4.5440830585677773E-4</c:v>
                </c:pt>
                <c:pt idx="19">
                  <c:v>4.5008936524346908E-4</c:v>
                </c:pt>
                <c:pt idx="20">
                  <c:v>4.4591338221733101E-4</c:v>
                </c:pt>
                <c:pt idx="21">
                  <c:v>4.4175328344171755E-4</c:v>
                </c:pt>
                <c:pt idx="22">
                  <c:v>4.3773043771730581E-4</c:v>
                </c:pt>
                <c:pt idx="23">
                  <c:v>4.3372055904845181E-4</c:v>
                </c:pt>
                <c:pt idx="24">
                  <c:v>4.2984222641079592E-4</c:v>
                </c:pt>
                <c:pt idx="25">
                  <c:v>4.2597474736502677E-4</c:v>
                </c:pt>
                <c:pt idx="26">
                  <c:v>4.2223328473428226E-4</c:v>
                </c:pt>
                <c:pt idx="27">
                  <c:v>4.1850057104402916E-4</c:v>
                </c:pt>
                <c:pt idx="28">
                  <c:v>4.1488904000069703E-4</c:v>
                </c:pt>
                <c:pt idx="29">
                  <c:v>4.1128415663510331E-4</c:v>
                </c:pt>
                <c:pt idx="30">
                  <c:v>4.0779608238459571E-4</c:v>
                </c:pt>
                <c:pt idx="31">
                  <c:v>4.0431255948448537E-4</c:v>
                </c:pt>
                <c:pt idx="32">
                  <c:v>4.009414104316936E-4</c:v>
                </c:pt>
                <c:pt idx="33">
                  <c:v>3.9757337117171632E-4</c:v>
                </c:pt>
                <c:pt idx="34">
                  <c:v>3.9431337029889742E-4</c:v>
                </c:pt>
                <c:pt idx="35">
                  <c:v>3.9105500775266555E-4</c:v>
                </c:pt>
                <c:pt idx="36">
                  <c:v>3.8790105575030347E-4</c:v>
                </c:pt>
                <c:pt idx="37">
                  <c:v>3.8474708650268745E-4</c:v>
                </c:pt>
                <c:pt idx="38">
                  <c:v>3.8169395778464826E-4</c:v>
                </c:pt>
                <c:pt idx="39">
                  <c:v>3.7863943491850735E-4</c:v>
                </c:pt>
                <c:pt idx="40">
                  <c:v>3.7568223894592578E-4</c:v>
                </c:pt>
                <c:pt idx="41">
                  <c:v>3.7272266451978412E-4</c:v>
                </c:pt>
                <c:pt idx="42">
                  <c:v>3.6985709091863999E-4</c:v>
                </c:pt>
                <c:pt idx="43">
                  <c:v>3.6698796462969994E-4</c:v>
                </c:pt>
                <c:pt idx="44">
                  <c:v>3.6420982856643367E-4</c:v>
                </c:pt>
                <c:pt idx="45">
                  <c:v>3.6142692796869752E-4</c:v>
                </c:pt>
                <c:pt idx="46">
                  <c:v>3.5873242614685864E-4</c:v>
                </c:pt>
                <c:pt idx="47">
                  <c:v>3.5603203718683423E-4</c:v>
                </c:pt>
                <c:pt idx="48">
                  <c:v>3.5341733356517507E-4</c:v>
                </c:pt>
                <c:pt idx="49">
                  <c:v>3.5079583296645936E-4</c:v>
                </c:pt>
                <c:pt idx="50">
                  <c:v>3.4825744165207758E-4</c:v>
                </c:pt>
                <c:pt idx="51">
                  <c:v>3.4571141532179167E-4</c:v>
                </c:pt>
                <c:pt idx="52">
                  <c:v>3.4324605043932059E-4</c:v>
                </c:pt>
                <c:pt idx="53">
                  <c:v>3.4077227858406395E-4</c:v>
                </c:pt>
                <c:pt idx="54">
                  <c:v>3.3837684013555378E-4</c:v>
                </c:pt>
                <c:pt idx="55">
                  <c:v>3.3597228363048962E-4</c:v>
                </c:pt>
                <c:pt idx="56">
                  <c:v>3.3364384453798333E-4</c:v>
                </c:pt>
                <c:pt idx="57">
                  <c:v>3.3130563242766525E-4</c:v>
                </c:pt>
                <c:pt idx="58">
                  <c:v>3.2904142664465599E-4</c:v>
                </c:pt>
                <c:pt idx="59">
                  <c:v>3.2676684466745917E-4</c:v>
                </c:pt>
                <c:pt idx="60">
                  <c:v>3.2456425625776111E-4</c:v>
                </c:pt>
                <c:pt idx="61">
                  <c:v>3.2235073629743432E-4</c:v>
                </c:pt>
                <c:pt idx="62">
                  <c:v>3.202072893908601E-4</c:v>
                </c:pt>
                <c:pt idx="63">
                  <c:v>3.1805239976896672E-4</c:v>
                </c:pt>
                <c:pt idx="64">
                  <c:v>3.1596584914716076E-4</c:v>
                </c:pt>
                <c:pt idx="65">
                  <c:v>3.1386718584484099E-4</c:v>
                </c:pt>
                <c:pt idx="66">
                  <c:v>3.1183520631952754E-4</c:v>
                </c:pt>
                <c:pt idx="67">
                  <c:v>3.0979078279483947E-4</c:v>
                </c:pt>
                <c:pt idx="68">
                  <c:v>3.0781117015955394E-4</c:v>
                </c:pt>
                <c:pt idx="69">
                  <c:v>3.0581881458511092E-4</c:v>
                </c:pt>
                <c:pt idx="70">
                  <c:v>3.0388975852008122E-4</c:v>
                </c:pt>
                <c:pt idx="71">
                  <c:v>3.0194740981963174E-4</c:v>
                </c:pt>
                <c:pt idx="72">
                  <c:v>3.0006691492202761E-4</c:v>
                </c:pt>
                <c:pt idx="73">
                  <c:v>2.9817279709937503E-4</c:v>
                </c:pt>
                <c:pt idx="74">
                  <c:v>2.9633914474152113E-4</c:v>
                </c:pt>
                <c:pt idx="75">
                  <c:v>2.9449139128040442E-4</c:v>
                </c:pt>
                <c:pt idx="76">
                  <c:v>2.9270277350513033E-4</c:v>
                </c:pt>
                <c:pt idx="77">
                  <c:v>2.9089986673877104E-4</c:v>
                </c:pt>
                <c:pt idx="78">
                  <c:v>2.8915464771277227E-4</c:v>
                </c:pt>
                <c:pt idx="79">
                  <c:v>2.8739480631601819E-4</c:v>
                </c:pt>
                <c:pt idx="80">
                  <c:v>2.8569151201947047E-4</c:v>
                </c:pt>
                <c:pt idx="81">
                  <c:v>2.8397328606503329E-4</c:v>
                </c:pt>
                <c:pt idx="82">
                  <c:v>2.8231034884807496E-4</c:v>
                </c:pt>
                <c:pt idx="83">
                  <c:v>2.8063219698808687E-4</c:v>
                </c:pt>
              </c:numCache>
            </c:numRef>
          </c:xVal>
          <c:yVal>
            <c:numRef>
              <c:f>'U -4'!$D$5:$D$88</c:f>
              <c:numCache>
                <c:formatCode>General</c:formatCode>
                <c:ptCount val="84"/>
                <c:pt idx="0">
                  <c:v>1.9963809523809513</c:v>
                </c:pt>
                <c:pt idx="1">
                  <c:v>1.9964761904761872</c:v>
                </c:pt>
                <c:pt idx="2">
                  <c:v>1.9963809523809513</c:v>
                </c:pt>
                <c:pt idx="3">
                  <c:v>1.9964761904761872</c:v>
                </c:pt>
                <c:pt idx="4">
                  <c:v>1.9964285714285692</c:v>
                </c:pt>
                <c:pt idx="5">
                  <c:v>1.9964761904761981</c:v>
                </c:pt>
                <c:pt idx="6">
                  <c:v>1.9963809523809513</c:v>
                </c:pt>
                <c:pt idx="7">
                  <c:v>1.9964761904761872</c:v>
                </c:pt>
                <c:pt idx="8">
                  <c:v>1.9963809523809621</c:v>
                </c:pt>
                <c:pt idx="9">
                  <c:v>1.9964761904761872</c:v>
                </c:pt>
                <c:pt idx="10">
                  <c:v>1.9963809523809513</c:v>
                </c:pt>
                <c:pt idx="11">
                  <c:v>1.9964761904761872</c:v>
                </c:pt>
                <c:pt idx="12">
                  <c:v>1.9964285714285583</c:v>
                </c:pt>
                <c:pt idx="13">
                  <c:v>1.9964761904761872</c:v>
                </c:pt>
                <c:pt idx="14">
                  <c:v>1.9963809523809513</c:v>
                </c:pt>
                <c:pt idx="15">
                  <c:v>1.9964285714285801</c:v>
                </c:pt>
                <c:pt idx="16">
                  <c:v>1.996380952380973</c:v>
                </c:pt>
                <c:pt idx="17">
                  <c:v>1.9964761904761872</c:v>
                </c:pt>
                <c:pt idx="18">
                  <c:v>1.9963809523809513</c:v>
                </c:pt>
                <c:pt idx="19">
                  <c:v>1.9964761904761872</c:v>
                </c:pt>
                <c:pt idx="20">
                  <c:v>1.9963333333333226</c:v>
                </c:pt>
                <c:pt idx="21">
                  <c:v>1.9964285714285801</c:v>
                </c:pt>
                <c:pt idx="22">
                  <c:v>1.9963809523809513</c:v>
                </c:pt>
                <c:pt idx="23">
                  <c:v>1.9964285714285583</c:v>
                </c:pt>
                <c:pt idx="24">
                  <c:v>1.9963809523809513</c:v>
                </c:pt>
                <c:pt idx="25">
                  <c:v>1.9964761904762089</c:v>
                </c:pt>
                <c:pt idx="26">
                  <c:v>1.9963809523809513</c:v>
                </c:pt>
                <c:pt idx="27">
                  <c:v>1.9964761904761872</c:v>
                </c:pt>
                <c:pt idx="28">
                  <c:v>1.9963333333333442</c:v>
                </c:pt>
                <c:pt idx="29">
                  <c:v>1.9964285714285583</c:v>
                </c:pt>
                <c:pt idx="30">
                  <c:v>1.9963809523809513</c:v>
                </c:pt>
                <c:pt idx="31">
                  <c:v>1.9964285714285801</c:v>
                </c:pt>
                <c:pt idx="32">
                  <c:v>1.9963809523809513</c:v>
                </c:pt>
                <c:pt idx="33">
                  <c:v>1.9964761904761872</c:v>
                </c:pt>
                <c:pt idx="34">
                  <c:v>1.9963333333333226</c:v>
                </c:pt>
                <c:pt idx="35">
                  <c:v>1.9964285714285801</c:v>
                </c:pt>
                <c:pt idx="36">
                  <c:v>1.9963333333333442</c:v>
                </c:pt>
                <c:pt idx="37">
                  <c:v>1.9964285714285583</c:v>
                </c:pt>
                <c:pt idx="38">
                  <c:v>1.9963809523809513</c:v>
                </c:pt>
                <c:pt idx="39">
                  <c:v>1.9964285714285801</c:v>
                </c:pt>
                <c:pt idx="40">
                  <c:v>1.9963333333333226</c:v>
                </c:pt>
                <c:pt idx="41">
                  <c:v>1.9964285714285801</c:v>
                </c:pt>
                <c:pt idx="42">
                  <c:v>1.9963333333333442</c:v>
                </c:pt>
                <c:pt idx="43">
                  <c:v>1.9964761904761872</c:v>
                </c:pt>
                <c:pt idx="44">
                  <c:v>1.9963333333333226</c:v>
                </c:pt>
                <c:pt idx="45">
                  <c:v>1.9964285714285583</c:v>
                </c:pt>
                <c:pt idx="46">
                  <c:v>1.9963333333333442</c:v>
                </c:pt>
                <c:pt idx="47">
                  <c:v>1.9964285714285801</c:v>
                </c:pt>
                <c:pt idx="48">
                  <c:v>1.9963333333333226</c:v>
                </c:pt>
                <c:pt idx="49">
                  <c:v>1.9964285714285583</c:v>
                </c:pt>
                <c:pt idx="50">
                  <c:v>1.9963333333333442</c:v>
                </c:pt>
                <c:pt idx="51">
                  <c:v>1.9964285714285801</c:v>
                </c:pt>
                <c:pt idx="52">
                  <c:v>1.9963333333333226</c:v>
                </c:pt>
                <c:pt idx="53">
                  <c:v>1.9964285714285801</c:v>
                </c:pt>
                <c:pt idx="54">
                  <c:v>1.9963333333333442</c:v>
                </c:pt>
                <c:pt idx="55">
                  <c:v>1.9964285714285583</c:v>
                </c:pt>
                <c:pt idx="56">
                  <c:v>1.9963333333333226</c:v>
                </c:pt>
                <c:pt idx="57">
                  <c:v>1.9964285714285801</c:v>
                </c:pt>
                <c:pt idx="58">
                  <c:v>1.9963333333333442</c:v>
                </c:pt>
                <c:pt idx="59">
                  <c:v>1.9964285714285583</c:v>
                </c:pt>
                <c:pt idx="60">
                  <c:v>1.9963333333333226</c:v>
                </c:pt>
                <c:pt idx="61">
                  <c:v>1.9964285714285801</c:v>
                </c:pt>
                <c:pt idx="62">
                  <c:v>1.9962857142857156</c:v>
                </c:pt>
                <c:pt idx="63">
                  <c:v>1.9964285714285801</c:v>
                </c:pt>
                <c:pt idx="64">
                  <c:v>1.9963333333333442</c:v>
                </c:pt>
                <c:pt idx="65">
                  <c:v>1.9963809523809513</c:v>
                </c:pt>
                <c:pt idx="66">
                  <c:v>1.9963333333333226</c:v>
                </c:pt>
                <c:pt idx="67">
                  <c:v>1.9964285714285583</c:v>
                </c:pt>
                <c:pt idx="68">
                  <c:v>1.9962857142857156</c:v>
                </c:pt>
                <c:pt idx="69">
                  <c:v>1.9964285714285801</c:v>
                </c:pt>
                <c:pt idx="70">
                  <c:v>1.9963333333333442</c:v>
                </c:pt>
                <c:pt idx="71">
                  <c:v>1.9964285714285801</c:v>
                </c:pt>
                <c:pt idx="72">
                  <c:v>1.9962857142857156</c:v>
                </c:pt>
                <c:pt idx="73">
                  <c:v>1.9964285714285583</c:v>
                </c:pt>
                <c:pt idx="74">
                  <c:v>1.9963333333333226</c:v>
                </c:pt>
                <c:pt idx="75">
                  <c:v>1.9963809523809513</c:v>
                </c:pt>
                <c:pt idx="76">
                  <c:v>1.9962857142857156</c:v>
                </c:pt>
                <c:pt idx="77">
                  <c:v>1.9964285714285801</c:v>
                </c:pt>
                <c:pt idx="78">
                  <c:v>1.9962857142857156</c:v>
                </c:pt>
                <c:pt idx="79">
                  <c:v>1.9963809523809513</c:v>
                </c:pt>
                <c:pt idx="80">
                  <c:v>1.9962857142857156</c:v>
                </c:pt>
                <c:pt idx="81">
                  <c:v>1.9964285714285583</c:v>
                </c:pt>
                <c:pt idx="82">
                  <c:v>1.9962857142857156</c:v>
                </c:pt>
                <c:pt idx="83">
                  <c:v>1.9964285714285801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96-4C6E-A0C6-9A85E558E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56064"/>
        <c:axId val="1469662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'U -4'!$A$2:$A$90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0" formatCode="General">
                        <c:v>0</c:v>
                      </c:pt>
                      <c:pt idx="1">
                        <c:v>0</c:v>
                      </c:pt>
                      <c:pt idx="2" formatCode="General">
                        <c:v>0</c:v>
                      </c:pt>
                      <c:pt idx="3" formatCode="General">
                        <c:v>1823.346</c:v>
                      </c:pt>
                      <c:pt idx="4" formatCode="General">
                        <c:v>1844.4480000000001</c:v>
                      </c:pt>
                      <c:pt idx="5" formatCode="General">
                        <c:v>1865.27</c:v>
                      </c:pt>
                      <c:pt idx="6" formatCode="General">
                        <c:v>1886.374</c:v>
                      </c:pt>
                      <c:pt idx="7" formatCode="General">
                        <c:v>1907.194</c:v>
                      </c:pt>
                      <c:pt idx="8" formatCode="General">
                        <c:v>1928.3</c:v>
                      </c:pt>
                      <c:pt idx="9" formatCode="General">
                        <c:v>1949.1189999999999</c:v>
                      </c:pt>
                      <c:pt idx="10" formatCode="General">
                        <c:v>1970.2260000000001</c:v>
                      </c:pt>
                      <c:pt idx="11" formatCode="General">
                        <c:v>1991.0429999999999</c:v>
                      </c:pt>
                      <c:pt idx="12" formatCode="General">
                        <c:v>2012.152</c:v>
                      </c:pt>
                      <c:pt idx="13" formatCode="General">
                        <c:v>2032.9670000000001</c:v>
                      </c:pt>
                      <c:pt idx="14" formatCode="General">
                        <c:v>2054.078</c:v>
                      </c:pt>
                      <c:pt idx="15" formatCode="General">
                        <c:v>2074.8910000000001</c:v>
                      </c:pt>
                      <c:pt idx="16" formatCode="General">
                        <c:v>2096.0039999999999</c:v>
                      </c:pt>
                      <c:pt idx="17" formatCode="General">
                        <c:v>2116.8159999999998</c:v>
                      </c:pt>
                      <c:pt idx="18" formatCode="General">
                        <c:v>2137.9299999999998</c:v>
                      </c:pt>
                      <c:pt idx="19" formatCode="General">
                        <c:v>2158.7399999999998</c:v>
                      </c:pt>
                      <c:pt idx="20" formatCode="General">
                        <c:v>2179.855</c:v>
                      </c:pt>
                      <c:pt idx="21" formatCode="General">
                        <c:v>2200.6640000000002</c:v>
                      </c:pt>
                      <c:pt idx="22" formatCode="General">
                        <c:v>2221.7809999999999</c:v>
                      </c:pt>
                      <c:pt idx="23" formatCode="General">
                        <c:v>2242.5880000000002</c:v>
                      </c:pt>
                      <c:pt idx="24" formatCode="General">
                        <c:v>2263.7069999999999</c:v>
                      </c:pt>
                      <c:pt idx="25" formatCode="General">
                        <c:v>2284.511</c:v>
                      </c:pt>
                      <c:pt idx="26" formatCode="General">
                        <c:v>2305.6320000000001</c:v>
                      </c:pt>
                      <c:pt idx="27" formatCode="General">
                        <c:v>2326.4349999999999</c:v>
                      </c:pt>
                      <c:pt idx="28" formatCode="General">
                        <c:v>2347.5569999999998</c:v>
                      </c:pt>
                      <c:pt idx="29" formatCode="General">
                        <c:v>2368.3589999999999</c:v>
                      </c:pt>
                      <c:pt idx="30" formatCode="General">
                        <c:v>2389.4830000000002</c:v>
                      </c:pt>
                      <c:pt idx="31" formatCode="General">
                        <c:v>2410.2829999999999</c:v>
                      </c:pt>
                      <c:pt idx="32" formatCode="General">
                        <c:v>2431.4090000000001</c:v>
                      </c:pt>
                      <c:pt idx="33" formatCode="General">
                        <c:v>2452.2060000000001</c:v>
                      </c:pt>
                      <c:pt idx="34" formatCode="General">
                        <c:v>2473.3339999999998</c:v>
                      </c:pt>
                      <c:pt idx="35" formatCode="General">
                        <c:v>2494.13</c:v>
                      </c:pt>
                      <c:pt idx="36" formatCode="General">
                        <c:v>2515.259</c:v>
                      </c:pt>
                      <c:pt idx="37" formatCode="General">
                        <c:v>2536.0540000000001</c:v>
                      </c:pt>
                      <c:pt idx="38" formatCode="General">
                        <c:v>2557.1849999999999</c:v>
                      </c:pt>
                      <c:pt idx="39" formatCode="General">
                        <c:v>2577.9769999999999</c:v>
                      </c:pt>
                      <c:pt idx="40" formatCode="General">
                        <c:v>2599.11</c:v>
                      </c:pt>
                      <c:pt idx="41" formatCode="General">
                        <c:v>2619.9</c:v>
                      </c:pt>
                      <c:pt idx="42" formatCode="General">
                        <c:v>2641.0349999999999</c:v>
                      </c:pt>
                      <c:pt idx="43" formatCode="General">
                        <c:v>2661.8240000000001</c:v>
                      </c:pt>
                      <c:pt idx="44" formatCode="General">
                        <c:v>2682.96</c:v>
                      </c:pt>
                      <c:pt idx="45" formatCode="General">
                        <c:v>2703.7469999999998</c:v>
                      </c:pt>
                      <c:pt idx="46" formatCode="General">
                        <c:v>2724.8850000000002</c:v>
                      </c:pt>
                      <c:pt idx="47" formatCode="General">
                        <c:v>2745.67</c:v>
                      </c:pt>
                      <c:pt idx="48" formatCode="General">
                        <c:v>2766.8110000000001</c:v>
                      </c:pt>
                      <c:pt idx="49" formatCode="General">
                        <c:v>2787.5929999999998</c:v>
                      </c:pt>
                      <c:pt idx="50" formatCode="General">
                        <c:v>2808.7359999999999</c:v>
                      </c:pt>
                      <c:pt idx="51" formatCode="General">
                        <c:v>2829.5160000000001</c:v>
                      </c:pt>
                      <c:pt idx="52" formatCode="General">
                        <c:v>2850.6610000000001</c:v>
                      </c:pt>
                      <c:pt idx="53" formatCode="General">
                        <c:v>2871.4389999999999</c:v>
                      </c:pt>
                      <c:pt idx="54" formatCode="General">
                        <c:v>2892.5859999999998</c:v>
                      </c:pt>
                      <c:pt idx="55" formatCode="General">
                        <c:v>2913.3620000000001</c:v>
                      </c:pt>
                      <c:pt idx="56" formatCode="General">
                        <c:v>2934.511</c:v>
                      </c:pt>
                      <c:pt idx="57" formatCode="General">
                        <c:v>2955.2849999999999</c:v>
                      </c:pt>
                      <c:pt idx="58" formatCode="General">
                        <c:v>2976.4360000000001</c:v>
                      </c:pt>
                      <c:pt idx="59" formatCode="General">
                        <c:v>2997.2080000000001</c:v>
                      </c:pt>
                      <c:pt idx="60" formatCode="General">
                        <c:v>3018.3609999999999</c:v>
                      </c:pt>
                      <c:pt idx="61" formatCode="General">
                        <c:v>3039.1309999999999</c:v>
                      </c:pt>
                      <c:pt idx="62" formatCode="General">
                        <c:v>3060.2860000000001</c:v>
                      </c:pt>
                      <c:pt idx="63" formatCode="General">
                        <c:v>3081.0540000000001</c:v>
                      </c:pt>
                      <c:pt idx="64" formatCode="General">
                        <c:v>3102.2109999999998</c:v>
                      </c:pt>
                      <c:pt idx="65" formatCode="General">
                        <c:v>3122.9769999999999</c:v>
                      </c:pt>
                      <c:pt idx="66" formatCode="General">
                        <c:v>3144.136</c:v>
                      </c:pt>
                      <c:pt idx="67" formatCode="General">
                        <c:v>3164.8989999999999</c:v>
                      </c:pt>
                      <c:pt idx="68" formatCode="General">
                        <c:v>3186.0610000000001</c:v>
                      </c:pt>
                      <c:pt idx="69" formatCode="General">
                        <c:v>3206.8220000000001</c:v>
                      </c:pt>
                      <c:pt idx="70" formatCode="General">
                        <c:v>3227.9850000000001</c:v>
                      </c:pt>
                      <c:pt idx="71" formatCode="General">
                        <c:v>3248.7449999999999</c:v>
                      </c:pt>
                      <c:pt idx="72" formatCode="General">
                        <c:v>3269.91</c:v>
                      </c:pt>
                      <c:pt idx="73" formatCode="General">
                        <c:v>3290.6669999999999</c:v>
                      </c:pt>
                      <c:pt idx="74" formatCode="General">
                        <c:v>3311.835</c:v>
                      </c:pt>
                      <c:pt idx="75" formatCode="General">
                        <c:v>3332.59</c:v>
                      </c:pt>
                      <c:pt idx="76" formatCode="General">
                        <c:v>3353.76</c:v>
                      </c:pt>
                      <c:pt idx="77" formatCode="General">
                        <c:v>3374.5120000000002</c:v>
                      </c:pt>
                      <c:pt idx="78" formatCode="General">
                        <c:v>3395.6849999999999</c:v>
                      </c:pt>
                      <c:pt idx="79" formatCode="General">
                        <c:v>3416.4349999999999</c:v>
                      </c:pt>
                      <c:pt idx="80" formatCode="General">
                        <c:v>3437.6089999999999</c:v>
                      </c:pt>
                      <c:pt idx="81" formatCode="General">
                        <c:v>3458.357</c:v>
                      </c:pt>
                      <c:pt idx="82" formatCode="General">
                        <c:v>3479.5340000000001</c:v>
                      </c:pt>
                      <c:pt idx="83" formatCode="General">
                        <c:v>3500.279</c:v>
                      </c:pt>
                      <c:pt idx="84" formatCode="General">
                        <c:v>3521.4580000000001</c:v>
                      </c:pt>
                      <c:pt idx="85" formatCode="General">
                        <c:v>3542.201</c:v>
                      </c:pt>
                      <c:pt idx="86" formatCode="General">
                        <c:v>3563.3829999999998</c:v>
                      </c:pt>
                      <c:pt idx="87" formatCode="General">
                        <c:v>3584.123</c:v>
                      </c:pt>
                      <c:pt idx="88" formatCode="General">
                        <c:v>3605.308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496-4C6E-A0C6-9A85E558E077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-4'!$B$2:$B$90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21.102000000000089</c:v>
                      </c:pt>
                      <c:pt idx="4" formatCode="General">
                        <c:v>20.821999999999889</c:v>
                      </c:pt>
                      <c:pt idx="5" formatCode="General">
                        <c:v>21.104000000000042</c:v>
                      </c:pt>
                      <c:pt idx="6" formatCode="General">
                        <c:v>20.819999999999936</c:v>
                      </c:pt>
                      <c:pt idx="7" formatCode="General">
                        <c:v>21.105999999999995</c:v>
                      </c:pt>
                      <c:pt idx="8" formatCode="General">
                        <c:v>20.81899999999996</c:v>
                      </c:pt>
                      <c:pt idx="9" formatCode="General">
                        <c:v>21.107000000000198</c:v>
                      </c:pt>
                      <c:pt idx="10" formatCode="General">
                        <c:v>20.81699999999978</c:v>
                      </c:pt>
                      <c:pt idx="11" formatCode="General">
                        <c:v>21.109000000000151</c:v>
                      </c:pt>
                      <c:pt idx="12" formatCode="General">
                        <c:v>20.815000000000055</c:v>
                      </c:pt>
                      <c:pt idx="13" formatCode="General">
                        <c:v>21.110999999999876</c:v>
                      </c:pt>
                      <c:pt idx="14" formatCode="General">
                        <c:v>20.813000000000102</c:v>
                      </c:pt>
                      <c:pt idx="15" formatCode="General">
                        <c:v>21.112999999999829</c:v>
                      </c:pt>
                      <c:pt idx="16" formatCode="General">
                        <c:v>20.811999999999898</c:v>
                      </c:pt>
                      <c:pt idx="17" formatCode="General">
                        <c:v>21.114000000000033</c:v>
                      </c:pt>
                      <c:pt idx="18" formatCode="General">
                        <c:v>20.809999999999945</c:v>
                      </c:pt>
                      <c:pt idx="19" formatCode="General">
                        <c:v>21.115000000000236</c:v>
                      </c:pt>
                      <c:pt idx="20" formatCode="General">
                        <c:v>20.809000000000196</c:v>
                      </c:pt>
                      <c:pt idx="21" formatCode="General">
                        <c:v>21.116999999999734</c:v>
                      </c:pt>
                      <c:pt idx="22" formatCode="General">
                        <c:v>20.807000000000244</c:v>
                      </c:pt>
                      <c:pt idx="23" formatCode="General">
                        <c:v>21.118999999999687</c:v>
                      </c:pt>
                      <c:pt idx="24" formatCode="General">
                        <c:v>20.804000000000087</c:v>
                      </c:pt>
                      <c:pt idx="25" formatCode="General">
                        <c:v>21.121000000000095</c:v>
                      </c:pt>
                      <c:pt idx="26" formatCode="General">
                        <c:v>20.802999999999884</c:v>
                      </c:pt>
                      <c:pt idx="27" formatCode="General">
                        <c:v>21.121999999999844</c:v>
                      </c:pt>
                      <c:pt idx="28" formatCode="General">
                        <c:v>20.802000000000135</c:v>
                      </c:pt>
                      <c:pt idx="29" formatCode="General">
                        <c:v>21.124000000000251</c:v>
                      </c:pt>
                      <c:pt idx="30" formatCode="General">
                        <c:v>20.799999999999727</c:v>
                      </c:pt>
                      <c:pt idx="31" formatCode="General">
                        <c:v>21.126000000000204</c:v>
                      </c:pt>
                      <c:pt idx="32" formatCode="General">
                        <c:v>20.797000000000025</c:v>
                      </c:pt>
                      <c:pt idx="33" formatCode="General">
                        <c:v>21.127999999999702</c:v>
                      </c:pt>
                      <c:pt idx="34" formatCode="General">
                        <c:v>20.796000000000276</c:v>
                      </c:pt>
                      <c:pt idx="35" formatCode="General">
                        <c:v>21.128999999999905</c:v>
                      </c:pt>
                      <c:pt idx="36" formatCode="General">
                        <c:v>20.795000000000073</c:v>
                      </c:pt>
                      <c:pt idx="37" formatCode="General">
                        <c:v>21.130999999999858</c:v>
                      </c:pt>
                      <c:pt idx="38" formatCode="General">
                        <c:v>20.791999999999916</c:v>
                      </c:pt>
                      <c:pt idx="39" formatCode="General">
                        <c:v>21.133000000000266</c:v>
                      </c:pt>
                      <c:pt idx="40" formatCode="General">
                        <c:v>20.789999999999964</c:v>
                      </c:pt>
                      <c:pt idx="41" formatCode="General">
                        <c:v>21.134999999999764</c:v>
                      </c:pt>
                      <c:pt idx="42" formatCode="General">
                        <c:v>20.789000000000215</c:v>
                      </c:pt>
                      <c:pt idx="43" formatCode="General">
                        <c:v>21.135999999999967</c:v>
                      </c:pt>
                      <c:pt idx="44" formatCode="General">
                        <c:v>20.786999999999807</c:v>
                      </c:pt>
                      <c:pt idx="45" formatCode="General">
                        <c:v>21.138000000000375</c:v>
                      </c:pt>
                      <c:pt idx="46" formatCode="General">
                        <c:v>20.784999999999854</c:v>
                      </c:pt>
                      <c:pt idx="47" formatCode="General">
                        <c:v>21.141000000000076</c:v>
                      </c:pt>
                      <c:pt idx="48" formatCode="General">
                        <c:v>20.781999999999698</c:v>
                      </c:pt>
                      <c:pt idx="49" formatCode="General">
                        <c:v>21.143000000000029</c:v>
                      </c:pt>
                      <c:pt idx="50" formatCode="General">
                        <c:v>20.7800000000002</c:v>
                      </c:pt>
                      <c:pt idx="51" formatCode="General">
                        <c:v>21.144999999999982</c:v>
                      </c:pt>
                      <c:pt idx="52" formatCode="General">
                        <c:v>20.777999999999793</c:v>
                      </c:pt>
                      <c:pt idx="53" formatCode="General">
                        <c:v>21.146999999999935</c:v>
                      </c:pt>
                      <c:pt idx="54" formatCode="General">
                        <c:v>20.776000000000295</c:v>
                      </c:pt>
                      <c:pt idx="55" formatCode="General">
                        <c:v>21.148999999999887</c:v>
                      </c:pt>
                      <c:pt idx="56" formatCode="General">
                        <c:v>20.773999999999887</c:v>
                      </c:pt>
                      <c:pt idx="57" formatCode="General">
                        <c:v>21.151000000000295</c:v>
                      </c:pt>
                      <c:pt idx="58" formatCode="General">
                        <c:v>20.771999999999935</c:v>
                      </c:pt>
                      <c:pt idx="59" formatCode="General">
                        <c:v>21.152999999999793</c:v>
                      </c:pt>
                      <c:pt idx="60" formatCode="General">
                        <c:v>20.769999999999982</c:v>
                      </c:pt>
                      <c:pt idx="61" formatCode="General">
                        <c:v>21.1550000000002</c:v>
                      </c:pt>
                      <c:pt idx="62" formatCode="General">
                        <c:v>20.768000000000029</c:v>
                      </c:pt>
                      <c:pt idx="63" formatCode="General">
                        <c:v>21.156999999999698</c:v>
                      </c:pt>
                      <c:pt idx="64" formatCode="General">
                        <c:v>20.766000000000076</c:v>
                      </c:pt>
                      <c:pt idx="65" formatCode="General">
                        <c:v>21.159000000000106</c:v>
                      </c:pt>
                      <c:pt idx="66" formatCode="General">
                        <c:v>20.76299999999992</c:v>
                      </c:pt>
                      <c:pt idx="67" formatCode="General">
                        <c:v>21.162000000000262</c:v>
                      </c:pt>
                      <c:pt idx="68" formatCode="General">
                        <c:v>20.760999999999967</c:v>
                      </c:pt>
                      <c:pt idx="69" formatCode="General">
                        <c:v>21.163000000000011</c:v>
                      </c:pt>
                      <c:pt idx="70" formatCode="General">
                        <c:v>20.759999999999764</c:v>
                      </c:pt>
                      <c:pt idx="71" formatCode="General">
                        <c:v>21.164999999999964</c:v>
                      </c:pt>
                      <c:pt idx="72" formatCode="General">
                        <c:v>20.757000000000062</c:v>
                      </c:pt>
                      <c:pt idx="73" formatCode="General">
                        <c:v>21.16800000000012</c:v>
                      </c:pt>
                      <c:pt idx="74" formatCode="General">
                        <c:v>20.755000000000109</c:v>
                      </c:pt>
                      <c:pt idx="75" formatCode="General">
                        <c:v>21.170000000000073</c:v>
                      </c:pt>
                      <c:pt idx="76" formatCode="General">
                        <c:v>20.751999999999953</c:v>
                      </c:pt>
                      <c:pt idx="77" formatCode="General">
                        <c:v>21.172999999999774</c:v>
                      </c:pt>
                      <c:pt idx="78" formatCode="General">
                        <c:v>20.75</c:v>
                      </c:pt>
                      <c:pt idx="79" formatCode="General">
                        <c:v>21.173999999999978</c:v>
                      </c:pt>
                      <c:pt idx="80" formatCode="General">
                        <c:v>20.748000000000047</c:v>
                      </c:pt>
                      <c:pt idx="81" formatCode="General">
                        <c:v>21.177000000000135</c:v>
                      </c:pt>
                      <c:pt idx="82" formatCode="General">
                        <c:v>20.744999999999891</c:v>
                      </c:pt>
                      <c:pt idx="83" formatCode="General">
                        <c:v>21.179000000000087</c:v>
                      </c:pt>
                      <c:pt idx="84" formatCode="General">
                        <c:v>20.742999999999938</c:v>
                      </c:pt>
                      <c:pt idx="85" formatCode="General">
                        <c:v>21.181999999999789</c:v>
                      </c:pt>
                      <c:pt idx="86" formatCode="General">
                        <c:v>20.740000000000236</c:v>
                      </c:pt>
                      <c:pt idx="87" formatCode="General">
                        <c:v>21.184999999999945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496-4C6E-A0C6-9A85E558E077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-4'!$C$2:$C$90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41.923999999999978</c:v>
                      </c:pt>
                      <c:pt idx="4" formatCode="General">
                        <c:v>41.925999999999931</c:v>
                      </c:pt>
                      <c:pt idx="5" formatCode="General">
                        <c:v>41.923999999999978</c:v>
                      </c:pt>
                      <c:pt idx="6" formatCode="General">
                        <c:v>41.925999999999931</c:v>
                      </c:pt>
                      <c:pt idx="7" formatCode="General">
                        <c:v>41.924999999999955</c:v>
                      </c:pt>
                      <c:pt idx="8" formatCode="General">
                        <c:v>41.926000000000158</c:v>
                      </c:pt>
                      <c:pt idx="9" formatCode="General">
                        <c:v>41.923999999999978</c:v>
                      </c:pt>
                      <c:pt idx="10" formatCode="General">
                        <c:v>41.925999999999931</c:v>
                      </c:pt>
                      <c:pt idx="11" formatCode="General">
                        <c:v>41.924000000000206</c:v>
                      </c:pt>
                      <c:pt idx="12" formatCode="General">
                        <c:v>41.925999999999931</c:v>
                      </c:pt>
                      <c:pt idx="13" formatCode="General">
                        <c:v>41.923999999999978</c:v>
                      </c:pt>
                      <c:pt idx="14" formatCode="General">
                        <c:v>41.925999999999931</c:v>
                      </c:pt>
                      <c:pt idx="15" formatCode="General">
                        <c:v>41.924999999999727</c:v>
                      </c:pt>
                      <c:pt idx="16" formatCode="General">
                        <c:v>41.925999999999931</c:v>
                      </c:pt>
                      <c:pt idx="17" formatCode="General">
                        <c:v>41.923999999999978</c:v>
                      </c:pt>
                      <c:pt idx="18" formatCode="General">
                        <c:v>41.925000000000182</c:v>
                      </c:pt>
                      <c:pt idx="19" formatCode="General">
                        <c:v>41.924000000000433</c:v>
                      </c:pt>
                      <c:pt idx="20" formatCode="General">
                        <c:v>41.925999999999931</c:v>
                      </c:pt>
                      <c:pt idx="21" formatCode="General">
                        <c:v>41.923999999999978</c:v>
                      </c:pt>
                      <c:pt idx="22" formatCode="General">
                        <c:v>41.925999999999931</c:v>
                      </c:pt>
                      <c:pt idx="23" formatCode="General">
                        <c:v>41.922999999999774</c:v>
                      </c:pt>
                      <c:pt idx="24" formatCode="General">
                        <c:v>41.925000000000182</c:v>
                      </c:pt>
                      <c:pt idx="25" formatCode="General">
                        <c:v>41.923999999999978</c:v>
                      </c:pt>
                      <c:pt idx="26" formatCode="General">
                        <c:v>41.924999999999727</c:v>
                      </c:pt>
                      <c:pt idx="27" formatCode="General">
                        <c:v>41.923999999999978</c:v>
                      </c:pt>
                      <c:pt idx="28" formatCode="General">
                        <c:v>41.926000000000386</c:v>
                      </c:pt>
                      <c:pt idx="29" formatCode="General">
                        <c:v>41.923999999999978</c:v>
                      </c:pt>
                      <c:pt idx="30" formatCode="General">
                        <c:v>41.925999999999931</c:v>
                      </c:pt>
                      <c:pt idx="31" formatCode="General">
                        <c:v>41.923000000000229</c:v>
                      </c:pt>
                      <c:pt idx="32" formatCode="General">
                        <c:v>41.924999999999727</c:v>
                      </c:pt>
                      <c:pt idx="33" formatCode="General">
                        <c:v>41.923999999999978</c:v>
                      </c:pt>
                      <c:pt idx="34" formatCode="General">
                        <c:v>41.925000000000182</c:v>
                      </c:pt>
                      <c:pt idx="35" formatCode="General">
                        <c:v>41.923999999999978</c:v>
                      </c:pt>
                      <c:pt idx="36" formatCode="General">
                        <c:v>41.925999999999931</c:v>
                      </c:pt>
                      <c:pt idx="37" formatCode="General">
                        <c:v>41.922999999999774</c:v>
                      </c:pt>
                      <c:pt idx="38" formatCode="General">
                        <c:v>41.925000000000182</c:v>
                      </c:pt>
                      <c:pt idx="39" formatCode="General">
                        <c:v>41.923000000000229</c:v>
                      </c:pt>
                      <c:pt idx="40" formatCode="General">
                        <c:v>41.924999999999727</c:v>
                      </c:pt>
                      <c:pt idx="41" formatCode="General">
                        <c:v>41.923999999999978</c:v>
                      </c:pt>
                      <c:pt idx="42" formatCode="General">
                        <c:v>41.925000000000182</c:v>
                      </c:pt>
                      <c:pt idx="43" formatCode="General">
                        <c:v>41.922999999999774</c:v>
                      </c:pt>
                      <c:pt idx="44" formatCode="General">
                        <c:v>41.925000000000182</c:v>
                      </c:pt>
                      <c:pt idx="45" formatCode="General">
                        <c:v>41.923000000000229</c:v>
                      </c:pt>
                      <c:pt idx="46" formatCode="General">
                        <c:v>41.925999999999931</c:v>
                      </c:pt>
                      <c:pt idx="47" formatCode="General">
                        <c:v>41.922999999999774</c:v>
                      </c:pt>
                      <c:pt idx="48" formatCode="General">
                        <c:v>41.924999999999727</c:v>
                      </c:pt>
                      <c:pt idx="49" formatCode="General">
                        <c:v>41.923000000000229</c:v>
                      </c:pt>
                      <c:pt idx="50" formatCode="General">
                        <c:v>41.925000000000182</c:v>
                      </c:pt>
                      <c:pt idx="51" formatCode="General">
                        <c:v>41.922999999999774</c:v>
                      </c:pt>
                      <c:pt idx="52" formatCode="General">
                        <c:v>41.924999999999727</c:v>
                      </c:pt>
                      <c:pt idx="53" formatCode="General">
                        <c:v>41.923000000000229</c:v>
                      </c:pt>
                      <c:pt idx="54" formatCode="General">
                        <c:v>41.925000000000182</c:v>
                      </c:pt>
                      <c:pt idx="55" formatCode="General">
                        <c:v>41.922999999999774</c:v>
                      </c:pt>
                      <c:pt idx="56" formatCode="General">
                        <c:v>41.925000000000182</c:v>
                      </c:pt>
                      <c:pt idx="57" formatCode="General">
                        <c:v>41.923000000000229</c:v>
                      </c:pt>
                      <c:pt idx="58" formatCode="General">
                        <c:v>41.924999999999727</c:v>
                      </c:pt>
                      <c:pt idx="59" formatCode="General">
                        <c:v>41.922999999999774</c:v>
                      </c:pt>
                      <c:pt idx="60" formatCode="General">
                        <c:v>41.925000000000182</c:v>
                      </c:pt>
                      <c:pt idx="61" formatCode="General">
                        <c:v>41.923000000000229</c:v>
                      </c:pt>
                      <c:pt idx="62" formatCode="General">
                        <c:v>41.924999999999727</c:v>
                      </c:pt>
                      <c:pt idx="63" formatCode="General">
                        <c:v>41.922999999999774</c:v>
                      </c:pt>
                      <c:pt idx="64" formatCode="General">
                        <c:v>41.925000000000182</c:v>
                      </c:pt>
                      <c:pt idx="65" formatCode="General">
                        <c:v>41.922000000000025</c:v>
                      </c:pt>
                      <c:pt idx="66" formatCode="General">
                        <c:v>41.925000000000182</c:v>
                      </c:pt>
                      <c:pt idx="67" formatCode="General">
                        <c:v>41.923000000000229</c:v>
                      </c:pt>
                      <c:pt idx="68" formatCode="General">
                        <c:v>41.923999999999978</c:v>
                      </c:pt>
                      <c:pt idx="69" formatCode="General">
                        <c:v>41.922999999999774</c:v>
                      </c:pt>
                      <c:pt idx="70" formatCode="General">
                        <c:v>41.924999999999727</c:v>
                      </c:pt>
                      <c:pt idx="71" formatCode="General">
                        <c:v>41.922000000000025</c:v>
                      </c:pt>
                      <c:pt idx="72" formatCode="General">
                        <c:v>41.925000000000182</c:v>
                      </c:pt>
                      <c:pt idx="73" formatCode="General">
                        <c:v>41.923000000000229</c:v>
                      </c:pt>
                      <c:pt idx="74" formatCode="General">
                        <c:v>41.925000000000182</c:v>
                      </c:pt>
                      <c:pt idx="75" formatCode="General">
                        <c:v>41.922000000000025</c:v>
                      </c:pt>
                      <c:pt idx="76" formatCode="General">
                        <c:v>41.924999999999727</c:v>
                      </c:pt>
                      <c:pt idx="77" formatCode="General">
                        <c:v>41.922999999999774</c:v>
                      </c:pt>
                      <c:pt idx="78" formatCode="General">
                        <c:v>41.923999999999978</c:v>
                      </c:pt>
                      <c:pt idx="79" formatCode="General">
                        <c:v>41.922000000000025</c:v>
                      </c:pt>
                      <c:pt idx="80" formatCode="General">
                        <c:v>41.925000000000182</c:v>
                      </c:pt>
                      <c:pt idx="81" formatCode="General">
                        <c:v>41.922000000000025</c:v>
                      </c:pt>
                      <c:pt idx="82" formatCode="General">
                        <c:v>41.923999999999978</c:v>
                      </c:pt>
                      <c:pt idx="83" formatCode="General">
                        <c:v>41.922000000000025</c:v>
                      </c:pt>
                      <c:pt idx="84" formatCode="General">
                        <c:v>41.924999999999727</c:v>
                      </c:pt>
                      <c:pt idx="85" formatCode="General">
                        <c:v>41.922000000000025</c:v>
                      </c:pt>
                      <c:pt idx="86" formatCode="General">
                        <c:v>41.925000000000182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496-4C6E-A0C6-9A85E558E077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-4'!$D$2:$D$90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1.9963809523809513</c:v>
                      </c:pt>
                      <c:pt idx="4" formatCode="General">
                        <c:v>1.9964761904761872</c:v>
                      </c:pt>
                      <c:pt idx="5" formatCode="General">
                        <c:v>1.9963809523809513</c:v>
                      </c:pt>
                      <c:pt idx="6" formatCode="General">
                        <c:v>1.9964761904761872</c:v>
                      </c:pt>
                      <c:pt idx="7" formatCode="General">
                        <c:v>1.9964285714285692</c:v>
                      </c:pt>
                      <c:pt idx="8" formatCode="General">
                        <c:v>1.9964761904761981</c:v>
                      </c:pt>
                      <c:pt idx="9" formatCode="General">
                        <c:v>1.9963809523809513</c:v>
                      </c:pt>
                      <c:pt idx="10" formatCode="General">
                        <c:v>1.9964761904761872</c:v>
                      </c:pt>
                      <c:pt idx="11" formatCode="General">
                        <c:v>1.9963809523809621</c:v>
                      </c:pt>
                      <c:pt idx="12" formatCode="General">
                        <c:v>1.9964761904761872</c:v>
                      </c:pt>
                      <c:pt idx="13" formatCode="General">
                        <c:v>1.9963809523809513</c:v>
                      </c:pt>
                      <c:pt idx="14" formatCode="General">
                        <c:v>1.9964761904761872</c:v>
                      </c:pt>
                      <c:pt idx="15" formatCode="General">
                        <c:v>1.9964285714285583</c:v>
                      </c:pt>
                      <c:pt idx="16" formatCode="General">
                        <c:v>1.9964761904761872</c:v>
                      </c:pt>
                      <c:pt idx="17" formatCode="General">
                        <c:v>1.9963809523809513</c:v>
                      </c:pt>
                      <c:pt idx="18" formatCode="General">
                        <c:v>1.9964285714285801</c:v>
                      </c:pt>
                      <c:pt idx="19" formatCode="General">
                        <c:v>1.996380952380973</c:v>
                      </c:pt>
                      <c:pt idx="20" formatCode="General">
                        <c:v>1.9964761904761872</c:v>
                      </c:pt>
                      <c:pt idx="21" formatCode="General">
                        <c:v>1.9963809523809513</c:v>
                      </c:pt>
                      <c:pt idx="22" formatCode="General">
                        <c:v>1.9964761904761872</c:v>
                      </c:pt>
                      <c:pt idx="23" formatCode="General">
                        <c:v>1.9963333333333226</c:v>
                      </c:pt>
                      <c:pt idx="24" formatCode="General">
                        <c:v>1.9964285714285801</c:v>
                      </c:pt>
                      <c:pt idx="25" formatCode="General">
                        <c:v>1.9963809523809513</c:v>
                      </c:pt>
                      <c:pt idx="26" formatCode="General">
                        <c:v>1.9964285714285583</c:v>
                      </c:pt>
                      <c:pt idx="27" formatCode="General">
                        <c:v>1.9963809523809513</c:v>
                      </c:pt>
                      <c:pt idx="28" formatCode="General">
                        <c:v>1.9964761904762089</c:v>
                      </c:pt>
                      <c:pt idx="29" formatCode="General">
                        <c:v>1.9963809523809513</c:v>
                      </c:pt>
                      <c:pt idx="30" formatCode="General">
                        <c:v>1.9964761904761872</c:v>
                      </c:pt>
                      <c:pt idx="31" formatCode="General">
                        <c:v>1.9963333333333442</c:v>
                      </c:pt>
                      <c:pt idx="32" formatCode="General">
                        <c:v>1.9964285714285583</c:v>
                      </c:pt>
                      <c:pt idx="33" formatCode="General">
                        <c:v>1.9963809523809513</c:v>
                      </c:pt>
                      <c:pt idx="34" formatCode="General">
                        <c:v>1.9964285714285801</c:v>
                      </c:pt>
                      <c:pt idx="35" formatCode="General">
                        <c:v>1.9963809523809513</c:v>
                      </c:pt>
                      <c:pt idx="36" formatCode="General">
                        <c:v>1.9964761904761872</c:v>
                      </c:pt>
                      <c:pt idx="37" formatCode="General">
                        <c:v>1.9963333333333226</c:v>
                      </c:pt>
                      <c:pt idx="38" formatCode="General">
                        <c:v>1.9964285714285801</c:v>
                      </c:pt>
                      <c:pt idx="39" formatCode="General">
                        <c:v>1.9963333333333442</c:v>
                      </c:pt>
                      <c:pt idx="40" formatCode="General">
                        <c:v>1.9964285714285583</c:v>
                      </c:pt>
                      <c:pt idx="41" formatCode="General">
                        <c:v>1.9963809523809513</c:v>
                      </c:pt>
                      <c:pt idx="42" formatCode="General">
                        <c:v>1.9964285714285801</c:v>
                      </c:pt>
                      <c:pt idx="43" formatCode="General">
                        <c:v>1.9963333333333226</c:v>
                      </c:pt>
                      <c:pt idx="44" formatCode="General">
                        <c:v>1.9964285714285801</c:v>
                      </c:pt>
                      <c:pt idx="45" formatCode="General">
                        <c:v>1.9963333333333442</c:v>
                      </c:pt>
                      <c:pt idx="46" formatCode="General">
                        <c:v>1.9964761904761872</c:v>
                      </c:pt>
                      <c:pt idx="47" formatCode="General">
                        <c:v>1.9963333333333226</c:v>
                      </c:pt>
                      <c:pt idx="48" formatCode="General">
                        <c:v>1.9964285714285583</c:v>
                      </c:pt>
                      <c:pt idx="49" formatCode="General">
                        <c:v>1.9963333333333442</c:v>
                      </c:pt>
                      <c:pt idx="50" formatCode="General">
                        <c:v>1.9964285714285801</c:v>
                      </c:pt>
                      <c:pt idx="51" formatCode="General">
                        <c:v>1.9963333333333226</c:v>
                      </c:pt>
                      <c:pt idx="52" formatCode="General">
                        <c:v>1.9964285714285583</c:v>
                      </c:pt>
                      <c:pt idx="53" formatCode="General">
                        <c:v>1.9963333333333442</c:v>
                      </c:pt>
                      <c:pt idx="54" formatCode="General">
                        <c:v>1.9964285714285801</c:v>
                      </c:pt>
                      <c:pt idx="55" formatCode="General">
                        <c:v>1.9963333333333226</c:v>
                      </c:pt>
                      <c:pt idx="56" formatCode="General">
                        <c:v>1.9964285714285801</c:v>
                      </c:pt>
                      <c:pt idx="57" formatCode="General">
                        <c:v>1.9963333333333442</c:v>
                      </c:pt>
                      <c:pt idx="58" formatCode="General">
                        <c:v>1.9964285714285583</c:v>
                      </c:pt>
                      <c:pt idx="59" formatCode="General">
                        <c:v>1.9963333333333226</c:v>
                      </c:pt>
                      <c:pt idx="60" formatCode="General">
                        <c:v>1.9964285714285801</c:v>
                      </c:pt>
                      <c:pt idx="61" formatCode="General">
                        <c:v>1.9963333333333442</c:v>
                      </c:pt>
                      <c:pt idx="62" formatCode="General">
                        <c:v>1.9964285714285583</c:v>
                      </c:pt>
                      <c:pt idx="63" formatCode="General">
                        <c:v>1.9963333333333226</c:v>
                      </c:pt>
                      <c:pt idx="64" formatCode="General">
                        <c:v>1.9964285714285801</c:v>
                      </c:pt>
                      <c:pt idx="65" formatCode="General">
                        <c:v>1.9962857142857156</c:v>
                      </c:pt>
                      <c:pt idx="66" formatCode="General">
                        <c:v>1.9964285714285801</c:v>
                      </c:pt>
                      <c:pt idx="67" formatCode="General">
                        <c:v>1.9963333333333442</c:v>
                      </c:pt>
                      <c:pt idx="68" formatCode="General">
                        <c:v>1.9963809523809513</c:v>
                      </c:pt>
                      <c:pt idx="69" formatCode="General">
                        <c:v>1.9963333333333226</c:v>
                      </c:pt>
                      <c:pt idx="70" formatCode="General">
                        <c:v>1.9964285714285583</c:v>
                      </c:pt>
                      <c:pt idx="71" formatCode="General">
                        <c:v>1.9962857142857156</c:v>
                      </c:pt>
                      <c:pt idx="72" formatCode="General">
                        <c:v>1.9964285714285801</c:v>
                      </c:pt>
                      <c:pt idx="73" formatCode="General">
                        <c:v>1.9963333333333442</c:v>
                      </c:pt>
                      <c:pt idx="74" formatCode="General">
                        <c:v>1.9964285714285801</c:v>
                      </c:pt>
                      <c:pt idx="75" formatCode="General">
                        <c:v>1.9962857142857156</c:v>
                      </c:pt>
                      <c:pt idx="76" formatCode="General">
                        <c:v>1.9964285714285583</c:v>
                      </c:pt>
                      <c:pt idx="77" formatCode="General">
                        <c:v>1.9963333333333226</c:v>
                      </c:pt>
                      <c:pt idx="78" formatCode="General">
                        <c:v>1.9963809523809513</c:v>
                      </c:pt>
                      <c:pt idx="79" formatCode="General">
                        <c:v>1.9962857142857156</c:v>
                      </c:pt>
                      <c:pt idx="80" formatCode="General">
                        <c:v>1.9964285714285801</c:v>
                      </c:pt>
                      <c:pt idx="81" formatCode="General">
                        <c:v>1.9962857142857156</c:v>
                      </c:pt>
                      <c:pt idx="82" formatCode="General">
                        <c:v>1.9963809523809513</c:v>
                      </c:pt>
                      <c:pt idx="83" formatCode="General">
                        <c:v>1.9962857142857156</c:v>
                      </c:pt>
                      <c:pt idx="84" formatCode="General">
                        <c:v>1.9964285714285583</c:v>
                      </c:pt>
                      <c:pt idx="85" formatCode="General">
                        <c:v>1.9962857142857156</c:v>
                      </c:pt>
                      <c:pt idx="86" formatCode="General">
                        <c:v>1.9964285714285801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496-4C6E-A0C6-9A85E558E077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-4'!$E$2:$E$90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5.484422594504828E-4</c:v>
                      </c:pt>
                      <c:pt idx="4" formatCode="General">
                        <c:v>5.4216762955637673E-4</c:v>
                      </c:pt>
                      <c:pt idx="5" formatCode="General">
                        <c:v>5.3611541492652542E-4</c:v>
                      </c:pt>
                      <c:pt idx="6" formatCode="General">
                        <c:v>5.3011756947455809E-4</c:v>
                      </c:pt>
                      <c:pt idx="7" formatCode="General">
                        <c:v>5.243305085901067E-4</c:v>
                      </c:pt>
                      <c:pt idx="8" formatCode="General">
                        <c:v>5.1859150547114042E-4</c:v>
                      </c:pt>
                      <c:pt idx="9" formatCode="General">
                        <c:v>5.1305230722187821E-4</c:v>
                      </c:pt>
                      <c:pt idx="10" formatCode="General">
                        <c:v>5.0755598596303163E-4</c:v>
                      </c:pt>
                      <c:pt idx="11" formatCode="General">
                        <c:v>5.0224932359572343E-4</c:v>
                      </c:pt>
                      <c:pt idx="12" formatCode="General">
                        <c:v>4.9698034740914209E-4</c:v>
                      </c:pt>
                      <c:pt idx="13" formatCode="General">
                        <c:v>4.9189189986851732E-4</c:v>
                      </c:pt>
                      <c:pt idx="14" formatCode="General">
                        <c:v>4.868364297753055E-4</c:v>
                      </c:pt>
                      <c:pt idx="15" formatCode="General">
                        <c:v>4.8195302789399535E-4</c:v>
                      </c:pt>
                      <c:pt idx="16" formatCode="General">
                        <c:v>4.7709832614823257E-4</c:v>
                      </c:pt>
                      <c:pt idx="17" formatCode="General">
                        <c:v>4.7240761596662161E-4</c:v>
                      </c:pt>
                      <c:pt idx="18" formatCode="General">
                        <c:v>4.6774216181072351E-4</c:v>
                      </c:pt>
                      <c:pt idx="19" formatCode="General">
                        <c:v>4.6323318231931596E-4</c:v>
                      </c:pt>
                      <c:pt idx="20" formatCode="General">
                        <c:v>4.5874610925956082E-4</c:v>
                      </c:pt>
                      <c:pt idx="21" formatCode="General">
                        <c:v>4.5440830585677773E-4</c:v>
                      </c:pt>
                      <c:pt idx="22" formatCode="General">
                        <c:v>4.5008936524346908E-4</c:v>
                      </c:pt>
                      <c:pt idx="23" formatCode="General">
                        <c:v>4.4591338221733101E-4</c:v>
                      </c:pt>
                      <c:pt idx="24" formatCode="General">
                        <c:v>4.4175328344171755E-4</c:v>
                      </c:pt>
                      <c:pt idx="25" formatCode="General">
                        <c:v>4.3773043771730581E-4</c:v>
                      </c:pt>
                      <c:pt idx="26" formatCode="General">
                        <c:v>4.3372055904845181E-4</c:v>
                      </c:pt>
                      <c:pt idx="27" formatCode="General">
                        <c:v>4.2984222641079592E-4</c:v>
                      </c:pt>
                      <c:pt idx="28" formatCode="General">
                        <c:v>4.2597474736502677E-4</c:v>
                      </c:pt>
                      <c:pt idx="29" formatCode="General">
                        <c:v>4.2223328473428226E-4</c:v>
                      </c:pt>
                      <c:pt idx="30" formatCode="General">
                        <c:v>4.1850057104402916E-4</c:v>
                      </c:pt>
                      <c:pt idx="31" formatCode="General">
                        <c:v>4.1488904000069703E-4</c:v>
                      </c:pt>
                      <c:pt idx="32" formatCode="General">
                        <c:v>4.1128415663510331E-4</c:v>
                      </c:pt>
                      <c:pt idx="33" formatCode="General">
                        <c:v>4.0779608238459571E-4</c:v>
                      </c:pt>
                      <c:pt idx="34" formatCode="General">
                        <c:v>4.0431255948448537E-4</c:v>
                      </c:pt>
                      <c:pt idx="35" formatCode="General">
                        <c:v>4.009414104316936E-4</c:v>
                      </c:pt>
                      <c:pt idx="36" formatCode="General">
                        <c:v>3.9757337117171632E-4</c:v>
                      </c:pt>
                      <c:pt idx="37" formatCode="General">
                        <c:v>3.9431337029889742E-4</c:v>
                      </c:pt>
                      <c:pt idx="38" formatCode="General">
                        <c:v>3.9105500775266555E-4</c:v>
                      </c:pt>
                      <c:pt idx="39" formatCode="General">
                        <c:v>3.8790105575030347E-4</c:v>
                      </c:pt>
                      <c:pt idx="40" formatCode="General">
                        <c:v>3.8474708650268745E-4</c:v>
                      </c:pt>
                      <c:pt idx="41" formatCode="General">
                        <c:v>3.8169395778464826E-4</c:v>
                      </c:pt>
                      <c:pt idx="42" formatCode="General">
                        <c:v>3.7863943491850735E-4</c:v>
                      </c:pt>
                      <c:pt idx="43" formatCode="General">
                        <c:v>3.7568223894592578E-4</c:v>
                      </c:pt>
                      <c:pt idx="44" formatCode="General">
                        <c:v>3.7272266451978412E-4</c:v>
                      </c:pt>
                      <c:pt idx="45" formatCode="General">
                        <c:v>3.6985709091863999E-4</c:v>
                      </c:pt>
                      <c:pt idx="46" formatCode="General">
                        <c:v>3.6698796462969994E-4</c:v>
                      </c:pt>
                      <c:pt idx="47" formatCode="General">
                        <c:v>3.6420982856643367E-4</c:v>
                      </c:pt>
                      <c:pt idx="48" formatCode="General">
                        <c:v>3.6142692796869752E-4</c:v>
                      </c:pt>
                      <c:pt idx="49" formatCode="General">
                        <c:v>3.5873242614685864E-4</c:v>
                      </c:pt>
                      <c:pt idx="50" formatCode="General">
                        <c:v>3.5603203718683423E-4</c:v>
                      </c:pt>
                      <c:pt idx="51" formatCode="General">
                        <c:v>3.5341733356517507E-4</c:v>
                      </c:pt>
                      <c:pt idx="52" formatCode="General">
                        <c:v>3.5079583296645936E-4</c:v>
                      </c:pt>
                      <c:pt idx="53" formatCode="General">
                        <c:v>3.4825744165207758E-4</c:v>
                      </c:pt>
                      <c:pt idx="54" formatCode="General">
                        <c:v>3.4571141532179167E-4</c:v>
                      </c:pt>
                      <c:pt idx="55" formatCode="General">
                        <c:v>3.4324605043932059E-4</c:v>
                      </c:pt>
                      <c:pt idx="56" formatCode="General">
                        <c:v>3.4077227858406395E-4</c:v>
                      </c:pt>
                      <c:pt idx="57" formatCode="General">
                        <c:v>3.3837684013555378E-4</c:v>
                      </c:pt>
                      <c:pt idx="58" formatCode="General">
                        <c:v>3.3597228363048962E-4</c:v>
                      </c:pt>
                      <c:pt idx="59" formatCode="General">
                        <c:v>3.3364384453798333E-4</c:v>
                      </c:pt>
                      <c:pt idx="60" formatCode="General">
                        <c:v>3.3130563242766525E-4</c:v>
                      </c:pt>
                      <c:pt idx="61" formatCode="General">
                        <c:v>3.2904142664465599E-4</c:v>
                      </c:pt>
                      <c:pt idx="62" formatCode="General">
                        <c:v>3.2676684466745917E-4</c:v>
                      </c:pt>
                      <c:pt idx="63" formatCode="General">
                        <c:v>3.2456425625776111E-4</c:v>
                      </c:pt>
                      <c:pt idx="64" formatCode="General">
                        <c:v>3.2235073629743432E-4</c:v>
                      </c:pt>
                      <c:pt idx="65" formatCode="General">
                        <c:v>3.202072893908601E-4</c:v>
                      </c:pt>
                      <c:pt idx="66" formatCode="General">
                        <c:v>3.1805239976896672E-4</c:v>
                      </c:pt>
                      <c:pt idx="67" formatCode="General">
                        <c:v>3.1596584914716076E-4</c:v>
                      </c:pt>
                      <c:pt idx="68" formatCode="General">
                        <c:v>3.1386718584484099E-4</c:v>
                      </c:pt>
                      <c:pt idx="69" formatCode="General">
                        <c:v>3.1183520631952754E-4</c:v>
                      </c:pt>
                      <c:pt idx="70" formatCode="General">
                        <c:v>3.0979078279483947E-4</c:v>
                      </c:pt>
                      <c:pt idx="71" formatCode="General">
                        <c:v>3.0781117015955394E-4</c:v>
                      </c:pt>
                      <c:pt idx="72" formatCode="General">
                        <c:v>3.0581881458511092E-4</c:v>
                      </c:pt>
                      <c:pt idx="73" formatCode="General">
                        <c:v>3.0388975852008122E-4</c:v>
                      </c:pt>
                      <c:pt idx="74" formatCode="General">
                        <c:v>3.0194740981963174E-4</c:v>
                      </c:pt>
                      <c:pt idx="75" formatCode="General">
                        <c:v>3.0006691492202761E-4</c:v>
                      </c:pt>
                      <c:pt idx="76" formatCode="General">
                        <c:v>2.9817279709937503E-4</c:v>
                      </c:pt>
                      <c:pt idx="77" formatCode="General">
                        <c:v>2.9633914474152113E-4</c:v>
                      </c:pt>
                      <c:pt idx="78" formatCode="General">
                        <c:v>2.9449139128040442E-4</c:v>
                      </c:pt>
                      <c:pt idx="79" formatCode="General">
                        <c:v>2.9270277350513033E-4</c:v>
                      </c:pt>
                      <c:pt idx="80" formatCode="General">
                        <c:v>2.9089986673877104E-4</c:v>
                      </c:pt>
                      <c:pt idx="81" formatCode="General">
                        <c:v>2.8915464771277227E-4</c:v>
                      </c:pt>
                      <c:pt idx="82" formatCode="General">
                        <c:v>2.8739480631601819E-4</c:v>
                      </c:pt>
                      <c:pt idx="83" formatCode="General">
                        <c:v>2.8569151201947047E-4</c:v>
                      </c:pt>
                      <c:pt idx="84" formatCode="General">
                        <c:v>2.8397328606503329E-4</c:v>
                      </c:pt>
                      <c:pt idx="85" formatCode="General">
                        <c:v>2.8231034884807496E-4</c:v>
                      </c:pt>
                      <c:pt idx="86" formatCode="General">
                        <c:v>2.8063219698808687E-4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496-4C6E-A0C6-9A85E558E077}"/>
                  </c:ext>
                </c:extLst>
              </c15:ser>
            </c15:filteredScatterSeries>
          </c:ext>
        </c:extLst>
      </c:scatterChart>
      <c:valAx>
        <c:axId val="1469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62720"/>
        <c:crosses val="autoZero"/>
        <c:crossBetween val="midCat"/>
      </c:valAx>
      <c:valAx>
        <c:axId val="1469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Fine!$B$2:$B$10</c:f>
              <c:numCache>
                <c:formatCode>0.0000</c:formatCode>
                <c:ptCount val="9"/>
                <c:pt idx="0">
                  <c:v>1.9962664415886664</c:v>
                </c:pt>
                <c:pt idx="1">
                  <c:v>1.9990250876773188</c:v>
                </c:pt>
                <c:pt idx="2">
                  <c:v>2.0039311329481135</c:v>
                </c:pt>
                <c:pt idx="3">
                  <c:v>2.0064414172268776</c:v>
                </c:pt>
                <c:pt idx="4">
                  <c:v>2.0088907471448882</c:v>
                </c:pt>
                <c:pt idx="5">
                  <c:v>2.0131241852894881</c:v>
                </c:pt>
                <c:pt idx="6">
                  <c:v>2.0064414172268776</c:v>
                </c:pt>
                <c:pt idx="7">
                  <c:v>2.0088907471448882</c:v>
                </c:pt>
                <c:pt idx="8">
                  <c:v>2.0187456413326408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0-4CE8-90BD-748EC1BB0F98}"/>
            </c:ext>
          </c:extLst>
        </c:ser>
        <c:ser>
          <c:idx val="1"/>
          <c:order val="1"/>
          <c:tx>
            <c:v>Down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Fine!$C$2:$C$10</c:f>
              <c:numCache>
                <c:formatCode>0.0000</c:formatCode>
                <c:ptCount val="9"/>
                <c:pt idx="0">
                  <c:v>2.0013007762116621</c:v>
                </c:pt>
                <c:pt idx="1">
                  <c:v>2.0030884277980414</c:v>
                </c:pt>
                <c:pt idx="2">
                  <c:v>2.0046117725481953</c:v>
                </c:pt>
                <c:pt idx="3">
                  <c:v>2.0064791732083078</c:v>
                </c:pt>
                <c:pt idx="4">
                  <c:v>2.0079511572584052</c:v>
                </c:pt>
                <c:pt idx="5">
                  <c:v>2.0100730496694679</c:v>
                </c:pt>
                <c:pt idx="6">
                  <c:v>2.0094607246394665</c:v>
                </c:pt>
                <c:pt idx="7">
                  <c:v>2.0113060933588018</c:v>
                </c:pt>
                <c:pt idx="8">
                  <c:v>2.013027892740118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40-4CE8-90BD-748EC1BB0F98}"/>
            </c:ext>
          </c:extLst>
        </c:ser>
        <c:ser>
          <c:idx val="2"/>
          <c:order val="2"/>
          <c:tx>
            <c:v>Trendline End A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Fine!$S$11:$S$12</c:f>
              <c:numCache>
                <c:formatCode>General</c:formatCode>
                <c:ptCount val="2"/>
                <c:pt idx="0">
                  <c:v>-6</c:v>
                </c:pt>
                <c:pt idx="1">
                  <c:v>6</c:v>
                </c:pt>
              </c:numCache>
            </c:numRef>
          </c:xVal>
          <c:yVal>
            <c:numRef>
              <c:f>Fine!$T$11:$T$12</c:f>
              <c:numCache>
                <c:formatCode>General</c:formatCode>
                <c:ptCount val="2"/>
                <c:pt idx="0">
                  <c:v>1.993738044618188</c:v>
                </c:pt>
                <c:pt idx="1">
                  <c:v>2.0199763891965761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3A-7B4A-BDAC-22DA0F5C31D8}"/>
            </c:ext>
          </c:extLst>
        </c:ser>
        <c:ser>
          <c:idx val="3"/>
          <c:order val="3"/>
          <c:tx>
            <c:v>Trendline End B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Fine!$S$26:$S$27</c:f>
              <c:numCache>
                <c:formatCode>General</c:formatCode>
                <c:ptCount val="2"/>
                <c:pt idx="0">
                  <c:v>-6</c:v>
                </c:pt>
                <c:pt idx="1">
                  <c:v>6</c:v>
                </c:pt>
              </c:numCache>
            </c:numRef>
          </c:xVal>
          <c:yVal>
            <c:numRef>
              <c:f>Fine!$T$26:$T$27</c:f>
              <c:numCache>
                <c:formatCode>General</c:formatCode>
                <c:ptCount val="2"/>
                <c:pt idx="0">
                  <c:v>1.9989910888852753</c:v>
                </c:pt>
                <c:pt idx="1">
                  <c:v>2.0159639294606286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3A-7B4A-BDAC-22DA0F5C3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061120"/>
        <c:axId val="646061952"/>
      </c:scatterChart>
      <c:valAx>
        <c:axId val="6460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952"/>
        <c:crosses val="autoZero"/>
        <c:crossBetween val="midCat"/>
      </c:valAx>
      <c:valAx>
        <c:axId val="6460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358138</xdr:colOff>
      <xdr:row>14</xdr:row>
      <xdr:rowOff>76200</xdr:rowOff>
    </xdr:from>
    <xdr:to>
      <xdr:col>30</xdr:col>
      <xdr:colOff>345056</xdr:colOff>
      <xdr:row>52</xdr:row>
      <xdr:rowOff>50321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1B4EA-AB5D-4AA2-8F01-187C617C1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656590</xdr:colOff>
      <xdr:row>71</xdr:row>
      <xdr:rowOff>105410</xdr:rowOff>
    </xdr:from>
    <xdr:to>
      <xdr:col>21</xdr:col>
      <xdr:colOff>78740</xdr:colOff>
      <xdr:row>86</xdr:row>
      <xdr:rowOff>105410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917A6-2FAD-4F9D-B5BA-7535513C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120650</xdr:colOff>
      <xdr:row>88</xdr:row>
      <xdr:rowOff>15240</xdr:rowOff>
    </xdr:from>
    <xdr:to>
      <xdr:col>26</xdr:col>
      <xdr:colOff>425450</xdr:colOff>
      <xdr:row>103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2EE5A-5163-4344-BA29-279C40955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19</xdr:row>
      <xdr:rowOff>2540</xdr:rowOff>
    </xdr:from>
    <xdr:to>
      <xdr:col>21</xdr:col>
      <xdr:colOff>152400</xdr:colOff>
      <xdr:row>42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C6B2B1-FBA8-4BE7-8177-8DA9CC7CD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463550</xdr:colOff>
      <xdr:row>29</xdr:row>
      <xdr:rowOff>182562</xdr:rowOff>
    </xdr:from>
    <xdr:to>
      <xdr:col>17</xdr:col>
      <xdr:colOff>279400</xdr:colOff>
      <xdr:row>60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2A344-D5A9-4E97-8F4B-BEFF1677C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EC4A-CD4D-410C-8C4F-489702D97414}">
  <dimension ref="A1:AP26"/>
  <sheetViews>
    <sheetView zoomScale="115" zoomScaleNormal="115" workbookViewId="0">
      <selection activeCell="C26" sqref="C17:C26"/>
    </sheetView>
  </sheetViews>
  <sheetFormatPr baseColWidth="10" defaultColWidth="8.83203125" defaultRowHeight="15" x14ac:dyDescent="0.2"/>
  <cols>
    <col min="2" max="2" width="10" bestFit="1" customWidth="1"/>
    <col min="3" max="3" width="14.5" bestFit="1" customWidth="1"/>
  </cols>
  <sheetData>
    <row r="1" spans="1:42" x14ac:dyDescent="0.2">
      <c r="A1" t="s">
        <v>1</v>
      </c>
      <c r="W1" t="s">
        <v>12</v>
      </c>
    </row>
    <row r="2" spans="1:42" x14ac:dyDescent="0.2">
      <c r="A2" t="s">
        <v>0</v>
      </c>
      <c r="C2" t="s">
        <v>3</v>
      </c>
      <c r="E2" t="s">
        <v>4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S2" t="s">
        <v>11</v>
      </c>
      <c r="W2" t="s">
        <v>0</v>
      </c>
      <c r="Y2" t="s">
        <v>3</v>
      </c>
      <c r="AA2" t="s">
        <v>4</v>
      </c>
      <c r="AC2" t="s">
        <v>5</v>
      </c>
      <c r="AE2" t="s">
        <v>6</v>
      </c>
      <c r="AG2" t="s">
        <v>7</v>
      </c>
      <c r="AI2" t="s">
        <v>8</v>
      </c>
      <c r="AK2" t="s">
        <v>9</v>
      </c>
      <c r="AM2" t="s">
        <v>10</v>
      </c>
      <c r="AO2" t="s">
        <v>11</v>
      </c>
    </row>
    <row r="3" spans="1:42" x14ac:dyDescent="0.2">
      <c r="A3" t="s">
        <v>2</v>
      </c>
      <c r="W3" t="s">
        <v>13</v>
      </c>
    </row>
    <row r="4" spans="1:42" x14ac:dyDescent="0.2">
      <c r="A4">
        <v>20.681999999999999</v>
      </c>
      <c r="B4">
        <f>A5-A4</f>
        <v>21.137000000000004</v>
      </c>
      <c r="C4">
        <v>19.934000000000001</v>
      </c>
      <c r="D4">
        <f>C5-C4</f>
        <v>20.846999999999998</v>
      </c>
      <c r="E4">
        <v>20.25</v>
      </c>
      <c r="F4">
        <f>E5-E4</f>
        <v>20.622</v>
      </c>
      <c r="G4">
        <v>19.952999999999999</v>
      </c>
      <c r="H4">
        <f>G5-G4</f>
        <v>20.503000000000004</v>
      </c>
      <c r="I4">
        <v>19.648</v>
      </c>
      <c r="J4">
        <f>I5-I4</f>
        <v>20.400000000000002</v>
      </c>
      <c r="K4">
        <v>20.041</v>
      </c>
      <c r="L4">
        <f>K5-K4</f>
        <v>20.543000000000003</v>
      </c>
      <c r="M4">
        <v>20.295999999999999</v>
      </c>
      <c r="N4">
        <f>M5-M4</f>
        <v>20.633000000000003</v>
      </c>
      <c r="O4">
        <v>20.459</v>
      </c>
      <c r="P4">
        <f>O5-O4</f>
        <v>20.915000000000003</v>
      </c>
      <c r="Q4">
        <v>20.962</v>
      </c>
      <c r="R4">
        <f>Q5-Q4</f>
        <v>21.193999999999999</v>
      </c>
      <c r="S4">
        <v>21.440999999999999</v>
      </c>
      <c r="T4">
        <f>S5-S4</f>
        <v>22.035</v>
      </c>
      <c r="W4">
        <v>20.364999999999998</v>
      </c>
      <c r="X4">
        <f>W5-W4</f>
        <v>21.166</v>
      </c>
      <c r="Y4">
        <v>20.228999999999999</v>
      </c>
      <c r="Z4">
        <f>Y5-Y4</f>
        <v>20.820999999999998</v>
      </c>
      <c r="AA4">
        <v>20.579000000000001</v>
      </c>
      <c r="AB4">
        <f>AA5-AA4</f>
        <v>20.906999999999996</v>
      </c>
      <c r="AC4">
        <v>20.013000000000002</v>
      </c>
      <c r="AD4">
        <f>AC5-AC4</f>
        <v>20.731999999999996</v>
      </c>
      <c r="AE4">
        <v>20.602</v>
      </c>
      <c r="AF4">
        <f>AE5-AE4</f>
        <v>20.827000000000002</v>
      </c>
      <c r="AG4">
        <v>20.436</v>
      </c>
      <c r="AH4">
        <f>AG5-AG4</f>
        <v>20.805</v>
      </c>
      <c r="AI4">
        <v>20.6</v>
      </c>
      <c r="AJ4">
        <f>AI5-AI4</f>
        <v>20.851999999999997</v>
      </c>
      <c r="AK4">
        <v>20.414999999999999</v>
      </c>
      <c r="AL4">
        <f>AK5-AK4</f>
        <v>21.006</v>
      </c>
      <c r="AM4">
        <v>20.422999999999998</v>
      </c>
      <c r="AN4">
        <f>AM5-AM4</f>
        <v>21.164000000000005</v>
      </c>
      <c r="AO4">
        <v>20.597000000000001</v>
      </c>
      <c r="AP4">
        <f>AO5-AO4</f>
        <v>21.498999999999995</v>
      </c>
    </row>
    <row r="5" spans="1:42" x14ac:dyDescent="0.2">
      <c r="A5">
        <v>41.819000000000003</v>
      </c>
      <c r="B5">
        <f t="shared" ref="B5:B12" si="0">A6-A5</f>
        <v>21.163999999999994</v>
      </c>
      <c r="C5">
        <v>40.780999999999999</v>
      </c>
      <c r="D5">
        <f t="shared" ref="D5:D12" si="1">C6-C5</f>
        <v>20.738</v>
      </c>
      <c r="E5">
        <v>40.872</v>
      </c>
      <c r="F5">
        <f t="shared" ref="F5:F12" si="2">E6-E5</f>
        <v>20.505000000000003</v>
      </c>
      <c r="G5">
        <v>40.456000000000003</v>
      </c>
      <c r="H5">
        <f t="shared" ref="H5:H12" si="3">G6-G5</f>
        <v>20.389999999999993</v>
      </c>
      <c r="I5">
        <v>40.048000000000002</v>
      </c>
      <c r="J5">
        <f t="shared" ref="J5:J12" si="4">I6-I5</f>
        <v>20.469000000000001</v>
      </c>
      <c r="K5">
        <v>40.584000000000003</v>
      </c>
      <c r="L5">
        <f t="shared" ref="L5:L12" si="5">K6-K5</f>
        <v>20.474999999999994</v>
      </c>
      <c r="M5">
        <v>40.929000000000002</v>
      </c>
      <c r="N5">
        <f t="shared" ref="N5:N12" si="6">M6-M5</f>
        <v>20.693999999999996</v>
      </c>
      <c r="O5">
        <v>41.374000000000002</v>
      </c>
      <c r="P5">
        <f t="shared" ref="P5:P12" si="7">O6-O5</f>
        <v>20.848999999999997</v>
      </c>
      <c r="Q5">
        <v>42.155999999999999</v>
      </c>
      <c r="R5">
        <f t="shared" ref="R5:R12" si="8">Q6-Q5</f>
        <v>21.122</v>
      </c>
      <c r="S5">
        <v>43.475999999999999</v>
      </c>
      <c r="T5">
        <f t="shared" ref="T5:T12" si="9">S6-S5</f>
        <v>21.655000000000001</v>
      </c>
      <c r="W5">
        <v>41.530999999999999</v>
      </c>
      <c r="X5">
        <f t="shared" ref="X5:X12" si="10">W6-W5</f>
        <v>21.053000000000004</v>
      </c>
      <c r="Y5">
        <v>41.05</v>
      </c>
      <c r="Z5">
        <f t="shared" ref="Z5:Z12" si="11">Y6-Y5</f>
        <v>21.132000000000005</v>
      </c>
      <c r="AA5">
        <v>41.485999999999997</v>
      </c>
      <c r="AB5">
        <f t="shared" ref="AB5:AB12" si="12">AA6-AA5</f>
        <v>20.836000000000006</v>
      </c>
      <c r="AC5">
        <v>40.744999999999997</v>
      </c>
      <c r="AD5">
        <f t="shared" ref="AD5:AD12" si="13">AC6-AC5</f>
        <v>20.883000000000003</v>
      </c>
      <c r="AE5">
        <v>41.429000000000002</v>
      </c>
      <c r="AF5">
        <f t="shared" ref="AF5:AF12" si="14">AE6-AE5</f>
        <v>20.738</v>
      </c>
      <c r="AG5">
        <v>41.241</v>
      </c>
      <c r="AH5">
        <f t="shared" ref="AH5:AH12" si="15">AG6-AG5</f>
        <v>20.798000000000002</v>
      </c>
      <c r="AI5">
        <v>41.451999999999998</v>
      </c>
      <c r="AJ5">
        <f t="shared" ref="AJ5:AJ12" si="16">AI6-AI5</f>
        <v>20.876000000000005</v>
      </c>
      <c r="AK5">
        <v>41.420999999999999</v>
      </c>
      <c r="AL5">
        <f t="shared" ref="AL5:AL12" si="17">AK6-AK5</f>
        <v>20.938000000000002</v>
      </c>
      <c r="AM5">
        <v>41.587000000000003</v>
      </c>
      <c r="AN5">
        <f t="shared" ref="AN5:AN12" si="18">AM6-AM5</f>
        <v>21.095999999999997</v>
      </c>
      <c r="AO5">
        <v>42.095999999999997</v>
      </c>
      <c r="AP5">
        <f t="shared" ref="AP5:AP12" si="19">AO6-AO5</f>
        <v>21.697000000000003</v>
      </c>
    </row>
    <row r="6" spans="1:42" x14ac:dyDescent="0.2">
      <c r="A6">
        <v>62.982999999999997</v>
      </c>
      <c r="B6">
        <f t="shared" si="0"/>
        <v>21.136000000000003</v>
      </c>
      <c r="C6">
        <v>61.518999999999998</v>
      </c>
      <c r="D6">
        <f t="shared" si="1"/>
        <v>20.848000000000006</v>
      </c>
      <c r="E6">
        <v>61.377000000000002</v>
      </c>
      <c r="F6">
        <f t="shared" si="2"/>
        <v>20.624000000000002</v>
      </c>
      <c r="G6">
        <v>60.845999999999997</v>
      </c>
      <c r="H6">
        <f t="shared" si="3"/>
        <v>20.503999999999998</v>
      </c>
      <c r="I6">
        <v>60.517000000000003</v>
      </c>
      <c r="J6">
        <f t="shared" si="4"/>
        <v>20.398000000000003</v>
      </c>
      <c r="K6">
        <v>61.058999999999997</v>
      </c>
      <c r="L6">
        <f t="shared" si="5"/>
        <v>20.543999999999997</v>
      </c>
      <c r="M6">
        <v>61.622999999999998</v>
      </c>
      <c r="N6">
        <f t="shared" si="6"/>
        <v>20.631999999999998</v>
      </c>
      <c r="O6">
        <v>62.222999999999999</v>
      </c>
      <c r="P6">
        <f t="shared" si="7"/>
        <v>20.915000000000006</v>
      </c>
      <c r="Q6">
        <v>63.277999999999999</v>
      </c>
      <c r="R6">
        <f t="shared" si="8"/>
        <v>21.193999999999996</v>
      </c>
      <c r="S6">
        <v>65.131</v>
      </c>
      <c r="T6">
        <f t="shared" si="9"/>
        <v>22.037999999999997</v>
      </c>
      <c r="W6">
        <v>62.584000000000003</v>
      </c>
      <c r="X6">
        <f t="shared" si="10"/>
        <v>21.165999999999997</v>
      </c>
      <c r="Y6">
        <v>62.182000000000002</v>
      </c>
      <c r="Z6">
        <f t="shared" si="11"/>
        <v>20.819000000000003</v>
      </c>
      <c r="AA6">
        <v>62.322000000000003</v>
      </c>
      <c r="AB6">
        <f t="shared" si="12"/>
        <v>20.906999999999996</v>
      </c>
      <c r="AC6">
        <v>61.628</v>
      </c>
      <c r="AD6">
        <f t="shared" si="13"/>
        <v>20.728999999999999</v>
      </c>
      <c r="AE6">
        <v>62.167000000000002</v>
      </c>
      <c r="AF6">
        <f t="shared" si="14"/>
        <v>20.826999999999998</v>
      </c>
      <c r="AG6">
        <v>62.039000000000001</v>
      </c>
      <c r="AH6">
        <f t="shared" si="15"/>
        <v>20.804000000000002</v>
      </c>
      <c r="AI6">
        <v>62.328000000000003</v>
      </c>
      <c r="AJ6">
        <f t="shared" si="16"/>
        <v>20.852999999999994</v>
      </c>
      <c r="AK6">
        <v>62.359000000000002</v>
      </c>
      <c r="AL6">
        <f t="shared" si="17"/>
        <v>21.006999999999998</v>
      </c>
      <c r="AM6">
        <v>62.683</v>
      </c>
      <c r="AN6">
        <f t="shared" si="18"/>
        <v>21.163999999999994</v>
      </c>
      <c r="AO6">
        <v>63.792999999999999</v>
      </c>
      <c r="AP6">
        <f t="shared" si="19"/>
        <v>21.499000000000002</v>
      </c>
    </row>
    <row r="7" spans="1:42" x14ac:dyDescent="0.2">
      <c r="A7">
        <v>84.119</v>
      </c>
      <c r="B7">
        <f t="shared" si="0"/>
        <v>21.165000000000006</v>
      </c>
      <c r="C7">
        <v>82.367000000000004</v>
      </c>
      <c r="D7">
        <f t="shared" si="1"/>
        <v>20.734999999999999</v>
      </c>
      <c r="E7">
        <v>82.001000000000005</v>
      </c>
      <c r="F7">
        <f t="shared" si="2"/>
        <v>20.503</v>
      </c>
      <c r="G7">
        <v>81.349999999999994</v>
      </c>
      <c r="H7">
        <f t="shared" si="3"/>
        <v>20.387</v>
      </c>
      <c r="I7">
        <v>80.915000000000006</v>
      </c>
      <c r="J7">
        <f t="shared" si="4"/>
        <v>20.47</v>
      </c>
      <c r="K7">
        <v>81.602999999999994</v>
      </c>
      <c r="L7">
        <f t="shared" si="5"/>
        <v>20.472999999999999</v>
      </c>
      <c r="M7">
        <v>82.254999999999995</v>
      </c>
      <c r="N7">
        <f t="shared" si="6"/>
        <v>20.695000000000007</v>
      </c>
      <c r="O7">
        <v>83.138000000000005</v>
      </c>
      <c r="P7">
        <f t="shared" si="7"/>
        <v>20.846999999999994</v>
      </c>
      <c r="Q7">
        <v>84.471999999999994</v>
      </c>
      <c r="R7">
        <f t="shared" si="8"/>
        <v>21.121000000000009</v>
      </c>
      <c r="S7">
        <v>87.168999999999997</v>
      </c>
      <c r="T7">
        <f t="shared" si="9"/>
        <v>21.650999999999996</v>
      </c>
      <c r="W7">
        <v>83.75</v>
      </c>
      <c r="X7">
        <f t="shared" si="10"/>
        <v>21.052999999999997</v>
      </c>
      <c r="Y7">
        <v>83.001000000000005</v>
      </c>
      <c r="Z7">
        <f t="shared" si="11"/>
        <v>21.132999999999996</v>
      </c>
      <c r="AA7">
        <v>83.228999999999999</v>
      </c>
      <c r="AB7">
        <f t="shared" si="12"/>
        <v>20.834999999999994</v>
      </c>
      <c r="AC7">
        <v>82.356999999999999</v>
      </c>
      <c r="AD7">
        <f t="shared" si="13"/>
        <v>20.885000000000005</v>
      </c>
      <c r="AE7">
        <v>82.994</v>
      </c>
      <c r="AF7">
        <f t="shared" si="14"/>
        <v>20.736999999999995</v>
      </c>
      <c r="AG7">
        <v>82.843000000000004</v>
      </c>
      <c r="AH7">
        <f t="shared" si="15"/>
        <v>20.798000000000002</v>
      </c>
      <c r="AI7">
        <v>83.180999999999997</v>
      </c>
      <c r="AJ7">
        <f t="shared" si="16"/>
        <v>20.876000000000005</v>
      </c>
      <c r="AK7">
        <v>83.366</v>
      </c>
      <c r="AL7">
        <f t="shared" si="17"/>
        <v>20.936999999999998</v>
      </c>
      <c r="AM7">
        <v>83.846999999999994</v>
      </c>
      <c r="AN7">
        <f t="shared" si="18"/>
        <v>21.096000000000004</v>
      </c>
      <c r="AO7">
        <v>85.292000000000002</v>
      </c>
      <c r="AP7">
        <f t="shared" si="19"/>
        <v>21.697999999999993</v>
      </c>
    </row>
    <row r="8" spans="1:42" x14ac:dyDescent="0.2">
      <c r="A8">
        <v>105.28400000000001</v>
      </c>
      <c r="B8">
        <f t="shared" si="0"/>
        <v>21.134999999999991</v>
      </c>
      <c r="C8">
        <v>103.102</v>
      </c>
      <c r="D8">
        <f t="shared" si="1"/>
        <v>20.84899999999999</v>
      </c>
      <c r="E8">
        <v>102.504</v>
      </c>
      <c r="F8">
        <f t="shared" si="2"/>
        <v>20.623999999999995</v>
      </c>
      <c r="G8">
        <v>101.73699999999999</v>
      </c>
      <c r="H8">
        <f t="shared" si="3"/>
        <v>20.506</v>
      </c>
      <c r="I8">
        <v>101.38500000000001</v>
      </c>
      <c r="J8">
        <f t="shared" si="4"/>
        <v>20.396999999999991</v>
      </c>
      <c r="K8">
        <v>102.07599999999999</v>
      </c>
      <c r="L8">
        <f t="shared" si="5"/>
        <v>20.544000000000011</v>
      </c>
      <c r="M8">
        <v>102.95</v>
      </c>
      <c r="N8">
        <f t="shared" si="6"/>
        <v>20.629999999999995</v>
      </c>
      <c r="O8">
        <v>103.985</v>
      </c>
      <c r="P8">
        <f t="shared" si="7"/>
        <v>20.915000000000006</v>
      </c>
      <c r="Q8">
        <v>105.593</v>
      </c>
      <c r="R8">
        <f t="shared" si="8"/>
        <v>21.194000000000003</v>
      </c>
      <c r="S8">
        <v>108.82</v>
      </c>
      <c r="T8">
        <f t="shared" si="9"/>
        <v>22.043000000000006</v>
      </c>
      <c r="W8">
        <v>104.803</v>
      </c>
      <c r="X8">
        <f t="shared" si="10"/>
        <v>21.165999999999997</v>
      </c>
      <c r="Y8">
        <v>104.134</v>
      </c>
      <c r="Z8">
        <f t="shared" si="11"/>
        <v>20.819000000000003</v>
      </c>
      <c r="AA8">
        <v>104.06399999999999</v>
      </c>
      <c r="AB8">
        <f t="shared" si="12"/>
        <v>20.907000000000011</v>
      </c>
      <c r="AC8">
        <v>103.242</v>
      </c>
      <c r="AD8">
        <f t="shared" si="13"/>
        <v>20.728999999999999</v>
      </c>
      <c r="AE8">
        <v>103.73099999999999</v>
      </c>
      <c r="AF8">
        <f t="shared" si="14"/>
        <v>20.828000000000003</v>
      </c>
      <c r="AG8">
        <v>103.64100000000001</v>
      </c>
      <c r="AH8">
        <f t="shared" si="15"/>
        <v>20.803999999999988</v>
      </c>
      <c r="AI8">
        <v>104.057</v>
      </c>
      <c r="AJ8">
        <f t="shared" si="16"/>
        <v>20.852999999999994</v>
      </c>
      <c r="AK8">
        <v>104.303</v>
      </c>
      <c r="AL8">
        <f t="shared" si="17"/>
        <v>21.007000000000005</v>
      </c>
      <c r="AM8">
        <v>104.943</v>
      </c>
      <c r="AN8">
        <f t="shared" si="18"/>
        <v>21.164000000000001</v>
      </c>
      <c r="AO8">
        <v>106.99</v>
      </c>
      <c r="AP8">
        <f t="shared" si="19"/>
        <v>21.497</v>
      </c>
    </row>
    <row r="9" spans="1:42" x14ac:dyDescent="0.2">
      <c r="A9">
        <v>126.419</v>
      </c>
      <c r="B9">
        <f t="shared" si="0"/>
        <v>21.165000000000006</v>
      </c>
      <c r="C9">
        <v>123.95099999999999</v>
      </c>
      <c r="D9">
        <f t="shared" si="1"/>
        <v>20.733000000000004</v>
      </c>
      <c r="E9">
        <v>123.128</v>
      </c>
      <c r="F9">
        <f t="shared" si="2"/>
        <v>20.500999999999991</v>
      </c>
      <c r="G9">
        <v>122.24299999999999</v>
      </c>
      <c r="H9">
        <f t="shared" si="3"/>
        <v>20.385999999999996</v>
      </c>
      <c r="I9">
        <v>121.782</v>
      </c>
      <c r="J9">
        <f t="shared" si="4"/>
        <v>20.470000000000013</v>
      </c>
      <c r="K9">
        <v>122.62</v>
      </c>
      <c r="L9">
        <f t="shared" si="5"/>
        <v>20.472999999999985</v>
      </c>
      <c r="M9">
        <v>123.58</v>
      </c>
      <c r="N9">
        <f t="shared" si="6"/>
        <v>20.695000000000007</v>
      </c>
      <c r="O9">
        <v>124.9</v>
      </c>
      <c r="P9">
        <f t="shared" si="7"/>
        <v>20.847000000000008</v>
      </c>
      <c r="Q9">
        <v>126.78700000000001</v>
      </c>
      <c r="R9">
        <f t="shared" si="8"/>
        <v>21.120000000000005</v>
      </c>
      <c r="S9">
        <v>130.863</v>
      </c>
      <c r="T9">
        <f t="shared" si="9"/>
        <v>21.64500000000001</v>
      </c>
      <c r="W9">
        <v>125.96899999999999</v>
      </c>
      <c r="X9">
        <f t="shared" si="10"/>
        <v>21.051999999999992</v>
      </c>
      <c r="Y9">
        <v>124.953</v>
      </c>
      <c r="Z9">
        <f t="shared" si="11"/>
        <v>21.133999999999986</v>
      </c>
      <c r="AA9">
        <v>124.971</v>
      </c>
      <c r="AB9">
        <f t="shared" si="12"/>
        <v>20.835000000000008</v>
      </c>
      <c r="AC9">
        <v>123.971</v>
      </c>
      <c r="AD9">
        <f t="shared" si="13"/>
        <v>20.884999999999991</v>
      </c>
      <c r="AE9">
        <v>124.559</v>
      </c>
      <c r="AF9">
        <f t="shared" si="14"/>
        <v>20.73599999999999</v>
      </c>
      <c r="AG9">
        <v>124.44499999999999</v>
      </c>
      <c r="AH9">
        <f t="shared" si="15"/>
        <v>20.796999999999997</v>
      </c>
      <c r="AI9">
        <v>124.91</v>
      </c>
      <c r="AJ9">
        <f t="shared" si="16"/>
        <v>20.876000000000005</v>
      </c>
      <c r="AK9">
        <v>125.31</v>
      </c>
      <c r="AL9">
        <f t="shared" si="17"/>
        <v>20.936000000000007</v>
      </c>
      <c r="AM9">
        <v>126.107</v>
      </c>
      <c r="AN9">
        <f t="shared" si="18"/>
        <v>21.094999999999999</v>
      </c>
      <c r="AO9">
        <v>128.48699999999999</v>
      </c>
      <c r="AP9">
        <f t="shared" si="19"/>
        <v>21.698000000000008</v>
      </c>
    </row>
    <row r="10" spans="1:42" x14ac:dyDescent="0.2">
      <c r="A10">
        <v>147.584</v>
      </c>
      <c r="B10">
        <f t="shared" si="0"/>
        <v>21.13300000000001</v>
      </c>
      <c r="C10">
        <v>144.684</v>
      </c>
      <c r="D10">
        <f t="shared" si="1"/>
        <v>20.850999999999999</v>
      </c>
      <c r="E10">
        <v>143.62899999999999</v>
      </c>
      <c r="F10">
        <f t="shared" si="2"/>
        <v>20.626000000000005</v>
      </c>
      <c r="G10">
        <v>142.62899999999999</v>
      </c>
      <c r="H10">
        <f t="shared" si="3"/>
        <v>20.506</v>
      </c>
      <c r="I10">
        <v>142.25200000000001</v>
      </c>
      <c r="J10">
        <f t="shared" si="4"/>
        <v>20.395999999999987</v>
      </c>
      <c r="K10">
        <v>143.09299999999999</v>
      </c>
      <c r="L10">
        <f t="shared" si="5"/>
        <v>20.544000000000011</v>
      </c>
      <c r="M10">
        <v>144.27500000000001</v>
      </c>
      <c r="N10">
        <f t="shared" si="6"/>
        <v>20.628999999999991</v>
      </c>
      <c r="O10">
        <v>145.74700000000001</v>
      </c>
      <c r="P10">
        <f t="shared" si="7"/>
        <v>20.915999999999997</v>
      </c>
      <c r="Q10">
        <v>147.90700000000001</v>
      </c>
      <c r="R10">
        <f t="shared" si="8"/>
        <v>21.194999999999993</v>
      </c>
      <c r="S10">
        <v>152.50800000000001</v>
      </c>
      <c r="T10">
        <f t="shared" si="9"/>
        <v>22.046999999999997</v>
      </c>
      <c r="W10">
        <v>147.02099999999999</v>
      </c>
      <c r="X10">
        <f t="shared" si="10"/>
        <v>21.167000000000002</v>
      </c>
      <c r="Y10">
        <v>146.08699999999999</v>
      </c>
      <c r="Z10">
        <f t="shared" si="11"/>
        <v>20.817000000000007</v>
      </c>
      <c r="AA10">
        <v>145.80600000000001</v>
      </c>
      <c r="AB10">
        <f t="shared" si="12"/>
        <v>20.906999999999982</v>
      </c>
      <c r="AC10">
        <v>144.85599999999999</v>
      </c>
      <c r="AD10">
        <f t="shared" si="13"/>
        <v>20.727000000000004</v>
      </c>
      <c r="AE10">
        <v>145.29499999999999</v>
      </c>
      <c r="AF10">
        <f t="shared" si="14"/>
        <v>20.829000000000008</v>
      </c>
      <c r="AG10">
        <v>145.24199999999999</v>
      </c>
      <c r="AH10">
        <f t="shared" si="15"/>
        <v>20.805000000000007</v>
      </c>
      <c r="AI10">
        <v>145.786</v>
      </c>
      <c r="AJ10">
        <f t="shared" si="16"/>
        <v>20.852000000000004</v>
      </c>
      <c r="AK10">
        <v>146.24600000000001</v>
      </c>
      <c r="AL10">
        <f t="shared" si="17"/>
        <v>21.006999999999977</v>
      </c>
      <c r="AM10">
        <v>147.202</v>
      </c>
      <c r="AN10">
        <f t="shared" si="18"/>
        <v>21.164999999999992</v>
      </c>
      <c r="AO10">
        <v>150.185</v>
      </c>
      <c r="AP10">
        <f t="shared" si="19"/>
        <v>21.496999999999986</v>
      </c>
    </row>
    <row r="11" spans="1:42" x14ac:dyDescent="0.2">
      <c r="A11">
        <v>168.71700000000001</v>
      </c>
      <c r="B11">
        <f t="shared" si="0"/>
        <v>21.164999999999992</v>
      </c>
      <c r="C11">
        <v>165.535</v>
      </c>
      <c r="D11">
        <f t="shared" si="1"/>
        <v>20.72999999999999</v>
      </c>
      <c r="E11">
        <v>164.255</v>
      </c>
      <c r="F11">
        <f t="shared" si="2"/>
        <v>20.498999999999995</v>
      </c>
      <c r="G11">
        <v>163.13499999999999</v>
      </c>
      <c r="H11">
        <f t="shared" si="3"/>
        <v>20.384000000000015</v>
      </c>
      <c r="I11">
        <v>162.648</v>
      </c>
      <c r="J11">
        <f t="shared" si="4"/>
        <v>20.471000000000004</v>
      </c>
      <c r="K11">
        <v>163.637</v>
      </c>
      <c r="L11">
        <f t="shared" si="5"/>
        <v>20.472000000000008</v>
      </c>
      <c r="M11">
        <v>164.904</v>
      </c>
      <c r="N11">
        <f t="shared" si="6"/>
        <v>20.695999999999998</v>
      </c>
      <c r="O11">
        <v>166.66300000000001</v>
      </c>
      <c r="P11">
        <f t="shared" si="7"/>
        <v>20.844999999999999</v>
      </c>
      <c r="Q11">
        <v>169.102</v>
      </c>
      <c r="R11">
        <f t="shared" si="8"/>
        <v>21.119</v>
      </c>
      <c r="S11">
        <v>174.55500000000001</v>
      </c>
      <c r="T11">
        <f t="shared" si="9"/>
        <v>21.641999999999996</v>
      </c>
      <c r="W11">
        <v>168.18799999999999</v>
      </c>
      <c r="X11">
        <f t="shared" si="10"/>
        <v>21.051000000000016</v>
      </c>
      <c r="Y11">
        <v>166.904</v>
      </c>
      <c r="Z11">
        <f t="shared" si="11"/>
        <v>21.135999999999996</v>
      </c>
      <c r="AA11">
        <v>166.71299999999999</v>
      </c>
      <c r="AB11">
        <f t="shared" si="12"/>
        <v>20.834000000000003</v>
      </c>
      <c r="AC11">
        <v>165.583</v>
      </c>
      <c r="AD11">
        <f t="shared" si="13"/>
        <v>20.885999999999996</v>
      </c>
      <c r="AE11">
        <v>166.124</v>
      </c>
      <c r="AF11">
        <f t="shared" si="14"/>
        <v>20.735000000000014</v>
      </c>
      <c r="AG11">
        <v>166.047</v>
      </c>
      <c r="AH11">
        <f t="shared" si="15"/>
        <v>20.796999999999997</v>
      </c>
      <c r="AI11">
        <v>166.63800000000001</v>
      </c>
      <c r="AJ11">
        <f t="shared" si="16"/>
        <v>20.876000000000005</v>
      </c>
      <c r="AK11">
        <v>167.25299999999999</v>
      </c>
      <c r="AL11">
        <f t="shared" si="17"/>
        <v>20.936000000000007</v>
      </c>
      <c r="AM11">
        <v>168.36699999999999</v>
      </c>
      <c r="AN11">
        <f t="shared" si="18"/>
        <v>21.094000000000023</v>
      </c>
      <c r="AO11">
        <v>171.68199999999999</v>
      </c>
      <c r="AP11">
        <f t="shared" si="19"/>
        <v>21.699000000000012</v>
      </c>
    </row>
    <row r="12" spans="1:42" x14ac:dyDescent="0.2">
      <c r="A12">
        <v>189.88200000000001</v>
      </c>
      <c r="B12">
        <f t="shared" si="0"/>
        <v>21.132999999999981</v>
      </c>
      <c r="C12">
        <v>186.26499999999999</v>
      </c>
      <c r="D12">
        <f t="shared" si="1"/>
        <v>20.852000000000004</v>
      </c>
      <c r="E12">
        <v>184.75399999999999</v>
      </c>
      <c r="F12">
        <f t="shared" si="2"/>
        <v>20.62700000000001</v>
      </c>
      <c r="G12">
        <v>183.51900000000001</v>
      </c>
      <c r="H12">
        <f t="shared" si="3"/>
        <v>20.507000000000005</v>
      </c>
      <c r="I12">
        <v>183.119</v>
      </c>
      <c r="J12">
        <f t="shared" si="4"/>
        <v>20.394000000000005</v>
      </c>
      <c r="K12">
        <v>184.10900000000001</v>
      </c>
      <c r="L12">
        <f t="shared" si="5"/>
        <v>20.544999999999987</v>
      </c>
      <c r="M12">
        <v>185.6</v>
      </c>
      <c r="N12">
        <f t="shared" si="6"/>
        <v>20.628000000000014</v>
      </c>
      <c r="O12">
        <v>187.50800000000001</v>
      </c>
      <c r="P12">
        <f t="shared" si="7"/>
        <v>20.915999999999997</v>
      </c>
      <c r="Q12">
        <v>190.221</v>
      </c>
      <c r="R12">
        <f t="shared" si="8"/>
        <v>21.193999999999988</v>
      </c>
      <c r="S12">
        <v>196.197</v>
      </c>
      <c r="T12">
        <f t="shared" si="9"/>
        <v>22.050999999999988</v>
      </c>
      <c r="W12">
        <v>189.239</v>
      </c>
      <c r="X12">
        <f t="shared" si="10"/>
        <v>21.168000000000006</v>
      </c>
      <c r="Y12">
        <v>188.04</v>
      </c>
      <c r="Z12">
        <f t="shared" si="11"/>
        <v>20.816000000000003</v>
      </c>
      <c r="AA12">
        <v>187.547</v>
      </c>
      <c r="AB12">
        <f t="shared" si="12"/>
        <v>20.908000000000015</v>
      </c>
      <c r="AC12">
        <v>186.46899999999999</v>
      </c>
      <c r="AD12">
        <f t="shared" si="13"/>
        <v>20.727000000000004</v>
      </c>
      <c r="AE12">
        <v>186.85900000000001</v>
      </c>
      <c r="AF12">
        <f t="shared" si="14"/>
        <v>20.828999999999979</v>
      </c>
      <c r="AG12">
        <v>186.84399999999999</v>
      </c>
      <c r="AH12">
        <f t="shared" si="15"/>
        <v>20.804000000000002</v>
      </c>
      <c r="AI12">
        <v>187.51400000000001</v>
      </c>
      <c r="AJ12">
        <f t="shared" si="16"/>
        <v>20.85299999999998</v>
      </c>
      <c r="AK12">
        <v>188.18899999999999</v>
      </c>
      <c r="AL12">
        <f t="shared" si="17"/>
        <v>21.00800000000001</v>
      </c>
      <c r="AM12">
        <v>189.46100000000001</v>
      </c>
      <c r="AN12">
        <f t="shared" si="18"/>
        <v>21.164999999999992</v>
      </c>
      <c r="AO12">
        <v>193.381</v>
      </c>
      <c r="AP12">
        <f t="shared" si="19"/>
        <v>21.495000000000005</v>
      </c>
    </row>
    <row r="13" spans="1:42" x14ac:dyDescent="0.2">
      <c r="A13">
        <v>211.01499999999999</v>
      </c>
      <c r="C13">
        <v>207.11699999999999</v>
      </c>
      <c r="E13">
        <v>205.381</v>
      </c>
      <c r="G13">
        <v>204.02600000000001</v>
      </c>
      <c r="I13">
        <v>203.51300000000001</v>
      </c>
      <c r="K13">
        <v>204.654</v>
      </c>
      <c r="M13">
        <v>206.22800000000001</v>
      </c>
      <c r="O13">
        <v>208.42400000000001</v>
      </c>
      <c r="Q13">
        <v>211.41499999999999</v>
      </c>
      <c r="S13">
        <v>218.24799999999999</v>
      </c>
      <c r="W13">
        <v>210.40700000000001</v>
      </c>
      <c r="Y13">
        <v>208.85599999999999</v>
      </c>
      <c r="AA13">
        <v>208.45500000000001</v>
      </c>
      <c r="AC13">
        <v>207.196</v>
      </c>
      <c r="AE13">
        <v>207.68799999999999</v>
      </c>
      <c r="AG13">
        <v>207.648</v>
      </c>
      <c r="AI13">
        <v>208.36699999999999</v>
      </c>
      <c r="AK13">
        <v>209.197</v>
      </c>
      <c r="AM13">
        <v>210.626</v>
      </c>
      <c r="AO13">
        <v>214.876</v>
      </c>
    </row>
    <row r="14" spans="1:42" x14ac:dyDescent="0.2">
      <c r="A14" t="s">
        <v>14</v>
      </c>
      <c r="B14">
        <f>SUM(B4:B12)</f>
        <v>190.333</v>
      </c>
      <c r="D14">
        <f>SUM(D4:D12)</f>
        <v>187.18299999999999</v>
      </c>
      <c r="F14">
        <f>SUM(F4:F12)</f>
        <v>185.131</v>
      </c>
      <c r="H14">
        <f>SUM(H4:H12)</f>
        <v>184.07300000000001</v>
      </c>
      <c r="J14">
        <f>SUM(J4:J12)</f>
        <v>183.86500000000001</v>
      </c>
      <c r="L14">
        <f>SUM(L4:L12)</f>
        <v>184.613</v>
      </c>
      <c r="N14">
        <f>SUM(N4:N12)</f>
        <v>185.93200000000002</v>
      </c>
      <c r="P14">
        <f>SUM(P4:P12)</f>
        <v>187.965</v>
      </c>
      <c r="R14">
        <f>SUM(R4:R12)</f>
        <v>190.45299999999997</v>
      </c>
      <c r="T14">
        <f>SUM(T4:T12)</f>
        <v>196.80699999999999</v>
      </c>
      <c r="V14" t="s">
        <v>14</v>
      </c>
      <c r="X14">
        <f>SUM(X4:X12)</f>
        <v>190.042</v>
      </c>
      <c r="Z14">
        <f>SUM(Z4:Z12)</f>
        <v>188.62700000000001</v>
      </c>
      <c r="AB14">
        <f>SUM(AB4:AB12)</f>
        <v>187.876</v>
      </c>
      <c r="AD14">
        <f>SUM(AD4:AD12)</f>
        <v>187.18299999999999</v>
      </c>
      <c r="AF14">
        <f>SUM(AF4:AF12)</f>
        <v>187.08599999999998</v>
      </c>
      <c r="AH14">
        <f>SUM(AH4:AH12)</f>
        <v>187.21199999999999</v>
      </c>
      <c r="AJ14">
        <f>SUM(AJ4:AJ12)</f>
        <v>187.767</v>
      </c>
      <c r="AL14">
        <f>SUM(AL4:AL12)</f>
        <v>188.78200000000001</v>
      </c>
      <c r="AN14">
        <f>SUM(AN4:AN12)</f>
        <v>190.20300000000003</v>
      </c>
      <c r="AP14">
        <f>SUM(AP4:AP12)</f>
        <v>194.279</v>
      </c>
    </row>
    <row r="16" spans="1:42" x14ac:dyDescent="0.2">
      <c r="B16" t="s">
        <v>15</v>
      </c>
      <c r="C16" t="s">
        <v>16</v>
      </c>
    </row>
    <row r="17" spans="1:3" x14ac:dyDescent="0.2">
      <c r="A17">
        <v>53</v>
      </c>
      <c r="B17" s="4">
        <f>B14/90</f>
        <v>2.114811111111111</v>
      </c>
      <c r="C17" s="4">
        <f>X14/90</f>
        <v>2.1115777777777778</v>
      </c>
    </row>
    <row r="18" spans="1:3" x14ac:dyDescent="0.2">
      <c r="A18">
        <v>63</v>
      </c>
      <c r="B18" s="4">
        <f>D14/90</f>
        <v>2.0798111111111108</v>
      </c>
      <c r="C18" s="4">
        <f>Z14/90</f>
        <v>2.0958555555555556</v>
      </c>
    </row>
    <row r="19" spans="1:3" x14ac:dyDescent="0.2">
      <c r="A19">
        <v>73</v>
      </c>
      <c r="B19" s="4">
        <f>F14/90</f>
        <v>2.0570111111111111</v>
      </c>
      <c r="C19" s="4">
        <f>AB14/90</f>
        <v>2.0875111111111111</v>
      </c>
    </row>
    <row r="20" spans="1:3" x14ac:dyDescent="0.2">
      <c r="A20">
        <v>83</v>
      </c>
      <c r="B20" s="4">
        <f>H14/90</f>
        <v>2.0452555555555558</v>
      </c>
      <c r="C20" s="4">
        <f>AD14/90</f>
        <v>2.0798111111111108</v>
      </c>
    </row>
    <row r="21" spans="1:3" x14ac:dyDescent="0.2">
      <c r="A21">
        <v>93</v>
      </c>
      <c r="B21" s="4">
        <f>J14/90</f>
        <v>2.0429444444444447</v>
      </c>
      <c r="C21" s="4">
        <f>AF14/90</f>
        <v>2.0787333333333331</v>
      </c>
    </row>
    <row r="22" spans="1:3" x14ac:dyDescent="0.2">
      <c r="A22">
        <v>103</v>
      </c>
      <c r="B22" s="4">
        <f>L14/90</f>
        <v>2.0512555555555556</v>
      </c>
      <c r="C22" s="4">
        <f>AH14/90</f>
        <v>2.0801333333333334</v>
      </c>
    </row>
    <row r="23" spans="1:3" x14ac:dyDescent="0.2">
      <c r="A23">
        <v>113</v>
      </c>
      <c r="B23" s="4">
        <f>N14/90</f>
        <v>2.0659111111111113</v>
      </c>
      <c r="C23" s="4">
        <f>AJ14/90</f>
        <v>2.0863</v>
      </c>
    </row>
    <row r="24" spans="1:3" x14ac:dyDescent="0.2">
      <c r="A24">
        <v>123</v>
      </c>
      <c r="B24" s="4">
        <f>P14/90</f>
        <v>2.0885000000000002</v>
      </c>
      <c r="C24" s="4">
        <f>AL14/90</f>
        <v>2.097577777777778</v>
      </c>
    </row>
    <row r="25" spans="1:3" x14ac:dyDescent="0.2">
      <c r="A25">
        <v>133</v>
      </c>
      <c r="B25" s="4">
        <f>R14/90</f>
        <v>2.1161444444444442</v>
      </c>
      <c r="C25" s="4">
        <f>AN14/90</f>
        <v>2.1133666666666668</v>
      </c>
    </row>
    <row r="26" spans="1:3" x14ac:dyDescent="0.2">
      <c r="A26">
        <v>153</v>
      </c>
      <c r="B26" s="4">
        <f>T14/90</f>
        <v>2.1867444444444444</v>
      </c>
      <c r="C26" s="4">
        <f>AP14/90</f>
        <v>2.1586555555555553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4D39-C699-4356-8AC4-2C374D545EB7}">
  <dimension ref="A1:BH118"/>
  <sheetViews>
    <sheetView zoomScaleNormal="100" workbookViewId="0">
      <selection activeCell="N14" sqref="N14"/>
    </sheetView>
  </sheetViews>
  <sheetFormatPr baseColWidth="10" defaultColWidth="8.83203125" defaultRowHeight="15" x14ac:dyDescent="0.2"/>
  <cols>
    <col min="1" max="1" width="11.6640625" bestFit="1" customWidth="1"/>
    <col min="2" max="2" width="9.83203125" customWidth="1"/>
    <col min="3" max="3" width="10.5" bestFit="1" customWidth="1"/>
    <col min="4" max="4" width="14.5" bestFit="1" customWidth="1"/>
    <col min="5" max="5" width="12" bestFit="1" customWidth="1"/>
    <col min="6" max="6" width="12" customWidth="1"/>
    <col min="7" max="7" width="12" bestFit="1" customWidth="1"/>
    <col min="8" max="9" width="12" customWidth="1"/>
    <col min="12" max="12" width="12.83203125" bestFit="1" customWidth="1"/>
    <col min="13" max="14" width="12.6640625" bestFit="1" customWidth="1"/>
  </cols>
  <sheetData>
    <row r="1" spans="1:16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F1" t="s">
        <v>44</v>
      </c>
      <c r="G1">
        <v>0.32799354052986002</v>
      </c>
    </row>
    <row r="2" spans="1:16" x14ac:dyDescent="0.2">
      <c r="A2" t="s">
        <v>17</v>
      </c>
    </row>
    <row r="3" spans="1:16" x14ac:dyDescent="0.2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6" x14ac:dyDescent="0.2">
      <c r="A5">
        <v>1823.346</v>
      </c>
      <c r="B5">
        <f>A6-A5</f>
        <v>21.102000000000089</v>
      </c>
      <c r="C5">
        <f t="shared" ref="C5:C36" si="0">A7-A5</f>
        <v>41.923999999999978</v>
      </c>
      <c r="D5">
        <f>C5/21</f>
        <v>1.9963809523809513</v>
      </c>
      <c r="E5">
        <f t="shared" ref="E5:E36" si="1">1/A5</f>
        <v>5.484422594504828E-4</v>
      </c>
      <c r="F5">
        <f t="shared" ref="F5:F36" si="2">SQRT(((1/(A5^2))*$A$1)^2)</f>
        <v>3.0078891195115069E-10</v>
      </c>
      <c r="G5">
        <f>SQRT($D$1^2+($G$1*F5))</f>
        <v>6.8072051625268576E-5</v>
      </c>
      <c r="H5">
        <f>1/G5</f>
        <v>14690.316747097962</v>
      </c>
      <c r="I5">
        <f>E5/G5</f>
        <v>8.0567905088216722</v>
      </c>
      <c r="J5">
        <f>D5/G5</f>
        <v>29327.468538349269</v>
      </c>
      <c r="K5">
        <f>(D5-$M$14-$M$15*E5)^2/G5^2</f>
        <v>0.92232097551767844</v>
      </c>
      <c r="L5" t="s">
        <v>37</v>
      </c>
      <c r="M5">
        <f t="array" ref="M5:N6">MMULT(TRANSPOSE(H5:I88),H5:I88)</f>
        <v>18317887618.060947</v>
      </c>
      <c r="N5">
        <v>7054070.7740619956</v>
      </c>
    </row>
    <row r="6" spans="1:16" x14ac:dyDescent="0.2">
      <c r="A6">
        <v>1844.4480000000001</v>
      </c>
      <c r="B6">
        <f t="shared" ref="B6:B69" si="3">A7-A6</f>
        <v>20.821999999999889</v>
      </c>
      <c r="C6">
        <f t="shared" si="0"/>
        <v>41.925999999999931</v>
      </c>
      <c r="D6">
        <f t="shared" ref="D6:D69" si="4">C6/21</f>
        <v>1.9964761904761872</v>
      </c>
      <c r="E6">
        <f t="shared" si="1"/>
        <v>5.4216762955637673E-4</v>
      </c>
      <c r="F6">
        <f t="shared" si="2"/>
        <v>2.9394573853878059E-10</v>
      </c>
      <c r="G6">
        <f t="shared" ref="G6:G69" si="5">SQRT($D$1^2+($G$1*F6))</f>
        <v>6.8055563297920378E-5</v>
      </c>
      <c r="H6">
        <f t="shared" ref="H6:H69" si="6">1/G6</f>
        <v>14693.87587936632</v>
      </c>
      <c r="I6">
        <f t="shared" ref="I6:I69" si="7">E6/G6</f>
        <v>7.9665438545116576</v>
      </c>
      <c r="J6">
        <f t="shared" ref="J6:J69" si="8">D6/G6</f>
        <v>29335.973338967204</v>
      </c>
      <c r="K6">
        <f t="shared" ref="K6:K69" si="9">(D6-$M$14-$M$15*E6)^2/G6^2</f>
        <v>0.22000714680289715</v>
      </c>
      <c r="M6">
        <v>7054070.7740619956</v>
      </c>
      <c r="N6">
        <v>2822.2498991587049</v>
      </c>
    </row>
    <row r="7" spans="1:16" x14ac:dyDescent="0.2">
      <c r="A7">
        <v>1865.27</v>
      </c>
      <c r="B7">
        <f t="shared" si="3"/>
        <v>21.104000000000042</v>
      </c>
      <c r="C7">
        <f t="shared" si="0"/>
        <v>41.923999999999978</v>
      </c>
      <c r="D7">
        <f t="shared" si="4"/>
        <v>1.9963809523809513</v>
      </c>
      <c r="E7">
        <f t="shared" si="1"/>
        <v>5.3611541492652542E-4</v>
      </c>
      <c r="F7">
        <f t="shared" si="2"/>
        <v>2.8741973812184047E-10</v>
      </c>
      <c r="G7">
        <f t="shared" si="5"/>
        <v>6.803983546287422E-5</v>
      </c>
      <c r="H7">
        <f t="shared" si="6"/>
        <v>14697.272461007753</v>
      </c>
      <c r="I7">
        <f t="shared" si="7"/>
        <v>7.8794343237213669</v>
      </c>
      <c r="J7">
        <f t="shared" si="8"/>
        <v>29341.354793108985</v>
      </c>
      <c r="K7">
        <f t="shared" si="9"/>
        <v>0.81253502543702594</v>
      </c>
    </row>
    <row r="8" spans="1:16" x14ac:dyDescent="0.2">
      <c r="A8">
        <v>1886.374</v>
      </c>
      <c r="B8">
        <f t="shared" si="3"/>
        <v>20.819999999999936</v>
      </c>
      <c r="C8">
        <f t="shared" si="0"/>
        <v>41.925999999999931</v>
      </c>
      <c r="D8">
        <f t="shared" si="4"/>
        <v>1.9964761904761872</v>
      </c>
      <c r="E8">
        <f t="shared" si="1"/>
        <v>5.3011756947455809E-4</v>
      </c>
      <c r="F8">
        <f t="shared" si="2"/>
        <v>2.8102463746561292E-10</v>
      </c>
      <c r="G8">
        <f t="shared" si="5"/>
        <v>6.8024419572008956E-5</v>
      </c>
      <c r="H8">
        <f t="shared" si="6"/>
        <v>14700.60319943524</v>
      </c>
      <c r="I8">
        <f t="shared" si="7"/>
        <v>7.7930480378945219</v>
      </c>
      <c r="J8">
        <f t="shared" si="8"/>
        <v>29349.404273310516</v>
      </c>
      <c r="K8">
        <f t="shared" si="9"/>
        <v>0.27811463374335971</v>
      </c>
      <c r="L8" t="s">
        <v>38</v>
      </c>
      <c r="M8">
        <f t="array" ref="M8:M9">MMULT(TRANSPOSE(H5:I88),J5:J88)</f>
        <v>36569698022.375885</v>
      </c>
    </row>
    <row r="9" spans="1:16" x14ac:dyDescent="0.2">
      <c r="A9">
        <v>1907.194</v>
      </c>
      <c r="B9">
        <f t="shared" si="3"/>
        <v>21.105999999999995</v>
      </c>
      <c r="C9">
        <f t="shared" si="0"/>
        <v>41.924999999999955</v>
      </c>
      <c r="D9">
        <f t="shared" si="4"/>
        <v>1.9964285714285692</v>
      </c>
      <c r="E9">
        <f t="shared" si="1"/>
        <v>5.243305085901067E-4</v>
      </c>
      <c r="F9">
        <f t="shared" si="2"/>
        <v>2.7492248223835999E-10</v>
      </c>
      <c r="G9">
        <f t="shared" si="5"/>
        <v>6.8009706591124673E-5</v>
      </c>
      <c r="H9">
        <f t="shared" si="6"/>
        <v>14703.783476261915</v>
      </c>
      <c r="I9">
        <f t="shared" si="7"/>
        <v>7.709642268307217</v>
      </c>
      <c r="J9">
        <f t="shared" si="8"/>
        <v>29355.053440108575</v>
      </c>
      <c r="K9">
        <f t="shared" si="9"/>
        <v>2.0964376583750929E-2</v>
      </c>
      <c r="M9">
        <v>14082730.442588007</v>
      </c>
    </row>
    <row r="10" spans="1:16" x14ac:dyDescent="0.2">
      <c r="A10">
        <v>1928.3</v>
      </c>
      <c r="B10">
        <f t="shared" si="3"/>
        <v>20.81899999999996</v>
      </c>
      <c r="C10">
        <f t="shared" si="0"/>
        <v>41.926000000000158</v>
      </c>
      <c r="D10">
        <f t="shared" si="4"/>
        <v>1.9964761904761981</v>
      </c>
      <c r="E10">
        <f t="shared" si="1"/>
        <v>5.1859150547114042E-4</v>
      </c>
      <c r="F10">
        <f t="shared" si="2"/>
        <v>2.6893714954682385E-10</v>
      </c>
      <c r="G10">
        <f t="shared" si="5"/>
        <v>6.7995272189690656E-5</v>
      </c>
      <c r="H10">
        <f t="shared" si="6"/>
        <v>14706.904874360052</v>
      </c>
      <c r="I10">
        <f t="shared" si="7"/>
        <v>7.6268759396152328</v>
      </c>
      <c r="J10">
        <f t="shared" si="8"/>
        <v>29361.985417258184</v>
      </c>
      <c r="K10">
        <f t="shared" si="9"/>
        <v>0.34011161862838291</v>
      </c>
    </row>
    <row r="11" spans="1:16" x14ac:dyDescent="0.2">
      <c r="A11">
        <v>1949.1189999999999</v>
      </c>
      <c r="B11">
        <f t="shared" si="3"/>
        <v>21.107000000000198</v>
      </c>
      <c r="C11">
        <f t="shared" si="0"/>
        <v>41.923999999999978</v>
      </c>
      <c r="D11">
        <f t="shared" si="4"/>
        <v>1.9963809523809513</v>
      </c>
      <c r="E11">
        <f t="shared" si="1"/>
        <v>5.1305230722187821E-4</v>
      </c>
      <c r="F11">
        <f t="shared" si="2"/>
        <v>2.6322266994569249E-10</v>
      </c>
      <c r="G11">
        <f t="shared" si="5"/>
        <v>6.7981488125470299E-5</v>
      </c>
      <c r="H11">
        <f t="shared" si="6"/>
        <v>14709.886876179382</v>
      </c>
      <c r="I11">
        <f t="shared" si="7"/>
        <v>7.5469414007966584</v>
      </c>
      <c r="J11">
        <f t="shared" si="8"/>
        <v>29366.537971283051</v>
      </c>
      <c r="K11">
        <f t="shared" si="9"/>
        <v>0.62553424584414441</v>
      </c>
      <c r="L11" t="s">
        <v>39</v>
      </c>
      <c r="M11">
        <f t="array" ref="M11:N12">MINVERSE(M5:N6)</f>
        <v>1.4564631942484078E-9</v>
      </c>
      <c r="N11">
        <v>-3.6403560347746975E-6</v>
      </c>
    </row>
    <row r="12" spans="1:16" x14ac:dyDescent="0.2">
      <c r="A12">
        <v>1970.2260000000001</v>
      </c>
      <c r="B12">
        <f t="shared" si="3"/>
        <v>20.81699999999978</v>
      </c>
      <c r="C12">
        <f t="shared" si="0"/>
        <v>41.925999999999931</v>
      </c>
      <c r="D12">
        <f t="shared" si="4"/>
        <v>1.9964761904761872</v>
      </c>
      <c r="E12">
        <f t="shared" si="1"/>
        <v>5.0755598596303163E-4</v>
      </c>
      <c r="F12">
        <f t="shared" si="2"/>
        <v>2.5761307888690516E-10</v>
      </c>
      <c r="G12">
        <f t="shared" si="5"/>
        <v>6.796795434703889E-5</v>
      </c>
      <c r="H12">
        <f t="shared" si="6"/>
        <v>14712.815908716049</v>
      </c>
      <c r="I12">
        <f t="shared" si="7"/>
        <v>7.4675777848409517</v>
      </c>
      <c r="J12">
        <f t="shared" si="8"/>
        <v>29373.786656610861</v>
      </c>
      <c r="K12">
        <f t="shared" si="9"/>
        <v>0.40536077593988384</v>
      </c>
      <c r="M12">
        <v>-3.6403560347746975E-6</v>
      </c>
      <c r="N12">
        <v>9.4532128852364734E-3</v>
      </c>
    </row>
    <row r="13" spans="1:16" x14ac:dyDescent="0.2">
      <c r="A13">
        <v>1991.0429999999999</v>
      </c>
      <c r="B13">
        <f t="shared" si="3"/>
        <v>21.109000000000151</v>
      </c>
      <c r="C13">
        <f t="shared" si="0"/>
        <v>41.924000000000206</v>
      </c>
      <c r="D13">
        <f t="shared" si="4"/>
        <v>1.9963809523809621</v>
      </c>
      <c r="E13">
        <f t="shared" si="1"/>
        <v>5.0224932359572343E-4</v>
      </c>
      <c r="F13">
        <f t="shared" si="2"/>
        <v>2.5225438305236176E-10</v>
      </c>
      <c r="G13">
        <f t="shared" si="5"/>
        <v>6.7955023364735652E-5</v>
      </c>
      <c r="H13">
        <f t="shared" si="6"/>
        <v>14715.615571680262</v>
      </c>
      <c r="I13">
        <f t="shared" si="7"/>
        <v>7.3909079671711062</v>
      </c>
      <c r="J13">
        <f t="shared" si="8"/>
        <v>29377.974629863158</v>
      </c>
      <c r="K13">
        <f t="shared" si="9"/>
        <v>0.54622930382395052</v>
      </c>
    </row>
    <row r="14" spans="1:16" x14ac:dyDescent="0.2">
      <c r="A14">
        <v>2012.152</v>
      </c>
      <c r="B14">
        <f t="shared" si="3"/>
        <v>20.815000000000055</v>
      </c>
      <c r="C14">
        <f t="shared" si="0"/>
        <v>41.925999999999931</v>
      </c>
      <c r="D14">
        <f t="shared" si="4"/>
        <v>1.9964761904761872</v>
      </c>
      <c r="E14">
        <f t="shared" si="1"/>
        <v>4.9698034740914209E-4</v>
      </c>
      <c r="F14">
        <f t="shared" si="2"/>
        <v>2.4698946571091152E-10</v>
      </c>
      <c r="G14">
        <f t="shared" si="5"/>
        <v>6.7942316280962555E-5</v>
      </c>
      <c r="H14">
        <f t="shared" si="6"/>
        <v>14718.36779695131</v>
      </c>
      <c r="I14">
        <f t="shared" si="7"/>
        <v>7.3147395410243918</v>
      </c>
      <c r="J14">
        <f t="shared" si="8"/>
        <v>29384.870869284743</v>
      </c>
      <c r="K14">
        <f t="shared" si="9"/>
        <v>0.47330815782967484</v>
      </c>
      <c r="L14" t="s">
        <v>40</v>
      </c>
      <c r="M14">
        <f t="array" ref="M14:M15">MMULT(M11:N12,M8:M9)</f>
        <v>1.9962664415886664</v>
      </c>
      <c r="N14">
        <f>SQRT(M11)</f>
        <v>3.816363706787402E-5</v>
      </c>
      <c r="O14" t="s">
        <v>42</v>
      </c>
      <c r="P14" t="s">
        <v>45</v>
      </c>
    </row>
    <row r="15" spans="1:16" x14ac:dyDescent="0.2">
      <c r="A15">
        <v>2032.9670000000001</v>
      </c>
      <c r="B15">
        <f t="shared" si="3"/>
        <v>21.110999999999876</v>
      </c>
      <c r="C15">
        <f t="shared" si="0"/>
        <v>41.923999999999978</v>
      </c>
      <c r="D15">
        <f t="shared" si="4"/>
        <v>1.9963809523809513</v>
      </c>
      <c r="E15">
        <f t="shared" si="1"/>
        <v>4.9189189986851732E-4</v>
      </c>
      <c r="F15">
        <f t="shared" si="2"/>
        <v>2.4195764115625942E-10</v>
      </c>
      <c r="G15">
        <f t="shared" si="5"/>
        <v>6.7930169554266117E-5</v>
      </c>
      <c r="H15">
        <f t="shared" si="6"/>
        <v>14720.999617131067</v>
      </c>
      <c r="I15">
        <f t="shared" si="7"/>
        <v>7.2411404696343169</v>
      </c>
      <c r="J15">
        <f t="shared" si="8"/>
        <v>29388.72323564774</v>
      </c>
      <c r="K15">
        <f t="shared" si="9"/>
        <v>0.47518132319770245</v>
      </c>
      <c r="M15">
        <v>0.32799354052986018</v>
      </c>
      <c r="O15" t="s">
        <v>43</v>
      </c>
    </row>
    <row r="16" spans="1:16" x14ac:dyDescent="0.2">
      <c r="A16">
        <v>2054.078</v>
      </c>
      <c r="B16">
        <f t="shared" si="3"/>
        <v>20.813000000000102</v>
      </c>
      <c r="C16">
        <f t="shared" si="0"/>
        <v>41.925999999999931</v>
      </c>
      <c r="D16">
        <f t="shared" si="4"/>
        <v>1.9964761904761872</v>
      </c>
      <c r="E16">
        <f t="shared" si="1"/>
        <v>4.868364297753055E-4</v>
      </c>
      <c r="F16">
        <f t="shared" si="2"/>
        <v>2.3700970935636595E-10</v>
      </c>
      <c r="G16">
        <f t="shared" si="5"/>
        <v>6.7918223224713381E-5</v>
      </c>
      <c r="H16">
        <f t="shared" si="6"/>
        <v>14723.588935644158</v>
      </c>
      <c r="I16">
        <f t="shared" si="7"/>
        <v>7.1679794709081923</v>
      </c>
      <c r="J16">
        <f t="shared" si="8"/>
        <v>29395.294748372187</v>
      </c>
      <c r="K16">
        <f t="shared" si="9"/>
        <v>0.54347185259178876</v>
      </c>
    </row>
    <row r="17" spans="1:13" x14ac:dyDescent="0.2">
      <c r="A17">
        <v>2074.8910000000001</v>
      </c>
      <c r="B17">
        <f t="shared" si="3"/>
        <v>21.112999999999829</v>
      </c>
      <c r="C17">
        <f t="shared" si="0"/>
        <v>41.924999999999727</v>
      </c>
      <c r="D17">
        <f t="shared" si="4"/>
        <v>1.9964285714285583</v>
      </c>
      <c r="E17">
        <f t="shared" si="1"/>
        <v>4.8195302789399535E-4</v>
      </c>
      <c r="F17">
        <f t="shared" si="2"/>
        <v>2.3227872109619025E-10</v>
      </c>
      <c r="G17">
        <f t="shared" si="5"/>
        <v>6.790679872010119E-5</v>
      </c>
      <c r="H17">
        <f t="shared" si="6"/>
        <v>14726.066002931582</v>
      </c>
      <c r="I17">
        <f t="shared" si="7"/>
        <v>7.0972720990797011</v>
      </c>
      <c r="J17">
        <f t="shared" si="8"/>
        <v>29399.538912995358</v>
      </c>
      <c r="K17">
        <f t="shared" si="9"/>
        <v>3.5611437469913764E-3</v>
      </c>
      <c r="L17" t="s">
        <v>41</v>
      </c>
      <c r="M17">
        <f>+SUM(K5:K88)/(COUNT(K5:K88)-2)</f>
        <v>0.59574699310157209</v>
      </c>
    </row>
    <row r="18" spans="1:13" x14ac:dyDescent="0.2">
      <c r="A18">
        <v>2096.0039999999999</v>
      </c>
      <c r="B18">
        <f t="shared" si="3"/>
        <v>20.811999999999898</v>
      </c>
      <c r="C18">
        <f t="shared" si="0"/>
        <v>41.925999999999931</v>
      </c>
      <c r="D18">
        <f t="shared" si="4"/>
        <v>1.9964761904761872</v>
      </c>
      <c r="E18">
        <f t="shared" si="1"/>
        <v>4.7709832614823257E-4</v>
      </c>
      <c r="F18">
        <f t="shared" si="2"/>
        <v>2.2762281281344531E-10</v>
      </c>
      <c r="G18">
        <f t="shared" si="5"/>
        <v>6.7895553643595067E-5</v>
      </c>
      <c r="H18">
        <f t="shared" si="6"/>
        <v>14728.504980595812</v>
      </c>
      <c r="I18">
        <f t="shared" si="7"/>
        <v>7.0269450729081679</v>
      </c>
      <c r="J18">
        <f t="shared" si="8"/>
        <v>29405.109515069475</v>
      </c>
      <c r="K18">
        <f t="shared" si="9"/>
        <v>0.6154323123798473</v>
      </c>
    </row>
    <row r="19" spans="1:13" x14ac:dyDescent="0.2">
      <c r="A19">
        <v>2116.8159999999998</v>
      </c>
      <c r="B19">
        <f t="shared" si="3"/>
        <v>21.114000000000033</v>
      </c>
      <c r="C19">
        <f t="shared" si="0"/>
        <v>41.923999999999978</v>
      </c>
      <c r="D19">
        <f t="shared" si="4"/>
        <v>1.9963809523809513</v>
      </c>
      <c r="E19">
        <f t="shared" si="1"/>
        <v>4.7240761596662161E-4</v>
      </c>
      <c r="F19">
        <f t="shared" si="2"/>
        <v>2.2316895562326706E-10</v>
      </c>
      <c r="G19">
        <f t="shared" si="5"/>
        <v>6.788479482315223E-5</v>
      </c>
      <c r="H19">
        <f t="shared" si="6"/>
        <v>14730.839249129589</v>
      </c>
      <c r="I19">
        <f t="shared" si="7"/>
        <v>6.9589606508688471</v>
      </c>
      <c r="J19">
        <f t="shared" si="8"/>
        <v>29408.366889548026</v>
      </c>
      <c r="K19">
        <f t="shared" si="9"/>
        <v>0.35480376973481847</v>
      </c>
    </row>
    <row r="20" spans="1:13" x14ac:dyDescent="0.2">
      <c r="A20">
        <v>2137.9299999999998</v>
      </c>
      <c r="B20">
        <f t="shared" si="3"/>
        <v>20.809999999999945</v>
      </c>
      <c r="C20">
        <f t="shared" si="0"/>
        <v>41.925000000000182</v>
      </c>
      <c r="D20">
        <f t="shared" si="4"/>
        <v>1.9964285714285801</v>
      </c>
      <c r="E20">
        <f t="shared" si="1"/>
        <v>4.6774216181072351E-4</v>
      </c>
      <c r="F20">
        <f t="shared" si="2"/>
        <v>2.1878272993536902E-10</v>
      </c>
      <c r="G20">
        <f t="shared" si="5"/>
        <v>6.7874197707881148E-5</v>
      </c>
      <c r="H20">
        <f t="shared" si="6"/>
        <v>14733.139157000835</v>
      </c>
      <c r="I20">
        <f t="shared" si="7"/>
        <v>6.891310359553791</v>
      </c>
      <c r="J20">
        <f t="shared" si="8"/>
        <v>29413.659959869648</v>
      </c>
      <c r="K20">
        <f t="shared" si="9"/>
        <v>1.6480451096452773E-2</v>
      </c>
    </row>
    <row r="21" spans="1:13" x14ac:dyDescent="0.2">
      <c r="A21">
        <v>2158.7399999999998</v>
      </c>
      <c r="B21">
        <f t="shared" si="3"/>
        <v>21.115000000000236</v>
      </c>
      <c r="C21">
        <f t="shared" si="0"/>
        <v>41.924000000000433</v>
      </c>
      <c r="D21">
        <f t="shared" si="4"/>
        <v>1.996380952380973</v>
      </c>
      <c r="E21">
        <f t="shared" si="1"/>
        <v>4.6323318231931596E-4</v>
      </c>
      <c r="F21">
        <f t="shared" si="2"/>
        <v>2.1458498120168061E-10</v>
      </c>
      <c r="G21">
        <f t="shared" si="5"/>
        <v>6.7864054403042563E-5</v>
      </c>
      <c r="H21">
        <f t="shared" si="6"/>
        <v>14735.341246501872</v>
      </c>
      <c r="I21">
        <f t="shared" si="7"/>
        <v>6.8258990181781378</v>
      </c>
      <c r="J21">
        <f t="shared" si="8"/>
        <v>29417.354591350038</v>
      </c>
      <c r="K21">
        <f t="shared" si="9"/>
        <v>0.30414693932765591</v>
      </c>
    </row>
    <row r="22" spans="1:13" x14ac:dyDescent="0.2">
      <c r="A22">
        <v>2179.855</v>
      </c>
      <c r="B22">
        <f t="shared" si="3"/>
        <v>20.809000000000196</v>
      </c>
      <c r="C22">
        <f t="shared" si="0"/>
        <v>41.925999999999931</v>
      </c>
      <c r="D22">
        <f t="shared" si="4"/>
        <v>1.9964761904761872</v>
      </c>
      <c r="E22">
        <f t="shared" si="1"/>
        <v>4.5874610925956082E-4</v>
      </c>
      <c r="F22">
        <f t="shared" si="2"/>
        <v>2.1044799276078493E-10</v>
      </c>
      <c r="G22">
        <f t="shared" si="5"/>
        <v>6.7854056433888031E-5</v>
      </c>
      <c r="H22">
        <f t="shared" si="6"/>
        <v>14737.512428226395</v>
      </c>
      <c r="I22">
        <f t="shared" si="7"/>
        <v>6.7607764866132811</v>
      </c>
      <c r="J22">
        <f t="shared" si="8"/>
        <v>29423.092669800895</v>
      </c>
      <c r="K22">
        <f t="shared" si="9"/>
        <v>0.76332691218957882</v>
      </c>
    </row>
    <row r="23" spans="1:13" x14ac:dyDescent="0.2">
      <c r="A23">
        <v>2200.6640000000002</v>
      </c>
      <c r="B23">
        <f t="shared" si="3"/>
        <v>21.116999999999734</v>
      </c>
      <c r="C23">
        <f t="shared" si="0"/>
        <v>41.923999999999978</v>
      </c>
      <c r="D23">
        <f t="shared" si="4"/>
        <v>1.9963809523809513</v>
      </c>
      <c r="E23">
        <f t="shared" si="1"/>
        <v>4.5440830585677773E-4</v>
      </c>
      <c r="F23">
        <f t="shared" si="2"/>
        <v>2.0648690843162685E-10</v>
      </c>
      <c r="G23">
        <f t="shared" si="5"/>
        <v>6.7844482196121177E-5</v>
      </c>
      <c r="H23">
        <f t="shared" si="6"/>
        <v>14739.592191289099</v>
      </c>
      <c r="I23">
        <f t="shared" si="7"/>
        <v>6.6977931166634699</v>
      </c>
      <c r="J23">
        <f t="shared" si="8"/>
        <v>29425.841096552565</v>
      </c>
      <c r="K23">
        <f t="shared" si="9"/>
        <v>0.25907132735022942</v>
      </c>
    </row>
    <row r="24" spans="1:13" x14ac:dyDescent="0.2">
      <c r="A24">
        <v>2221.7809999999999</v>
      </c>
      <c r="B24">
        <f t="shared" si="3"/>
        <v>20.807000000000244</v>
      </c>
      <c r="C24">
        <f t="shared" si="0"/>
        <v>41.925999999999931</v>
      </c>
      <c r="D24">
        <f t="shared" si="4"/>
        <v>1.9964761904761872</v>
      </c>
      <c r="E24">
        <f t="shared" si="1"/>
        <v>4.5008936524346908E-4</v>
      </c>
      <c r="F24">
        <f t="shared" si="2"/>
        <v>2.0258043670526893E-10</v>
      </c>
      <c r="G24">
        <f t="shared" si="5"/>
        <v>6.7835038637619244E-5</v>
      </c>
      <c r="H24">
        <f t="shared" si="6"/>
        <v>14741.64414266922</v>
      </c>
      <c r="I24">
        <f t="shared" si="7"/>
        <v>6.6350572548190936</v>
      </c>
      <c r="J24">
        <f t="shared" si="8"/>
        <v>29431.341539311845</v>
      </c>
      <c r="K24">
        <f t="shared" si="9"/>
        <v>0.83866681571908963</v>
      </c>
    </row>
    <row r="25" spans="1:13" x14ac:dyDescent="0.2">
      <c r="A25">
        <v>2242.5880000000002</v>
      </c>
      <c r="B25">
        <f t="shared" si="3"/>
        <v>21.118999999999687</v>
      </c>
      <c r="C25">
        <f t="shared" si="0"/>
        <v>41.922999999999774</v>
      </c>
      <c r="D25">
        <f t="shared" si="4"/>
        <v>1.9963333333333226</v>
      </c>
      <c r="E25">
        <f t="shared" si="1"/>
        <v>4.4591338221733101E-4</v>
      </c>
      <c r="F25">
        <f t="shared" si="2"/>
        <v>1.9883874444049953E-10</v>
      </c>
      <c r="G25">
        <f t="shared" si="5"/>
        <v>6.7825992186431005E-5</v>
      </c>
      <c r="H25">
        <f t="shared" si="6"/>
        <v>14743.610344119021</v>
      </c>
      <c r="I25">
        <f t="shared" si="7"/>
        <v>6.57437315464054</v>
      </c>
      <c r="J25">
        <f t="shared" si="8"/>
        <v>29433.160783642779</v>
      </c>
      <c r="K25">
        <f t="shared" si="9"/>
        <v>1.3691951116775474</v>
      </c>
    </row>
    <row r="26" spans="1:13" x14ac:dyDescent="0.2">
      <c r="A26">
        <v>2263.7069999999999</v>
      </c>
      <c r="B26">
        <f t="shared" si="3"/>
        <v>20.804000000000087</v>
      </c>
      <c r="C26">
        <f t="shared" si="0"/>
        <v>41.925000000000182</v>
      </c>
      <c r="D26">
        <f t="shared" si="4"/>
        <v>1.9964285714285801</v>
      </c>
      <c r="E26">
        <f t="shared" si="1"/>
        <v>4.4175328344171755E-4</v>
      </c>
      <c r="F26">
        <f t="shared" si="2"/>
        <v>1.9514596343153842E-10</v>
      </c>
      <c r="G26">
        <f t="shared" si="5"/>
        <v>6.7817062806909214E-5</v>
      </c>
      <c r="H26">
        <f t="shared" si="6"/>
        <v>14745.551615044582</v>
      </c>
      <c r="I26">
        <f t="shared" si="7"/>
        <v>6.5138958421052653</v>
      </c>
      <c r="J26">
        <f t="shared" si="8"/>
        <v>29438.440545749847</v>
      </c>
      <c r="K26">
        <f t="shared" si="9"/>
        <v>6.4606538490954393E-2</v>
      </c>
    </row>
    <row r="27" spans="1:13" x14ac:dyDescent="0.2">
      <c r="A27">
        <v>2284.511</v>
      </c>
      <c r="B27">
        <f t="shared" si="3"/>
        <v>21.121000000000095</v>
      </c>
      <c r="C27">
        <f t="shared" si="0"/>
        <v>41.923999999999978</v>
      </c>
      <c r="D27">
        <f t="shared" si="4"/>
        <v>1.9963809523809513</v>
      </c>
      <c r="E27">
        <f t="shared" si="1"/>
        <v>4.3773043771730581E-4</v>
      </c>
      <c r="F27">
        <f t="shared" si="2"/>
        <v>1.9160793610418414E-10</v>
      </c>
      <c r="G27">
        <f t="shared" si="5"/>
        <v>6.7808506528655227E-5</v>
      </c>
      <c r="H27">
        <f t="shared" si="6"/>
        <v>14747.412252434871</v>
      </c>
      <c r="I27">
        <f t="shared" si="7"/>
        <v>6.4553912204558745</v>
      </c>
      <c r="J27">
        <f t="shared" si="8"/>
        <v>29441.452917670435</v>
      </c>
      <c r="K27">
        <f t="shared" si="9"/>
        <v>0.18368832581971814</v>
      </c>
    </row>
    <row r="28" spans="1:13" x14ac:dyDescent="0.2">
      <c r="A28">
        <v>2305.6320000000001</v>
      </c>
      <c r="B28">
        <f t="shared" si="3"/>
        <v>20.802999999999884</v>
      </c>
      <c r="C28">
        <f t="shared" si="0"/>
        <v>41.924999999999727</v>
      </c>
      <c r="D28">
        <f t="shared" si="4"/>
        <v>1.9964285714285583</v>
      </c>
      <c r="E28">
        <f t="shared" si="1"/>
        <v>4.3372055904845181E-4</v>
      </c>
      <c r="F28">
        <f t="shared" si="2"/>
        <v>1.8811352334130155E-10</v>
      </c>
      <c r="G28">
        <f t="shared" si="5"/>
        <v>6.7800054666884363E-5</v>
      </c>
      <c r="H28">
        <f t="shared" si="6"/>
        <v>14749.250644607973</v>
      </c>
      <c r="I28">
        <f t="shared" si="7"/>
        <v>6.3970532351251084</v>
      </c>
      <c r="J28">
        <f t="shared" si="8"/>
        <v>29445.825394056439</v>
      </c>
      <c r="K28">
        <f t="shared" si="9"/>
        <v>8.5908492813471959E-2</v>
      </c>
    </row>
    <row r="29" spans="1:13" x14ac:dyDescent="0.2">
      <c r="A29">
        <v>2326.4349999999999</v>
      </c>
      <c r="B29">
        <f t="shared" si="3"/>
        <v>21.121999999999844</v>
      </c>
      <c r="C29">
        <f t="shared" si="0"/>
        <v>41.923999999999978</v>
      </c>
      <c r="D29">
        <f t="shared" si="4"/>
        <v>1.9963809523809513</v>
      </c>
      <c r="E29">
        <f t="shared" si="1"/>
        <v>4.2984222641079592E-4</v>
      </c>
      <c r="F29">
        <f t="shared" si="2"/>
        <v>1.8476433960578996E-10</v>
      </c>
      <c r="G29">
        <f t="shared" si="5"/>
        <v>6.7791953078527044E-5</v>
      </c>
      <c r="H29">
        <f t="shared" si="6"/>
        <v>14751.013277957143</v>
      </c>
      <c r="I29">
        <f t="shared" si="7"/>
        <v>6.3406083892123108</v>
      </c>
      <c r="J29">
        <f t="shared" si="8"/>
        <v>29448.641936432137</v>
      </c>
      <c r="K29">
        <f t="shared" si="9"/>
        <v>0.15251241342010355</v>
      </c>
    </row>
    <row r="30" spans="1:13" x14ac:dyDescent="0.2">
      <c r="A30">
        <v>2347.5569999999998</v>
      </c>
      <c r="B30">
        <f t="shared" si="3"/>
        <v>20.802000000000135</v>
      </c>
      <c r="C30">
        <f t="shared" si="0"/>
        <v>41.926000000000386</v>
      </c>
      <c r="D30">
        <f t="shared" si="4"/>
        <v>1.9964761904762089</v>
      </c>
      <c r="E30">
        <f t="shared" si="1"/>
        <v>4.2597474736502677E-4</v>
      </c>
      <c r="F30">
        <f t="shared" si="2"/>
        <v>1.8145448539269836E-10</v>
      </c>
      <c r="G30">
        <f t="shared" si="5"/>
        <v>6.7783945675943232E-5</v>
      </c>
      <c r="H30">
        <f t="shared" si="6"/>
        <v>14752.755833670857</v>
      </c>
      <c r="I30">
        <f t="shared" si="7"/>
        <v>6.2843014391858683</v>
      </c>
      <c r="J30">
        <f t="shared" si="8"/>
        <v>29453.525765832863</v>
      </c>
      <c r="K30">
        <f t="shared" si="9"/>
        <v>1.067427531656292</v>
      </c>
    </row>
    <row r="31" spans="1:13" x14ac:dyDescent="0.2">
      <c r="A31">
        <v>2368.3589999999999</v>
      </c>
      <c r="B31">
        <f t="shared" si="3"/>
        <v>21.124000000000251</v>
      </c>
      <c r="C31">
        <f t="shared" si="0"/>
        <v>41.923999999999978</v>
      </c>
      <c r="D31">
        <f t="shared" si="4"/>
        <v>1.9963809523809513</v>
      </c>
      <c r="E31">
        <f t="shared" si="1"/>
        <v>4.2223328473428226E-4</v>
      </c>
      <c r="F31">
        <f t="shared" si="2"/>
        <v>1.7828094673750151E-10</v>
      </c>
      <c r="G31">
        <f t="shared" si="5"/>
        <v>6.7776267167937902E-5</v>
      </c>
      <c r="H31">
        <f t="shared" si="6"/>
        <v>14754.427202698733</v>
      </c>
      <c r="I31">
        <f t="shared" si="7"/>
        <v>6.2298102621683338</v>
      </c>
      <c r="J31">
        <f t="shared" si="8"/>
        <v>29455.45743075911</v>
      </c>
      <c r="K31">
        <f t="shared" si="9"/>
        <v>0.12517187569020041</v>
      </c>
    </row>
    <row r="32" spans="1:13" x14ac:dyDescent="0.2">
      <c r="A32">
        <v>2389.4830000000002</v>
      </c>
      <c r="B32">
        <f t="shared" si="3"/>
        <v>20.799999999999727</v>
      </c>
      <c r="C32">
        <f t="shared" si="0"/>
        <v>41.925999999999931</v>
      </c>
      <c r="D32">
        <f t="shared" si="4"/>
        <v>1.9964761904761872</v>
      </c>
      <c r="E32">
        <f t="shared" si="1"/>
        <v>4.1850057104402916E-4</v>
      </c>
      <c r="F32">
        <f t="shared" si="2"/>
        <v>1.751427279641785E-10</v>
      </c>
      <c r="G32">
        <f t="shared" si="5"/>
        <v>6.7768673262306656E-5</v>
      </c>
      <c r="H32">
        <f t="shared" si="6"/>
        <v>14756.080528969216</v>
      </c>
      <c r="I32">
        <f t="shared" si="7"/>
        <v>6.1754281277452971</v>
      </c>
      <c r="J32">
        <f t="shared" si="8"/>
        <v>29460.163440836302</v>
      </c>
      <c r="K32">
        <f t="shared" si="9"/>
        <v>1.1439819940059812</v>
      </c>
    </row>
    <row r="33" spans="1:11" x14ac:dyDescent="0.2">
      <c r="A33">
        <v>2410.2829999999999</v>
      </c>
      <c r="B33">
        <f t="shared" si="3"/>
        <v>21.126000000000204</v>
      </c>
      <c r="C33">
        <f t="shared" si="0"/>
        <v>41.923000000000229</v>
      </c>
      <c r="D33">
        <f t="shared" si="4"/>
        <v>1.9963333333333442</v>
      </c>
      <c r="E33">
        <f t="shared" si="1"/>
        <v>4.1488904000069703E-4</v>
      </c>
      <c r="F33">
        <f t="shared" si="2"/>
        <v>1.7213291551269997E-10</v>
      </c>
      <c r="G33">
        <f t="shared" si="5"/>
        <v>6.776138927657097E-5</v>
      </c>
      <c r="H33">
        <f t="shared" si="6"/>
        <v>14757.666728444097</v>
      </c>
      <c r="I33">
        <f t="shared" si="7"/>
        <v>6.122794181614398</v>
      </c>
      <c r="J33">
        <f t="shared" si="8"/>
        <v>29461.222012217393</v>
      </c>
      <c r="K33">
        <f t="shared" si="9"/>
        <v>1.0425857148735693</v>
      </c>
    </row>
    <row r="34" spans="1:11" x14ac:dyDescent="0.2">
      <c r="A34">
        <v>2431.4090000000001</v>
      </c>
      <c r="B34">
        <f t="shared" si="3"/>
        <v>20.797000000000025</v>
      </c>
      <c r="C34">
        <f t="shared" si="0"/>
        <v>41.924999999999727</v>
      </c>
      <c r="D34">
        <f t="shared" si="4"/>
        <v>1.9964285714285583</v>
      </c>
      <c r="E34">
        <f t="shared" si="1"/>
        <v>4.1128415663510331E-4</v>
      </c>
      <c r="F34">
        <f t="shared" si="2"/>
        <v>1.6915465749904822E-10</v>
      </c>
      <c r="G34">
        <f t="shared" si="5"/>
        <v>6.7754180884285485E-5</v>
      </c>
      <c r="H34">
        <f t="shared" si="6"/>
        <v>14759.236802048539</v>
      </c>
      <c r="I34">
        <f t="shared" si="7"/>
        <v>6.0702402607083128</v>
      </c>
      <c r="J34">
        <f t="shared" si="8"/>
        <v>29465.76204408957</v>
      </c>
      <c r="K34">
        <f t="shared" si="9"/>
        <v>0.16153414370291042</v>
      </c>
    </row>
    <row r="35" spans="1:11" x14ac:dyDescent="0.2">
      <c r="A35">
        <v>2452.2060000000001</v>
      </c>
      <c r="B35">
        <f t="shared" si="3"/>
        <v>21.127999999999702</v>
      </c>
      <c r="C35">
        <f t="shared" si="0"/>
        <v>41.923999999999978</v>
      </c>
      <c r="D35">
        <f t="shared" si="4"/>
        <v>1.9963809523809513</v>
      </c>
      <c r="E35">
        <f t="shared" si="1"/>
        <v>4.0779608238459571E-4</v>
      </c>
      <c r="F35">
        <f t="shared" si="2"/>
        <v>1.6629764480822401E-10</v>
      </c>
      <c r="G35">
        <f t="shared" si="5"/>
        <v>6.7747265225931265E-5</v>
      </c>
      <c r="H35">
        <f t="shared" si="6"/>
        <v>14760.743428758144</v>
      </c>
      <c r="I35">
        <f t="shared" si="7"/>
        <v>6.0193733433317353</v>
      </c>
      <c r="J35">
        <f t="shared" si="8"/>
        <v>29468.067024155051</v>
      </c>
      <c r="K35">
        <f t="shared" si="9"/>
        <v>8.0685055765072802E-2</v>
      </c>
    </row>
    <row r="36" spans="1:11" x14ac:dyDescent="0.2">
      <c r="A36">
        <v>2473.3339999999998</v>
      </c>
      <c r="B36">
        <f t="shared" si="3"/>
        <v>20.796000000000276</v>
      </c>
      <c r="C36">
        <f t="shared" si="0"/>
        <v>41.925000000000182</v>
      </c>
      <c r="D36">
        <f t="shared" si="4"/>
        <v>1.9964285714285801</v>
      </c>
      <c r="E36">
        <f t="shared" si="1"/>
        <v>4.0431255948448537E-4</v>
      </c>
      <c r="F36">
        <f t="shared" si="2"/>
        <v>1.6346864575689551E-10</v>
      </c>
      <c r="G36">
        <f t="shared" si="5"/>
        <v>6.7740416681458894E-5</v>
      </c>
      <c r="H36">
        <f t="shared" si="6"/>
        <v>14762.235737379338</v>
      </c>
      <c r="I36">
        <f t="shared" si="7"/>
        <v>5.9685573146931796</v>
      </c>
      <c r="J36">
        <f t="shared" si="8"/>
        <v>29471.749204268166</v>
      </c>
      <c r="K36">
        <f t="shared" si="9"/>
        <v>0.18987864759772902</v>
      </c>
    </row>
    <row r="37" spans="1:11" x14ac:dyDescent="0.2">
      <c r="A37">
        <v>2494.13</v>
      </c>
      <c r="B37">
        <f t="shared" si="3"/>
        <v>21.128999999999905</v>
      </c>
      <c r="C37">
        <f t="shared" ref="C37:C68" si="10">A39-A37</f>
        <v>41.923999999999978</v>
      </c>
      <c r="D37">
        <f t="shared" si="4"/>
        <v>1.9963809523809513</v>
      </c>
      <c r="E37">
        <f t="shared" ref="E37:E68" si="11">1/A37</f>
        <v>4.009414104316936E-4</v>
      </c>
      <c r="F37">
        <f t="shared" ref="F37:F68" si="12">SQRT(((1/(A37^2))*$A$1)^2)</f>
        <v>1.6075401459895579E-10</v>
      </c>
      <c r="G37">
        <f t="shared" si="5"/>
        <v>6.7733844351940847E-5</v>
      </c>
      <c r="H37">
        <f t="shared" si="6"/>
        <v>14763.668142089531</v>
      </c>
      <c r="I37">
        <f t="shared" si="7"/>
        <v>5.9193659280348383</v>
      </c>
      <c r="J37">
        <f t="shared" si="8"/>
        <v>29473.905866141009</v>
      </c>
      <c r="K37">
        <f t="shared" si="9"/>
        <v>6.2958062446544449E-2</v>
      </c>
    </row>
    <row r="38" spans="1:11" x14ac:dyDescent="0.2">
      <c r="A38">
        <v>2515.259</v>
      </c>
      <c r="B38">
        <f t="shared" si="3"/>
        <v>20.795000000000073</v>
      </c>
      <c r="C38">
        <f t="shared" si="10"/>
        <v>41.925999999999931</v>
      </c>
      <c r="D38">
        <f t="shared" si="4"/>
        <v>1.9964761904761872</v>
      </c>
      <c r="E38">
        <f t="shared" si="11"/>
        <v>3.9757337117171632E-4</v>
      </c>
      <c r="F38">
        <f t="shared" si="12"/>
        <v>1.5806458546484329E-10</v>
      </c>
      <c r="G38">
        <f t="shared" si="5"/>
        <v>6.7727332409517254E-5</v>
      </c>
      <c r="H38">
        <f t="shared" si="6"/>
        <v>14765.087659933833</v>
      </c>
      <c r="I38">
        <f t="shared" si="7"/>
        <v>5.8702056766058028</v>
      </c>
      <c r="J38">
        <f t="shared" si="8"/>
        <v>29478.145963351661</v>
      </c>
      <c r="K38">
        <f t="shared" si="9"/>
        <v>1.3725790000712401</v>
      </c>
    </row>
    <row r="39" spans="1:11" x14ac:dyDescent="0.2">
      <c r="A39">
        <v>2536.0540000000001</v>
      </c>
      <c r="B39">
        <f t="shared" si="3"/>
        <v>21.130999999999858</v>
      </c>
      <c r="C39">
        <f t="shared" si="10"/>
        <v>41.922999999999774</v>
      </c>
      <c r="D39">
        <f t="shared" si="4"/>
        <v>1.9963333333333226</v>
      </c>
      <c r="E39">
        <f t="shared" si="11"/>
        <v>3.9431337029889742E-4</v>
      </c>
      <c r="F39">
        <f t="shared" si="12"/>
        <v>1.5548303399647541E-10</v>
      </c>
      <c r="G39">
        <f t="shared" si="5"/>
        <v>6.7721081083389959E-5</v>
      </c>
      <c r="H39">
        <f t="shared" si="6"/>
        <v>14766.450623678413</v>
      </c>
      <c r="I39">
        <f t="shared" si="7"/>
        <v>5.822608912774891</v>
      </c>
      <c r="J39">
        <f t="shared" si="8"/>
        <v>29478.757595069845</v>
      </c>
      <c r="K39">
        <f t="shared" si="9"/>
        <v>0.8501291192655771</v>
      </c>
    </row>
    <row r="40" spans="1:11" x14ac:dyDescent="0.2">
      <c r="A40">
        <v>2557.1849999999999</v>
      </c>
      <c r="B40">
        <f t="shared" si="3"/>
        <v>20.791999999999916</v>
      </c>
      <c r="C40">
        <f t="shared" si="10"/>
        <v>41.925000000000182</v>
      </c>
      <c r="D40">
        <f t="shared" si="4"/>
        <v>1.9964285714285801</v>
      </c>
      <c r="E40">
        <f t="shared" si="11"/>
        <v>3.9105500775266555E-4</v>
      </c>
      <c r="F40">
        <f t="shared" si="12"/>
        <v>1.5292401908843729E-10</v>
      </c>
      <c r="G40">
        <f t="shared" si="5"/>
        <v>6.771488376083297E-5</v>
      </c>
      <c r="H40">
        <f t="shared" si="6"/>
        <v>14767.802061537481</v>
      </c>
      <c r="I40">
        <f t="shared" si="7"/>
        <v>5.7750229496643701</v>
      </c>
      <c r="J40">
        <f t="shared" si="8"/>
        <v>29482.861972855313</v>
      </c>
      <c r="K40">
        <f t="shared" si="9"/>
        <v>0.25013117741574276</v>
      </c>
    </row>
    <row r="41" spans="1:11" x14ac:dyDescent="0.2">
      <c r="A41">
        <v>2577.9769999999999</v>
      </c>
      <c r="B41">
        <f t="shared" si="3"/>
        <v>21.133000000000266</v>
      </c>
      <c r="C41">
        <f t="shared" si="10"/>
        <v>41.923000000000229</v>
      </c>
      <c r="D41">
        <f t="shared" si="4"/>
        <v>1.9963333333333442</v>
      </c>
      <c r="E41">
        <f t="shared" si="11"/>
        <v>3.8790105575030347E-4</v>
      </c>
      <c r="F41">
        <f t="shared" si="12"/>
        <v>1.5046722905220003E-10</v>
      </c>
      <c r="G41">
        <f t="shared" si="5"/>
        <v>6.7708933468788279E-5</v>
      </c>
      <c r="H41">
        <f t="shared" si="6"/>
        <v>14769.099862737743</v>
      </c>
      <c r="I41">
        <f t="shared" si="7"/>
        <v>5.7289494292376331</v>
      </c>
      <c r="J41">
        <f t="shared" si="8"/>
        <v>29484.046359312277</v>
      </c>
      <c r="K41">
        <f t="shared" si="9"/>
        <v>0.79410830978678359</v>
      </c>
    </row>
    <row r="42" spans="1:11" x14ac:dyDescent="0.2">
      <c r="A42">
        <v>2599.11</v>
      </c>
      <c r="B42">
        <f t="shared" si="3"/>
        <v>20.789999999999964</v>
      </c>
      <c r="C42">
        <f t="shared" si="10"/>
        <v>41.924999999999727</v>
      </c>
      <c r="D42">
        <f t="shared" si="4"/>
        <v>1.9964285714285583</v>
      </c>
      <c r="E42">
        <f t="shared" si="11"/>
        <v>3.8474708650268745E-4</v>
      </c>
      <c r="F42">
        <f t="shared" si="12"/>
        <v>1.4803032057230645E-10</v>
      </c>
      <c r="G42">
        <f t="shared" si="5"/>
        <v>6.7703030812811692E-5</v>
      </c>
      <c r="H42">
        <f t="shared" si="6"/>
        <v>14770.387499561783</v>
      </c>
      <c r="I42">
        <f t="shared" si="7"/>
        <v>5.6828635569721104</v>
      </c>
      <c r="J42">
        <f t="shared" si="8"/>
        <v>29488.023615196365</v>
      </c>
      <c r="K42">
        <f t="shared" si="9"/>
        <v>0.2817253086876319</v>
      </c>
    </row>
    <row r="43" spans="1:11" x14ac:dyDescent="0.2">
      <c r="A43">
        <v>2619.9</v>
      </c>
      <c r="B43">
        <f t="shared" si="3"/>
        <v>21.134999999999764</v>
      </c>
      <c r="C43">
        <f t="shared" si="10"/>
        <v>41.923999999999978</v>
      </c>
      <c r="D43">
        <f t="shared" si="4"/>
        <v>1.9963809523809513</v>
      </c>
      <c r="E43">
        <f t="shared" si="11"/>
        <v>3.8169395778464826E-4</v>
      </c>
      <c r="F43">
        <f t="shared" si="12"/>
        <v>1.4569027740930886E-10</v>
      </c>
      <c r="G43">
        <f t="shared" si="5"/>
        <v>6.7697362298678267E-5</v>
      </c>
      <c r="H43">
        <f t="shared" si="6"/>
        <v>14771.624270795617</v>
      </c>
      <c r="I43">
        <f t="shared" si="7"/>
        <v>5.6382397308277472</v>
      </c>
      <c r="J43">
        <f t="shared" si="8"/>
        <v>29489.789329944528</v>
      </c>
      <c r="K43">
        <f t="shared" si="9"/>
        <v>2.4899518627860495E-2</v>
      </c>
    </row>
    <row r="44" spans="1:11" x14ac:dyDescent="0.2">
      <c r="A44">
        <v>2641.0349999999999</v>
      </c>
      <c r="B44">
        <f t="shared" si="3"/>
        <v>20.789000000000215</v>
      </c>
      <c r="C44">
        <f t="shared" si="10"/>
        <v>41.925000000000182</v>
      </c>
      <c r="D44">
        <f t="shared" si="4"/>
        <v>1.9964285714285801</v>
      </c>
      <c r="E44">
        <f t="shared" si="11"/>
        <v>3.7863943491850735E-4</v>
      </c>
      <c r="F44">
        <f t="shared" si="12"/>
        <v>1.4336782167540656E-10</v>
      </c>
      <c r="G44">
        <f t="shared" si="5"/>
        <v>6.769173591894079E-5</v>
      </c>
      <c r="H44">
        <f t="shared" si="6"/>
        <v>14772.852053867782</v>
      </c>
      <c r="I44">
        <f t="shared" si="7"/>
        <v>5.5935843538112078</v>
      </c>
      <c r="J44">
        <f t="shared" si="8"/>
        <v>29492.943921829024</v>
      </c>
      <c r="K44">
        <f t="shared" si="9"/>
        <v>0.31411608651017664</v>
      </c>
    </row>
    <row r="45" spans="1:11" x14ac:dyDescent="0.2">
      <c r="A45">
        <v>2661.8240000000001</v>
      </c>
      <c r="B45">
        <f t="shared" si="3"/>
        <v>21.135999999999967</v>
      </c>
      <c r="C45">
        <f t="shared" si="10"/>
        <v>41.922999999999774</v>
      </c>
      <c r="D45">
        <f t="shared" si="4"/>
        <v>1.9963333333333226</v>
      </c>
      <c r="E45">
        <f t="shared" si="11"/>
        <v>3.7568223894592578E-4</v>
      </c>
      <c r="F45">
        <f t="shared" si="12"/>
        <v>1.411371446594237E-10</v>
      </c>
      <c r="G45">
        <f t="shared" si="5"/>
        <v>6.7686331441934176E-5</v>
      </c>
      <c r="H45">
        <f t="shared" si="6"/>
        <v>14774.031605744009</v>
      </c>
      <c r="I45">
        <f t="shared" si="7"/>
        <v>5.5503412719037808</v>
      </c>
      <c r="J45">
        <f t="shared" si="8"/>
        <v>29493.891762266798</v>
      </c>
      <c r="K45">
        <f t="shared" si="9"/>
        <v>0.69258236415219565</v>
      </c>
    </row>
    <row r="46" spans="1:11" x14ac:dyDescent="0.2">
      <c r="A46">
        <v>2682.96</v>
      </c>
      <c r="B46">
        <f t="shared" si="3"/>
        <v>20.786999999999807</v>
      </c>
      <c r="C46">
        <f t="shared" si="10"/>
        <v>41.925000000000182</v>
      </c>
      <c r="D46">
        <f t="shared" si="4"/>
        <v>1.9964285714285801</v>
      </c>
      <c r="E46">
        <f t="shared" si="11"/>
        <v>3.7272266451978412E-4</v>
      </c>
      <c r="F46">
        <f t="shared" si="12"/>
        <v>1.3892218464672753E-10</v>
      </c>
      <c r="G46">
        <f t="shared" si="5"/>
        <v>6.7680964617022654E-5</v>
      </c>
      <c r="H46">
        <f t="shared" si="6"/>
        <v>14775.203126293605</v>
      </c>
      <c r="I46">
        <f t="shared" si="7"/>
        <v>5.5070530780531968</v>
      </c>
      <c r="J46">
        <f t="shared" si="8"/>
        <v>29497.637669993434</v>
      </c>
      <c r="K46">
        <f t="shared" si="9"/>
        <v>0.34718431009264517</v>
      </c>
    </row>
    <row r="47" spans="1:11" x14ac:dyDescent="0.2">
      <c r="A47">
        <v>2703.7469999999998</v>
      </c>
      <c r="B47">
        <f t="shared" si="3"/>
        <v>21.138000000000375</v>
      </c>
      <c r="C47">
        <f t="shared" si="10"/>
        <v>41.923000000000229</v>
      </c>
      <c r="D47">
        <f t="shared" si="4"/>
        <v>1.9963333333333442</v>
      </c>
      <c r="E47">
        <f t="shared" si="11"/>
        <v>3.6985709091863999E-4</v>
      </c>
      <c r="F47">
        <f t="shared" si="12"/>
        <v>1.3679426770279911E-10</v>
      </c>
      <c r="G47">
        <f t="shared" si="5"/>
        <v>6.7675808295714356E-5</v>
      </c>
      <c r="H47">
        <f t="shared" si="6"/>
        <v>14776.328871173986</v>
      </c>
      <c r="I47">
        <f t="shared" si="7"/>
        <v>5.4651300107495224</v>
      </c>
      <c r="J47">
        <f t="shared" si="8"/>
        <v>29498.477869820494</v>
      </c>
      <c r="K47">
        <f t="shared" si="9"/>
        <v>0.64659759383024351</v>
      </c>
    </row>
    <row r="48" spans="1:11" x14ac:dyDescent="0.2">
      <c r="A48">
        <v>2724.8850000000002</v>
      </c>
      <c r="B48">
        <f t="shared" si="3"/>
        <v>20.784999999999854</v>
      </c>
      <c r="C48">
        <f t="shared" si="10"/>
        <v>41.925999999999931</v>
      </c>
      <c r="D48">
        <f t="shared" si="4"/>
        <v>1.9964761904761872</v>
      </c>
      <c r="E48">
        <f t="shared" si="11"/>
        <v>3.6698796462969994E-4</v>
      </c>
      <c r="F48">
        <f t="shared" si="12"/>
        <v>1.346801661830499E-10</v>
      </c>
      <c r="G48">
        <f t="shared" si="5"/>
        <v>6.7670685062557023E-5</v>
      </c>
      <c r="H48">
        <f t="shared" si="6"/>
        <v>14777.447562050937</v>
      </c>
      <c r="I48">
        <f t="shared" si="7"/>
        <v>5.4231454032191948</v>
      </c>
      <c r="J48">
        <f t="shared" si="8"/>
        <v>29502.822213645071</v>
      </c>
      <c r="K48">
        <f t="shared" si="9"/>
        <v>1.7445034602589091</v>
      </c>
    </row>
    <row r="49" spans="1:11" x14ac:dyDescent="0.2">
      <c r="A49">
        <v>2745.67</v>
      </c>
      <c r="B49">
        <f t="shared" si="3"/>
        <v>21.141000000000076</v>
      </c>
      <c r="C49">
        <f t="shared" si="10"/>
        <v>41.922999999999774</v>
      </c>
      <c r="D49">
        <f t="shared" si="4"/>
        <v>1.9963333333333226</v>
      </c>
      <c r="E49">
        <f t="shared" si="11"/>
        <v>3.6420982856643367E-4</v>
      </c>
      <c r="F49">
        <f t="shared" si="12"/>
        <v>1.3264879922439103E-10</v>
      </c>
      <c r="G49">
        <f t="shared" si="5"/>
        <v>6.7665761959759905E-5</v>
      </c>
      <c r="H49">
        <f t="shared" si="6"/>
        <v>14778.522712781822</v>
      </c>
      <c r="I49">
        <f t="shared" si="7"/>
        <v>5.3824832236874141</v>
      </c>
      <c r="J49">
        <f t="shared" si="8"/>
        <v>29502.857508949954</v>
      </c>
      <c r="K49">
        <f t="shared" si="9"/>
        <v>0.60350922485548897</v>
      </c>
    </row>
    <row r="50" spans="1:11" x14ac:dyDescent="0.2">
      <c r="A50">
        <v>2766.8110000000001</v>
      </c>
      <c r="B50">
        <f t="shared" si="3"/>
        <v>20.781999999999698</v>
      </c>
      <c r="C50">
        <f t="shared" si="10"/>
        <v>41.924999999999727</v>
      </c>
      <c r="D50">
        <f t="shared" si="4"/>
        <v>1.9964285714285583</v>
      </c>
      <c r="E50">
        <f t="shared" si="11"/>
        <v>3.6142692796869752E-4</v>
      </c>
      <c r="F50">
        <f t="shared" si="12"/>
        <v>1.3062942426089007E-10</v>
      </c>
      <c r="G50">
        <f t="shared" si="5"/>
        <v>6.7660867565018373E-5</v>
      </c>
      <c r="H50">
        <f t="shared" si="6"/>
        <v>14779.591749086796</v>
      </c>
      <c r="I50">
        <f t="shared" si="7"/>
        <v>5.3417424425039499</v>
      </c>
      <c r="J50">
        <f t="shared" si="8"/>
        <v>29506.399241926661</v>
      </c>
      <c r="K50">
        <f t="shared" si="9"/>
        <v>0.41493673027259492</v>
      </c>
    </row>
    <row r="51" spans="1:11" x14ac:dyDescent="0.2">
      <c r="A51">
        <v>2787.5929999999998</v>
      </c>
      <c r="B51">
        <f t="shared" si="3"/>
        <v>21.143000000000029</v>
      </c>
      <c r="C51">
        <f t="shared" si="10"/>
        <v>41.923000000000229</v>
      </c>
      <c r="D51">
        <f t="shared" si="4"/>
        <v>1.9963333333333442</v>
      </c>
      <c r="E51">
        <f t="shared" si="11"/>
        <v>3.5873242614685864E-4</v>
      </c>
      <c r="F51">
        <f t="shared" si="12"/>
        <v>1.2868895356921137E-10</v>
      </c>
      <c r="G51">
        <f t="shared" si="5"/>
        <v>6.7656164078363896E-5</v>
      </c>
      <c r="H51">
        <f t="shared" si="6"/>
        <v>14780.619232886645</v>
      </c>
      <c r="I51">
        <f t="shared" si="7"/>
        <v>5.3022873973663467</v>
      </c>
      <c r="J51">
        <f t="shared" si="8"/>
        <v>29507.042861919534</v>
      </c>
      <c r="K51">
        <f t="shared" si="9"/>
        <v>0.56312208459520052</v>
      </c>
    </row>
    <row r="52" spans="1:11" x14ac:dyDescent="0.2">
      <c r="A52">
        <v>2808.7359999999999</v>
      </c>
      <c r="B52">
        <f t="shared" si="3"/>
        <v>20.7800000000002</v>
      </c>
      <c r="C52">
        <f t="shared" si="10"/>
        <v>41.925000000000182</v>
      </c>
      <c r="D52">
        <f t="shared" si="4"/>
        <v>1.9964285714285801</v>
      </c>
      <c r="E52">
        <f t="shared" si="11"/>
        <v>3.5603203718683423E-4</v>
      </c>
      <c r="F52">
        <f t="shared" si="12"/>
        <v>1.2675881150340734E-10</v>
      </c>
      <c r="G52">
        <f t="shared" si="5"/>
        <v>6.7651485302753028E-5</v>
      </c>
      <c r="H52">
        <f t="shared" si="6"/>
        <v>14781.641460269693</v>
      </c>
      <c r="I52">
        <f t="shared" si="7"/>
        <v>5.26273792206519</v>
      </c>
      <c r="J52">
        <f t="shared" si="8"/>
        <v>29510.491343895697</v>
      </c>
      <c r="K52">
        <f t="shared" si="9"/>
        <v>0.44943766126335583</v>
      </c>
    </row>
    <row r="53" spans="1:11" x14ac:dyDescent="0.2">
      <c r="A53">
        <v>2829.5160000000001</v>
      </c>
      <c r="B53">
        <f t="shared" si="3"/>
        <v>21.144999999999982</v>
      </c>
      <c r="C53">
        <f t="shared" si="10"/>
        <v>41.922999999999774</v>
      </c>
      <c r="D53">
        <f t="shared" si="4"/>
        <v>1.9963333333333226</v>
      </c>
      <c r="E53">
        <f t="shared" si="11"/>
        <v>3.5341733356517507E-4</v>
      </c>
      <c r="F53">
        <f t="shared" si="12"/>
        <v>1.2490381166431822E-10</v>
      </c>
      <c r="G53">
        <f t="shared" si="5"/>
        <v>6.7646988371277125E-5</v>
      </c>
      <c r="H53">
        <f t="shared" si="6"/>
        <v>14782.624091283264</v>
      </c>
      <c r="I53">
        <f t="shared" si="7"/>
        <v>5.2244355894376504</v>
      </c>
      <c r="J53">
        <f t="shared" si="8"/>
        <v>29511.045227564999</v>
      </c>
      <c r="K53">
        <f t="shared" si="9"/>
        <v>0.52525619948471214</v>
      </c>
    </row>
    <row r="54" spans="1:11" x14ac:dyDescent="0.2">
      <c r="A54">
        <v>2850.6610000000001</v>
      </c>
      <c r="B54">
        <f t="shared" si="3"/>
        <v>20.777999999999793</v>
      </c>
      <c r="C54">
        <f t="shared" si="10"/>
        <v>41.924999999999727</v>
      </c>
      <c r="D54">
        <f t="shared" si="4"/>
        <v>1.9964285714285583</v>
      </c>
      <c r="E54">
        <f t="shared" si="11"/>
        <v>3.5079583296645936E-4</v>
      </c>
      <c r="F54">
        <f t="shared" si="12"/>
        <v>1.2305771642663204E-10</v>
      </c>
      <c r="G54">
        <f t="shared" si="5"/>
        <v>6.7642512729721528E-5</v>
      </c>
      <c r="H54">
        <f t="shared" si="6"/>
        <v>14783.602199931416</v>
      </c>
      <c r="I54">
        <f t="shared" si="7"/>
        <v>5.1860260479697224</v>
      </c>
      <c r="J54">
        <f t="shared" si="8"/>
        <v>29514.405820577169</v>
      </c>
      <c r="K54">
        <f t="shared" si="9"/>
        <v>0.48424899241969199</v>
      </c>
    </row>
    <row r="55" spans="1:11" x14ac:dyDescent="0.2">
      <c r="A55">
        <v>2871.4389999999999</v>
      </c>
      <c r="B55">
        <f t="shared" si="3"/>
        <v>21.146999999999935</v>
      </c>
      <c r="C55">
        <f t="shared" si="10"/>
        <v>41.923000000000229</v>
      </c>
      <c r="D55">
        <f t="shared" si="4"/>
        <v>1.9963333333333442</v>
      </c>
      <c r="E55">
        <f t="shared" si="11"/>
        <v>3.4825744165207758E-4</v>
      </c>
      <c r="F55">
        <f t="shared" si="12"/>
        <v>1.2128324566605022E-10</v>
      </c>
      <c r="G55">
        <f t="shared" si="5"/>
        <v>6.763821045417456E-5</v>
      </c>
      <c r="H55">
        <f t="shared" si="6"/>
        <v>14784.542543116338</v>
      </c>
      <c r="I55">
        <f t="shared" si="7"/>
        <v>5.1488269620619969</v>
      </c>
      <c r="J55">
        <f t="shared" si="8"/>
        <v>29514.875096908076</v>
      </c>
      <c r="K55">
        <f t="shared" si="9"/>
        <v>0.489745428919722</v>
      </c>
    </row>
    <row r="56" spans="1:11" x14ac:dyDescent="0.2">
      <c r="A56">
        <v>2892.5859999999998</v>
      </c>
      <c r="B56">
        <f t="shared" si="3"/>
        <v>20.776000000000295</v>
      </c>
      <c r="C56">
        <f t="shared" si="10"/>
        <v>41.925000000000182</v>
      </c>
      <c r="D56">
        <f t="shared" si="4"/>
        <v>1.9964285714285801</v>
      </c>
      <c r="E56">
        <f t="shared" si="11"/>
        <v>3.4571141532179167E-4</v>
      </c>
      <c r="F56">
        <f t="shared" si="12"/>
        <v>1.1951638268379633E-10</v>
      </c>
      <c r="G56">
        <f t="shared" si="5"/>
        <v>6.7633926352075906E-5</v>
      </c>
      <c r="H56">
        <f t="shared" si="6"/>
        <v>14785.479033028321</v>
      </c>
      <c r="I56">
        <f t="shared" si="7"/>
        <v>5.1115088827188968</v>
      </c>
      <c r="J56">
        <f t="shared" si="8"/>
        <v>29518.152783795955</v>
      </c>
      <c r="K56">
        <f t="shared" si="9"/>
        <v>0.51930104319369208</v>
      </c>
    </row>
    <row r="57" spans="1:11" x14ac:dyDescent="0.2">
      <c r="A57">
        <v>2913.3620000000001</v>
      </c>
      <c r="B57">
        <f t="shared" si="3"/>
        <v>21.148999999999887</v>
      </c>
      <c r="C57">
        <f t="shared" si="10"/>
        <v>41.922999999999774</v>
      </c>
      <c r="D57">
        <f t="shared" si="4"/>
        <v>1.9963333333333226</v>
      </c>
      <c r="E57">
        <f t="shared" si="11"/>
        <v>3.4324605043932059E-4</v>
      </c>
      <c r="F57">
        <f t="shared" si="12"/>
        <v>1.1781785114219263E-10</v>
      </c>
      <c r="G57">
        <f t="shared" si="5"/>
        <v>6.7629807676970334E-5</v>
      </c>
      <c r="H57">
        <f t="shared" si="6"/>
        <v>14786.379473034127</v>
      </c>
      <c r="I57">
        <f t="shared" si="7"/>
        <v>5.0753663544160066</v>
      </c>
      <c r="J57">
        <f t="shared" si="8"/>
        <v>29518.542221333639</v>
      </c>
      <c r="K57">
        <f t="shared" si="9"/>
        <v>0.45643625175268815</v>
      </c>
    </row>
    <row r="58" spans="1:11" x14ac:dyDescent="0.2">
      <c r="A58">
        <v>2934.511</v>
      </c>
      <c r="B58">
        <f t="shared" si="3"/>
        <v>20.773999999999887</v>
      </c>
      <c r="C58">
        <f t="shared" si="10"/>
        <v>41.925000000000182</v>
      </c>
      <c r="D58">
        <f t="shared" si="4"/>
        <v>1.9964285714285801</v>
      </c>
      <c r="E58">
        <f t="shared" si="11"/>
        <v>3.4077227858406395E-4</v>
      </c>
      <c r="F58">
        <f t="shared" si="12"/>
        <v>1.1612574585137487E-10</v>
      </c>
      <c r="G58">
        <f t="shared" si="5"/>
        <v>6.7625704335102588E-5</v>
      </c>
      <c r="H58">
        <f t="shared" si="6"/>
        <v>14787.276669899737</v>
      </c>
      <c r="I58">
        <f t="shared" si="7"/>
        <v>5.0390939648547022</v>
      </c>
      <c r="J58">
        <f t="shared" si="8"/>
        <v>29521.741637407104</v>
      </c>
      <c r="K58">
        <f t="shared" si="9"/>
        <v>0.55453121756944723</v>
      </c>
    </row>
    <row r="59" spans="1:11" x14ac:dyDescent="0.2">
      <c r="A59">
        <v>2955.2849999999999</v>
      </c>
      <c r="B59">
        <f t="shared" si="3"/>
        <v>21.151000000000295</v>
      </c>
      <c r="C59">
        <f t="shared" si="10"/>
        <v>41.923000000000229</v>
      </c>
      <c r="D59">
        <f t="shared" si="4"/>
        <v>1.9963333333333442</v>
      </c>
      <c r="E59">
        <f t="shared" si="11"/>
        <v>3.3837684013555378E-4</v>
      </c>
      <c r="F59">
        <f t="shared" si="12"/>
        <v>1.1449888594012211E-10</v>
      </c>
      <c r="G59">
        <f t="shared" si="5"/>
        <v>6.7621758977983362E-5</v>
      </c>
      <c r="H59">
        <f t="shared" si="6"/>
        <v>14788.139426032752</v>
      </c>
      <c r="I59">
        <f t="shared" si="7"/>
        <v>5.0039638904649646</v>
      </c>
      <c r="J59">
        <f t="shared" si="8"/>
        <v>29522.055674170213</v>
      </c>
      <c r="K59">
        <f t="shared" si="9"/>
        <v>0.42518665984642839</v>
      </c>
    </row>
    <row r="60" spans="1:11" x14ac:dyDescent="0.2">
      <c r="A60">
        <v>2976.4360000000001</v>
      </c>
      <c r="B60">
        <f t="shared" si="3"/>
        <v>20.771999999999935</v>
      </c>
      <c r="C60">
        <f t="shared" si="10"/>
        <v>41.924999999999727</v>
      </c>
      <c r="D60">
        <f t="shared" si="4"/>
        <v>1.9964285714285583</v>
      </c>
      <c r="E60">
        <f t="shared" si="11"/>
        <v>3.3597228363048962E-4</v>
      </c>
      <c r="F60">
        <f t="shared" si="12"/>
        <v>1.1287737536788615E-10</v>
      </c>
      <c r="G60">
        <f t="shared" si="5"/>
        <v>6.761782636467161E-5</v>
      </c>
      <c r="H60">
        <f t="shared" si="6"/>
        <v>14788.999495589695</v>
      </c>
      <c r="I60">
        <f t="shared" si="7"/>
        <v>4.9686939331434292</v>
      </c>
      <c r="J60">
        <f t="shared" si="8"/>
        <v>29525.181135837804</v>
      </c>
      <c r="K60">
        <f t="shared" si="9"/>
        <v>0.58988329944784423</v>
      </c>
    </row>
    <row r="61" spans="1:11" x14ac:dyDescent="0.2">
      <c r="A61">
        <v>2997.2080000000001</v>
      </c>
      <c r="B61">
        <f t="shared" si="3"/>
        <v>21.152999999999793</v>
      </c>
      <c r="C61">
        <f t="shared" si="10"/>
        <v>41.922999999999774</v>
      </c>
      <c r="D61">
        <f t="shared" si="4"/>
        <v>1.9963333333333226</v>
      </c>
      <c r="E61">
        <f t="shared" si="11"/>
        <v>3.3364384453798333E-4</v>
      </c>
      <c r="F61">
        <f t="shared" si="12"/>
        <v>1.11318214998086E-10</v>
      </c>
      <c r="G61">
        <f t="shared" si="5"/>
        <v>6.7614044752203184E-5</v>
      </c>
      <c r="H61">
        <f t="shared" si="6"/>
        <v>14789.826635351752</v>
      </c>
      <c r="I61">
        <f t="shared" si="7"/>
        <v>4.9345346186690247</v>
      </c>
      <c r="J61">
        <f t="shared" si="8"/>
        <v>29525.423906373722</v>
      </c>
      <c r="K61">
        <f t="shared" si="9"/>
        <v>0.39586517418801909</v>
      </c>
    </row>
    <row r="62" spans="1:11" x14ac:dyDescent="0.2">
      <c r="A62">
        <v>3018.3609999999999</v>
      </c>
      <c r="B62">
        <f t="shared" si="3"/>
        <v>20.769999999999982</v>
      </c>
      <c r="C62">
        <f t="shared" si="10"/>
        <v>41.925000000000182</v>
      </c>
      <c r="D62">
        <f t="shared" si="4"/>
        <v>1.9964285714285801</v>
      </c>
      <c r="E62">
        <f t="shared" si="11"/>
        <v>3.3130563242766525E-4</v>
      </c>
      <c r="F62">
        <f t="shared" si="12"/>
        <v>1.0976342207829522E-10</v>
      </c>
      <c r="G62">
        <f t="shared" si="5"/>
        <v>6.7610273521990591E-5</v>
      </c>
      <c r="H62">
        <f t="shared" si="6"/>
        <v>14790.651596384163</v>
      </c>
      <c r="I62">
        <f t="shared" si="7"/>
        <v>4.9002261811573113</v>
      </c>
      <c r="J62">
        <f t="shared" si="8"/>
        <v>29528.479437067082</v>
      </c>
      <c r="K62">
        <f t="shared" si="9"/>
        <v>0.62530681960040946</v>
      </c>
    </row>
    <row r="63" spans="1:11" x14ac:dyDescent="0.2">
      <c r="A63">
        <v>3039.1309999999999</v>
      </c>
      <c r="B63">
        <f t="shared" si="3"/>
        <v>21.1550000000002</v>
      </c>
      <c r="C63">
        <f t="shared" si="10"/>
        <v>41.923000000000229</v>
      </c>
      <c r="D63">
        <f t="shared" si="4"/>
        <v>1.9963333333333442</v>
      </c>
      <c r="E63">
        <f t="shared" si="11"/>
        <v>3.2904142664465599E-4</v>
      </c>
      <c r="F63">
        <f t="shared" si="12"/>
        <v>1.0826826044835055E-10</v>
      </c>
      <c r="G63">
        <f t="shared" si="5"/>
        <v>6.7606646732120294E-5</v>
      </c>
      <c r="H63">
        <f t="shared" si="6"/>
        <v>14791.445047738101</v>
      </c>
      <c r="I63">
        <f t="shared" si="7"/>
        <v>4.8669981806437761</v>
      </c>
      <c r="J63">
        <f t="shared" si="8"/>
        <v>29528.654796967989</v>
      </c>
      <c r="K63">
        <f t="shared" si="9"/>
        <v>0.36834994361895362</v>
      </c>
    </row>
    <row r="64" spans="1:11" x14ac:dyDescent="0.2">
      <c r="A64">
        <v>3060.2860000000001</v>
      </c>
      <c r="B64">
        <f t="shared" si="3"/>
        <v>20.768000000000029</v>
      </c>
      <c r="C64">
        <f t="shared" si="10"/>
        <v>41.924999999999727</v>
      </c>
      <c r="D64">
        <f t="shared" si="4"/>
        <v>1.9964285714285583</v>
      </c>
      <c r="E64">
        <f t="shared" si="11"/>
        <v>3.2676684466745917E-4</v>
      </c>
      <c r="F64">
        <f t="shared" si="12"/>
        <v>1.067765707739274E-10</v>
      </c>
      <c r="G64">
        <f t="shared" si="5"/>
        <v>6.7603028170223461E-5</v>
      </c>
      <c r="H64">
        <f t="shared" si="6"/>
        <v>14792.23678386143</v>
      </c>
      <c r="I64">
        <f t="shared" si="7"/>
        <v>4.8336125394363236</v>
      </c>
      <c r="J64">
        <f t="shared" si="8"/>
        <v>29531.64415063745</v>
      </c>
      <c r="K64">
        <f t="shared" si="9"/>
        <v>0.66075648433528245</v>
      </c>
    </row>
    <row r="65" spans="1:11" x14ac:dyDescent="0.2">
      <c r="A65">
        <v>3081.0540000000001</v>
      </c>
      <c r="B65">
        <f t="shared" si="3"/>
        <v>21.156999999999698</v>
      </c>
      <c r="C65">
        <f t="shared" si="10"/>
        <v>41.922999999999774</v>
      </c>
      <c r="D65">
        <f t="shared" si="4"/>
        <v>1.9963333333333226</v>
      </c>
      <c r="E65">
        <f t="shared" si="11"/>
        <v>3.2456425625776111E-4</v>
      </c>
      <c r="F65">
        <f t="shared" si="12"/>
        <v>1.0534195644015363E-10</v>
      </c>
      <c r="G65">
        <f t="shared" si="5"/>
        <v>6.7599547879770592E-5</v>
      </c>
      <c r="H65">
        <f t="shared" si="6"/>
        <v>14792.998346358077</v>
      </c>
      <c r="I65">
        <f t="shared" si="7"/>
        <v>4.801278506107999</v>
      </c>
      <c r="J65">
        <f t="shared" si="8"/>
        <v>29531.75569877935</v>
      </c>
      <c r="K65">
        <f t="shared" si="9"/>
        <v>0.34252794281087845</v>
      </c>
    </row>
    <row r="66" spans="1:11" x14ac:dyDescent="0.2">
      <c r="A66">
        <v>3102.2109999999998</v>
      </c>
      <c r="B66">
        <f t="shared" si="3"/>
        <v>20.766000000000076</v>
      </c>
      <c r="C66">
        <f t="shared" si="10"/>
        <v>41.925000000000182</v>
      </c>
      <c r="D66">
        <f t="shared" si="4"/>
        <v>1.9964285714285801</v>
      </c>
      <c r="E66">
        <f t="shared" si="11"/>
        <v>3.2235073629743432E-4</v>
      </c>
      <c r="F66">
        <f t="shared" si="12"/>
        <v>1.0390999719149806E-10</v>
      </c>
      <c r="G66">
        <f t="shared" si="5"/>
        <v>6.7596073851707811E-5</v>
      </c>
      <c r="H66">
        <f t="shared" si="6"/>
        <v>14793.758616717871</v>
      </c>
      <c r="I66">
        <f t="shared" si="7"/>
        <v>4.7687789827055189</v>
      </c>
      <c r="J66">
        <f t="shared" si="8"/>
        <v>29534.682381233306</v>
      </c>
      <c r="K66">
        <f t="shared" si="9"/>
        <v>0.69619167603721444</v>
      </c>
    </row>
    <row r="67" spans="1:11" x14ac:dyDescent="0.2">
      <c r="A67">
        <v>3122.9769999999999</v>
      </c>
      <c r="B67">
        <f t="shared" si="3"/>
        <v>21.159000000000106</v>
      </c>
      <c r="C67">
        <f t="shared" si="10"/>
        <v>41.922000000000025</v>
      </c>
      <c r="D67">
        <f t="shared" si="4"/>
        <v>1.9962857142857156</v>
      </c>
      <c r="E67">
        <f t="shared" si="11"/>
        <v>3.202072893908601E-4</v>
      </c>
      <c r="F67">
        <f t="shared" si="12"/>
        <v>1.0253270817904202E-10</v>
      </c>
      <c r="G67">
        <f t="shared" si="5"/>
        <v>6.7592732288804599E-5</v>
      </c>
      <c r="H67">
        <f t="shared" si="6"/>
        <v>14794.489971603503</v>
      </c>
      <c r="I67">
        <f t="shared" si="7"/>
        <v>4.737303531727421</v>
      </c>
      <c r="J67">
        <f t="shared" si="8"/>
        <v>29534.028980455358</v>
      </c>
      <c r="K67">
        <f t="shared" si="9"/>
        <v>1.609536851182733</v>
      </c>
    </row>
    <row r="68" spans="1:11" x14ac:dyDescent="0.2">
      <c r="A68">
        <v>3144.136</v>
      </c>
      <c r="B68">
        <f t="shared" si="3"/>
        <v>20.76299999999992</v>
      </c>
      <c r="C68">
        <f t="shared" si="10"/>
        <v>41.925000000000182</v>
      </c>
      <c r="D68">
        <f t="shared" si="4"/>
        <v>1.9964285714285801</v>
      </c>
      <c r="E68">
        <f t="shared" si="11"/>
        <v>3.1805239976896672E-4</v>
      </c>
      <c r="F68">
        <f t="shared" si="12"/>
        <v>1.0115732899879864E-10</v>
      </c>
      <c r="G68">
        <f t="shared" si="5"/>
        <v>6.7589395194653931E-5</v>
      </c>
      <c r="H68">
        <f t="shared" si="6"/>
        <v>14795.220420600779</v>
      </c>
      <c r="I68">
        <f t="shared" si="7"/>
        <v>4.7056553598828987</v>
      </c>
      <c r="J68">
        <f t="shared" si="8"/>
        <v>29537.600768270968</v>
      </c>
      <c r="K68">
        <f t="shared" si="9"/>
        <v>0.73157599102120752</v>
      </c>
    </row>
    <row r="69" spans="1:11" x14ac:dyDescent="0.2">
      <c r="A69">
        <v>3164.8989999999999</v>
      </c>
      <c r="B69">
        <f t="shared" si="3"/>
        <v>21.162000000000262</v>
      </c>
      <c r="C69">
        <f t="shared" ref="C69:C88" si="13">A71-A69</f>
        <v>41.923000000000229</v>
      </c>
      <c r="D69">
        <f t="shared" si="4"/>
        <v>1.9963333333333442</v>
      </c>
      <c r="E69">
        <f t="shared" ref="E69:E88" si="14">1/A69</f>
        <v>3.1596584914716076E-4</v>
      </c>
      <c r="F69">
        <f t="shared" ref="F69:F88" si="15">SQRT(((1/(A69^2))*$A$1)^2)</f>
        <v>9.9834417827286365E-11</v>
      </c>
      <c r="G69">
        <f t="shared" si="5"/>
        <v>6.7586185248615397E-5</v>
      </c>
      <c r="H69">
        <f t="shared" si="6"/>
        <v>14795.923106497366</v>
      </c>
      <c r="I69">
        <f t="shared" si="7"/>
        <v>4.6750064082605371</v>
      </c>
      <c r="J69">
        <f t="shared" si="8"/>
        <v>29537.594494937737</v>
      </c>
      <c r="K69">
        <f t="shared" si="9"/>
        <v>0.29555183568413401</v>
      </c>
    </row>
    <row r="70" spans="1:11" x14ac:dyDescent="0.2">
      <c r="A70">
        <v>3186.0610000000001</v>
      </c>
      <c r="B70">
        <f t="shared" ref="B70:B89" si="16">A71-A70</f>
        <v>20.760999999999967</v>
      </c>
      <c r="C70">
        <f t="shared" si="13"/>
        <v>41.923999999999978</v>
      </c>
      <c r="D70">
        <f t="shared" ref="D70:D88" si="17">C70/21</f>
        <v>1.9963809523809513</v>
      </c>
      <c r="E70">
        <f t="shared" si="14"/>
        <v>3.1386718584484099E-4</v>
      </c>
      <c r="F70">
        <f t="shared" si="15"/>
        <v>9.8512610350159963E-11</v>
      </c>
      <c r="G70">
        <f t="shared" ref="G70:G88" si="18">SQRT($D$1^2+($G$1*F70))</f>
        <v>6.7582977828339557E-5</v>
      </c>
      <c r="H70">
        <f t="shared" ref="H70:H88" si="19">1/G70</f>
        <v>14796.625306153204</v>
      </c>
      <c r="I70">
        <f t="shared" ref="I70:I88" si="20">E70/G70</f>
        <v>4.6441751448428645</v>
      </c>
      <c r="J70">
        <f t="shared" ref="J70:J88" si="21">D70/G70</f>
        <v>29539.700920722218</v>
      </c>
      <c r="K70">
        <f t="shared" ref="K70:K88" si="22">(D70-$M$14-$M$15*E70)^2/G70^2</f>
        <v>2.9279945675567721E-2</v>
      </c>
    </row>
    <row r="71" spans="1:11" x14ac:dyDescent="0.2">
      <c r="A71">
        <v>3206.8220000000001</v>
      </c>
      <c r="B71">
        <f t="shared" si="16"/>
        <v>21.163000000000011</v>
      </c>
      <c r="C71">
        <f t="shared" si="13"/>
        <v>41.922999999999774</v>
      </c>
      <c r="D71">
        <f t="shared" si="17"/>
        <v>1.9963333333333226</v>
      </c>
      <c r="E71">
        <f t="shared" si="14"/>
        <v>3.1183520631952754E-4</v>
      </c>
      <c r="F71">
        <f t="shared" si="15"/>
        <v>9.7241195900342311E-11</v>
      </c>
      <c r="G71">
        <f t="shared" si="18"/>
        <v>6.7579892545186547E-5</v>
      </c>
      <c r="H71">
        <f t="shared" si="19"/>
        <v>14797.300829257179</v>
      </c>
      <c r="I71">
        <f t="shared" si="20"/>
        <v>4.614319357063529</v>
      </c>
      <c r="J71">
        <f t="shared" si="21"/>
        <v>29540.344888806925</v>
      </c>
      <c r="K71">
        <f t="shared" si="22"/>
        <v>0.27420898148509909</v>
      </c>
    </row>
    <row r="72" spans="1:11" x14ac:dyDescent="0.2">
      <c r="A72">
        <v>3227.9850000000001</v>
      </c>
      <c r="B72">
        <f t="shared" si="16"/>
        <v>20.759999999999764</v>
      </c>
      <c r="C72">
        <f t="shared" si="13"/>
        <v>41.924999999999727</v>
      </c>
      <c r="D72">
        <f t="shared" si="17"/>
        <v>1.9964285714285583</v>
      </c>
      <c r="E72">
        <f t="shared" si="14"/>
        <v>3.0979078279483947E-4</v>
      </c>
      <c r="F72">
        <f t="shared" si="15"/>
        <v>9.5970329104639428E-11</v>
      </c>
      <c r="G72">
        <f t="shared" si="18"/>
        <v>6.7576808450230133E-5</v>
      </c>
      <c r="H72">
        <f t="shared" si="19"/>
        <v>14797.976153853038</v>
      </c>
      <c r="I72">
        <f t="shared" si="20"/>
        <v>4.5842766164815005</v>
      </c>
      <c r="J72">
        <f t="shared" si="21"/>
        <v>29543.102392870693</v>
      </c>
      <c r="K72">
        <f t="shared" si="22"/>
        <v>0.80206422839868108</v>
      </c>
    </row>
    <row r="73" spans="1:11" x14ac:dyDescent="0.2">
      <c r="A73">
        <v>3248.7449999999999</v>
      </c>
      <c r="B73">
        <f t="shared" si="16"/>
        <v>21.164999999999964</v>
      </c>
      <c r="C73">
        <f t="shared" si="13"/>
        <v>41.922000000000025</v>
      </c>
      <c r="D73">
        <f t="shared" si="17"/>
        <v>1.9962857142857156</v>
      </c>
      <c r="E73">
        <f t="shared" si="14"/>
        <v>3.0781117015955394E-4</v>
      </c>
      <c r="F73">
        <f t="shared" si="15"/>
        <v>9.4747716474993871E-11</v>
      </c>
      <c r="G73">
        <f t="shared" si="18"/>
        <v>6.7573841323947248E-5</v>
      </c>
      <c r="H73">
        <f t="shared" si="19"/>
        <v>14798.625923987744</v>
      </c>
      <c r="I73">
        <f t="shared" si="20"/>
        <v>4.5551823624161774</v>
      </c>
      <c r="J73">
        <f t="shared" si="21"/>
        <v>29542.285523114981</v>
      </c>
      <c r="K73">
        <f t="shared" si="22"/>
        <v>1.4613448124674544</v>
      </c>
    </row>
    <row r="74" spans="1:11" x14ac:dyDescent="0.2">
      <c r="A74">
        <v>3269.91</v>
      </c>
      <c r="B74">
        <f t="shared" si="16"/>
        <v>20.757000000000062</v>
      </c>
      <c r="C74">
        <f t="shared" si="13"/>
        <v>41.925000000000182</v>
      </c>
      <c r="D74">
        <f t="shared" si="17"/>
        <v>1.9964285714285801</v>
      </c>
      <c r="E74">
        <f t="shared" si="14"/>
        <v>3.0581881458511092E-4</v>
      </c>
      <c r="F74">
        <f t="shared" si="15"/>
        <v>9.3525147354242445E-11</v>
      </c>
      <c r="G74">
        <f t="shared" si="18"/>
        <v>6.7570874172971483E-5</v>
      </c>
      <c r="H74">
        <f t="shared" si="19"/>
        <v>14799.275756595176</v>
      </c>
      <c r="I74">
        <f t="shared" si="20"/>
        <v>4.5258969686001072</v>
      </c>
      <c r="J74">
        <f t="shared" si="21"/>
        <v>29545.696956916927</v>
      </c>
      <c r="K74">
        <f t="shared" si="22"/>
        <v>0.83711381005737029</v>
      </c>
    </row>
    <row r="75" spans="1:11" x14ac:dyDescent="0.2">
      <c r="A75">
        <v>3290.6669999999999</v>
      </c>
      <c r="B75">
        <f t="shared" si="16"/>
        <v>21.16800000000012</v>
      </c>
      <c r="C75">
        <f t="shared" si="13"/>
        <v>41.923000000000229</v>
      </c>
      <c r="D75">
        <f t="shared" si="17"/>
        <v>1.9963333333333442</v>
      </c>
      <c r="E75">
        <f t="shared" si="14"/>
        <v>3.0388975852008122E-4</v>
      </c>
      <c r="F75">
        <f t="shared" si="15"/>
        <v>9.234898533339327E-11</v>
      </c>
      <c r="G75">
        <f t="shared" si="18"/>
        <v>6.7568019528132449E-5</v>
      </c>
      <c r="H75">
        <f t="shared" si="19"/>
        <v>14799.90100322006</v>
      </c>
      <c r="I75">
        <f t="shared" si="20"/>
        <v>4.4975383419896513</v>
      </c>
      <c r="J75">
        <f t="shared" si="21"/>
        <v>29545.535702761805</v>
      </c>
      <c r="K75">
        <f t="shared" si="22"/>
        <v>0.23539218523138816</v>
      </c>
    </row>
    <row r="76" spans="1:11" x14ac:dyDescent="0.2">
      <c r="A76">
        <v>3311.835</v>
      </c>
      <c r="B76">
        <f t="shared" si="16"/>
        <v>20.755000000000109</v>
      </c>
      <c r="C76">
        <f t="shared" si="13"/>
        <v>41.925000000000182</v>
      </c>
      <c r="D76">
        <f t="shared" si="17"/>
        <v>1.9964285714285801</v>
      </c>
      <c r="E76">
        <f t="shared" si="14"/>
        <v>3.0194740981963174E-4</v>
      </c>
      <c r="F76">
        <f t="shared" si="15"/>
        <v>9.1172238296784629E-11</v>
      </c>
      <c r="G76">
        <f t="shared" si="18"/>
        <v>6.7565163342711191E-5</v>
      </c>
      <c r="H76">
        <f t="shared" si="19"/>
        <v>14800.526640151729</v>
      </c>
      <c r="I76">
        <f t="shared" si="20"/>
        <v>4.4689806829602707</v>
      </c>
      <c r="J76">
        <f t="shared" si="21"/>
        <v>29548.194256588758</v>
      </c>
      <c r="K76">
        <f t="shared" si="22"/>
        <v>0.8720015233208317</v>
      </c>
    </row>
    <row r="77" spans="1:11" x14ac:dyDescent="0.2">
      <c r="A77">
        <v>3332.59</v>
      </c>
      <c r="B77">
        <f t="shared" si="16"/>
        <v>21.170000000000073</v>
      </c>
      <c r="C77">
        <f t="shared" si="13"/>
        <v>41.922000000000025</v>
      </c>
      <c r="D77">
        <f t="shared" si="17"/>
        <v>1.9962857142857156</v>
      </c>
      <c r="E77">
        <f t="shared" si="14"/>
        <v>3.0006691492202761E-4</v>
      </c>
      <c r="F77">
        <f t="shared" si="15"/>
        <v>9.0040153430823359E-11</v>
      </c>
      <c r="G77">
        <f t="shared" si="18"/>
        <v>6.7562415446784289E-5</v>
      </c>
      <c r="H77">
        <f t="shared" si="19"/>
        <v>14801.128606594188</v>
      </c>
      <c r="I77">
        <f t="shared" si="20"/>
        <v>4.4413289983448871</v>
      </c>
      <c r="J77">
        <f t="shared" si="21"/>
        <v>29547.281592649615</v>
      </c>
      <c r="K77">
        <f t="shared" si="22"/>
        <v>1.3723409187712681</v>
      </c>
    </row>
    <row r="78" spans="1:11" x14ac:dyDescent="0.2">
      <c r="A78">
        <v>3353.76</v>
      </c>
      <c r="B78">
        <f t="shared" si="16"/>
        <v>20.751999999999953</v>
      </c>
      <c r="C78">
        <f t="shared" si="13"/>
        <v>41.924999999999727</v>
      </c>
      <c r="D78">
        <f t="shared" si="17"/>
        <v>1.9964285714285583</v>
      </c>
      <c r="E78">
        <f t="shared" si="14"/>
        <v>2.9817279709937503E-4</v>
      </c>
      <c r="F78">
        <f t="shared" si="15"/>
        <v>8.8907016930065068E-11</v>
      </c>
      <c r="G78">
        <f t="shared" si="18"/>
        <v>6.7559664886314294E-5</v>
      </c>
      <c r="H78">
        <f t="shared" si="19"/>
        <v>14801.731205782995</v>
      </c>
      <c r="I78">
        <f t="shared" si="20"/>
        <v>4.4134735955414213</v>
      </c>
      <c r="J78">
        <f t="shared" si="21"/>
        <v>29550.599085830858</v>
      </c>
      <c r="K78">
        <f t="shared" si="22"/>
        <v>0.90670670241623985</v>
      </c>
    </row>
    <row r="79" spans="1:11" x14ac:dyDescent="0.2">
      <c r="A79">
        <v>3374.5120000000002</v>
      </c>
      <c r="B79">
        <f t="shared" si="16"/>
        <v>21.172999999999774</v>
      </c>
      <c r="C79">
        <f t="shared" si="13"/>
        <v>41.922999999999774</v>
      </c>
      <c r="D79">
        <f t="shared" si="17"/>
        <v>1.9963333333333226</v>
      </c>
      <c r="E79">
        <f t="shared" si="14"/>
        <v>2.9633914474152113E-4</v>
      </c>
      <c r="F79">
        <f t="shared" si="15"/>
        <v>8.7816888706136211E-11</v>
      </c>
      <c r="G79">
        <f t="shared" si="18"/>
        <v>6.7557018617870419E-5</v>
      </c>
      <c r="H79">
        <f t="shared" si="19"/>
        <v>14802.31100274571</v>
      </c>
      <c r="I79">
        <f t="shared" si="20"/>
        <v>4.3865041827516711</v>
      </c>
      <c r="J79">
        <f t="shared" si="21"/>
        <v>29550.346865147858</v>
      </c>
      <c r="K79">
        <f t="shared" si="22"/>
        <v>0.20123534727030826</v>
      </c>
    </row>
    <row r="80" spans="1:11" x14ac:dyDescent="0.2">
      <c r="A80">
        <v>3395.6849999999999</v>
      </c>
      <c r="B80">
        <f t="shared" si="16"/>
        <v>20.75</v>
      </c>
      <c r="C80">
        <f t="shared" si="13"/>
        <v>41.923999999999978</v>
      </c>
      <c r="D80">
        <f t="shared" si="17"/>
        <v>1.9963809523809513</v>
      </c>
      <c r="E80">
        <f t="shared" si="14"/>
        <v>2.9449139128040442E-4</v>
      </c>
      <c r="F80">
        <f t="shared" si="15"/>
        <v>8.6725179538268251E-11</v>
      </c>
      <c r="G80">
        <f t="shared" si="18"/>
        <v>6.7554368407824616E-5</v>
      </c>
      <c r="H80">
        <f t="shared" si="19"/>
        <v>14802.891708838373</v>
      </c>
      <c r="I80">
        <f t="shared" si="20"/>
        <v>4.3593241743089761</v>
      </c>
      <c r="J80">
        <f t="shared" si="21"/>
        <v>29552.211047682838</v>
      </c>
      <c r="K80">
        <f t="shared" si="22"/>
        <v>7.036323229958738E-2</v>
      </c>
    </row>
    <row r="81" spans="1:40" x14ac:dyDescent="0.2">
      <c r="A81">
        <v>3416.4349999999999</v>
      </c>
      <c r="B81">
        <f t="shared" si="16"/>
        <v>21.173999999999978</v>
      </c>
      <c r="C81">
        <f t="shared" si="13"/>
        <v>41.922000000000025</v>
      </c>
      <c r="D81">
        <f t="shared" si="17"/>
        <v>1.9962857142857156</v>
      </c>
      <c r="E81">
        <f t="shared" si="14"/>
        <v>2.9270277350513033E-4</v>
      </c>
      <c r="F81">
        <f t="shared" si="15"/>
        <v>8.567491361759565E-11</v>
      </c>
      <c r="G81">
        <f t="shared" si="18"/>
        <v>6.7551818706399554E-5</v>
      </c>
      <c r="H81">
        <f t="shared" si="19"/>
        <v>14803.450434788434</v>
      </c>
      <c r="I81">
        <f t="shared" si="20"/>
        <v>4.3330109997083026</v>
      </c>
      <c r="J81">
        <f t="shared" si="21"/>
        <v>29551.916625104815</v>
      </c>
      <c r="K81">
        <f t="shared" si="22"/>
        <v>1.290262456776661</v>
      </c>
    </row>
    <row r="82" spans="1:40" x14ac:dyDescent="0.2">
      <c r="A82">
        <v>3437.6089999999999</v>
      </c>
      <c r="B82">
        <f t="shared" si="16"/>
        <v>20.748000000000047</v>
      </c>
      <c r="C82">
        <f t="shared" si="13"/>
        <v>41.925000000000182</v>
      </c>
      <c r="D82">
        <f t="shared" si="17"/>
        <v>1.9964285714285801</v>
      </c>
      <c r="E82">
        <f t="shared" si="14"/>
        <v>2.9089986673877104E-4</v>
      </c>
      <c r="F82">
        <f t="shared" si="15"/>
        <v>8.4622732468634757E-11</v>
      </c>
      <c r="G82">
        <f t="shared" si="18"/>
        <v>6.7549264258924001E-5</v>
      </c>
      <c r="H82">
        <f t="shared" si="19"/>
        <v>14804.010243055889</v>
      </c>
      <c r="I82">
        <f t="shared" si="20"/>
        <v>4.3064846069043599</v>
      </c>
      <c r="J82">
        <f t="shared" si="21"/>
        <v>29555.149020958135</v>
      </c>
      <c r="K82">
        <f t="shared" si="22"/>
        <v>0.97549731754736346</v>
      </c>
    </row>
    <row r="83" spans="1:40" x14ac:dyDescent="0.2">
      <c r="A83">
        <v>3458.357</v>
      </c>
      <c r="B83">
        <f t="shared" si="16"/>
        <v>21.177000000000135</v>
      </c>
      <c r="C83">
        <f t="shared" si="13"/>
        <v>41.922000000000025</v>
      </c>
      <c r="D83">
        <f t="shared" si="17"/>
        <v>1.9962857142857156</v>
      </c>
      <c r="E83">
        <f t="shared" si="14"/>
        <v>2.8915464771277227E-4</v>
      </c>
      <c r="F83">
        <f t="shared" si="15"/>
        <v>8.361041029389744E-11</v>
      </c>
      <c r="G83">
        <f t="shared" si="18"/>
        <v>6.7546806488446941E-5</v>
      </c>
      <c r="H83">
        <f t="shared" si="19"/>
        <v>14804.548904485038</v>
      </c>
      <c r="I83">
        <f t="shared" si="20"/>
        <v>4.2808041230228797</v>
      </c>
      <c r="J83">
        <f t="shared" si="21"/>
        <v>29554.109484467721</v>
      </c>
      <c r="K83">
        <f t="shared" si="22"/>
        <v>1.2516071890123261</v>
      </c>
    </row>
    <row r="84" spans="1:40" x14ac:dyDescent="0.2">
      <c r="A84">
        <v>3479.5340000000001</v>
      </c>
      <c r="B84">
        <f t="shared" si="16"/>
        <v>20.744999999999891</v>
      </c>
      <c r="C84">
        <f t="shared" si="13"/>
        <v>41.923999999999978</v>
      </c>
      <c r="D84">
        <f t="shared" si="17"/>
        <v>1.9963809523809513</v>
      </c>
      <c r="E84">
        <f t="shared" si="14"/>
        <v>2.8739480631601819E-4</v>
      </c>
      <c r="F84">
        <f t="shared" si="15"/>
        <v>8.2595774697421599E-11</v>
      </c>
      <c r="G84">
        <f t="shared" si="18"/>
        <v>6.7544343011580635E-5</v>
      </c>
      <c r="H84">
        <f t="shared" si="19"/>
        <v>14805.088855902377</v>
      </c>
      <c r="I84">
        <f t="shared" si="20"/>
        <v>4.2549056442335029</v>
      </c>
      <c r="J84">
        <f t="shared" si="21"/>
        <v>29556.597390230992</v>
      </c>
      <c r="K84">
        <f t="shared" si="22"/>
        <v>8.9856589893321917E-2</v>
      </c>
    </row>
    <row r="85" spans="1:40" x14ac:dyDescent="0.2">
      <c r="A85">
        <v>3500.279</v>
      </c>
      <c r="B85">
        <f t="shared" si="16"/>
        <v>21.179000000000087</v>
      </c>
      <c r="C85">
        <f t="shared" si="13"/>
        <v>41.922000000000025</v>
      </c>
      <c r="D85">
        <f t="shared" si="17"/>
        <v>1.9962857142857156</v>
      </c>
      <c r="E85">
        <f t="shared" si="14"/>
        <v>2.8569151201947047E-4</v>
      </c>
      <c r="F85">
        <f t="shared" si="15"/>
        <v>8.1619640039971226E-11</v>
      </c>
      <c r="G85">
        <f t="shared" si="18"/>
        <v>6.7541972927978141E-5</v>
      </c>
      <c r="H85">
        <f t="shared" si="19"/>
        <v>14805.608374311592</v>
      </c>
      <c r="I85">
        <f t="shared" si="20"/>
        <v>4.2298366428252132</v>
      </c>
      <c r="J85">
        <f t="shared" si="21"/>
        <v>29556.224488947188</v>
      </c>
      <c r="K85">
        <f t="shared" si="22"/>
        <v>1.2144372619304198</v>
      </c>
    </row>
    <row r="86" spans="1:40" x14ac:dyDescent="0.2">
      <c r="A86">
        <v>3521.4580000000001</v>
      </c>
      <c r="B86">
        <f t="shared" si="16"/>
        <v>20.742999999999938</v>
      </c>
      <c r="C86">
        <f t="shared" si="13"/>
        <v>41.924999999999727</v>
      </c>
      <c r="D86">
        <f t="shared" si="17"/>
        <v>1.9964285714285583</v>
      </c>
      <c r="E86">
        <f t="shared" si="14"/>
        <v>2.8397328606503329E-4</v>
      </c>
      <c r="F86">
        <f t="shared" si="15"/>
        <v>8.0640827198573221E-11</v>
      </c>
      <c r="G86">
        <f t="shared" si="18"/>
        <v>6.7539596258153371E-5</v>
      </c>
      <c r="H86">
        <f t="shared" si="19"/>
        <v>14806.129373023608</v>
      </c>
      <c r="I86">
        <f t="shared" si="20"/>
        <v>4.2045452119615252</v>
      </c>
      <c r="J86">
        <f t="shared" si="21"/>
        <v>29559.379712571939</v>
      </c>
      <c r="K86">
        <f t="shared" si="22"/>
        <v>1.0433636046026991</v>
      </c>
    </row>
    <row r="87" spans="1:40" x14ac:dyDescent="0.2">
      <c r="A87">
        <v>3542.201</v>
      </c>
      <c r="B87">
        <f t="shared" si="16"/>
        <v>21.181999999999789</v>
      </c>
      <c r="C87">
        <f t="shared" si="13"/>
        <v>41.922000000000025</v>
      </c>
      <c r="D87">
        <f t="shared" si="17"/>
        <v>1.9962857142857156</v>
      </c>
      <c r="E87">
        <f t="shared" si="14"/>
        <v>2.8231034884807496E-4</v>
      </c>
      <c r="F87">
        <f t="shared" si="15"/>
        <v>7.9699133066721788E-11</v>
      </c>
      <c r="G87">
        <f t="shared" si="18"/>
        <v>6.7537309637873217E-5</v>
      </c>
      <c r="H87">
        <f t="shared" si="19"/>
        <v>14806.630666247702</v>
      </c>
      <c r="I87">
        <f t="shared" si="20"/>
        <v>4.1800650686529934</v>
      </c>
      <c r="J87">
        <f t="shared" si="21"/>
        <v>29558.265275735073</v>
      </c>
      <c r="K87">
        <f t="shared" si="22"/>
        <v>1.1786807263189507</v>
      </c>
    </row>
    <row r="88" spans="1:40" x14ac:dyDescent="0.2">
      <c r="A88">
        <v>3563.3829999999998</v>
      </c>
      <c r="B88">
        <f t="shared" si="16"/>
        <v>20.740000000000236</v>
      </c>
      <c r="C88">
        <f t="shared" si="13"/>
        <v>41.925000000000182</v>
      </c>
      <c r="D88">
        <f t="shared" si="17"/>
        <v>1.9964285714285801</v>
      </c>
      <c r="E88">
        <f t="shared" si="14"/>
        <v>2.8063219698808687E-4</v>
      </c>
      <c r="F88">
        <f t="shared" si="15"/>
        <v>7.875442998636041E-11</v>
      </c>
      <c r="G88">
        <f t="shared" si="18"/>
        <v>6.7535015633476281E-5</v>
      </c>
      <c r="H88">
        <f t="shared" si="19"/>
        <v>14807.133612393987</v>
      </c>
      <c r="I88">
        <f t="shared" si="20"/>
        <v>4.1553584367422713</v>
      </c>
      <c r="J88">
        <f t="shared" si="21"/>
        <v>29561.384604743838</v>
      </c>
      <c r="K88">
        <f t="shared" si="22"/>
        <v>1.0769198246096803</v>
      </c>
    </row>
    <row r="89" spans="1:40" x14ac:dyDescent="0.2">
      <c r="A89">
        <v>3584.123</v>
      </c>
      <c r="B89">
        <f t="shared" si="16"/>
        <v>21.184999999999945</v>
      </c>
    </row>
    <row r="90" spans="1:40" x14ac:dyDescent="0.2">
      <c r="A90">
        <v>3605.308</v>
      </c>
    </row>
    <row r="92" spans="1:40" x14ac:dyDescent="0.2">
      <c r="A92" t="s">
        <v>28</v>
      </c>
      <c r="B92">
        <f>SUM(B5:B89)/COUNT(B5:B89)</f>
        <v>20.964258823529413</v>
      </c>
      <c r="C92">
        <f>(SUM(C5:C88)/COUNT(C5:C88))/20</f>
        <v>2.0962124999999996</v>
      </c>
      <c r="AF92" t="s">
        <v>28</v>
      </c>
      <c r="AG92">
        <f>SUM('U +2'!B5:B89)/COUNT('U +2'!B5:B89)</f>
        <v>21.064623529411765</v>
      </c>
      <c r="AH92">
        <f>(SUM('U +2'!C5:C88)/COUNT('U +2'!C5:C88))/20</f>
        <v>2.1067696428571416</v>
      </c>
      <c r="AI92" t="s">
        <v>28</v>
      </c>
      <c r="AJ92">
        <f>SUM('U +3'!B5:B88)/COUNT('U +3'!B5:B88)</f>
        <v>21.092130952380948</v>
      </c>
      <c r="AK92">
        <f>(SUM('U +3'!C5:C87)/COUNT('U +3'!C5:C87))/20</f>
        <v>2.1093379518072295</v>
      </c>
      <c r="AL92" t="s">
        <v>28</v>
      </c>
      <c r="AM92">
        <f>SUM('U +4'!B5:B88)/COUNT('U +4'!B5:B88)</f>
        <v>21.196928571428572</v>
      </c>
      <c r="AN92">
        <f>(SUM('U +4'!C5:C87)/COUNT('U +4'!C5:C87))/20</f>
        <v>2.1196855421686767</v>
      </c>
    </row>
    <row r="93" spans="1:40" x14ac:dyDescent="0.2">
      <c r="B93">
        <f>_xlfn.STDEV.P(B5:B89)</f>
        <v>0.17986034797889267</v>
      </c>
    </row>
    <row r="95" spans="1:40" x14ac:dyDescent="0.2">
      <c r="A95">
        <v>-4</v>
      </c>
      <c r="B95">
        <f>B92</f>
        <v>20.964258823529413</v>
      </c>
      <c r="Q95">
        <v>-4</v>
      </c>
      <c r="R95">
        <f>C92</f>
        <v>2.0962124999999996</v>
      </c>
    </row>
    <row r="96" spans="1:40" x14ac:dyDescent="0.2">
      <c r="A96">
        <v>-3</v>
      </c>
      <c r="B96">
        <f>'U -3'!B92</f>
        <v>20.992494117647059</v>
      </c>
      <c r="Q96">
        <v>-3</v>
      </c>
      <c r="R96">
        <f>'U -3'!C92</f>
        <v>2.0989874999999989</v>
      </c>
    </row>
    <row r="97" spans="1:60" x14ac:dyDescent="0.2">
      <c r="A97">
        <v>-2</v>
      </c>
      <c r="B97">
        <f>'U -2'!B92</f>
        <v>21.044400000000003</v>
      </c>
      <c r="Q97">
        <v>-2</v>
      </c>
      <c r="R97">
        <f>'U -2'!C92</f>
        <v>2.1041321428571411</v>
      </c>
    </row>
    <row r="98" spans="1:60" x14ac:dyDescent="0.2">
      <c r="A98">
        <v>-1</v>
      </c>
      <c r="B98">
        <f>'U -1'!B92</f>
        <v>21.064623529411765</v>
      </c>
      <c r="Q98">
        <v>-1</v>
      </c>
      <c r="R98">
        <f>'U -1'!C92</f>
        <v>2.1067696428571416</v>
      </c>
    </row>
    <row r="99" spans="1:60" x14ac:dyDescent="0.2">
      <c r="A99">
        <v>0</v>
      </c>
      <c r="B99">
        <f>'U 0'!B92</f>
        <v>21.092130952380948</v>
      </c>
      <c r="Q99">
        <v>0</v>
      </c>
      <c r="R99">
        <f>'U 0'!C92</f>
        <v>2.1093379518072295</v>
      </c>
    </row>
    <row r="100" spans="1:60" x14ac:dyDescent="0.2">
      <c r="A100">
        <v>1</v>
      </c>
      <c r="B100">
        <f>'U +1'!B92</f>
        <v>21.137517647058825</v>
      </c>
      <c r="Q100">
        <v>1</v>
      </c>
      <c r="R100">
        <f>'U +1'!C92</f>
        <v>2.1137851190476176</v>
      </c>
    </row>
    <row r="101" spans="1:60" x14ac:dyDescent="0.2">
      <c r="A101">
        <v>2</v>
      </c>
      <c r="B101">
        <f>AG92</f>
        <v>21.064623529411765</v>
      </c>
      <c r="Q101">
        <v>2</v>
      </c>
      <c r="R101">
        <f>AH92</f>
        <v>2.1067696428571416</v>
      </c>
    </row>
    <row r="102" spans="1:60" x14ac:dyDescent="0.2">
      <c r="A102">
        <v>3</v>
      </c>
      <c r="B102">
        <f>AJ92</f>
        <v>21.092130952380948</v>
      </c>
      <c r="Q102">
        <v>3</v>
      </c>
      <c r="R102">
        <f>AK92</f>
        <v>2.1093379518072295</v>
      </c>
    </row>
    <row r="103" spans="1:60" x14ac:dyDescent="0.2">
      <c r="A103">
        <v>4</v>
      </c>
      <c r="B103">
        <f>AM92</f>
        <v>21.196928571428572</v>
      </c>
      <c r="Q103">
        <v>4</v>
      </c>
      <c r="R103">
        <f>AN92</f>
        <v>2.1196855421686767</v>
      </c>
    </row>
    <row r="108" spans="1:60" x14ac:dyDescent="0.2">
      <c r="AQ108" t="s">
        <v>28</v>
      </c>
      <c r="AR108">
        <f>(SUM('D -4'!C5:C88)/COUNT('D -4'!C5:C88))/20</f>
        <v>2.1013678571428582</v>
      </c>
      <c r="AS108" t="s">
        <v>28</v>
      </c>
      <c r="AT108">
        <f>(SUM('D -3'!C5:C104)/COUNT('D -3'!C5:C104))/20</f>
        <v>2.1032434523809531</v>
      </c>
      <c r="AU108" t="s">
        <v>28</v>
      </c>
      <c r="AV108">
        <f>(SUM('D -2'!C5:C89)/COUNT('D -2'!C5:C89))/20</f>
        <v>2.1048446428571426</v>
      </c>
      <c r="AW108" t="s">
        <v>28</v>
      </c>
      <c r="AX108">
        <f>(SUM('D -1'!C5:C60)/COUNT('D -1'!C5:C60))/20</f>
        <v>2.1068062499999995</v>
      </c>
      <c r="AY108" t="s">
        <v>28</v>
      </c>
      <c r="AZ108">
        <f>(SUM('D 0'!C5:C96)/COUNT('D 0'!C5:C96))/20</f>
        <v>2.1083499999999997</v>
      </c>
      <c r="BA108" t="s">
        <v>28</v>
      </c>
      <c r="BB108">
        <f>(SUM('D +1'!C5:C89)/COUNT('D +1'!C5:C89))/20</f>
        <v>2.1105767857142856</v>
      </c>
      <c r="BC108" t="s">
        <v>28</v>
      </c>
      <c r="BD108">
        <f>(SUM('D +2'!C5:C88)/COUNT('D +2'!C5:C88))/20</f>
        <v>2.1099357142857151</v>
      </c>
      <c r="BE108" t="s">
        <v>28</v>
      </c>
      <c r="BF108">
        <f>(SUM('D +3'!C5:C88)/COUNT('D +3'!C5:C88))/20</f>
        <v>2.1118708333333363</v>
      </c>
      <c r="BG108" t="s">
        <v>28</v>
      </c>
      <c r="BH108">
        <f>(SUM('D +4'!C5:C88)/COUNT('D +4'!C5:C88))/20</f>
        <v>2.113680357142858</v>
      </c>
    </row>
    <row r="110" spans="1:60" x14ac:dyDescent="0.2">
      <c r="AQ110">
        <v>-4</v>
      </c>
      <c r="AR110">
        <f>AR108</f>
        <v>2.1013678571428582</v>
      </c>
    </row>
    <row r="111" spans="1:60" x14ac:dyDescent="0.2">
      <c r="AQ111">
        <v>-3</v>
      </c>
      <c r="AR111">
        <f>AT108</f>
        <v>2.1032434523809531</v>
      </c>
    </row>
    <row r="112" spans="1:60" x14ac:dyDescent="0.2">
      <c r="AQ112">
        <v>-2</v>
      </c>
      <c r="AR112">
        <f>AV108</f>
        <v>2.1048446428571426</v>
      </c>
    </row>
    <row r="113" spans="43:44" x14ac:dyDescent="0.2">
      <c r="AQ113">
        <v>-1</v>
      </c>
      <c r="AR113">
        <f>AX108</f>
        <v>2.1068062499999995</v>
      </c>
    </row>
    <row r="114" spans="43:44" x14ac:dyDescent="0.2">
      <c r="AQ114">
        <v>0</v>
      </c>
      <c r="AR114">
        <f>AZ108</f>
        <v>2.1083499999999997</v>
      </c>
    </row>
    <row r="115" spans="43:44" x14ac:dyDescent="0.2">
      <c r="AQ115">
        <v>1</v>
      </c>
      <c r="AR115">
        <f>BB108</f>
        <v>2.1105767857142856</v>
      </c>
    </row>
    <row r="116" spans="43:44" x14ac:dyDescent="0.2">
      <c r="AQ116">
        <v>2</v>
      </c>
      <c r="AR116">
        <f>BD108</f>
        <v>2.1099357142857151</v>
      </c>
    </row>
    <row r="117" spans="43:44" x14ac:dyDescent="0.2">
      <c r="AQ117">
        <v>3</v>
      </c>
      <c r="AR117">
        <f>BF108</f>
        <v>2.1118708333333363</v>
      </c>
    </row>
    <row r="118" spans="43:44" x14ac:dyDescent="0.2">
      <c r="AQ118">
        <v>4</v>
      </c>
      <c r="AR118">
        <f>BH108</f>
        <v>2.113680357142858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953-0F35-4A83-8D38-7442A18DAA24}">
  <dimension ref="A1:O92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4.1178087129196683E-3</v>
      </c>
    </row>
    <row r="3" spans="1:15" x14ac:dyDescent="0.2">
      <c r="A3" s="1" t="s">
        <v>19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20.722000000000001</v>
      </c>
      <c r="B5">
        <f>A6-A5</f>
        <v>21.158999999999999</v>
      </c>
      <c r="C5">
        <f t="shared" ref="C5:C36" si="0">A7-A5</f>
        <v>41.98</v>
      </c>
      <c r="D5">
        <f>C5/21</f>
        <v>1.999047619047619</v>
      </c>
      <c r="E5">
        <f t="shared" ref="E5:E36" si="1">1/A5</f>
        <v>4.8257890165041985E-2</v>
      </c>
      <c r="F5">
        <f t="shared" ref="F5:F36" si="2">SQRT(((1/(A5^2))*$A$1)^2)</f>
        <v>2.3288239631812556E-6</v>
      </c>
      <c r="G5">
        <f>SQRT($D$1^2+($G$1*F5))</f>
        <v>1.1884779761835782E-4</v>
      </c>
      <c r="H5">
        <f>1/G5</f>
        <v>8414.1231056816414</v>
      </c>
      <c r="I5">
        <f>E5/G5</f>
        <v>406.0478286691266</v>
      </c>
      <c r="J5">
        <f>D5/G5</f>
        <v>16820.232760786443</v>
      </c>
      <c r="K5">
        <f>(D5-$M$14-$M$15*E5)^2/G5^2</f>
        <v>2.1993311390994559</v>
      </c>
      <c r="L5" t="s">
        <v>37</v>
      </c>
      <c r="M5">
        <f t="array" ref="M5:N6">MMULT(TRANSPOSE(H5:I88),H5:I88)</f>
        <v>18138279918.493351</v>
      </c>
      <c r="N5">
        <v>42373301.730778672</v>
      </c>
    </row>
    <row r="6" spans="1:15" x14ac:dyDescent="0.2">
      <c r="A6">
        <v>41.881</v>
      </c>
      <c r="B6">
        <f t="shared" ref="B6:B69" si="3">A7-A6</f>
        <v>20.820999999999998</v>
      </c>
      <c r="C6">
        <f t="shared" si="0"/>
        <v>41.983000000000004</v>
      </c>
      <c r="D6">
        <f t="shared" ref="D6:D69" si="4">C6/21</f>
        <v>1.9991904761904764</v>
      </c>
      <c r="E6">
        <f t="shared" si="1"/>
        <v>2.3877175807645472E-2</v>
      </c>
      <c r="F6">
        <f t="shared" si="2"/>
        <v>5.7011952454921017E-7</v>
      </c>
      <c r="G6">
        <f t="shared" ref="G6:G69" si="5">SQRT($D$1^2+($G$1*F6))</f>
        <v>8.2962585168765111E-5</v>
      </c>
      <c r="H6">
        <f t="shared" ref="H6:H69" si="6">1/G6</f>
        <v>12053.626318005501</v>
      </c>
      <c r="I6">
        <f t="shared" ref="I6:I69" si="7">E6/G6</f>
        <v>287.80655471467969</v>
      </c>
      <c r="J6">
        <f t="shared" ref="J6:J69" si="8">D6/G6</f>
        <v>24097.494938515476</v>
      </c>
      <c r="K6">
        <f t="shared" ref="K6:K69" si="9">(D6-$M$14-$M$15*E6)^2/G6^2</f>
        <v>0.65285744162113191</v>
      </c>
      <c r="M6">
        <v>42373301.730778672</v>
      </c>
      <c r="N6">
        <v>422609.99680589762</v>
      </c>
    </row>
    <row r="7" spans="1:15" x14ac:dyDescent="0.2">
      <c r="A7">
        <v>62.701999999999998</v>
      </c>
      <c r="B7">
        <f t="shared" si="3"/>
        <v>21.162000000000006</v>
      </c>
      <c r="C7">
        <f t="shared" si="0"/>
        <v>41.980000000000004</v>
      </c>
      <c r="D7">
        <f t="shared" si="4"/>
        <v>1.9990476190476192</v>
      </c>
      <c r="E7">
        <f t="shared" si="1"/>
        <v>1.5948454594749768E-2</v>
      </c>
      <c r="F7">
        <f t="shared" si="2"/>
        <v>2.5435320396079505E-7</v>
      </c>
      <c r="G7">
        <f t="shared" si="5"/>
        <v>7.4716298300431374E-5</v>
      </c>
      <c r="H7">
        <f t="shared" si="6"/>
        <v>13383.960698628809</v>
      </c>
      <c r="I7">
        <f t="shared" si="7"/>
        <v>213.45348949999695</v>
      </c>
      <c r="J7">
        <f t="shared" si="8"/>
        <v>26755.174768020832</v>
      </c>
      <c r="K7">
        <f t="shared" si="9"/>
        <v>0.33373797426829505</v>
      </c>
    </row>
    <row r="8" spans="1:15" x14ac:dyDescent="0.2">
      <c r="A8">
        <v>83.864000000000004</v>
      </c>
      <c r="B8">
        <f t="shared" si="3"/>
        <v>20.817999999999998</v>
      </c>
      <c r="C8">
        <f t="shared" si="0"/>
        <v>41.980999999999995</v>
      </c>
      <c r="D8">
        <f t="shared" si="4"/>
        <v>1.9990952380952378</v>
      </c>
      <c r="E8">
        <f t="shared" si="1"/>
        <v>1.1924067537918534E-2</v>
      </c>
      <c r="F8">
        <f t="shared" si="2"/>
        <v>1.4218338664884258E-7</v>
      </c>
      <c r="G8">
        <f t="shared" si="5"/>
        <v>7.1558587050509029E-5</v>
      </c>
      <c r="H8">
        <f t="shared" si="6"/>
        <v>13974.563238569235</v>
      </c>
      <c r="I8">
        <f t="shared" si="7"/>
        <v>166.63363586961313</v>
      </c>
      <c r="J8">
        <f t="shared" si="8"/>
        <v>27936.482824684525</v>
      </c>
      <c r="K8">
        <f t="shared" si="9"/>
        <v>8.6390526549884078E-2</v>
      </c>
      <c r="L8" t="s">
        <v>38</v>
      </c>
      <c r="M8">
        <f t="array" ref="M8:M9">MMULT(TRANSPOSE(H5:I88),J5:J88)</f>
        <v>36259051148.874084</v>
      </c>
    </row>
    <row r="9" spans="1:15" x14ac:dyDescent="0.2">
      <c r="A9">
        <v>104.682</v>
      </c>
      <c r="B9">
        <f t="shared" si="3"/>
        <v>21.162999999999997</v>
      </c>
      <c r="C9">
        <f t="shared" si="0"/>
        <v>41.978999999999999</v>
      </c>
      <c r="D9">
        <f t="shared" si="4"/>
        <v>1.9989999999999999</v>
      </c>
      <c r="E9">
        <f t="shared" si="1"/>
        <v>9.5527406813014654E-3</v>
      </c>
      <c r="F9">
        <f t="shared" si="2"/>
        <v>9.1254854524191983E-8</v>
      </c>
      <c r="G9">
        <f t="shared" si="5"/>
        <v>7.0077938235554448E-5</v>
      </c>
      <c r="H9">
        <f t="shared" si="6"/>
        <v>14269.826213189648</v>
      </c>
      <c r="I9">
        <f t="shared" si="7"/>
        <v>136.31594938183881</v>
      </c>
      <c r="J9">
        <f t="shared" si="8"/>
        <v>28525.382600166107</v>
      </c>
      <c r="K9">
        <f t="shared" si="9"/>
        <v>0.84549992975616783</v>
      </c>
      <c r="M9">
        <v>84707034.026512578</v>
      </c>
    </row>
    <row r="10" spans="1:15" x14ac:dyDescent="0.2">
      <c r="A10">
        <v>125.845</v>
      </c>
      <c r="B10">
        <f t="shared" si="3"/>
        <v>20.816000000000003</v>
      </c>
      <c r="C10">
        <f t="shared" si="0"/>
        <v>41.981999999999999</v>
      </c>
      <c r="D10">
        <f t="shared" si="4"/>
        <v>1.9991428571428571</v>
      </c>
      <c r="E10">
        <f t="shared" si="1"/>
        <v>7.9462831260677814E-3</v>
      </c>
      <c r="F10">
        <f t="shared" si="2"/>
        <v>6.3143415519629562E-8</v>
      </c>
      <c r="G10">
        <f t="shared" si="5"/>
        <v>6.9247093071698578E-5</v>
      </c>
      <c r="H10">
        <f t="shared" si="6"/>
        <v>14441.039408897612</v>
      </c>
      <c r="I10">
        <f t="shared" si="7"/>
        <v>114.75258777780294</v>
      </c>
      <c r="J10">
        <f t="shared" si="8"/>
        <v>28869.700784016171</v>
      </c>
      <c r="K10">
        <f t="shared" si="9"/>
        <v>1.5080419217915921</v>
      </c>
    </row>
    <row r="11" spans="1:15" x14ac:dyDescent="0.2">
      <c r="A11">
        <v>146.661</v>
      </c>
      <c r="B11">
        <f t="shared" si="3"/>
        <v>21.165999999999997</v>
      </c>
      <c r="C11">
        <f t="shared" si="0"/>
        <v>41.97999999999999</v>
      </c>
      <c r="D11">
        <f t="shared" si="4"/>
        <v>1.9990476190476185</v>
      </c>
      <c r="E11">
        <f t="shared" si="1"/>
        <v>6.8184452581122454E-3</v>
      </c>
      <c r="F11">
        <f t="shared" si="2"/>
        <v>4.6491195737873365E-8</v>
      </c>
      <c r="G11">
        <f t="shared" si="5"/>
        <v>6.8750194495533737E-5</v>
      </c>
      <c r="H11">
        <f t="shared" si="6"/>
        <v>14545.413396102664</v>
      </c>
      <c r="I11">
        <f t="shared" si="7"/>
        <v>99.177104997938528</v>
      </c>
      <c r="J11">
        <f t="shared" si="8"/>
        <v>29076.974017542365</v>
      </c>
      <c r="K11">
        <f t="shared" si="9"/>
        <v>6.5291478997075445E-3</v>
      </c>
      <c r="L11" t="s">
        <v>39</v>
      </c>
      <c r="M11">
        <f t="array" ref="M11:N12">MINVERSE(M5:N6)</f>
        <v>7.1995848845595208E-11</v>
      </c>
      <c r="N11">
        <v>-7.2187166644311773E-9</v>
      </c>
    </row>
    <row r="12" spans="1:15" x14ac:dyDescent="0.2">
      <c r="A12">
        <v>167.827</v>
      </c>
      <c r="B12">
        <f t="shared" si="3"/>
        <v>20.813999999999993</v>
      </c>
      <c r="C12">
        <f t="shared" si="0"/>
        <v>41.981999999999999</v>
      </c>
      <c r="D12">
        <f t="shared" si="4"/>
        <v>1.9991428571428571</v>
      </c>
      <c r="E12">
        <f t="shared" si="1"/>
        <v>5.958516805996651E-3</v>
      </c>
      <c r="F12">
        <f t="shared" si="2"/>
        <v>3.5503922527344535E-8</v>
      </c>
      <c r="G12">
        <f t="shared" si="5"/>
        <v>6.8420360667100934E-5</v>
      </c>
      <c r="H12">
        <f t="shared" si="6"/>
        <v>14615.53242704313</v>
      </c>
      <c r="I12">
        <f t="shared" si="7"/>
        <v>87.086895595125512</v>
      </c>
      <c r="J12">
        <f t="shared" si="8"/>
        <v>29218.53725486308</v>
      </c>
      <c r="K12">
        <f t="shared" si="9"/>
        <v>1.8564997333992006</v>
      </c>
      <c r="M12">
        <v>-7.2187166644311764E-9</v>
      </c>
      <c r="N12">
        <v>3.090037787087006E-6</v>
      </c>
    </row>
    <row r="13" spans="1:15" x14ac:dyDescent="0.2">
      <c r="A13">
        <v>188.64099999999999</v>
      </c>
      <c r="B13">
        <f t="shared" si="3"/>
        <v>21.168000000000006</v>
      </c>
      <c r="C13">
        <f t="shared" si="0"/>
        <v>41.980000000000018</v>
      </c>
      <c r="D13">
        <f t="shared" si="4"/>
        <v>1.9990476190476199</v>
      </c>
      <c r="E13">
        <f t="shared" si="1"/>
        <v>5.3010745278067864E-3</v>
      </c>
      <c r="F13">
        <f t="shared" si="2"/>
        <v>2.8101391149361945E-8</v>
      </c>
      <c r="G13">
        <f t="shared" si="5"/>
        <v>6.8197240014609503E-5</v>
      </c>
      <c r="H13">
        <f t="shared" si="6"/>
        <v>14663.35000926395</v>
      </c>
      <c r="I13">
        <f t="shared" si="7"/>
        <v>77.73151122642453</v>
      </c>
      <c r="J13">
        <f t="shared" si="8"/>
        <v>29312.73492328099</v>
      </c>
      <c r="K13">
        <f t="shared" si="9"/>
        <v>1.0389758960983598E-4</v>
      </c>
    </row>
    <row r="14" spans="1:15" x14ac:dyDescent="0.2">
      <c r="A14">
        <v>209.809</v>
      </c>
      <c r="B14">
        <f t="shared" si="3"/>
        <v>20.812000000000012</v>
      </c>
      <c r="C14">
        <f t="shared" si="0"/>
        <v>41.981999999999999</v>
      </c>
      <c r="D14">
        <f t="shared" si="4"/>
        <v>1.9991428571428571</v>
      </c>
      <c r="E14">
        <f t="shared" si="1"/>
        <v>4.766239770457893E-3</v>
      </c>
      <c r="F14">
        <f t="shared" si="2"/>
        <v>2.2717041549494503E-8</v>
      </c>
      <c r="G14">
        <f t="shared" si="5"/>
        <v>6.8034489958509385E-5</v>
      </c>
      <c r="H14">
        <f t="shared" si="6"/>
        <v>14698.427233155518</v>
      </c>
      <c r="I14">
        <f t="shared" si="7"/>
        <v>70.056228441847196</v>
      </c>
      <c r="J14">
        <f t="shared" si="8"/>
        <v>29384.255814396904</v>
      </c>
      <c r="K14">
        <f t="shared" si="9"/>
        <v>2.0806610284562552</v>
      </c>
      <c r="L14" t="s">
        <v>40</v>
      </c>
      <c r="M14">
        <f t="array" ref="M14:M15">MMULT(M11:N12,M8:M9)</f>
        <v>1.9990250876773188</v>
      </c>
      <c r="N14">
        <f>SQRT(M11)</f>
        <v>8.4850367615936243E-6</v>
      </c>
      <c r="O14" t="s">
        <v>52</v>
      </c>
    </row>
    <row r="15" spans="1:15" x14ac:dyDescent="0.2">
      <c r="A15">
        <v>230.62100000000001</v>
      </c>
      <c r="B15">
        <f t="shared" si="3"/>
        <v>21.169999999999987</v>
      </c>
      <c r="C15">
        <f t="shared" si="0"/>
        <v>41.97999999999999</v>
      </c>
      <c r="D15">
        <f t="shared" si="4"/>
        <v>1.9990476190476185</v>
      </c>
      <c r="E15">
        <f t="shared" si="1"/>
        <v>4.3361185668260912E-3</v>
      </c>
      <c r="F15">
        <f t="shared" si="2"/>
        <v>1.8801924225573954E-8</v>
      </c>
      <c r="G15">
        <f t="shared" si="5"/>
        <v>6.7915904762330692E-5</v>
      </c>
      <c r="H15">
        <f t="shared" si="6"/>
        <v>14724.091558515853</v>
      </c>
      <c r="I15">
        <f t="shared" si="7"/>
        <v>63.84540678652791</v>
      </c>
      <c r="J15">
        <f t="shared" si="8"/>
        <v>29434.160172690255</v>
      </c>
      <c r="K15">
        <f t="shared" si="9"/>
        <v>4.7281267577914867E-3</v>
      </c>
      <c r="M15">
        <v>4.1192091489392624E-3</v>
      </c>
      <c r="O15" t="s">
        <v>43</v>
      </c>
    </row>
    <row r="16" spans="1:15" x14ac:dyDescent="0.2">
      <c r="A16">
        <v>251.791</v>
      </c>
      <c r="B16">
        <f t="shared" si="3"/>
        <v>20.810000000000002</v>
      </c>
      <c r="C16">
        <f t="shared" si="0"/>
        <v>41.980999999999995</v>
      </c>
      <c r="D16">
        <f t="shared" si="4"/>
        <v>1.9990952380952378</v>
      </c>
      <c r="E16">
        <f t="shared" si="1"/>
        <v>3.9715478313363068E-3</v>
      </c>
      <c r="F16">
        <f t="shared" si="2"/>
        <v>1.5773192176592122E-8</v>
      </c>
      <c r="G16">
        <f t="shared" si="5"/>
        <v>6.7824025097789467E-5</v>
      </c>
      <c r="H16">
        <f t="shared" si="6"/>
        <v>14744.037950537268</v>
      </c>
      <c r="I16">
        <f t="shared" si="7"/>
        <v>58.556651947596492</v>
      </c>
      <c r="J16">
        <f t="shared" si="8"/>
        <v>29474.736057214519</v>
      </c>
      <c r="K16">
        <f t="shared" si="9"/>
        <v>0.62899702630004906</v>
      </c>
    </row>
    <row r="17" spans="1:13" x14ac:dyDescent="0.2">
      <c r="A17">
        <v>272.601</v>
      </c>
      <c r="B17">
        <f t="shared" si="3"/>
        <v>21.170999999999992</v>
      </c>
      <c r="C17">
        <f t="shared" si="0"/>
        <v>41.978999999999985</v>
      </c>
      <c r="D17">
        <f t="shared" si="4"/>
        <v>1.9989999999999992</v>
      </c>
      <c r="E17">
        <f t="shared" si="1"/>
        <v>3.6683651197170959E-3</v>
      </c>
      <c r="F17">
        <f t="shared" si="2"/>
        <v>1.3456902651557022E-8</v>
      </c>
      <c r="G17">
        <f t="shared" si="5"/>
        <v>6.775367402051155E-5</v>
      </c>
      <c r="H17">
        <f t="shared" si="6"/>
        <v>14759.347215580707</v>
      </c>
      <c r="I17">
        <f t="shared" si="7"/>
        <v>54.142674515429903</v>
      </c>
      <c r="J17">
        <f t="shared" si="8"/>
        <v>29503.93508394582</v>
      </c>
      <c r="K17">
        <f t="shared" si="9"/>
        <v>0.35200814200817016</v>
      </c>
      <c r="L17" t="s">
        <v>41</v>
      </c>
      <c r="M17">
        <f>+SUM(K5:K88)/(COUNT(K5:K88)-2)</f>
        <v>1.0854227510231551</v>
      </c>
    </row>
    <row r="18" spans="1:13" x14ac:dyDescent="0.2">
      <c r="A18">
        <v>293.77199999999999</v>
      </c>
      <c r="B18">
        <f t="shared" si="3"/>
        <v>20.807999999999993</v>
      </c>
      <c r="C18">
        <f t="shared" si="0"/>
        <v>41.982000000000028</v>
      </c>
      <c r="D18">
        <f t="shared" si="4"/>
        <v>1.9991428571428584</v>
      </c>
      <c r="E18">
        <f t="shared" si="1"/>
        <v>3.4040003812480426E-3</v>
      </c>
      <c r="F18">
        <f t="shared" si="2"/>
        <v>1.1587218595536821E-8</v>
      </c>
      <c r="G18">
        <f t="shared" si="5"/>
        <v>6.769683406173035E-5</v>
      </c>
      <c r="H18">
        <f t="shared" si="6"/>
        <v>14771.739533463786</v>
      </c>
      <c r="I18">
        <f t="shared" si="7"/>
        <v>50.283007003607509</v>
      </c>
      <c r="J18">
        <f t="shared" si="8"/>
        <v>29530.817575898909</v>
      </c>
      <c r="K18">
        <f t="shared" si="9"/>
        <v>2.3486593806017844</v>
      </c>
    </row>
    <row r="19" spans="1:13" x14ac:dyDescent="0.2">
      <c r="A19">
        <v>314.58</v>
      </c>
      <c r="B19">
        <f t="shared" si="3"/>
        <v>21.174000000000035</v>
      </c>
      <c r="C19">
        <f t="shared" si="0"/>
        <v>41.980000000000018</v>
      </c>
      <c r="D19">
        <f t="shared" si="4"/>
        <v>1.9990476190476199</v>
      </c>
      <c r="E19">
        <f t="shared" si="1"/>
        <v>3.178841630109988E-3</v>
      </c>
      <c r="F19">
        <f t="shared" si="2"/>
        <v>1.0105034109320326E-8</v>
      </c>
      <c r="G19">
        <f t="shared" si="5"/>
        <v>6.7651740478645177E-5</v>
      </c>
      <c r="H19">
        <f t="shared" si="6"/>
        <v>14781.585705332418</v>
      </c>
      <c r="I19">
        <f t="shared" si="7"/>
        <v>46.988319999149397</v>
      </c>
      <c r="J19">
        <f t="shared" si="8"/>
        <v>29549.0937099931</v>
      </c>
      <c r="K19">
        <f t="shared" si="9"/>
        <v>1.945876115332458E-2</v>
      </c>
    </row>
    <row r="20" spans="1:13" x14ac:dyDescent="0.2">
      <c r="A20">
        <v>335.75400000000002</v>
      </c>
      <c r="B20">
        <f t="shared" si="3"/>
        <v>20.805999999999983</v>
      </c>
      <c r="C20">
        <f t="shared" si="0"/>
        <v>41.981999999999971</v>
      </c>
      <c r="D20">
        <f t="shared" si="4"/>
        <v>1.9991428571428558</v>
      </c>
      <c r="E20">
        <f t="shared" si="1"/>
        <v>2.9783710692947813E-3</v>
      </c>
      <c r="F20">
        <f t="shared" si="2"/>
        <v>8.870694226412139E-9</v>
      </c>
      <c r="G20">
        <f t="shared" si="5"/>
        <v>6.7614164302055936E-5</v>
      </c>
      <c r="H20">
        <f t="shared" si="6"/>
        <v>14789.800485186106</v>
      </c>
      <c r="I20">
        <f t="shared" si="7"/>
        <v>44.049513885720224</v>
      </c>
      <c r="J20">
        <f t="shared" si="8"/>
        <v>29566.923998527749</v>
      </c>
      <c r="K20">
        <f t="shared" si="9"/>
        <v>2.4346538564230591</v>
      </c>
    </row>
    <row r="21" spans="1:13" x14ac:dyDescent="0.2">
      <c r="A21">
        <v>356.56</v>
      </c>
      <c r="B21">
        <f t="shared" si="3"/>
        <v>21.175999999999988</v>
      </c>
      <c r="C21">
        <f t="shared" si="0"/>
        <v>41.978999999999985</v>
      </c>
      <c r="D21">
        <f t="shared" si="4"/>
        <v>1.9989999999999992</v>
      </c>
      <c r="E21">
        <f t="shared" si="1"/>
        <v>2.8045770697778774E-3</v>
      </c>
      <c r="F21">
        <f t="shared" si="2"/>
        <v>7.8656525403238662E-9</v>
      </c>
      <c r="G21">
        <f t="shared" si="5"/>
        <v>6.7583553064733083E-5</v>
      </c>
      <c r="H21">
        <f t="shared" si="6"/>
        <v>14796.499364899873</v>
      </c>
      <c r="I21">
        <f t="shared" si="7"/>
        <v>41.497922831781111</v>
      </c>
      <c r="J21">
        <f t="shared" si="8"/>
        <v>29578.202230434836</v>
      </c>
      <c r="K21">
        <f t="shared" si="9"/>
        <v>0.29392491463939496</v>
      </c>
    </row>
    <row r="22" spans="1:13" x14ac:dyDescent="0.2">
      <c r="A22">
        <v>377.73599999999999</v>
      </c>
      <c r="B22">
        <f t="shared" si="3"/>
        <v>20.802999999999997</v>
      </c>
      <c r="C22">
        <f t="shared" si="0"/>
        <v>41.980999999999995</v>
      </c>
      <c r="D22">
        <f t="shared" si="4"/>
        <v>1.9990952380952378</v>
      </c>
      <c r="E22">
        <f t="shared" si="1"/>
        <v>2.6473515894698944E-3</v>
      </c>
      <c r="F22">
        <f t="shared" si="2"/>
        <v>7.0084704382687765E-9</v>
      </c>
      <c r="G22">
        <f t="shared" si="5"/>
        <v>6.7557434327579317E-5</v>
      </c>
      <c r="H22">
        <f t="shared" si="6"/>
        <v>14802.219917812434</v>
      </c>
      <c r="I22">
        <f t="shared" si="7"/>
        <v>39.186680427103674</v>
      </c>
      <c r="J22">
        <f t="shared" si="8"/>
        <v>29591.047350937319</v>
      </c>
      <c r="K22">
        <f t="shared" si="9"/>
        <v>0.76906547289107763</v>
      </c>
    </row>
    <row r="23" spans="1:13" x14ac:dyDescent="0.2">
      <c r="A23">
        <v>398.53899999999999</v>
      </c>
      <c r="B23">
        <f t="shared" si="3"/>
        <v>21.177999999999997</v>
      </c>
      <c r="C23">
        <f t="shared" si="0"/>
        <v>41.978999999999985</v>
      </c>
      <c r="D23">
        <f t="shared" si="4"/>
        <v>1.9989999999999992</v>
      </c>
      <c r="E23">
        <f t="shared" si="1"/>
        <v>2.5091647241549759E-3</v>
      </c>
      <c r="F23">
        <f t="shared" si="2"/>
        <v>6.2959076129437182E-9</v>
      </c>
      <c r="G23">
        <f t="shared" si="5"/>
        <v>6.7535714518427697E-5</v>
      </c>
      <c r="H23">
        <f t="shared" si="6"/>
        <v>14806.980382611358</v>
      </c>
      <c r="I23">
        <f t="shared" si="7"/>
        <v>37.153152847303168</v>
      </c>
      <c r="J23">
        <f t="shared" si="8"/>
        <v>29599.153784840095</v>
      </c>
      <c r="K23">
        <f t="shared" si="9"/>
        <v>0.27511530654149208</v>
      </c>
    </row>
    <row r="24" spans="1:13" x14ac:dyDescent="0.2">
      <c r="A24">
        <v>419.71699999999998</v>
      </c>
      <c r="B24">
        <f t="shared" si="3"/>
        <v>20.800999999999988</v>
      </c>
      <c r="C24">
        <f t="shared" si="0"/>
        <v>41.982000000000028</v>
      </c>
      <c r="D24">
        <f t="shared" si="4"/>
        <v>1.9991428571428584</v>
      </c>
      <c r="E24">
        <f t="shared" si="1"/>
        <v>2.3825577710695541E-3</v>
      </c>
      <c r="F24">
        <f t="shared" si="2"/>
        <v>5.6765815324839211E-9</v>
      </c>
      <c r="G24">
        <f t="shared" si="5"/>
        <v>6.7516831006677962E-5</v>
      </c>
      <c r="H24">
        <f t="shared" si="6"/>
        <v>14811.121687584713</v>
      </c>
      <c r="I24">
        <f t="shared" si="7"/>
        <v>35.28835307501177</v>
      </c>
      <c r="J24">
        <f t="shared" si="8"/>
        <v>29609.548128008661</v>
      </c>
      <c r="K24">
        <f t="shared" si="9"/>
        <v>2.556602019041279</v>
      </c>
    </row>
    <row r="25" spans="1:13" x14ac:dyDescent="0.2">
      <c r="A25">
        <v>440.51799999999997</v>
      </c>
      <c r="B25">
        <f t="shared" si="3"/>
        <v>21.18100000000004</v>
      </c>
      <c r="C25">
        <f t="shared" si="0"/>
        <v>41.979000000000042</v>
      </c>
      <c r="D25">
        <f t="shared" si="4"/>
        <v>1.9990000000000019</v>
      </c>
      <c r="E25">
        <f t="shared" si="1"/>
        <v>2.2700547991228509E-3</v>
      </c>
      <c r="F25">
        <f t="shared" si="2"/>
        <v>5.1531487910206874E-9</v>
      </c>
      <c r="G25">
        <f t="shared" si="5"/>
        <v>6.7500867203917347E-5</v>
      </c>
      <c r="H25">
        <f t="shared" si="6"/>
        <v>14814.624484438713</v>
      </c>
      <c r="I25">
        <f t="shared" si="7"/>
        <v>33.630009408102985</v>
      </c>
      <c r="J25">
        <f t="shared" si="8"/>
        <v>29614.434344393012</v>
      </c>
      <c r="K25">
        <f t="shared" si="9"/>
        <v>0.26029746975675183</v>
      </c>
    </row>
    <row r="26" spans="1:13" x14ac:dyDescent="0.2">
      <c r="A26">
        <v>461.69900000000001</v>
      </c>
      <c r="B26">
        <f t="shared" si="3"/>
        <v>20.798000000000002</v>
      </c>
      <c r="C26">
        <f t="shared" si="0"/>
        <v>41.980999999999995</v>
      </c>
      <c r="D26">
        <f t="shared" si="4"/>
        <v>1.9990952380952378</v>
      </c>
      <c r="E26">
        <f t="shared" si="1"/>
        <v>2.165913289827355E-3</v>
      </c>
      <c r="F26">
        <f t="shared" si="2"/>
        <v>4.6911803790507552E-9</v>
      </c>
      <c r="G26">
        <f t="shared" si="5"/>
        <v>6.7486774820915704E-5</v>
      </c>
      <c r="H26">
        <f t="shared" si="6"/>
        <v>14817.718029252703</v>
      </c>
      <c r="I26">
        <f t="shared" si="7"/>
        <v>32.093892404472832</v>
      </c>
      <c r="J26">
        <f t="shared" si="8"/>
        <v>29622.029551717031</v>
      </c>
      <c r="K26">
        <f t="shared" si="9"/>
        <v>0.8231346016936717</v>
      </c>
    </row>
    <row r="27" spans="1:13" x14ac:dyDescent="0.2">
      <c r="A27">
        <v>482.49700000000001</v>
      </c>
      <c r="B27">
        <f t="shared" si="3"/>
        <v>21.182999999999993</v>
      </c>
      <c r="C27">
        <f t="shared" si="0"/>
        <v>41.978999999999985</v>
      </c>
      <c r="D27">
        <f t="shared" si="4"/>
        <v>1.9989999999999992</v>
      </c>
      <c r="E27">
        <f t="shared" si="1"/>
        <v>2.0725517464357289E-3</v>
      </c>
      <c r="F27">
        <f t="shared" si="2"/>
        <v>4.2954707416537907E-9</v>
      </c>
      <c r="G27">
        <f t="shared" si="5"/>
        <v>6.7474701326766326E-5</v>
      </c>
      <c r="H27">
        <f t="shared" si="6"/>
        <v>14820.369417527354</v>
      </c>
      <c r="I27">
        <f t="shared" si="7"/>
        <v>30.715982519118985</v>
      </c>
      <c r="J27">
        <f t="shared" si="8"/>
        <v>29625.918465637169</v>
      </c>
      <c r="K27">
        <f t="shared" si="9"/>
        <v>0.24833697679840064</v>
      </c>
    </row>
    <row r="28" spans="1:13" x14ac:dyDescent="0.2">
      <c r="A28">
        <v>503.68</v>
      </c>
      <c r="B28">
        <f t="shared" si="3"/>
        <v>20.795999999999992</v>
      </c>
      <c r="C28">
        <f t="shared" si="0"/>
        <v>41.982000000000028</v>
      </c>
      <c r="D28">
        <f t="shared" si="4"/>
        <v>1.9991428571428584</v>
      </c>
      <c r="E28">
        <f t="shared" si="1"/>
        <v>1.9853875476493013E-3</v>
      </c>
      <c r="F28">
        <f t="shared" si="2"/>
        <v>3.9417637143609057E-9</v>
      </c>
      <c r="G28">
        <f t="shared" si="5"/>
        <v>6.7463907545127524E-5</v>
      </c>
      <c r="H28">
        <f t="shared" si="6"/>
        <v>14822.740579191717</v>
      </c>
      <c r="I28">
        <f t="shared" si="7"/>
        <v>29.428884567963227</v>
      </c>
      <c r="J28">
        <f t="shared" si="8"/>
        <v>29632.775952172717</v>
      </c>
      <c r="K28">
        <f t="shared" si="9"/>
        <v>2.63881345298925</v>
      </c>
    </row>
    <row r="29" spans="1:13" x14ac:dyDescent="0.2">
      <c r="A29">
        <v>524.476</v>
      </c>
      <c r="B29">
        <f t="shared" si="3"/>
        <v>21.186000000000035</v>
      </c>
      <c r="C29">
        <f t="shared" si="0"/>
        <v>41.979000000000042</v>
      </c>
      <c r="D29">
        <f t="shared" si="4"/>
        <v>1.9990000000000019</v>
      </c>
      <c r="E29">
        <f t="shared" si="1"/>
        <v>1.906664937957123E-3</v>
      </c>
      <c r="F29">
        <f t="shared" si="2"/>
        <v>3.6353711856350396E-9</v>
      </c>
      <c r="G29">
        <f t="shared" si="5"/>
        <v>6.7454556224417879E-5</v>
      </c>
      <c r="H29">
        <f t="shared" si="6"/>
        <v>14824.795476721407</v>
      </c>
      <c r="I29">
        <f t="shared" si="7"/>
        <v>28.265917747850057</v>
      </c>
      <c r="J29">
        <f t="shared" si="8"/>
        <v>29634.766157966122</v>
      </c>
      <c r="K29">
        <f t="shared" si="9"/>
        <v>0.23848856685343273</v>
      </c>
    </row>
    <row r="30" spans="1:13" x14ac:dyDescent="0.2">
      <c r="A30">
        <v>545.66200000000003</v>
      </c>
      <c r="B30">
        <f t="shared" si="3"/>
        <v>20.793000000000006</v>
      </c>
      <c r="C30">
        <f t="shared" si="0"/>
        <v>41.980999999999995</v>
      </c>
      <c r="D30">
        <f t="shared" si="4"/>
        <v>1.9990952380952378</v>
      </c>
      <c r="E30">
        <f t="shared" si="1"/>
        <v>1.8326363206527115E-3</v>
      </c>
      <c r="F30">
        <f t="shared" si="2"/>
        <v>3.3585558837755086E-9</v>
      </c>
      <c r="G30">
        <f t="shared" si="5"/>
        <v>6.7446106507131217E-5</v>
      </c>
      <c r="H30">
        <f t="shared" si="6"/>
        <v>14826.65274227902</v>
      </c>
      <c r="I30">
        <f t="shared" si="7"/>
        <v>27.171862329205663</v>
      </c>
      <c r="J30">
        <f t="shared" si="8"/>
        <v>29639.89089398169</v>
      </c>
      <c r="K30">
        <f t="shared" si="9"/>
        <v>0.86149825375236067</v>
      </c>
    </row>
    <row r="31" spans="1:13" x14ac:dyDescent="0.2">
      <c r="A31">
        <v>566.45500000000004</v>
      </c>
      <c r="B31">
        <f t="shared" si="3"/>
        <v>21.187999999999988</v>
      </c>
      <c r="C31">
        <f t="shared" si="0"/>
        <v>41.978999999999928</v>
      </c>
      <c r="D31">
        <f t="shared" si="4"/>
        <v>1.9989999999999966</v>
      </c>
      <c r="E31">
        <f t="shared" si="1"/>
        <v>1.7653652982143329E-3</v>
      </c>
      <c r="F31">
        <f t="shared" si="2"/>
        <v>3.1165146361393806E-9</v>
      </c>
      <c r="G31">
        <f t="shared" si="5"/>
        <v>6.7438717391516906E-5</v>
      </c>
      <c r="H31">
        <f t="shared" si="6"/>
        <v>14828.277266818091</v>
      </c>
      <c r="I31">
        <f t="shared" si="7"/>
        <v>26.177326119141131</v>
      </c>
      <c r="J31">
        <f t="shared" si="8"/>
        <v>29641.726256369315</v>
      </c>
      <c r="K31">
        <f t="shared" si="9"/>
        <v>0.23024346649310684</v>
      </c>
    </row>
    <row r="32" spans="1:13" x14ac:dyDescent="0.2">
      <c r="A32">
        <v>587.64300000000003</v>
      </c>
      <c r="B32">
        <f t="shared" si="3"/>
        <v>20.79099999999994</v>
      </c>
      <c r="C32">
        <f t="shared" si="0"/>
        <v>41.980999999999995</v>
      </c>
      <c r="D32">
        <f t="shared" si="4"/>
        <v>1.9990952380952378</v>
      </c>
      <c r="E32">
        <f t="shared" si="1"/>
        <v>1.7017134552781196E-3</v>
      </c>
      <c r="F32">
        <f t="shared" si="2"/>
        <v>2.8958286838745965E-9</v>
      </c>
      <c r="G32">
        <f t="shared" si="5"/>
        <v>6.7431979511770453E-5</v>
      </c>
      <c r="H32">
        <f t="shared" si="6"/>
        <v>14829.75892507274</v>
      </c>
      <c r="I32">
        <f t="shared" si="7"/>
        <v>25.236000301327064</v>
      </c>
      <c r="J32">
        <f t="shared" si="8"/>
        <v>29646.100449213267</v>
      </c>
      <c r="K32">
        <f t="shared" si="9"/>
        <v>0.87677271431097792</v>
      </c>
    </row>
    <row r="33" spans="1:11" x14ac:dyDescent="0.2">
      <c r="A33">
        <v>608.43399999999997</v>
      </c>
      <c r="B33">
        <f t="shared" si="3"/>
        <v>21.190000000000055</v>
      </c>
      <c r="C33">
        <f t="shared" si="0"/>
        <v>41.979000000000042</v>
      </c>
      <c r="D33">
        <f t="shared" si="4"/>
        <v>1.9990000000000019</v>
      </c>
      <c r="E33">
        <f t="shared" si="1"/>
        <v>1.6435636404277211E-3</v>
      </c>
      <c r="F33">
        <f t="shared" si="2"/>
        <v>2.7013014401360232E-9</v>
      </c>
      <c r="G33">
        <f t="shared" si="5"/>
        <v>6.7426039739084949E-5</v>
      </c>
      <c r="H33">
        <f t="shared" si="6"/>
        <v>14831.065325349793</v>
      </c>
      <c r="I33">
        <f t="shared" si="7"/>
        <v>24.375799717553249</v>
      </c>
      <c r="J33">
        <f t="shared" si="8"/>
        <v>29647.299585374265</v>
      </c>
      <c r="K33">
        <f t="shared" si="9"/>
        <v>0.223243018643936</v>
      </c>
    </row>
    <row r="34" spans="1:11" x14ac:dyDescent="0.2">
      <c r="A34">
        <v>629.62400000000002</v>
      </c>
      <c r="B34">
        <f t="shared" si="3"/>
        <v>20.788999999999987</v>
      </c>
      <c r="C34">
        <f t="shared" si="0"/>
        <v>41.980999999999995</v>
      </c>
      <c r="D34">
        <f t="shared" si="4"/>
        <v>1.9990952380952378</v>
      </c>
      <c r="E34">
        <f t="shared" si="1"/>
        <v>1.5882494949366606E-3</v>
      </c>
      <c r="F34">
        <f t="shared" si="2"/>
        <v>2.5225364581665577E-9</v>
      </c>
      <c r="G34">
        <f t="shared" si="5"/>
        <v>6.7420580796195644E-5</v>
      </c>
      <c r="H34">
        <f t="shared" si="6"/>
        <v>14832.266174373081</v>
      </c>
      <c r="I34">
        <f t="shared" si="7"/>
        <v>23.55733926021416</v>
      </c>
      <c r="J34">
        <f t="shared" si="8"/>
        <v>29651.112679350295</v>
      </c>
      <c r="K34">
        <f t="shared" si="9"/>
        <v>0.89010179595849515</v>
      </c>
    </row>
    <row r="35" spans="1:11" x14ac:dyDescent="0.2">
      <c r="A35">
        <v>650.41300000000001</v>
      </c>
      <c r="B35">
        <f t="shared" si="3"/>
        <v>21.192000000000007</v>
      </c>
      <c r="C35">
        <f t="shared" si="0"/>
        <v>41.979000000000042</v>
      </c>
      <c r="D35">
        <f t="shared" si="4"/>
        <v>1.9990000000000019</v>
      </c>
      <c r="E35">
        <f t="shared" si="1"/>
        <v>1.5374846443721142E-3</v>
      </c>
      <c r="F35">
        <f t="shared" si="2"/>
        <v>2.363859031680047E-9</v>
      </c>
      <c r="G35">
        <f t="shared" si="5"/>
        <v>6.7415734896291191E-5</v>
      </c>
      <c r="H35">
        <f t="shared" si="6"/>
        <v>14833.332330179997</v>
      </c>
      <c r="I35">
        <f t="shared" si="7"/>
        <v>22.806020682520177</v>
      </c>
      <c r="J35">
        <f t="shared" si="8"/>
        <v>29651.831328029843</v>
      </c>
      <c r="K35">
        <f t="shared" si="9"/>
        <v>0.2172274195140802</v>
      </c>
    </row>
    <row r="36" spans="1:11" x14ac:dyDescent="0.2">
      <c r="A36">
        <v>671.60500000000002</v>
      </c>
      <c r="B36">
        <f t="shared" si="3"/>
        <v>20.787000000000035</v>
      </c>
      <c r="C36">
        <f t="shared" si="0"/>
        <v>41.981999999999971</v>
      </c>
      <c r="D36">
        <f t="shared" si="4"/>
        <v>1.9991428571428558</v>
      </c>
      <c r="E36">
        <f t="shared" si="1"/>
        <v>1.4889704513813924E-3</v>
      </c>
      <c r="F36">
        <f t="shared" si="2"/>
        <v>2.2170330050869071E-9</v>
      </c>
      <c r="G36">
        <f t="shared" si="5"/>
        <v>6.741125061972538E-5</v>
      </c>
      <c r="H36">
        <f t="shared" si="6"/>
        <v>14834.319061088408</v>
      </c>
      <c r="I36">
        <f t="shared" si="7"/>
        <v>22.087862748324401</v>
      </c>
      <c r="J36">
        <f t="shared" si="8"/>
        <v>29655.922991553005</v>
      </c>
      <c r="K36">
        <f t="shared" si="9"/>
        <v>2.7424860393487727</v>
      </c>
    </row>
    <row r="37" spans="1:11" x14ac:dyDescent="0.2">
      <c r="A37">
        <v>692.39200000000005</v>
      </c>
      <c r="B37">
        <f t="shared" si="3"/>
        <v>21.194999999999936</v>
      </c>
      <c r="C37">
        <f t="shared" ref="C37:C68" si="10">A39-A37</f>
        <v>41.978999999999928</v>
      </c>
      <c r="D37">
        <f t="shared" si="4"/>
        <v>1.9989999999999966</v>
      </c>
      <c r="E37">
        <f t="shared" ref="E37:E68" si="11">1/A37</f>
        <v>1.4442685646281297E-3</v>
      </c>
      <c r="F37">
        <f t="shared" ref="F37:F68" si="12">SQRT(((1/(A37^2))*$A$1)^2)</f>
        <v>2.0859116867729978E-9</v>
      </c>
      <c r="G37">
        <f t="shared" si="5"/>
        <v>6.7407245735220651E-5</v>
      </c>
      <c r="H37">
        <f t="shared" si="6"/>
        <v>14835.200416407084</v>
      </c>
      <c r="I37">
        <f t="shared" si="7"/>
        <v>21.426013611374891</v>
      </c>
      <c r="J37">
        <f t="shared" si="8"/>
        <v>29655.565632397709</v>
      </c>
      <c r="K37">
        <f t="shared" si="9"/>
        <v>0.21200402884185701</v>
      </c>
    </row>
    <row r="38" spans="1:11" x14ac:dyDescent="0.2">
      <c r="A38">
        <v>713.58699999999999</v>
      </c>
      <c r="B38">
        <f t="shared" si="3"/>
        <v>20.783999999999992</v>
      </c>
      <c r="C38">
        <f t="shared" si="10"/>
        <v>41.980999999999995</v>
      </c>
      <c r="D38">
        <f t="shared" si="4"/>
        <v>1.9990952380952378</v>
      </c>
      <c r="E38">
        <f t="shared" si="11"/>
        <v>1.4013708209370407E-3</v>
      </c>
      <c r="F38">
        <f t="shared" si="12"/>
        <v>1.9638401777737556E-9</v>
      </c>
      <c r="G38">
        <f t="shared" si="5"/>
        <v>6.7403517048334111E-5</v>
      </c>
      <c r="H38">
        <f t="shared" si="6"/>
        <v>14836.021083038057</v>
      </c>
      <c r="I38">
        <f t="shared" si="7"/>
        <v>20.790767044576285</v>
      </c>
      <c r="J38">
        <f t="shared" si="8"/>
        <v>29658.619099381933</v>
      </c>
      <c r="K38">
        <f t="shared" si="9"/>
        <v>0.91223809473347739</v>
      </c>
    </row>
    <row r="39" spans="1:11" x14ac:dyDescent="0.2">
      <c r="A39">
        <v>734.37099999999998</v>
      </c>
      <c r="B39">
        <f t="shared" si="3"/>
        <v>21.197000000000003</v>
      </c>
      <c r="C39">
        <f t="shared" si="10"/>
        <v>41.979000000000042</v>
      </c>
      <c r="D39">
        <f t="shared" si="4"/>
        <v>1.9990000000000019</v>
      </c>
      <c r="E39">
        <f t="shared" si="11"/>
        <v>1.3617095446307112E-3</v>
      </c>
      <c r="F39">
        <f t="shared" si="12"/>
        <v>1.8542528839383788E-9</v>
      </c>
      <c r="G39">
        <f t="shared" si="5"/>
        <v>6.7400169517380939E-5</v>
      </c>
      <c r="H39">
        <f t="shared" si="6"/>
        <v>14836.757936374674</v>
      </c>
      <c r="I39">
        <f t="shared" si="7"/>
        <v>20.203354893336847</v>
      </c>
      <c r="J39">
        <f t="shared" si="8"/>
        <v>29658.679114813</v>
      </c>
      <c r="K39">
        <f t="shared" si="9"/>
        <v>0.20742708731170001</v>
      </c>
    </row>
    <row r="40" spans="1:11" x14ac:dyDescent="0.2">
      <c r="A40">
        <v>755.56799999999998</v>
      </c>
      <c r="B40">
        <f t="shared" si="3"/>
        <v>20.782000000000039</v>
      </c>
      <c r="C40">
        <f t="shared" si="10"/>
        <v>41.980999999999995</v>
      </c>
      <c r="D40">
        <f t="shared" si="4"/>
        <v>1.9990952380952378</v>
      </c>
      <c r="E40">
        <f t="shared" si="11"/>
        <v>1.323507612815789E-3</v>
      </c>
      <c r="F40">
        <f t="shared" si="12"/>
        <v>1.7516724011813483E-9</v>
      </c>
      <c r="G40">
        <f t="shared" si="5"/>
        <v>6.7397035870771162E-5</v>
      </c>
      <c r="H40">
        <f t="shared" si="6"/>
        <v>14837.44777615185</v>
      </c>
      <c r="I40">
        <f t="shared" si="7"/>
        <v>19.637475086493673</v>
      </c>
      <c r="J40">
        <f t="shared" si="8"/>
        <v>29661.471194791939</v>
      </c>
      <c r="K40">
        <f t="shared" si="9"/>
        <v>0.9215276084175934</v>
      </c>
    </row>
    <row r="41" spans="1:11" x14ac:dyDescent="0.2">
      <c r="A41">
        <v>776.35</v>
      </c>
      <c r="B41">
        <f t="shared" si="3"/>
        <v>21.198999999999955</v>
      </c>
      <c r="C41">
        <f t="shared" si="10"/>
        <v>41.977999999999952</v>
      </c>
      <c r="D41">
        <f t="shared" si="4"/>
        <v>1.9989523809523786</v>
      </c>
      <c r="E41">
        <f t="shared" si="11"/>
        <v>1.2880788304244219E-3</v>
      </c>
      <c r="F41">
        <f t="shared" si="12"/>
        <v>1.6591470733875467E-9</v>
      </c>
      <c r="G41">
        <f t="shared" si="5"/>
        <v>6.7394209265819421E-5</v>
      </c>
      <c r="H41">
        <f t="shared" si="6"/>
        <v>14838.070078925517</v>
      </c>
      <c r="I41">
        <f t="shared" si="7"/>
        <v>19.112603953017992</v>
      </c>
      <c r="J41">
        <f t="shared" si="8"/>
        <v>29660.59551300641</v>
      </c>
      <c r="K41">
        <f t="shared" si="9"/>
        <v>1.3399365713137157</v>
      </c>
    </row>
    <row r="42" spans="1:11" x14ac:dyDescent="0.2">
      <c r="A42">
        <v>797.54899999999998</v>
      </c>
      <c r="B42">
        <f t="shared" si="3"/>
        <v>20.778999999999996</v>
      </c>
      <c r="C42">
        <f t="shared" si="10"/>
        <v>41.980999999999995</v>
      </c>
      <c r="D42">
        <f t="shared" si="4"/>
        <v>1.9990952380952378</v>
      </c>
      <c r="E42">
        <f t="shared" si="11"/>
        <v>1.2538414567631582E-3</v>
      </c>
      <c r="F42">
        <f t="shared" si="12"/>
        <v>1.5721183986979588E-9</v>
      </c>
      <c r="G42">
        <f t="shared" si="5"/>
        <v>6.7391550472816316E-5</v>
      </c>
      <c r="H42">
        <f t="shared" si="6"/>
        <v>14838.655484019015</v>
      </c>
      <c r="I42">
        <f t="shared" si="7"/>
        <v>18.605321408489026</v>
      </c>
      <c r="J42">
        <f t="shared" si="8"/>
        <v>29663.885517838196</v>
      </c>
      <c r="K42">
        <f t="shared" si="9"/>
        <v>0.92987193151240644</v>
      </c>
    </row>
    <row r="43" spans="1:11" x14ac:dyDescent="0.2">
      <c r="A43">
        <v>818.32799999999997</v>
      </c>
      <c r="B43">
        <f t="shared" si="3"/>
        <v>21.201999999999998</v>
      </c>
      <c r="C43">
        <f t="shared" si="10"/>
        <v>41.979000000000042</v>
      </c>
      <c r="D43">
        <f t="shared" si="4"/>
        <v>1.9990000000000019</v>
      </c>
      <c r="E43">
        <f t="shared" si="11"/>
        <v>1.2220038908603884E-3</v>
      </c>
      <c r="F43">
        <f t="shared" si="12"/>
        <v>1.4932935092779282E-9</v>
      </c>
      <c r="G43">
        <f t="shared" si="5"/>
        <v>6.7389142221233977E-5</v>
      </c>
      <c r="H43">
        <f t="shared" si="6"/>
        <v>14839.185765520919</v>
      </c>
      <c r="I43">
        <f t="shared" si="7"/>
        <v>18.133542742666656</v>
      </c>
      <c r="J43">
        <f t="shared" si="8"/>
        <v>29663.532345276344</v>
      </c>
      <c r="K43">
        <f t="shared" si="9"/>
        <v>0.19978804456300236</v>
      </c>
    </row>
    <row r="44" spans="1:11" x14ac:dyDescent="0.2">
      <c r="A44">
        <v>839.53</v>
      </c>
      <c r="B44">
        <f t="shared" si="3"/>
        <v>20.777000000000044</v>
      </c>
      <c r="C44">
        <f t="shared" si="10"/>
        <v>41.980999999999995</v>
      </c>
      <c r="D44">
        <f t="shared" si="4"/>
        <v>1.9990952380952378</v>
      </c>
      <c r="E44">
        <f t="shared" si="11"/>
        <v>1.1911426631567663E-3</v>
      </c>
      <c r="F44">
        <f t="shared" si="12"/>
        <v>1.4188208439921938E-9</v>
      </c>
      <c r="G44">
        <f t="shared" si="5"/>
        <v>6.7386866859379303E-5</v>
      </c>
      <c r="H44">
        <f t="shared" si="6"/>
        <v>14839.68682038248</v>
      </c>
      <c r="I44">
        <f t="shared" si="7"/>
        <v>17.676184079642752</v>
      </c>
      <c r="J44">
        <f t="shared" si="8"/>
        <v>29665.947257451277</v>
      </c>
      <c r="K44">
        <f t="shared" si="9"/>
        <v>0.9374080121364079</v>
      </c>
    </row>
    <row r="45" spans="1:11" x14ac:dyDescent="0.2">
      <c r="A45">
        <v>860.30700000000002</v>
      </c>
      <c r="B45">
        <f t="shared" si="3"/>
        <v>21.203999999999951</v>
      </c>
      <c r="C45">
        <f t="shared" si="10"/>
        <v>41.977999999999952</v>
      </c>
      <c r="D45">
        <f t="shared" si="4"/>
        <v>1.9989523809523786</v>
      </c>
      <c r="E45">
        <f t="shared" si="11"/>
        <v>1.1623757565613205E-3</v>
      </c>
      <c r="F45">
        <f t="shared" si="12"/>
        <v>1.3511173994415023E-9</v>
      </c>
      <c r="G45">
        <f t="shared" si="5"/>
        <v>6.7384798250717104E-5</v>
      </c>
      <c r="H45">
        <f t="shared" si="6"/>
        <v>14840.142375722822</v>
      </c>
      <c r="I45">
        <f t="shared" si="7"/>
        <v>17.249821721458527</v>
      </c>
      <c r="J45">
        <f t="shared" si="8"/>
        <v>29664.737935623423</v>
      </c>
      <c r="K45">
        <f t="shared" si="9"/>
        <v>1.32257767958721</v>
      </c>
    </row>
    <row r="46" spans="1:11" x14ac:dyDescent="0.2">
      <c r="A46">
        <v>881.51099999999997</v>
      </c>
      <c r="B46">
        <f t="shared" si="3"/>
        <v>20.774000000000001</v>
      </c>
      <c r="C46">
        <f t="shared" si="10"/>
        <v>41.980999999999995</v>
      </c>
      <c r="D46">
        <f t="shared" si="4"/>
        <v>1.9990952380952378</v>
      </c>
      <c r="E46">
        <f t="shared" si="11"/>
        <v>1.1344157928829023E-3</v>
      </c>
      <c r="F46">
        <f t="shared" si="12"/>
        <v>1.2868991911421438E-9</v>
      </c>
      <c r="G46">
        <f t="shared" si="5"/>
        <v>6.738283607115526E-5</v>
      </c>
      <c r="H46">
        <f t="shared" si="6"/>
        <v>14840.574518769365</v>
      </c>
      <c r="I46">
        <f t="shared" si="7"/>
        <v>16.835382109547545</v>
      </c>
      <c r="J46">
        <f t="shared" si="8"/>
        <v>29667.721851069364</v>
      </c>
      <c r="K46">
        <f t="shared" si="9"/>
        <v>0.94424761892870146</v>
      </c>
    </row>
    <row r="47" spans="1:11" x14ac:dyDescent="0.2">
      <c r="A47">
        <v>902.28499999999997</v>
      </c>
      <c r="B47">
        <f t="shared" si="3"/>
        <v>21.206999999999994</v>
      </c>
      <c r="C47">
        <f t="shared" si="10"/>
        <v>41.979000000000042</v>
      </c>
      <c r="D47">
        <f t="shared" si="4"/>
        <v>1.9990000000000019</v>
      </c>
      <c r="E47">
        <f t="shared" si="11"/>
        <v>1.108297267493087E-3</v>
      </c>
      <c r="F47">
        <f t="shared" si="12"/>
        <v>1.2283228331326434E-9</v>
      </c>
      <c r="G47">
        <f t="shared" si="5"/>
        <v>6.7381046227813946E-5</v>
      </c>
      <c r="H47">
        <f t="shared" si="6"/>
        <v>14840.96872908474</v>
      </c>
      <c r="I47">
        <f t="shared" si="7"/>
        <v>16.448205089394968</v>
      </c>
      <c r="J47">
        <f t="shared" si="8"/>
        <v>29667.096489440421</v>
      </c>
      <c r="K47">
        <f t="shared" si="9"/>
        <v>0.19366955390736437</v>
      </c>
    </row>
    <row r="48" spans="1:11" x14ac:dyDescent="0.2">
      <c r="A48">
        <v>923.49199999999996</v>
      </c>
      <c r="B48">
        <f t="shared" si="3"/>
        <v>20.772000000000048</v>
      </c>
      <c r="C48">
        <f t="shared" si="10"/>
        <v>41.980999999999995</v>
      </c>
      <c r="D48">
        <f t="shared" si="4"/>
        <v>1.9990952380952378</v>
      </c>
      <c r="E48">
        <f t="shared" si="11"/>
        <v>1.0828464133961096E-3</v>
      </c>
      <c r="F48">
        <f t="shared" si="12"/>
        <v>1.1725563550048183E-9</v>
      </c>
      <c r="G48">
        <f t="shared" si="5"/>
        <v>6.737934219822331E-5</v>
      </c>
      <c r="H48">
        <f t="shared" si="6"/>
        <v>14841.344058511282</v>
      </c>
      <c r="I48">
        <f t="shared" si="7"/>
        <v>16.070896183736604</v>
      </c>
      <c r="J48">
        <f t="shared" si="8"/>
        <v>29669.260234302954</v>
      </c>
      <c r="K48">
        <f t="shared" si="9"/>
        <v>0.95048286121972192</v>
      </c>
    </row>
    <row r="49" spans="1:11" x14ac:dyDescent="0.2">
      <c r="A49">
        <v>944.26400000000001</v>
      </c>
      <c r="B49">
        <f t="shared" si="3"/>
        <v>21.208999999999946</v>
      </c>
      <c r="C49">
        <f t="shared" si="10"/>
        <v>41.977999999999952</v>
      </c>
      <c r="D49">
        <f t="shared" si="4"/>
        <v>1.9989523809523786</v>
      </c>
      <c r="E49">
        <f t="shared" si="11"/>
        <v>1.0590258656477426E-3</v>
      </c>
      <c r="F49">
        <f t="shared" si="12"/>
        <v>1.1215357841109506E-9</v>
      </c>
      <c r="G49">
        <f t="shared" si="5"/>
        <v>6.7377783149298641E-5</v>
      </c>
      <c r="H49">
        <f t="shared" si="6"/>
        <v>14841.687471138019</v>
      </c>
      <c r="I49">
        <f t="shared" si="7"/>
        <v>15.717730921795196</v>
      </c>
      <c r="J49">
        <f t="shared" si="8"/>
        <v>29667.826507782429</v>
      </c>
      <c r="K49">
        <f t="shared" si="9"/>
        <v>1.3083587580131761</v>
      </c>
    </row>
    <row r="50" spans="1:11" x14ac:dyDescent="0.2">
      <c r="A50">
        <v>965.47299999999996</v>
      </c>
      <c r="B50">
        <f t="shared" si="3"/>
        <v>20.769000000000005</v>
      </c>
      <c r="C50">
        <f t="shared" si="10"/>
        <v>41.980999999999995</v>
      </c>
      <c r="D50">
        <f t="shared" si="4"/>
        <v>1.9990952380952378</v>
      </c>
      <c r="E50">
        <f t="shared" si="11"/>
        <v>1.0357617457971379E-3</v>
      </c>
      <c r="F50">
        <f t="shared" si="12"/>
        <v>1.0728023940567348E-9</v>
      </c>
      <c r="G50">
        <f t="shared" si="5"/>
        <v>6.7376293956670962E-5</v>
      </c>
      <c r="H50">
        <f t="shared" si="6"/>
        <v>14842.01551131753</v>
      </c>
      <c r="I50">
        <f t="shared" si="7"/>
        <v>15.372791897150446</v>
      </c>
      <c r="J50">
        <f t="shared" si="8"/>
        <v>29670.602532410532</v>
      </c>
      <c r="K50">
        <f t="shared" si="9"/>
        <v>0.95619032103292978</v>
      </c>
    </row>
    <row r="51" spans="1:11" x14ac:dyDescent="0.2">
      <c r="A51">
        <v>986.24199999999996</v>
      </c>
      <c r="B51">
        <f t="shared" si="3"/>
        <v>21.211999999999989</v>
      </c>
      <c r="C51">
        <f t="shared" si="10"/>
        <v>41.978000000000065</v>
      </c>
      <c r="D51">
        <f t="shared" si="4"/>
        <v>1.9989523809523841</v>
      </c>
      <c r="E51">
        <f t="shared" si="11"/>
        <v>1.0139499230412009E-3</v>
      </c>
      <c r="F51">
        <f t="shared" si="12"/>
        <v>1.0280944464352574E-9</v>
      </c>
      <c r="G51">
        <f t="shared" si="5"/>
        <v>6.7374927744373006E-5</v>
      </c>
      <c r="H51">
        <f t="shared" si="6"/>
        <v>14842.316474076184</v>
      </c>
      <c r="I51">
        <f t="shared" si="7"/>
        <v>15.049365646642695</v>
      </c>
      <c r="J51">
        <f t="shared" si="8"/>
        <v>29669.083854703382</v>
      </c>
      <c r="K51">
        <f t="shared" si="9"/>
        <v>1.3021724412433513</v>
      </c>
    </row>
    <row r="52" spans="1:11" x14ac:dyDescent="0.2">
      <c r="A52">
        <v>1007.454</v>
      </c>
      <c r="B52">
        <f t="shared" si="3"/>
        <v>20.766000000000076</v>
      </c>
      <c r="C52">
        <f t="shared" si="10"/>
        <v>41.980999999999995</v>
      </c>
      <c r="D52">
        <f t="shared" si="4"/>
        <v>1.9990952380952378</v>
      </c>
      <c r="E52">
        <f t="shared" si="11"/>
        <v>9.9260115102029487E-4</v>
      </c>
      <c r="F52">
        <f t="shared" si="12"/>
        <v>9.8525704500681404E-10</v>
      </c>
      <c r="G52">
        <f t="shared" si="5"/>
        <v>6.7373618667358534E-5</v>
      </c>
      <c r="H52">
        <f t="shared" si="6"/>
        <v>14842.604861960373</v>
      </c>
      <c r="I52">
        <f t="shared" si="7"/>
        <v>14.732786670121293</v>
      </c>
      <c r="J52">
        <f t="shared" si="8"/>
        <v>29671.78070047421</v>
      </c>
      <c r="K52">
        <f t="shared" si="9"/>
        <v>0.96143418694866611</v>
      </c>
    </row>
    <row r="53" spans="1:11" x14ac:dyDescent="0.2">
      <c r="A53">
        <v>1028.22</v>
      </c>
      <c r="B53">
        <f t="shared" si="3"/>
        <v>21.214999999999918</v>
      </c>
      <c r="C53">
        <f t="shared" si="10"/>
        <v>41.979000000000042</v>
      </c>
      <c r="D53">
        <f t="shared" si="4"/>
        <v>1.9990000000000019</v>
      </c>
      <c r="E53">
        <f t="shared" si="11"/>
        <v>9.7255451168037964E-4</v>
      </c>
      <c r="F53">
        <f t="shared" si="12"/>
        <v>9.4586227818986175E-10</v>
      </c>
      <c r="G53">
        <f t="shared" si="5"/>
        <v>6.7372414772075685E-5</v>
      </c>
      <c r="H53">
        <f t="shared" si="6"/>
        <v>14842.870088344776</v>
      </c>
      <c r="I53">
        <f t="shared" si="7"/>
        <v>14.435500270705468</v>
      </c>
      <c r="J53">
        <f t="shared" si="8"/>
        <v>29670.897306601237</v>
      </c>
      <c r="K53">
        <f t="shared" si="9"/>
        <v>0.18648231363786896</v>
      </c>
    </row>
    <row r="54" spans="1:11" x14ac:dyDescent="0.2">
      <c r="A54">
        <v>1049.4349999999999</v>
      </c>
      <c r="B54">
        <f t="shared" si="3"/>
        <v>20.764000000000124</v>
      </c>
      <c r="C54">
        <f t="shared" si="10"/>
        <v>41.980999999999995</v>
      </c>
      <c r="D54">
        <f t="shared" si="4"/>
        <v>1.9990952380952378</v>
      </c>
      <c r="E54">
        <f t="shared" si="11"/>
        <v>9.5289369994330287E-4</v>
      </c>
      <c r="F54">
        <f t="shared" si="12"/>
        <v>9.0800640339163732E-10</v>
      </c>
      <c r="G54">
        <f t="shared" si="5"/>
        <v>6.7371257884720552E-5</v>
      </c>
      <c r="H54">
        <f t="shared" si="6"/>
        <v>14843.124967491438</v>
      </c>
      <c r="I54">
        <f t="shared" si="7"/>
        <v>14.143920268993734</v>
      </c>
      <c r="J54">
        <f t="shared" si="8"/>
        <v>29672.820440964664</v>
      </c>
      <c r="K54">
        <f t="shared" si="9"/>
        <v>0.96626865971359222</v>
      </c>
    </row>
    <row r="55" spans="1:11" x14ac:dyDescent="0.2">
      <c r="A55">
        <v>1070.1990000000001</v>
      </c>
      <c r="B55">
        <f t="shared" si="3"/>
        <v>21.216999999999871</v>
      </c>
      <c r="C55">
        <f t="shared" si="10"/>
        <v>41.977999999999838</v>
      </c>
      <c r="D55">
        <f t="shared" si="4"/>
        <v>1.9989523809523733</v>
      </c>
      <c r="E55">
        <f t="shared" si="11"/>
        <v>9.3440565726561132E-4</v>
      </c>
      <c r="F55">
        <f t="shared" si="12"/>
        <v>8.7311393232997901E-10</v>
      </c>
      <c r="G55">
        <f t="shared" si="5"/>
        <v>6.7370191542314684E-5</v>
      </c>
      <c r="H55">
        <f t="shared" si="6"/>
        <v>14843.35990601879</v>
      </c>
      <c r="I55">
        <f t="shared" si="7"/>
        <v>13.869719469013511</v>
      </c>
      <c r="J55">
        <f t="shared" si="8"/>
        <v>29671.169625469258</v>
      </c>
      <c r="K55">
        <f t="shared" si="9"/>
        <v>1.2912785074227104</v>
      </c>
    </row>
    <row r="56" spans="1:11" x14ac:dyDescent="0.2">
      <c r="A56">
        <v>1091.4159999999999</v>
      </c>
      <c r="B56">
        <f t="shared" si="3"/>
        <v>20.760999999999967</v>
      </c>
      <c r="C56">
        <f t="shared" si="10"/>
        <v>41.980000000000018</v>
      </c>
      <c r="D56">
        <f t="shared" si="4"/>
        <v>1.9990476190476199</v>
      </c>
      <c r="E56">
        <f t="shared" si="11"/>
        <v>9.1624092005248236E-4</v>
      </c>
      <c r="F56">
        <f t="shared" si="12"/>
        <v>8.3949742357861932E-10</v>
      </c>
      <c r="G56">
        <f t="shared" si="5"/>
        <v>6.7369164178394958E-5</v>
      </c>
      <c r="H56">
        <f t="shared" si="6"/>
        <v>14843.586263768673</v>
      </c>
      <c r="I56">
        <f t="shared" si="7"/>
        <v>13.600301135193799</v>
      </c>
      <c r="J56">
        <f t="shared" si="8"/>
        <v>29673.035778714722</v>
      </c>
      <c r="K56">
        <f t="shared" si="9"/>
        <v>7.7519842387272914E-2</v>
      </c>
    </row>
    <row r="57" spans="1:11" x14ac:dyDescent="0.2">
      <c r="A57">
        <v>1112.1769999999999</v>
      </c>
      <c r="B57">
        <f t="shared" si="3"/>
        <v>21.219000000000051</v>
      </c>
      <c r="C57">
        <f t="shared" si="10"/>
        <v>41.978000000000065</v>
      </c>
      <c r="D57">
        <f t="shared" si="4"/>
        <v>1.9989523809523841</v>
      </c>
      <c r="E57">
        <f t="shared" si="11"/>
        <v>8.9913745743708067E-4</v>
      </c>
      <c r="F57">
        <f t="shared" si="12"/>
        <v>8.0844816736641818E-10</v>
      </c>
      <c r="G57">
        <f t="shared" si="5"/>
        <v>6.7368215259109944E-5</v>
      </c>
      <c r="H57">
        <f t="shared" si="6"/>
        <v>14843.795344048005</v>
      </c>
      <c r="I57">
        <f t="shared" si="7"/>
        <v>13.3466124043637</v>
      </c>
      <c r="J57">
        <f t="shared" si="8"/>
        <v>29672.040045354675</v>
      </c>
      <c r="K57">
        <f t="shared" si="9"/>
        <v>1.2864578053637126</v>
      </c>
    </row>
    <row r="58" spans="1:11" x14ac:dyDescent="0.2">
      <c r="A58">
        <v>1133.396</v>
      </c>
      <c r="B58">
        <f t="shared" si="3"/>
        <v>20.759000000000015</v>
      </c>
      <c r="C58">
        <f t="shared" si="10"/>
        <v>41.980999999999995</v>
      </c>
      <c r="D58">
        <f t="shared" si="4"/>
        <v>1.9990952380952378</v>
      </c>
      <c r="E58">
        <f t="shared" si="11"/>
        <v>8.8230415494672655E-4</v>
      </c>
      <c r="F58">
        <f t="shared" si="12"/>
        <v>7.7846062183625709E-10</v>
      </c>
      <c r="G58">
        <f t="shared" si="5"/>
        <v>6.73672987748619E-5</v>
      </c>
      <c r="H58">
        <f t="shared" si="6"/>
        <v>14843.997283339939</v>
      </c>
      <c r="I58">
        <f t="shared" si="7"/>
        <v>13.096920479108748</v>
      </c>
      <c r="J58">
        <f t="shared" si="8"/>
        <v>29674.564283423519</v>
      </c>
      <c r="K58">
        <f t="shared" si="9"/>
        <v>0.97488699383952815</v>
      </c>
    </row>
    <row r="59" spans="1:11" x14ac:dyDescent="0.2">
      <c r="A59">
        <v>1154.155</v>
      </c>
      <c r="B59">
        <f t="shared" si="3"/>
        <v>21.22199999999998</v>
      </c>
      <c r="C59">
        <f t="shared" si="10"/>
        <v>41.978000000000065</v>
      </c>
      <c r="D59">
        <f t="shared" si="4"/>
        <v>1.9989523809523841</v>
      </c>
      <c r="E59">
        <f t="shared" si="11"/>
        <v>8.6643475096499171E-4</v>
      </c>
      <c r="F59">
        <f t="shared" si="12"/>
        <v>7.5070917767976723E-10</v>
      </c>
      <c r="G59">
        <f t="shared" si="5"/>
        <v>6.7366450619599718E-5</v>
      </c>
      <c r="H59">
        <f t="shared" si="6"/>
        <v>14844.184171832532</v>
      </c>
      <c r="I59">
        <f t="shared" si="7"/>
        <v>12.861517016200192</v>
      </c>
      <c r="J59">
        <f t="shared" si="8"/>
        <v>29672.817293580334</v>
      </c>
      <c r="K59">
        <f t="shared" si="9"/>
        <v>1.281992992816805</v>
      </c>
    </row>
    <row r="60" spans="1:11" x14ac:dyDescent="0.2">
      <c r="A60">
        <v>1175.377</v>
      </c>
      <c r="B60">
        <f t="shared" si="3"/>
        <v>20.756000000000085</v>
      </c>
      <c r="C60">
        <f t="shared" si="10"/>
        <v>41.980999999999995</v>
      </c>
      <c r="D60">
        <f t="shared" si="4"/>
        <v>1.9990952380952378</v>
      </c>
      <c r="E60">
        <f t="shared" si="11"/>
        <v>8.5079085263706884E-4</v>
      </c>
      <c r="F60">
        <f t="shared" si="12"/>
        <v>7.2384507493091048E-10</v>
      </c>
      <c r="G60">
        <f t="shared" si="5"/>
        <v>6.7365629573593416E-5</v>
      </c>
      <c r="H60">
        <f t="shared" si="6"/>
        <v>14844.365091363876</v>
      </c>
      <c r="I60">
        <f t="shared" si="7"/>
        <v>12.629450032937411</v>
      </c>
      <c r="J60">
        <f t="shared" si="8"/>
        <v>29675.299566692702</v>
      </c>
      <c r="K60">
        <f t="shared" si="9"/>
        <v>0.97874430531516865</v>
      </c>
    </row>
    <row r="61" spans="1:11" x14ac:dyDescent="0.2">
      <c r="A61">
        <v>1196.133</v>
      </c>
      <c r="B61">
        <f t="shared" si="3"/>
        <v>21.224999999999909</v>
      </c>
      <c r="C61">
        <f t="shared" si="10"/>
        <v>41.978000000000065</v>
      </c>
      <c r="D61">
        <f t="shared" si="4"/>
        <v>1.9989523809523841</v>
      </c>
      <c r="E61">
        <f t="shared" si="11"/>
        <v>8.3602743173209E-4</v>
      </c>
      <c r="F61">
        <f t="shared" si="12"/>
        <v>6.9894186660855434E-10</v>
      </c>
      <c r="G61">
        <f t="shared" si="5"/>
        <v>6.7364868449351211E-5</v>
      </c>
      <c r="H61">
        <f t="shared" si="6"/>
        <v>14844.5328109244</v>
      </c>
      <c r="I61">
        <f t="shared" si="7"/>
        <v>12.410436641179869</v>
      </c>
      <c r="J61">
        <f t="shared" si="8"/>
        <v>29673.514206523119</v>
      </c>
      <c r="K61">
        <f t="shared" si="9"/>
        <v>1.2778460937119045</v>
      </c>
    </row>
    <row r="62" spans="1:11" x14ac:dyDescent="0.2">
      <c r="A62">
        <v>1217.3579999999999</v>
      </c>
      <c r="B62">
        <f t="shared" si="3"/>
        <v>20.753000000000156</v>
      </c>
      <c r="C62">
        <f t="shared" si="10"/>
        <v>41.980000000000018</v>
      </c>
      <c r="D62">
        <f t="shared" si="4"/>
        <v>1.9990476190476199</v>
      </c>
      <c r="E62">
        <f t="shared" si="11"/>
        <v>8.214510439821318E-4</v>
      </c>
      <c r="F62">
        <f t="shared" si="12"/>
        <v>6.7478181765933422E-10</v>
      </c>
      <c r="G62">
        <f t="shared" si="5"/>
        <v>6.7364130030293771E-5</v>
      </c>
      <c r="H62">
        <f t="shared" si="6"/>
        <v>14844.695530845544</v>
      </c>
      <c r="I62">
        <f t="shared" si="7"/>
        <v>12.194190641409957</v>
      </c>
      <c r="J62">
        <f t="shared" si="8"/>
        <v>29675.253256423628</v>
      </c>
      <c r="K62">
        <f t="shared" si="9"/>
        <v>8.079289512112435E-2</v>
      </c>
    </row>
    <row r="63" spans="1:11" x14ac:dyDescent="0.2">
      <c r="A63">
        <v>1238.1110000000001</v>
      </c>
      <c r="B63">
        <f t="shared" si="3"/>
        <v>21.226999999999862</v>
      </c>
      <c r="C63">
        <f t="shared" si="10"/>
        <v>41.977999999999838</v>
      </c>
      <c r="D63">
        <f t="shared" si="4"/>
        <v>1.9989523809523733</v>
      </c>
      <c r="E63">
        <f t="shared" si="11"/>
        <v>8.0768202527883198E-4</v>
      </c>
      <c r="F63">
        <f t="shared" si="12"/>
        <v>6.5235025395851573E-10</v>
      </c>
      <c r="G63">
        <f t="shared" si="5"/>
        <v>6.7363444432792135E-5</v>
      </c>
      <c r="H63">
        <f t="shared" si="6"/>
        <v>14844.846614066631</v>
      </c>
      <c r="I63">
        <f t="shared" si="7"/>
        <v>11.989915778202949</v>
      </c>
      <c r="J63">
        <f t="shared" si="8"/>
        <v>29674.141484061271</v>
      </c>
      <c r="K63">
        <f t="shared" si="9"/>
        <v>1.2739843461877736</v>
      </c>
    </row>
    <row r="64" spans="1:11" x14ac:dyDescent="0.2">
      <c r="A64">
        <v>1259.338</v>
      </c>
      <c r="B64">
        <f t="shared" si="3"/>
        <v>20.750999999999976</v>
      </c>
      <c r="C64">
        <f t="shared" si="10"/>
        <v>41.980999999999995</v>
      </c>
      <c r="D64">
        <f t="shared" si="4"/>
        <v>1.9990952380952378</v>
      </c>
      <c r="E64">
        <f t="shared" si="11"/>
        <v>7.9406799445422911E-4</v>
      </c>
      <c r="F64">
        <f t="shared" si="12"/>
        <v>6.3054397981656166E-10</v>
      </c>
      <c r="G64">
        <f t="shared" si="5"/>
        <v>6.7362777939929228E-5</v>
      </c>
      <c r="H64">
        <f t="shared" si="6"/>
        <v>14844.993490199442</v>
      </c>
      <c r="I64">
        <f t="shared" si="7"/>
        <v>11.787934208448759</v>
      </c>
      <c r="J64">
        <f t="shared" si="8"/>
        <v>29676.55579581251</v>
      </c>
      <c r="K64">
        <f t="shared" si="9"/>
        <v>0.98570253481509151</v>
      </c>
    </row>
    <row r="65" spans="1:11" x14ac:dyDescent="0.2">
      <c r="A65">
        <v>1280.0889999999999</v>
      </c>
      <c r="B65">
        <f t="shared" si="3"/>
        <v>21.230000000000018</v>
      </c>
      <c r="C65">
        <f t="shared" si="10"/>
        <v>41.978000000000065</v>
      </c>
      <c r="D65">
        <f t="shared" si="4"/>
        <v>1.9989523809523841</v>
      </c>
      <c r="E65">
        <f t="shared" si="11"/>
        <v>7.8119568248770203E-4</v>
      </c>
      <c r="F65">
        <f t="shared" si="12"/>
        <v>6.1026669433742664E-10</v>
      </c>
      <c r="G65">
        <f t="shared" si="5"/>
        <v>6.7362158173572462E-5</v>
      </c>
      <c r="H65">
        <f t="shared" si="6"/>
        <v>14845.130071742866</v>
      </c>
      <c r="I65">
        <f t="shared" si="7"/>
        <v>11.596951518013876</v>
      </c>
      <c r="J65">
        <f t="shared" si="8"/>
        <v>29674.708102458237</v>
      </c>
      <c r="K65">
        <f t="shared" si="9"/>
        <v>1.2703793360245532</v>
      </c>
    </row>
    <row r="66" spans="1:11" x14ac:dyDescent="0.2">
      <c r="A66">
        <v>1301.319</v>
      </c>
      <c r="B66">
        <f t="shared" si="3"/>
        <v>20.748000000000047</v>
      </c>
      <c r="C66">
        <f t="shared" si="10"/>
        <v>41.980999999999995</v>
      </c>
      <c r="D66">
        <f t="shared" si="4"/>
        <v>1.9990952380952378</v>
      </c>
      <c r="E66">
        <f t="shared" si="11"/>
        <v>7.6845108693563997E-4</v>
      </c>
      <c r="F66">
        <f t="shared" si="12"/>
        <v>5.9051707301256648E-10</v>
      </c>
      <c r="G66">
        <f t="shared" si="5"/>
        <v>6.736155452955809E-5</v>
      </c>
      <c r="H66">
        <f t="shared" si="6"/>
        <v>14845.263102727275</v>
      </c>
      <c r="I66">
        <f t="shared" si="7"/>
        <v>11.407858567136325</v>
      </c>
      <c r="J66">
        <f t="shared" si="8"/>
        <v>29677.094776933031</v>
      </c>
      <c r="K66">
        <f t="shared" si="9"/>
        <v>0.98885135826994852</v>
      </c>
    </row>
    <row r="67" spans="1:11" x14ac:dyDescent="0.2">
      <c r="A67">
        <v>1322.067</v>
      </c>
      <c r="B67">
        <f t="shared" si="3"/>
        <v>21.232999999999947</v>
      </c>
      <c r="C67">
        <f t="shared" si="10"/>
        <v>41.977000000000089</v>
      </c>
      <c r="D67">
        <f t="shared" si="4"/>
        <v>1.9989047619047662</v>
      </c>
      <c r="E67">
        <f t="shared" si="11"/>
        <v>7.5639131753534429E-4</v>
      </c>
      <c r="F67">
        <f t="shared" si="12"/>
        <v>5.7212782524285402E-10</v>
      </c>
      <c r="G67">
        <f t="shared" si="5"/>
        <v>6.7360992460280291E-5</v>
      </c>
      <c r="H67">
        <f t="shared" si="6"/>
        <v>14845.386973620592</v>
      </c>
      <c r="I67">
        <f t="shared" si="7"/>
        <v>11.228921812298918</v>
      </c>
      <c r="J67">
        <f t="shared" si="8"/>
        <v>29674.514713889188</v>
      </c>
      <c r="K67">
        <f t="shared" si="9"/>
        <v>3.3581916141270054</v>
      </c>
    </row>
    <row r="68" spans="1:11" x14ac:dyDescent="0.2">
      <c r="A68">
        <v>1343.3</v>
      </c>
      <c r="B68">
        <f t="shared" si="3"/>
        <v>20.744000000000142</v>
      </c>
      <c r="C68">
        <f t="shared" si="10"/>
        <v>41.980000000000018</v>
      </c>
      <c r="D68">
        <f t="shared" si="4"/>
        <v>1.9990476190476199</v>
      </c>
      <c r="E68">
        <f t="shared" si="11"/>
        <v>7.4443534579021818E-4</v>
      </c>
      <c r="F68">
        <f t="shared" si="12"/>
        <v>5.5418398406180173E-10</v>
      </c>
      <c r="G68">
        <f t="shared" si="5"/>
        <v>6.7360444000380372E-5</v>
      </c>
      <c r="H68">
        <f t="shared" si="6"/>
        <v>14845.507847221927</v>
      </c>
      <c r="I68">
        <f t="shared" si="7"/>
        <v>11.051520767678053</v>
      </c>
      <c r="J68">
        <f t="shared" si="8"/>
        <v>29676.877115541749</v>
      </c>
      <c r="K68">
        <f t="shared" si="9"/>
        <v>8.3501412241413858E-2</v>
      </c>
    </row>
    <row r="69" spans="1:11" x14ac:dyDescent="0.2">
      <c r="A69">
        <v>1364.0440000000001</v>
      </c>
      <c r="B69">
        <f t="shared" si="3"/>
        <v>21.235999999999876</v>
      </c>
      <c r="C69">
        <f t="shared" ref="C69:C88" si="13">A71-A69</f>
        <v>41.977999999999838</v>
      </c>
      <c r="D69">
        <f t="shared" si="4"/>
        <v>1.9989523809523733</v>
      </c>
      <c r="E69">
        <f t="shared" ref="E69:E88" si="14">1/A69</f>
        <v>7.3311418106747285E-4</v>
      </c>
      <c r="F69">
        <f t="shared" ref="F69:F88" si="15">SQRT(((1/(A69^2))*$A$1)^2)</f>
        <v>5.3745640248223141E-10</v>
      </c>
      <c r="G69">
        <f t="shared" si="5"/>
        <v>6.7359932711866661E-5</v>
      </c>
      <c r="H69">
        <f t="shared" si="6"/>
        <v>14845.620530494265</v>
      </c>
      <c r="I69">
        <f t="shared" si="7"/>
        <v>10.883534937651765</v>
      </c>
      <c r="J69">
        <f t="shared" si="8"/>
        <v>29675.688506146947</v>
      </c>
      <c r="K69">
        <f t="shared" si="9"/>
        <v>1.2638436390553129</v>
      </c>
    </row>
    <row r="70" spans="1:11" x14ac:dyDescent="0.2">
      <c r="A70">
        <v>1385.28</v>
      </c>
      <c r="B70">
        <f t="shared" ref="B70:B89" si="16">A71-A70</f>
        <v>20.741999999999962</v>
      </c>
      <c r="C70">
        <f t="shared" si="13"/>
        <v>41.980999999999995</v>
      </c>
      <c r="D70">
        <f t="shared" ref="D70:D88" si="17">C70/21</f>
        <v>1.9990952380952378</v>
      </c>
      <c r="E70">
        <f t="shared" si="14"/>
        <v>7.2187572187572193E-4</v>
      </c>
      <c r="F70">
        <f t="shared" si="15"/>
        <v>5.2110455783359468E-10</v>
      </c>
      <c r="G70">
        <f t="shared" ref="G70:G88" si="18">SQRT($D$1^2+($G$1*F70))</f>
        <v>6.7359432904225356E-5</v>
      </c>
      <c r="H70">
        <f t="shared" ref="H70:H88" si="19">1/G70</f>
        <v>14845.730685141672</v>
      </c>
      <c r="I70">
        <f t="shared" ref="I70:I88" si="20">E70/G70</f>
        <v>10.7167725551092</v>
      </c>
      <c r="J70">
        <f t="shared" ref="J70:J88" si="21">D70/G70</f>
        <v>29678.029518711068</v>
      </c>
      <c r="K70">
        <f t="shared" ref="K70:K88" si="22">(D70-$M$14-$M$15*E70)^2/G70^2</f>
        <v>0.99458651499287165</v>
      </c>
    </row>
    <row r="71" spans="1:11" x14ac:dyDescent="0.2">
      <c r="A71">
        <v>1406.0219999999999</v>
      </c>
      <c r="B71">
        <f t="shared" si="16"/>
        <v>21.239000000000033</v>
      </c>
      <c r="C71">
        <f t="shared" si="13"/>
        <v>41.978000000000065</v>
      </c>
      <c r="D71">
        <f t="shared" si="17"/>
        <v>1.9989523809523841</v>
      </c>
      <c r="E71">
        <f t="shared" si="14"/>
        <v>7.112264246220899E-4</v>
      </c>
      <c r="F71">
        <f t="shared" si="15"/>
        <v>5.0584302708072125E-10</v>
      </c>
      <c r="G71">
        <f t="shared" si="18"/>
        <v>6.7358966419583155E-5</v>
      </c>
      <c r="H71">
        <f t="shared" si="19"/>
        <v>14845.833497072066</v>
      </c>
      <c r="I71">
        <f t="shared" si="20"/>
        <v>10.558749078657423</v>
      </c>
      <c r="J71">
        <f t="shared" si="21"/>
        <v>29676.114216194863</v>
      </c>
      <c r="K71">
        <f t="shared" si="22"/>
        <v>1.2608721342501621</v>
      </c>
    </row>
    <row r="72" spans="1:11" x14ac:dyDescent="0.2">
      <c r="A72">
        <v>1427.261</v>
      </c>
      <c r="B72">
        <f t="shared" si="16"/>
        <v>20.739000000000033</v>
      </c>
      <c r="C72">
        <f t="shared" si="13"/>
        <v>41.980000000000018</v>
      </c>
      <c r="D72">
        <f t="shared" si="17"/>
        <v>1.9990476190476199</v>
      </c>
      <c r="E72">
        <f t="shared" si="14"/>
        <v>7.0064269954829572E-4</v>
      </c>
      <c r="F72">
        <f t="shared" si="15"/>
        <v>4.9090019243032338E-10</v>
      </c>
      <c r="G72">
        <f t="shared" si="18"/>
        <v>6.7358509673090395E-5</v>
      </c>
      <c r="H72">
        <f t="shared" si="19"/>
        <v>14845.934164120888</v>
      </c>
      <c r="I72">
        <f t="shared" si="20"/>
        <v>10.40169539006593</v>
      </c>
      <c r="J72">
        <f t="shared" si="21"/>
        <v>29677.729343323579</v>
      </c>
      <c r="K72">
        <f t="shared" si="22"/>
        <v>8.5061169849452986E-2</v>
      </c>
    </row>
    <row r="73" spans="1:11" x14ac:dyDescent="0.2">
      <c r="A73">
        <v>1448</v>
      </c>
      <c r="B73">
        <f t="shared" si="16"/>
        <v>21.240999999999985</v>
      </c>
      <c r="C73">
        <f t="shared" si="13"/>
        <v>41.977000000000089</v>
      </c>
      <c r="D73">
        <f t="shared" si="17"/>
        <v>1.9989047619047662</v>
      </c>
      <c r="E73">
        <f t="shared" si="14"/>
        <v>6.9060773480662981E-4</v>
      </c>
      <c r="F73">
        <f t="shared" si="15"/>
        <v>4.7693904337474436E-10</v>
      </c>
      <c r="G73">
        <f t="shared" si="18"/>
        <v>6.7358082930251128E-5</v>
      </c>
      <c r="H73">
        <f t="shared" si="19"/>
        <v>14846.028219590124</v>
      </c>
      <c r="I73">
        <f t="shared" si="20"/>
        <v>10.252781919606438</v>
      </c>
      <c r="J73">
        <f t="shared" si="21"/>
        <v>29675.796503511236</v>
      </c>
      <c r="K73">
        <f t="shared" si="22"/>
        <v>3.343752973856402</v>
      </c>
    </row>
    <row r="74" spans="1:11" x14ac:dyDescent="0.2">
      <c r="A74">
        <v>1469.241</v>
      </c>
      <c r="B74">
        <f t="shared" si="16"/>
        <v>20.736000000000104</v>
      </c>
      <c r="C74">
        <f t="shared" si="13"/>
        <v>41.980999999999995</v>
      </c>
      <c r="D74">
        <f t="shared" si="17"/>
        <v>1.9990952380952378</v>
      </c>
      <c r="E74">
        <f t="shared" si="14"/>
        <v>6.8062353283089702E-4</v>
      </c>
      <c r="F74">
        <f t="shared" si="15"/>
        <v>4.6324839344321126E-10</v>
      </c>
      <c r="G74">
        <f t="shared" si="18"/>
        <v>6.7357664452985714E-5</v>
      </c>
      <c r="H74">
        <f t="shared" si="19"/>
        <v>14846.120454458152</v>
      </c>
      <c r="I74">
        <f t="shared" si="20"/>
        <v>10.10461895254635</v>
      </c>
      <c r="J74">
        <f t="shared" si="21"/>
        <v>29678.808704695599</v>
      </c>
      <c r="K74">
        <f t="shared" si="22"/>
        <v>0.9996770571183019</v>
      </c>
    </row>
    <row r="75" spans="1:11" x14ac:dyDescent="0.2">
      <c r="A75">
        <v>1489.9770000000001</v>
      </c>
      <c r="B75">
        <f t="shared" si="16"/>
        <v>21.244999999999891</v>
      </c>
      <c r="C75">
        <f t="shared" si="13"/>
        <v>41.977999999999838</v>
      </c>
      <c r="D75">
        <f t="shared" si="17"/>
        <v>1.9989523809523733</v>
      </c>
      <c r="E75">
        <f t="shared" si="14"/>
        <v>6.711512996509342E-4</v>
      </c>
      <c r="F75">
        <f t="shared" si="15"/>
        <v>4.5044406702313795E-10</v>
      </c>
      <c r="G75">
        <f t="shared" si="18"/>
        <v>6.7357273065305419E-5</v>
      </c>
      <c r="H75">
        <f t="shared" si="19"/>
        <v>14846.206719658354</v>
      </c>
      <c r="I75">
        <f t="shared" si="20"/>
        <v>9.9640509347851367</v>
      </c>
      <c r="J75">
        <f t="shared" si="21"/>
        <v>29676.860270372192</v>
      </c>
      <c r="K75">
        <f t="shared" si="22"/>
        <v>1.2554375096580102</v>
      </c>
    </row>
    <row r="76" spans="1:11" x14ac:dyDescent="0.2">
      <c r="A76">
        <v>1511.222</v>
      </c>
      <c r="B76">
        <f t="shared" si="16"/>
        <v>20.732999999999947</v>
      </c>
      <c r="C76">
        <f t="shared" si="13"/>
        <v>41.980000000000018</v>
      </c>
      <c r="D76">
        <f t="shared" si="17"/>
        <v>1.9990476190476199</v>
      </c>
      <c r="E76">
        <f t="shared" si="14"/>
        <v>6.6171614759446325E-4</v>
      </c>
      <c r="F76">
        <f t="shared" si="15"/>
        <v>4.3786825998725755E-10</v>
      </c>
      <c r="G76">
        <f t="shared" si="18"/>
        <v>6.7356888660524803E-5</v>
      </c>
      <c r="H76">
        <f t="shared" si="19"/>
        <v>14846.291446743446</v>
      </c>
      <c r="I76">
        <f t="shared" si="20"/>
        <v>9.8240307822037032</v>
      </c>
      <c r="J76">
        <f t="shared" si="21"/>
        <v>29678.443568299528</v>
      </c>
      <c r="K76">
        <f t="shared" si="22"/>
        <v>8.64595525956533E-2</v>
      </c>
    </row>
    <row r="77" spans="1:11" x14ac:dyDescent="0.2">
      <c r="A77">
        <v>1531.9549999999999</v>
      </c>
      <c r="B77">
        <f t="shared" si="16"/>
        <v>21.247000000000071</v>
      </c>
      <c r="C77">
        <f t="shared" si="13"/>
        <v>41.977000000000089</v>
      </c>
      <c r="D77">
        <f t="shared" si="17"/>
        <v>1.9989047619047662</v>
      </c>
      <c r="E77">
        <f t="shared" si="14"/>
        <v>6.5276068814031747E-4</v>
      </c>
      <c r="F77">
        <f t="shared" si="15"/>
        <v>4.2609651598142079E-10</v>
      </c>
      <c r="G77">
        <f t="shared" si="18"/>
        <v>6.7356528831556505E-5</v>
      </c>
      <c r="H77">
        <f t="shared" si="19"/>
        <v>14846.370757922734</v>
      </c>
      <c r="I77">
        <f t="shared" si="20"/>
        <v>9.6911271923279294</v>
      </c>
      <c r="J77">
        <f t="shared" si="21"/>
        <v>29676.481205015425</v>
      </c>
      <c r="K77">
        <f t="shared" si="22"/>
        <v>3.3354477041207811</v>
      </c>
    </row>
    <row r="78" spans="1:11" x14ac:dyDescent="0.2">
      <c r="A78">
        <v>1553.202</v>
      </c>
      <c r="B78">
        <f t="shared" si="16"/>
        <v>20.730000000000018</v>
      </c>
      <c r="C78">
        <f t="shared" si="13"/>
        <v>41.980999999999995</v>
      </c>
      <c r="D78">
        <f t="shared" si="17"/>
        <v>1.9990952380952378</v>
      </c>
      <c r="E78">
        <f t="shared" si="14"/>
        <v>6.4383125955284632E-4</v>
      </c>
      <c r="F78">
        <f t="shared" si="15"/>
        <v>4.1451869077740454E-10</v>
      </c>
      <c r="G78">
        <f t="shared" si="18"/>
        <v>6.7356174928263264E-5</v>
      </c>
      <c r="H78">
        <f t="shared" si="19"/>
        <v>14846.448763829534</v>
      </c>
      <c r="I78">
        <f t="shared" si="20"/>
        <v>9.5586078075031669</v>
      </c>
      <c r="J78">
        <f t="shared" si="21"/>
        <v>29679.465026396552</v>
      </c>
      <c r="K78">
        <f t="shared" si="22"/>
        <v>1.0042258163013189</v>
      </c>
    </row>
    <row r="79" spans="1:11" x14ac:dyDescent="0.2">
      <c r="A79">
        <v>1573.932</v>
      </c>
      <c r="B79">
        <f t="shared" si="16"/>
        <v>21.250999999999976</v>
      </c>
      <c r="C79">
        <f t="shared" si="13"/>
        <v>41.977000000000089</v>
      </c>
      <c r="D79">
        <f t="shared" si="17"/>
        <v>1.9989047619047662</v>
      </c>
      <c r="E79">
        <f t="shared" si="14"/>
        <v>6.3535146372270209E-4</v>
      </c>
      <c r="F79">
        <f t="shared" si="15"/>
        <v>4.0367148245458008E-10</v>
      </c>
      <c r="G79">
        <f t="shared" si="18"/>
        <v>6.7355843356295804E-5</v>
      </c>
      <c r="H79">
        <f t="shared" si="19"/>
        <v>14846.521848301216</v>
      </c>
      <c r="I79">
        <f t="shared" si="20"/>
        <v>9.4327593875092539</v>
      </c>
      <c r="J79">
        <f t="shared" si="21"/>
        <v>29676.783220292451</v>
      </c>
      <c r="K79">
        <f t="shared" si="22"/>
        <v>3.3316278030505835</v>
      </c>
    </row>
    <row r="80" spans="1:11" x14ac:dyDescent="0.2">
      <c r="A80">
        <v>1595.183</v>
      </c>
      <c r="B80">
        <f t="shared" si="16"/>
        <v>20.726000000000113</v>
      </c>
      <c r="C80">
        <f t="shared" si="13"/>
        <v>41.980000000000018</v>
      </c>
      <c r="D80">
        <f t="shared" si="17"/>
        <v>1.9990476190476199</v>
      </c>
      <c r="E80">
        <f t="shared" si="14"/>
        <v>6.2688732264574033E-4</v>
      </c>
      <c r="F80">
        <f t="shared" si="15"/>
        <v>3.9298771529394453E-10</v>
      </c>
      <c r="G80">
        <f t="shared" si="18"/>
        <v>6.7355516778719435E-5</v>
      </c>
      <c r="H80">
        <f t="shared" si="19"/>
        <v>14846.593832621946</v>
      </c>
      <c r="I80">
        <f t="shared" si="20"/>
        <v>9.3071414581411336</v>
      </c>
      <c r="J80">
        <f t="shared" si="21"/>
        <v>29679.048052069978</v>
      </c>
      <c r="K80">
        <f t="shared" si="22"/>
        <v>8.772024732604651E-2</v>
      </c>
    </row>
    <row r="81" spans="1:11" x14ac:dyDescent="0.2">
      <c r="A81">
        <v>1615.9090000000001</v>
      </c>
      <c r="B81">
        <f t="shared" si="16"/>
        <v>21.253999999999905</v>
      </c>
      <c r="C81">
        <f t="shared" si="13"/>
        <v>41.977999999999838</v>
      </c>
      <c r="D81">
        <f t="shared" si="17"/>
        <v>1.9989523809523733</v>
      </c>
      <c r="E81">
        <f t="shared" si="14"/>
        <v>6.1884672961163027E-4</v>
      </c>
      <c r="F81">
        <f t="shared" si="15"/>
        <v>3.8297127475101028E-10</v>
      </c>
      <c r="G81">
        <f t="shared" si="18"/>
        <v>6.7355210598306475E-5</v>
      </c>
      <c r="H81">
        <f t="shared" si="19"/>
        <v>14846.661321628222</v>
      </c>
      <c r="I81">
        <f t="shared" si="20"/>
        <v>9.1878078045411087</v>
      </c>
      <c r="J81">
        <f t="shared" si="21"/>
        <v>29677.768998062242</v>
      </c>
      <c r="K81">
        <f t="shared" si="22"/>
        <v>1.2483562130429766</v>
      </c>
    </row>
    <row r="82" spans="1:11" x14ac:dyDescent="0.2">
      <c r="A82">
        <v>1637.163</v>
      </c>
      <c r="B82">
        <f t="shared" si="16"/>
        <v>20.723999999999933</v>
      </c>
      <c r="C82">
        <f t="shared" si="13"/>
        <v>41.980000000000018</v>
      </c>
      <c r="D82">
        <f t="shared" si="17"/>
        <v>1.9990476190476199</v>
      </c>
      <c r="E82">
        <f t="shared" si="14"/>
        <v>6.1081272909294917E-4</v>
      </c>
      <c r="F82">
        <f t="shared" si="15"/>
        <v>3.7309219002197657E-10</v>
      </c>
      <c r="G82">
        <f t="shared" si="18"/>
        <v>6.7354908615193317E-5</v>
      </c>
      <c r="H82">
        <f t="shared" si="19"/>
        <v>14846.727886056829</v>
      </c>
      <c r="I82">
        <f t="shared" si="20"/>
        <v>9.0685703781827645</v>
      </c>
      <c r="J82">
        <f t="shared" si="21"/>
        <v>29679.316031269806</v>
      </c>
      <c r="K82">
        <f t="shared" si="22"/>
        <v>8.8305126874593437E-2</v>
      </c>
    </row>
    <row r="83" spans="1:11" x14ac:dyDescent="0.2">
      <c r="A83">
        <v>1657.8869999999999</v>
      </c>
      <c r="B83">
        <f t="shared" si="16"/>
        <v>21.256000000000085</v>
      </c>
      <c r="C83">
        <f t="shared" si="13"/>
        <v>41.977000000000089</v>
      </c>
      <c r="D83">
        <f t="shared" si="17"/>
        <v>1.9989047619047662</v>
      </c>
      <c r="E83">
        <f t="shared" si="14"/>
        <v>6.0317741800255389E-4</v>
      </c>
      <c r="F83">
        <f t="shared" si="15"/>
        <v>3.6382299758822761E-10</v>
      </c>
      <c r="G83">
        <f t="shared" si="18"/>
        <v>6.7354625273990482E-5</v>
      </c>
      <c r="H83">
        <f t="shared" si="19"/>
        <v>14846.790341897395</v>
      </c>
      <c r="I83">
        <f t="shared" si="20"/>
        <v>8.9552486640509237</v>
      </c>
      <c r="J83">
        <f t="shared" si="21"/>
        <v>29677.319913420393</v>
      </c>
      <c r="K83">
        <f t="shared" si="22"/>
        <v>3.3245689745591149</v>
      </c>
    </row>
    <row r="84" spans="1:11" x14ac:dyDescent="0.2">
      <c r="A84">
        <v>1679.143</v>
      </c>
      <c r="B84">
        <f t="shared" si="16"/>
        <v>20.721000000000004</v>
      </c>
      <c r="C84">
        <f t="shared" si="13"/>
        <v>41.980999999999995</v>
      </c>
      <c r="D84">
        <f t="shared" si="17"/>
        <v>1.9990952380952378</v>
      </c>
      <c r="E84">
        <f t="shared" si="14"/>
        <v>5.9554189250111511E-4</v>
      </c>
      <c r="F84">
        <f t="shared" si="15"/>
        <v>3.5467014572380982E-10</v>
      </c>
      <c r="G84">
        <f t="shared" si="18"/>
        <v>6.7354345487923215E-5</v>
      </c>
      <c r="H84">
        <f t="shared" si="19"/>
        <v>14846.852014608356</v>
      </c>
      <c r="I84">
        <f t="shared" si="20"/>
        <v>8.8419223464638534</v>
      </c>
      <c r="J84">
        <f t="shared" si="21"/>
        <v>29680.271163108253</v>
      </c>
      <c r="K84">
        <f t="shared" si="22"/>
        <v>1.0102082121352793</v>
      </c>
    </row>
    <row r="85" spans="1:11" x14ac:dyDescent="0.2">
      <c r="A85">
        <v>1699.864</v>
      </c>
      <c r="B85">
        <f t="shared" si="16"/>
        <v>21.259999999999991</v>
      </c>
      <c r="C85">
        <f t="shared" si="13"/>
        <v>41.976999999999862</v>
      </c>
      <c r="D85">
        <f t="shared" si="17"/>
        <v>1.9989047619047553</v>
      </c>
      <c r="E85">
        <f t="shared" si="14"/>
        <v>5.8828235670618356E-4</v>
      </c>
      <c r="F85">
        <f t="shared" si="15"/>
        <v>3.4607613121178138E-10</v>
      </c>
      <c r="G85">
        <f t="shared" si="18"/>
        <v>6.7354082783441458E-5</v>
      </c>
      <c r="H85">
        <f t="shared" si="19"/>
        <v>14846.909922524299</v>
      </c>
      <c r="I85">
        <f t="shared" si="20"/>
        <v>8.734175159027016</v>
      </c>
      <c r="J85">
        <f t="shared" si="21"/>
        <v>29677.558943704782</v>
      </c>
      <c r="K85">
        <f t="shared" si="22"/>
        <v>3.3213014071901905</v>
      </c>
    </row>
    <row r="86" spans="1:11" x14ac:dyDescent="0.2">
      <c r="A86">
        <v>1721.124</v>
      </c>
      <c r="B86">
        <f t="shared" si="16"/>
        <v>20.716999999999871</v>
      </c>
      <c r="C86">
        <f t="shared" si="13"/>
        <v>41.980000000000018</v>
      </c>
      <c r="D86">
        <f t="shared" si="17"/>
        <v>1.9990476190476199</v>
      </c>
      <c r="E86">
        <f t="shared" si="14"/>
        <v>5.8101566185818105E-4</v>
      </c>
      <c r="F86">
        <f t="shared" si="15"/>
        <v>3.3757919932450016E-10</v>
      </c>
      <c r="G86">
        <f t="shared" si="18"/>
        <v>6.7353823045603937E-5</v>
      </c>
      <c r="H86">
        <f t="shared" si="19"/>
        <v>14846.967176947326</v>
      </c>
      <c r="I86">
        <f t="shared" si="20"/>
        <v>8.6263204609007396</v>
      </c>
      <c r="J86">
        <f t="shared" si="21"/>
        <v>29679.794385154713</v>
      </c>
      <c r="K86">
        <f t="shared" si="22"/>
        <v>8.9394360617333496E-2</v>
      </c>
    </row>
    <row r="87" spans="1:11" x14ac:dyDescent="0.2">
      <c r="A87">
        <v>1741.8409999999999</v>
      </c>
      <c r="B87">
        <f t="shared" si="16"/>
        <v>21.263000000000147</v>
      </c>
      <c r="C87">
        <f t="shared" si="13"/>
        <v>41.977000000000089</v>
      </c>
      <c r="D87">
        <f t="shared" si="17"/>
        <v>1.9989047619047662</v>
      </c>
      <c r="E87">
        <f t="shared" si="14"/>
        <v>5.7410521396614276E-4</v>
      </c>
      <c r="F87">
        <f t="shared" si="15"/>
        <v>3.2959679670311052E-10</v>
      </c>
      <c r="G87">
        <f t="shared" si="18"/>
        <v>6.735357903520393E-5</v>
      </c>
      <c r="H87">
        <f t="shared" si="19"/>
        <v>14847.02096494867</v>
      </c>
      <c r="I87">
        <f t="shared" si="20"/>
        <v>8.5237521478416642</v>
      </c>
      <c r="J87">
        <f t="shared" si="21"/>
        <v>29677.780906935794</v>
      </c>
      <c r="K87">
        <f t="shared" si="22"/>
        <v>3.3181915327024081</v>
      </c>
    </row>
    <row r="88" spans="1:11" x14ac:dyDescent="0.2">
      <c r="A88">
        <v>1763.104</v>
      </c>
      <c r="B88">
        <f t="shared" si="16"/>
        <v>20.713999999999942</v>
      </c>
      <c r="C88">
        <f t="shared" si="13"/>
        <v>41.980000000000018</v>
      </c>
      <c r="D88">
        <f t="shared" si="17"/>
        <v>1.9990476190476199</v>
      </c>
      <c r="E88">
        <f t="shared" si="14"/>
        <v>5.6718151623500368E-4</v>
      </c>
      <c r="F88">
        <f t="shared" si="15"/>
        <v>3.2169487235863777E-10</v>
      </c>
      <c r="G88">
        <f t="shared" si="18"/>
        <v>6.7353337484036746E-5</v>
      </c>
      <c r="H88">
        <f t="shared" si="19"/>
        <v>14847.074211237232</v>
      </c>
      <c r="I88">
        <f t="shared" si="20"/>
        <v>8.4209860627831556</v>
      </c>
      <c r="J88">
        <f t="shared" si="21"/>
        <v>29680.008351797107</v>
      </c>
      <c r="K88">
        <f t="shared" si="22"/>
        <v>8.9902300993234138E-2</v>
      </c>
    </row>
    <row r="89" spans="1:11" x14ac:dyDescent="0.2">
      <c r="A89">
        <v>1783.818</v>
      </c>
      <c r="B89">
        <f t="shared" si="16"/>
        <v>21.266000000000076</v>
      </c>
    </row>
    <row r="90" spans="1:11" x14ac:dyDescent="0.2">
      <c r="A90">
        <v>1805.0840000000001</v>
      </c>
    </row>
    <row r="92" spans="1:11" x14ac:dyDescent="0.2">
      <c r="A92" t="s">
        <v>28</v>
      </c>
      <c r="B92">
        <f>SUM(B5:B89)/COUNT(B5:B89)</f>
        <v>20.992494117647059</v>
      </c>
      <c r="C92">
        <f>(SUM(C5:C88)/COUNT(C5:C88))/20</f>
        <v>2.0989874999999989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AD5E-ACC1-4BD6-AC1D-79E74132173B}">
  <dimension ref="A1:O92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1.5612257968484755E-3</v>
      </c>
    </row>
    <row r="3" spans="1:15" x14ac:dyDescent="0.2">
      <c r="A3" s="1" t="s">
        <v>20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20.684000000000001</v>
      </c>
      <c r="B5">
        <f>A6-A5</f>
        <v>21.245000000000001</v>
      </c>
      <c r="C5">
        <f t="shared" ref="C5:C36" si="0">A7-A5</f>
        <v>42.082999999999998</v>
      </c>
      <c r="D5">
        <f>C5/21</f>
        <v>2.0039523809523807</v>
      </c>
      <c r="E5">
        <f t="shared" ref="E5:E36" si="1">1/A5</f>
        <v>4.8346548056468763E-2</v>
      </c>
      <c r="F5">
        <f t="shared" ref="F5:F36" si="2">SQRT(((1/(A5^2))*$A$1)^2)</f>
        <v>2.3373887089764439E-6</v>
      </c>
      <c r="G5">
        <f>SQRT($D$1^2+($G$1*F5))</f>
        <v>9.0467336326469929E-5</v>
      </c>
      <c r="H5">
        <f>1/G5</f>
        <v>11053.713313623992</v>
      </c>
      <c r="I5">
        <f>E5/G5</f>
        <v>534.40888191955082</v>
      </c>
      <c r="J5">
        <f>D5/G5</f>
        <v>22151.115113201828</v>
      </c>
      <c r="K5">
        <f>(D5-$M$14-$M$15*E5)^2/G5^2</f>
        <v>0.36489112239753763</v>
      </c>
      <c r="L5" t="s">
        <v>37</v>
      </c>
      <c r="M5">
        <f t="array" ref="M5:N6">MMULT(TRANSPOSE(H5:I88),H5:I88)</f>
        <v>18324047877.748917</v>
      </c>
      <c r="N5">
        <v>46581417.793168023</v>
      </c>
    </row>
    <row r="6" spans="1:15" x14ac:dyDescent="0.2">
      <c r="A6">
        <v>41.929000000000002</v>
      </c>
      <c r="B6">
        <f t="shared" ref="B6:B69" si="3">A7-A6</f>
        <v>20.838000000000001</v>
      </c>
      <c r="C6">
        <f t="shared" si="0"/>
        <v>42.084000000000003</v>
      </c>
      <c r="D6">
        <f t="shared" ref="D6:D69" si="4">C6/21</f>
        <v>2.004</v>
      </c>
      <c r="E6">
        <f t="shared" si="1"/>
        <v>2.38498413985547E-2</v>
      </c>
      <c r="F6">
        <f t="shared" si="2"/>
        <v>5.6881493473621354E-7</v>
      </c>
      <c r="G6">
        <f t="shared" ref="G6:G69" si="5">SQRT($D$1^2+($G$1*F6))</f>
        <v>7.3642351551489089E-5</v>
      </c>
      <c r="H6">
        <f t="shared" ref="H6:H69" si="6">1/G6</f>
        <v>13579.142693465217</v>
      </c>
      <c r="I6">
        <f t="shared" ref="I6:I69" si="7">E6/G6</f>
        <v>323.86039956748834</v>
      </c>
      <c r="J6">
        <f t="shared" ref="J6:J69" si="8">D6/G6</f>
        <v>27212.601957704297</v>
      </c>
      <c r="K6">
        <f t="shared" ref="K6:K69" si="9">(D6-$M$14-$M$15*E6)^2/G6^2</f>
        <v>0.18211512610925265</v>
      </c>
      <c r="M6">
        <v>46581417.793168023</v>
      </c>
      <c r="N6">
        <v>575023.83885632991</v>
      </c>
    </row>
    <row r="7" spans="1:15" x14ac:dyDescent="0.2">
      <c r="A7">
        <v>62.767000000000003</v>
      </c>
      <c r="B7">
        <f t="shared" si="3"/>
        <v>21.246000000000002</v>
      </c>
      <c r="C7">
        <f t="shared" si="0"/>
        <v>42.082000000000001</v>
      </c>
      <c r="D7">
        <f t="shared" si="4"/>
        <v>2.0039047619047619</v>
      </c>
      <c r="E7">
        <f t="shared" si="1"/>
        <v>1.5931938757627415E-2</v>
      </c>
      <c r="F7">
        <f t="shared" si="2"/>
        <v>2.5382667257679057E-7</v>
      </c>
      <c r="G7">
        <f t="shared" si="5"/>
        <v>7.0224127915164216E-5</v>
      </c>
      <c r="H7">
        <f t="shared" si="6"/>
        <v>14240.119880279208</v>
      </c>
      <c r="I7">
        <f t="shared" si="7"/>
        <v>226.87271783388098</v>
      </c>
      <c r="J7">
        <f t="shared" si="8"/>
        <v>28535.844038186169</v>
      </c>
      <c r="K7">
        <f t="shared" si="9"/>
        <v>0.53535357772751346</v>
      </c>
    </row>
    <row r="8" spans="1:15" x14ac:dyDescent="0.2">
      <c r="A8">
        <v>84.013000000000005</v>
      </c>
      <c r="B8">
        <f t="shared" si="3"/>
        <v>20.835999999999999</v>
      </c>
      <c r="C8">
        <f t="shared" si="0"/>
        <v>42.083999999999989</v>
      </c>
      <c r="D8">
        <f t="shared" si="4"/>
        <v>2.0039999999999996</v>
      </c>
      <c r="E8">
        <f t="shared" si="1"/>
        <v>1.190291978622356E-2</v>
      </c>
      <c r="F8">
        <f t="shared" si="2"/>
        <v>1.4167949943727233E-7</v>
      </c>
      <c r="G8">
        <f t="shared" si="5"/>
        <v>6.8966231459289537E-5</v>
      </c>
      <c r="H8">
        <f t="shared" si="6"/>
        <v>14499.849837239484</v>
      </c>
      <c r="I8">
        <f t="shared" si="7"/>
        <v>172.59054952494833</v>
      </c>
      <c r="J8">
        <f t="shared" si="8"/>
        <v>29057.69907382792</v>
      </c>
      <c r="K8">
        <f t="shared" si="9"/>
        <v>0.52943660921366242</v>
      </c>
      <c r="L8" t="s">
        <v>38</v>
      </c>
      <c r="M8">
        <f t="array" ref="M8:M9">MMULT(TRANSPOSE(H5:I88),J5:J88)</f>
        <v>36720203148.798012</v>
      </c>
    </row>
    <row r="9" spans="1:15" x14ac:dyDescent="0.2">
      <c r="A9">
        <v>104.849</v>
      </c>
      <c r="B9">
        <f t="shared" si="3"/>
        <v>21.24799999999999</v>
      </c>
      <c r="C9">
        <f t="shared" si="0"/>
        <v>42.082000000000008</v>
      </c>
      <c r="D9">
        <f t="shared" si="4"/>
        <v>2.0039047619047623</v>
      </c>
      <c r="E9">
        <f t="shared" si="1"/>
        <v>9.5375253936613603E-3</v>
      </c>
      <c r="F9">
        <f t="shared" si="2"/>
        <v>9.0964390634735301E-8</v>
      </c>
      <c r="G9">
        <f t="shared" si="5"/>
        <v>6.8389789775549089E-5</v>
      </c>
      <c r="H9">
        <f t="shared" si="6"/>
        <v>14622.065710129187</v>
      </c>
      <c r="I9">
        <f t="shared" si="7"/>
        <v>139.45832301814215</v>
      </c>
      <c r="J9">
        <f t="shared" si="8"/>
        <v>29301.227105412217</v>
      </c>
      <c r="K9">
        <f t="shared" si="9"/>
        <v>0.36545059886072512</v>
      </c>
      <c r="M9">
        <v>93346856.022735476</v>
      </c>
    </row>
    <row r="10" spans="1:15" x14ac:dyDescent="0.2">
      <c r="A10">
        <v>126.09699999999999</v>
      </c>
      <c r="B10">
        <f t="shared" si="3"/>
        <v>20.834000000000017</v>
      </c>
      <c r="C10">
        <f t="shared" si="0"/>
        <v>42.084000000000017</v>
      </c>
      <c r="D10">
        <f t="shared" si="4"/>
        <v>2.0040000000000009</v>
      </c>
      <c r="E10">
        <f t="shared" si="1"/>
        <v>7.9304027851574577E-3</v>
      </c>
      <c r="F10">
        <f t="shared" si="2"/>
        <v>6.2891288334833173E-8</v>
      </c>
      <c r="G10">
        <f t="shared" si="5"/>
        <v>6.8068604319727506E-5</v>
      </c>
      <c r="H10">
        <f t="shared" si="6"/>
        <v>14691.060731947195</v>
      </c>
      <c r="I10">
        <f t="shared" si="7"/>
        <v>116.50602894555139</v>
      </c>
      <c r="J10">
        <f t="shared" si="8"/>
        <v>29440.885706822191</v>
      </c>
      <c r="K10">
        <f t="shared" si="9"/>
        <v>0.68696793309017001</v>
      </c>
    </row>
    <row r="11" spans="1:15" x14ac:dyDescent="0.2">
      <c r="A11">
        <v>146.93100000000001</v>
      </c>
      <c r="B11">
        <f t="shared" si="3"/>
        <v>21.25</v>
      </c>
      <c r="C11">
        <f t="shared" si="0"/>
        <v>42.081999999999994</v>
      </c>
      <c r="D11">
        <f t="shared" si="4"/>
        <v>2.0039047619047614</v>
      </c>
      <c r="E11">
        <f t="shared" si="1"/>
        <v>6.8059157019281155E-3</v>
      </c>
      <c r="F11">
        <f t="shared" si="2"/>
        <v>4.6320488541751676E-8</v>
      </c>
      <c r="G11">
        <f t="shared" si="5"/>
        <v>6.7878303852735266E-5</v>
      </c>
      <c r="H11">
        <f t="shared" si="6"/>
        <v>14732.247908986361</v>
      </c>
      <c r="I11">
        <f t="shared" si="7"/>
        <v>100.26643736846792</v>
      </c>
      <c r="J11">
        <f t="shared" si="8"/>
        <v>29522.021738379233</v>
      </c>
      <c r="K11">
        <f t="shared" si="9"/>
        <v>0.29801346084914682</v>
      </c>
      <c r="L11" t="s">
        <v>39</v>
      </c>
      <c r="M11">
        <f t="array" ref="M11:N12">MINVERSE(M5:N6)</f>
        <v>6.872573756524651E-11</v>
      </c>
      <c r="N11">
        <v>-5.5673210019214993E-9</v>
      </c>
    </row>
    <row r="12" spans="1:15" x14ac:dyDescent="0.2">
      <c r="A12">
        <v>168.18100000000001</v>
      </c>
      <c r="B12">
        <f t="shared" si="3"/>
        <v>20.831999999999994</v>
      </c>
      <c r="C12">
        <f t="shared" si="0"/>
        <v>42.08499999999998</v>
      </c>
      <c r="D12">
        <f t="shared" si="4"/>
        <v>2.004047619047618</v>
      </c>
      <c r="E12">
        <f t="shared" si="1"/>
        <v>5.9459748723101891E-3</v>
      </c>
      <c r="F12">
        <f t="shared" si="2"/>
        <v>3.5354617182144173E-8</v>
      </c>
      <c r="G12">
        <f t="shared" si="5"/>
        <v>6.7752076962058618E-5</v>
      </c>
      <c r="H12">
        <f t="shared" si="6"/>
        <v>14759.695124328118</v>
      </c>
      <c r="I12">
        <f t="shared" si="7"/>
        <v>87.760776332214206</v>
      </c>
      <c r="J12">
        <f t="shared" si="8"/>
        <v>29579.1318717785</v>
      </c>
      <c r="K12">
        <f t="shared" si="9"/>
        <v>2.501236330119438</v>
      </c>
      <c r="M12">
        <v>-5.5673210019214993E-9</v>
      </c>
      <c r="N12">
        <v>2.1900547777008416E-6</v>
      </c>
    </row>
    <row r="13" spans="1:15" x14ac:dyDescent="0.2">
      <c r="A13">
        <v>189.01300000000001</v>
      </c>
      <c r="B13">
        <f t="shared" si="3"/>
        <v>21.252999999999986</v>
      </c>
      <c r="C13">
        <f t="shared" si="0"/>
        <v>42.081999999999994</v>
      </c>
      <c r="D13">
        <f t="shared" si="4"/>
        <v>2.0039047619047614</v>
      </c>
      <c r="E13">
        <f t="shared" si="1"/>
        <v>5.2906413844550377E-3</v>
      </c>
      <c r="F13">
        <f t="shared" si="2"/>
        <v>2.7990886258908315E-8</v>
      </c>
      <c r="G13">
        <f t="shared" si="5"/>
        <v>6.7667181750050056E-5</v>
      </c>
      <c r="H13">
        <f t="shared" si="6"/>
        <v>14778.212630368047</v>
      </c>
      <c r="I13">
        <f t="shared" si="7"/>
        <v>78.186223330501335</v>
      </c>
      <c r="J13">
        <f t="shared" si="8"/>
        <v>29614.130662435622</v>
      </c>
      <c r="K13">
        <f t="shared" si="9"/>
        <v>0.26261118146780332</v>
      </c>
    </row>
    <row r="14" spans="1:15" x14ac:dyDescent="0.2">
      <c r="A14">
        <v>210.26599999999999</v>
      </c>
      <c r="B14">
        <f t="shared" si="3"/>
        <v>20.829000000000008</v>
      </c>
      <c r="C14">
        <f t="shared" si="0"/>
        <v>42.084000000000003</v>
      </c>
      <c r="D14">
        <f t="shared" si="4"/>
        <v>2.004</v>
      </c>
      <c r="E14">
        <f t="shared" si="1"/>
        <v>4.755880646419298E-3</v>
      </c>
      <c r="F14">
        <f t="shared" si="2"/>
        <v>2.2618400722985637E-8</v>
      </c>
      <c r="G14">
        <f t="shared" si="5"/>
        <v>6.7605176007332678E-5</v>
      </c>
      <c r="H14">
        <f t="shared" si="6"/>
        <v>14791.766829976697</v>
      </c>
      <c r="I14">
        <f t="shared" si="7"/>
        <v>70.347877593033104</v>
      </c>
      <c r="J14">
        <f t="shared" si="8"/>
        <v>29642.700727273303</v>
      </c>
      <c r="K14">
        <f t="shared" si="9"/>
        <v>0.82488374480531201</v>
      </c>
      <c r="L14" t="s">
        <v>40</v>
      </c>
      <c r="M14">
        <f t="array" ref="M14:M15">MMULT(M11:N12,M8:M9)</f>
        <v>2.0039311329481135</v>
      </c>
      <c r="N14">
        <f>SQRT(M11)</f>
        <v>8.2900987669174676E-6</v>
      </c>
      <c r="O14" t="s">
        <v>42</v>
      </c>
    </row>
    <row r="15" spans="1:15" x14ac:dyDescent="0.2">
      <c r="A15">
        <v>231.095</v>
      </c>
      <c r="B15">
        <f t="shared" si="3"/>
        <v>21.254999999999995</v>
      </c>
      <c r="C15">
        <f t="shared" si="0"/>
        <v>42.082000000000022</v>
      </c>
      <c r="D15">
        <f t="shared" si="4"/>
        <v>2.0039047619047627</v>
      </c>
      <c r="E15">
        <f t="shared" si="1"/>
        <v>4.3272247344165815E-3</v>
      </c>
      <c r="F15">
        <f t="shared" si="2"/>
        <v>1.8724873902146658E-8</v>
      </c>
      <c r="G15">
        <f t="shared" si="5"/>
        <v>6.7560203881197796E-5</v>
      </c>
      <c r="H15">
        <f t="shared" si="6"/>
        <v>14801.613117664125</v>
      </c>
      <c r="I15">
        <f t="shared" si="7"/>
        <v>64.049906392021128</v>
      </c>
      <c r="J15">
        <f t="shared" si="8"/>
        <v>29661.023010359142</v>
      </c>
      <c r="K15">
        <f t="shared" si="9"/>
        <v>0.24096464516337968</v>
      </c>
      <c r="M15">
        <v>1.5698308172886755E-3</v>
      </c>
      <c r="O15" t="s">
        <v>43</v>
      </c>
    </row>
    <row r="16" spans="1:15" x14ac:dyDescent="0.2">
      <c r="A16">
        <v>252.35</v>
      </c>
      <c r="B16">
        <f t="shared" si="3"/>
        <v>20.827000000000027</v>
      </c>
      <c r="C16">
        <f t="shared" si="0"/>
        <v>42.084000000000032</v>
      </c>
      <c r="D16">
        <f t="shared" si="4"/>
        <v>2.0040000000000013</v>
      </c>
      <c r="E16">
        <f t="shared" si="1"/>
        <v>3.9627501486031308E-3</v>
      </c>
      <c r="F16">
        <f t="shared" si="2"/>
        <v>1.5703388740254134E-8</v>
      </c>
      <c r="G16">
        <f t="shared" si="5"/>
        <v>6.7525283619467106E-5</v>
      </c>
      <c r="H16">
        <f t="shared" si="6"/>
        <v>14809.267675725932</v>
      </c>
      <c r="I16">
        <f t="shared" si="7"/>
        <v>58.68542768268648</v>
      </c>
      <c r="J16">
        <f t="shared" si="8"/>
        <v>29677.772422154787</v>
      </c>
      <c r="K16">
        <f t="shared" si="9"/>
        <v>0.86070969500380556</v>
      </c>
    </row>
    <row r="17" spans="1:13" x14ac:dyDescent="0.2">
      <c r="A17">
        <v>273.17700000000002</v>
      </c>
      <c r="B17">
        <f t="shared" si="3"/>
        <v>21.257000000000005</v>
      </c>
      <c r="C17">
        <f t="shared" si="0"/>
        <v>42.081999999999994</v>
      </c>
      <c r="D17">
        <f t="shared" si="4"/>
        <v>2.0039047619047614</v>
      </c>
      <c r="E17">
        <f t="shared" si="1"/>
        <v>3.660630287322871E-3</v>
      </c>
      <c r="F17">
        <f t="shared" si="2"/>
        <v>1.3400214100465525E-8</v>
      </c>
      <c r="G17">
        <f t="shared" si="5"/>
        <v>6.7498652966019901E-5</v>
      </c>
      <c r="H17">
        <f t="shared" si="6"/>
        <v>14815.11046603284</v>
      </c>
      <c r="I17">
        <f t="shared" si="7"/>
        <v>54.232642081993866</v>
      </c>
      <c r="J17">
        <f t="shared" si="8"/>
        <v>29688.070411028275</v>
      </c>
      <c r="K17">
        <f t="shared" si="9"/>
        <v>0.22641037581387286</v>
      </c>
      <c r="L17" t="s">
        <v>41</v>
      </c>
      <c r="M17">
        <f>+SUM(K5:K88)/(COUNT(K5:K88)-2)</f>
        <v>1.1237355646357774</v>
      </c>
    </row>
    <row r="18" spans="1:13" x14ac:dyDescent="0.2">
      <c r="A18">
        <v>294.43400000000003</v>
      </c>
      <c r="B18">
        <f t="shared" si="3"/>
        <v>20.824999999999989</v>
      </c>
      <c r="C18">
        <f t="shared" si="0"/>
        <v>42.08499999999998</v>
      </c>
      <c r="D18">
        <f t="shared" si="4"/>
        <v>2.004047619047618</v>
      </c>
      <c r="E18">
        <f t="shared" si="1"/>
        <v>3.3963468892858838E-3</v>
      </c>
      <c r="F18">
        <f t="shared" si="2"/>
        <v>1.1535172192361901E-8</v>
      </c>
      <c r="G18">
        <f t="shared" si="5"/>
        <v>6.7477080558424085E-5</v>
      </c>
      <c r="H18">
        <f t="shared" si="6"/>
        <v>14819.846853542575</v>
      </c>
      <c r="I18">
        <f t="shared" si="7"/>
        <v>50.333340760722514</v>
      </c>
      <c r="J18">
        <f t="shared" si="8"/>
        <v>29699.67880149233</v>
      </c>
      <c r="K18">
        <f t="shared" si="9"/>
        <v>2.7135687119205842</v>
      </c>
    </row>
    <row r="19" spans="1:13" x14ac:dyDescent="0.2">
      <c r="A19">
        <v>315.25900000000001</v>
      </c>
      <c r="B19">
        <f t="shared" si="3"/>
        <v>21.259999999999991</v>
      </c>
      <c r="C19">
        <f t="shared" si="0"/>
        <v>42.081999999999994</v>
      </c>
      <c r="D19">
        <f t="shared" si="4"/>
        <v>2.0039047619047614</v>
      </c>
      <c r="E19">
        <f t="shared" si="1"/>
        <v>3.1719950897516011E-3</v>
      </c>
      <c r="F19">
        <f t="shared" si="2"/>
        <v>1.0061552849408266E-8</v>
      </c>
      <c r="G19">
        <f t="shared" si="5"/>
        <v>6.7460030745287238E-5</v>
      </c>
      <c r="H19">
        <f t="shared" si="6"/>
        <v>14823.592413940014</v>
      </c>
      <c r="I19">
        <f t="shared" si="7"/>
        <v>47.020362349496807</v>
      </c>
      <c r="J19">
        <f t="shared" si="8"/>
        <v>29705.06742682969</v>
      </c>
      <c r="K19">
        <f t="shared" si="9"/>
        <v>0.21597175339106162</v>
      </c>
    </row>
    <row r="20" spans="1:13" x14ac:dyDescent="0.2">
      <c r="A20">
        <v>336.51900000000001</v>
      </c>
      <c r="B20">
        <f t="shared" si="3"/>
        <v>20.822000000000003</v>
      </c>
      <c r="C20">
        <f t="shared" si="0"/>
        <v>42.084000000000003</v>
      </c>
      <c r="D20">
        <f t="shared" si="4"/>
        <v>2.004</v>
      </c>
      <c r="E20">
        <f t="shared" si="1"/>
        <v>2.9716004148354178E-3</v>
      </c>
      <c r="F20">
        <f t="shared" si="2"/>
        <v>8.830409025450028E-9</v>
      </c>
      <c r="G20">
        <f t="shared" si="5"/>
        <v>6.7445783075426635E-5</v>
      </c>
      <c r="H20">
        <f t="shared" si="6"/>
        <v>14826.723842492424</v>
      </c>
      <c r="I20">
        <f t="shared" si="7"/>
        <v>44.059098721000666</v>
      </c>
      <c r="J20">
        <f t="shared" si="8"/>
        <v>29712.754580354816</v>
      </c>
      <c r="K20">
        <f t="shared" si="9"/>
        <v>0.90612775379101795</v>
      </c>
    </row>
    <row r="21" spans="1:13" x14ac:dyDescent="0.2">
      <c r="A21">
        <v>357.34100000000001</v>
      </c>
      <c r="B21">
        <f t="shared" si="3"/>
        <v>21.262</v>
      </c>
      <c r="C21">
        <f t="shared" si="0"/>
        <v>42.081000000000017</v>
      </c>
      <c r="D21">
        <f t="shared" si="4"/>
        <v>2.0038571428571439</v>
      </c>
      <c r="E21">
        <f t="shared" si="1"/>
        <v>2.7984474213706236E-3</v>
      </c>
      <c r="F21">
        <f t="shared" si="2"/>
        <v>7.8313079701758919E-9</v>
      </c>
      <c r="G21">
        <f t="shared" si="5"/>
        <v>6.7434218556429877E-5</v>
      </c>
      <c r="H21">
        <f t="shared" si="6"/>
        <v>14829.266526803247</v>
      </c>
      <c r="I21">
        <f t="shared" si="7"/>
        <v>41.498922672750254</v>
      </c>
      <c r="J21">
        <f t="shared" si="8"/>
        <v>29715.73165306704</v>
      </c>
      <c r="K21">
        <f t="shared" si="9"/>
        <v>1.3510925490452383</v>
      </c>
    </row>
    <row r="22" spans="1:13" x14ac:dyDescent="0.2">
      <c r="A22">
        <v>378.60300000000001</v>
      </c>
      <c r="B22">
        <f t="shared" si="3"/>
        <v>20.819000000000017</v>
      </c>
      <c r="C22">
        <f t="shared" si="0"/>
        <v>42.084000000000003</v>
      </c>
      <c r="D22">
        <f t="shared" si="4"/>
        <v>2.004</v>
      </c>
      <c r="E22">
        <f t="shared" si="1"/>
        <v>2.6412891604134145E-3</v>
      </c>
      <c r="F22">
        <f t="shared" si="2"/>
        <v>6.9764084289173998E-9</v>
      </c>
      <c r="G22">
        <f t="shared" si="5"/>
        <v>6.7424321584268285E-5</v>
      </c>
      <c r="H22">
        <f t="shared" si="6"/>
        <v>14831.443261170671</v>
      </c>
      <c r="I22">
        <f t="shared" si="7"/>
        <v>39.174130319016676</v>
      </c>
      <c r="J22">
        <f t="shared" si="8"/>
        <v>29722.212295386023</v>
      </c>
      <c r="K22">
        <f t="shared" si="9"/>
        <v>0.92140995975560436</v>
      </c>
    </row>
    <row r="23" spans="1:13" x14ac:dyDescent="0.2">
      <c r="A23">
        <v>399.42200000000003</v>
      </c>
      <c r="B23">
        <f t="shared" si="3"/>
        <v>21.264999999999986</v>
      </c>
      <c r="C23">
        <f t="shared" si="0"/>
        <v>42.081999999999994</v>
      </c>
      <c r="D23">
        <f t="shared" si="4"/>
        <v>2.0039047619047614</v>
      </c>
      <c r="E23">
        <f t="shared" si="1"/>
        <v>2.5036177276164056E-3</v>
      </c>
      <c r="F23">
        <f t="shared" si="2"/>
        <v>6.2681017260351347E-9</v>
      </c>
      <c r="G23">
        <f t="shared" si="5"/>
        <v>6.7416120582559515E-5</v>
      </c>
      <c r="H23">
        <f t="shared" si="6"/>
        <v>14833.247468984429</v>
      </c>
      <c r="I23">
        <f t="shared" si="7"/>
        <v>37.136781321470593</v>
      </c>
      <c r="J23">
        <f t="shared" si="8"/>
        <v>29724.415237609646</v>
      </c>
      <c r="K23">
        <f t="shared" si="9"/>
        <v>0.20202029268233318</v>
      </c>
    </row>
    <row r="24" spans="1:13" x14ac:dyDescent="0.2">
      <c r="A24">
        <v>420.68700000000001</v>
      </c>
      <c r="B24">
        <f t="shared" si="3"/>
        <v>20.817000000000007</v>
      </c>
      <c r="C24">
        <f t="shared" si="0"/>
        <v>42.084000000000003</v>
      </c>
      <c r="D24">
        <f t="shared" si="4"/>
        <v>2.004</v>
      </c>
      <c r="E24">
        <f t="shared" si="1"/>
        <v>2.377064183110008E-3</v>
      </c>
      <c r="F24">
        <f t="shared" si="2"/>
        <v>5.6504341306244501E-9</v>
      </c>
      <c r="G24">
        <f t="shared" si="5"/>
        <v>6.7408968215055577E-5</v>
      </c>
      <c r="H24">
        <f t="shared" si="6"/>
        <v>14834.821337269084</v>
      </c>
      <c r="I24">
        <f t="shared" si="7"/>
        <v>35.263322463658454</v>
      </c>
      <c r="J24">
        <f t="shared" si="8"/>
        <v>29728.981959887245</v>
      </c>
      <c r="K24">
        <f t="shared" si="9"/>
        <v>0.93368343407119581</v>
      </c>
    </row>
    <row r="25" spans="1:13" x14ac:dyDescent="0.2">
      <c r="A25">
        <v>441.50400000000002</v>
      </c>
      <c r="B25">
        <f t="shared" si="3"/>
        <v>21.266999999999996</v>
      </c>
      <c r="C25">
        <f t="shared" si="0"/>
        <v>42.081999999999994</v>
      </c>
      <c r="D25">
        <f t="shared" si="4"/>
        <v>2.0039047619047614</v>
      </c>
      <c r="E25">
        <f t="shared" si="1"/>
        <v>2.2649851416974703E-3</v>
      </c>
      <c r="F25">
        <f t="shared" si="2"/>
        <v>5.13015769211031E-9</v>
      </c>
      <c r="G25">
        <f t="shared" si="5"/>
        <v>6.7402943013054488E-5</v>
      </c>
      <c r="H25">
        <f t="shared" si="6"/>
        <v>14836.147433596805</v>
      </c>
      <c r="I25">
        <f t="shared" si="7"/>
        <v>33.60365349712982</v>
      </c>
      <c r="J25">
        <f t="shared" si="8"/>
        <v>29730.226490505742</v>
      </c>
      <c r="K25">
        <f t="shared" si="9"/>
        <v>0.19713310333970432</v>
      </c>
    </row>
    <row r="26" spans="1:13" x14ac:dyDescent="0.2">
      <c r="A26">
        <v>462.77100000000002</v>
      </c>
      <c r="B26">
        <f t="shared" si="3"/>
        <v>20.814999999999998</v>
      </c>
      <c r="C26">
        <f t="shared" si="0"/>
        <v>42.084000000000003</v>
      </c>
      <c r="D26">
        <f t="shared" si="4"/>
        <v>2.004</v>
      </c>
      <c r="E26">
        <f t="shared" si="1"/>
        <v>2.1608959939149169E-3</v>
      </c>
      <c r="F26">
        <f t="shared" si="2"/>
        <v>4.6694714965175366E-9</v>
      </c>
      <c r="G26">
        <f t="shared" si="5"/>
        <v>6.7397607462344388E-5</v>
      </c>
      <c r="H26">
        <f t="shared" si="6"/>
        <v>14837.321941416221</v>
      </c>
      <c r="I26">
        <f t="shared" si="7"/>
        <v>32.061909543632211</v>
      </c>
      <c r="J26">
        <f t="shared" si="8"/>
        <v>29733.993170598107</v>
      </c>
      <c r="K26">
        <f t="shared" si="9"/>
        <v>0.94375560527499203</v>
      </c>
    </row>
    <row r="27" spans="1:13" x14ac:dyDescent="0.2">
      <c r="A27">
        <v>483.58600000000001</v>
      </c>
      <c r="B27">
        <f t="shared" si="3"/>
        <v>21.269000000000005</v>
      </c>
      <c r="C27">
        <f t="shared" si="0"/>
        <v>42.081000000000017</v>
      </c>
      <c r="D27">
        <f t="shared" si="4"/>
        <v>2.0038571428571439</v>
      </c>
      <c r="E27">
        <f t="shared" si="1"/>
        <v>2.06788451278573E-3</v>
      </c>
      <c r="F27">
        <f t="shared" si="2"/>
        <v>4.2761463582190751E-9</v>
      </c>
      <c r="G27">
        <f t="shared" si="5"/>
        <v>6.7393051736034331E-5</v>
      </c>
      <c r="H27">
        <f t="shared" si="6"/>
        <v>14838.324934695172</v>
      </c>
      <c r="I27">
        <f t="shared" si="7"/>
        <v>30.683942328138475</v>
      </c>
      <c r="J27">
        <f t="shared" si="8"/>
        <v>29733.883408424186</v>
      </c>
      <c r="K27">
        <f t="shared" si="9"/>
        <v>1.3134480454798496</v>
      </c>
    </row>
    <row r="28" spans="1:13" x14ac:dyDescent="0.2">
      <c r="A28">
        <v>504.85500000000002</v>
      </c>
      <c r="B28">
        <f t="shared" si="3"/>
        <v>20.812000000000012</v>
      </c>
      <c r="C28">
        <f t="shared" si="0"/>
        <v>42.085000000000036</v>
      </c>
      <c r="D28">
        <f t="shared" si="4"/>
        <v>2.0040476190476206</v>
      </c>
      <c r="E28">
        <f t="shared" si="1"/>
        <v>1.9807667548107873E-3</v>
      </c>
      <c r="F28">
        <f t="shared" si="2"/>
        <v>3.9234369369636576E-9</v>
      </c>
      <c r="G28">
        <f t="shared" si="5"/>
        <v>6.738896618325989E-5</v>
      </c>
      <c r="H28">
        <f t="shared" si="6"/>
        <v>14839.224529436546</v>
      </c>
      <c r="I28">
        <f t="shared" si="7"/>
        <v>29.39304261508066</v>
      </c>
      <c r="J28">
        <f t="shared" si="8"/>
        <v>29738.512586730358</v>
      </c>
      <c r="K28">
        <f t="shared" si="9"/>
        <v>2.8305413668728963</v>
      </c>
    </row>
    <row r="29" spans="1:13" x14ac:dyDescent="0.2">
      <c r="A29">
        <v>525.66700000000003</v>
      </c>
      <c r="B29">
        <f t="shared" si="3"/>
        <v>21.273000000000025</v>
      </c>
      <c r="C29">
        <f t="shared" si="0"/>
        <v>42.081999999999994</v>
      </c>
      <c r="D29">
        <f t="shared" si="4"/>
        <v>2.0039047619047614</v>
      </c>
      <c r="E29">
        <f t="shared" si="1"/>
        <v>1.9023450207070255E-3</v>
      </c>
      <c r="F29">
        <f t="shared" si="2"/>
        <v>3.6189165778088133E-9</v>
      </c>
      <c r="G29">
        <f t="shared" si="5"/>
        <v>6.7385438621471967E-5</v>
      </c>
      <c r="H29">
        <f t="shared" si="6"/>
        <v>14840.001348323285</v>
      </c>
      <c r="I29">
        <f t="shared" si="7"/>
        <v>28.230802672268346</v>
      </c>
      <c r="J29">
        <f t="shared" si="8"/>
        <v>29737.949368578113</v>
      </c>
      <c r="K29">
        <f t="shared" si="9"/>
        <v>0.18980303631963763</v>
      </c>
    </row>
    <row r="30" spans="1:13" x14ac:dyDescent="0.2">
      <c r="A30">
        <v>546.94000000000005</v>
      </c>
      <c r="B30">
        <f t="shared" si="3"/>
        <v>20.808999999999969</v>
      </c>
      <c r="C30">
        <f t="shared" si="0"/>
        <v>42.083999999999946</v>
      </c>
      <c r="D30">
        <f t="shared" si="4"/>
        <v>2.0039999999999973</v>
      </c>
      <c r="E30">
        <f t="shared" si="1"/>
        <v>1.828354115625114E-3</v>
      </c>
      <c r="F30">
        <f t="shared" si="2"/>
        <v>3.3428787721232933E-9</v>
      </c>
      <c r="G30">
        <f t="shared" si="5"/>
        <v>6.738224084181993E-5</v>
      </c>
      <c r="H30">
        <f t="shared" si="6"/>
        <v>14840.705614814797</v>
      </c>
      <c r="I30">
        <f t="shared" si="7"/>
        <v>27.134065189627371</v>
      </c>
      <c r="J30">
        <f t="shared" si="8"/>
        <v>29740.774052088815</v>
      </c>
      <c r="K30">
        <f t="shared" si="9"/>
        <v>0.95930222747402039</v>
      </c>
    </row>
    <row r="31" spans="1:13" x14ac:dyDescent="0.2">
      <c r="A31">
        <v>567.74900000000002</v>
      </c>
      <c r="B31">
        <f t="shared" si="3"/>
        <v>21.274999999999977</v>
      </c>
      <c r="C31">
        <f t="shared" si="0"/>
        <v>42.081999999999994</v>
      </c>
      <c r="D31">
        <f t="shared" si="4"/>
        <v>2.0039047619047614</v>
      </c>
      <c r="E31">
        <f t="shared" si="1"/>
        <v>1.7613417196683744E-3</v>
      </c>
      <c r="F31">
        <f t="shared" si="2"/>
        <v>3.1023246534443465E-9</v>
      </c>
      <c r="G31">
        <f t="shared" si="5"/>
        <v>6.7379454001716314E-5</v>
      </c>
      <c r="H31">
        <f t="shared" si="6"/>
        <v>14841.319432100587</v>
      </c>
      <c r="I31">
        <f t="shared" si="7"/>
        <v>26.140635090683709</v>
      </c>
      <c r="J31">
        <f t="shared" si="8"/>
        <v>29740.590682936036</v>
      </c>
      <c r="K31">
        <f t="shared" si="9"/>
        <v>0.18698485339567222</v>
      </c>
    </row>
    <row r="32" spans="1:13" x14ac:dyDescent="0.2">
      <c r="A32">
        <v>589.024</v>
      </c>
      <c r="B32">
        <f t="shared" si="3"/>
        <v>20.807000000000016</v>
      </c>
      <c r="C32">
        <f t="shared" si="0"/>
        <v>42.083999999999946</v>
      </c>
      <c r="D32">
        <f t="shared" si="4"/>
        <v>2.0039999999999973</v>
      </c>
      <c r="E32">
        <f t="shared" si="1"/>
        <v>1.6977236920736676E-3</v>
      </c>
      <c r="F32">
        <f t="shared" si="2"/>
        <v>2.8822657346282451E-9</v>
      </c>
      <c r="G32">
        <f t="shared" si="5"/>
        <v>6.737690449930541E-5</v>
      </c>
      <c r="H32">
        <f t="shared" si="6"/>
        <v>14841.881018892891</v>
      </c>
      <c r="I32">
        <f t="shared" si="7"/>
        <v>25.197413040712927</v>
      </c>
      <c r="J32">
        <f t="shared" si="8"/>
        <v>29743.129561861315</v>
      </c>
      <c r="K32">
        <f t="shared" si="9"/>
        <v>0.96542595104513662</v>
      </c>
    </row>
    <row r="33" spans="1:11" x14ac:dyDescent="0.2">
      <c r="A33">
        <v>609.83100000000002</v>
      </c>
      <c r="B33">
        <f t="shared" si="3"/>
        <v>21.27699999999993</v>
      </c>
      <c r="C33">
        <f t="shared" si="0"/>
        <v>42.081000000000017</v>
      </c>
      <c r="D33">
        <f t="shared" si="4"/>
        <v>2.0038571428571439</v>
      </c>
      <c r="E33">
        <f t="shared" si="1"/>
        <v>1.6397985671440119E-3</v>
      </c>
      <c r="F33">
        <f t="shared" si="2"/>
        <v>2.6889393408075545E-9</v>
      </c>
      <c r="G33">
        <f t="shared" si="5"/>
        <v>6.7374664628146961E-5</v>
      </c>
      <c r="H33">
        <f t="shared" si="6"/>
        <v>14842.374437322724</v>
      </c>
      <c r="I33">
        <f t="shared" si="7"/>
        <v>24.338504335336712</v>
      </c>
      <c r="J33">
        <f t="shared" si="8"/>
        <v>29741.998033189422</v>
      </c>
      <c r="K33">
        <f t="shared" si="9"/>
        <v>1.2913957983034472</v>
      </c>
    </row>
    <row r="34" spans="1:11" x14ac:dyDescent="0.2">
      <c r="A34">
        <v>631.10799999999995</v>
      </c>
      <c r="B34">
        <f t="shared" si="3"/>
        <v>20.804000000000087</v>
      </c>
      <c r="C34">
        <f t="shared" si="0"/>
        <v>42.08400000000006</v>
      </c>
      <c r="D34">
        <f t="shared" si="4"/>
        <v>2.0040000000000027</v>
      </c>
      <c r="E34">
        <f t="shared" si="1"/>
        <v>1.5845148532422344E-3</v>
      </c>
      <c r="F34">
        <f t="shared" si="2"/>
        <v>2.5106873201452601E-9</v>
      </c>
      <c r="G34">
        <f t="shared" si="5"/>
        <v>6.7372599342034299E-5</v>
      </c>
      <c r="H34">
        <f t="shared" si="6"/>
        <v>14842.829425702328</v>
      </c>
      <c r="I34">
        <f t="shared" si="7"/>
        <v>23.518683689166242</v>
      </c>
      <c r="J34">
        <f t="shared" si="8"/>
        <v>29745.030169107504</v>
      </c>
      <c r="K34">
        <f t="shared" si="9"/>
        <v>0.97074032152230116</v>
      </c>
    </row>
    <row r="35" spans="1:11" x14ac:dyDescent="0.2">
      <c r="A35">
        <v>651.91200000000003</v>
      </c>
      <c r="B35">
        <f t="shared" si="3"/>
        <v>21.279999999999973</v>
      </c>
      <c r="C35">
        <f t="shared" si="0"/>
        <v>42.081999999999994</v>
      </c>
      <c r="D35">
        <f t="shared" si="4"/>
        <v>2.0039047619047614</v>
      </c>
      <c r="E35">
        <f t="shared" si="1"/>
        <v>1.5339493673992809E-3</v>
      </c>
      <c r="F35">
        <f t="shared" si="2"/>
        <v>2.3530006617446539E-9</v>
      </c>
      <c r="G35">
        <f t="shared" si="5"/>
        <v>6.7370772280146571E-5</v>
      </c>
      <c r="H35">
        <f t="shared" si="6"/>
        <v>14843.231955865363</v>
      </c>
      <c r="I35">
        <f t="shared" si="7"/>
        <v>22.768766268860464</v>
      </c>
      <c r="J35">
        <f t="shared" si="8"/>
        <v>29744.423198415527</v>
      </c>
      <c r="K35">
        <f t="shared" si="9"/>
        <v>0.18247815969221021</v>
      </c>
    </row>
    <row r="36" spans="1:11" x14ac:dyDescent="0.2">
      <c r="A36">
        <v>673.19200000000001</v>
      </c>
      <c r="B36">
        <f t="shared" si="3"/>
        <v>20.802000000000021</v>
      </c>
      <c r="C36">
        <f t="shared" si="0"/>
        <v>42.083999999999946</v>
      </c>
      <c r="D36">
        <f t="shared" si="4"/>
        <v>2.0039999999999973</v>
      </c>
      <c r="E36">
        <f t="shared" si="1"/>
        <v>1.4854603144422393E-3</v>
      </c>
      <c r="F36">
        <f t="shared" si="2"/>
        <v>2.2065923457828366E-9</v>
      </c>
      <c r="G36">
        <f t="shared" si="5"/>
        <v>6.736907585223069E-5</v>
      </c>
      <c r="H36">
        <f t="shared" si="6"/>
        <v>14843.605724879311</v>
      </c>
      <c r="I36">
        <f t="shared" si="7"/>
        <v>22.049587227535845</v>
      </c>
      <c r="J36">
        <f t="shared" si="8"/>
        <v>29746.585872658099</v>
      </c>
      <c r="K36">
        <f t="shared" si="9"/>
        <v>0.97539572171802713</v>
      </c>
    </row>
    <row r="37" spans="1:11" x14ac:dyDescent="0.2">
      <c r="A37">
        <v>693.99400000000003</v>
      </c>
      <c r="B37">
        <f t="shared" si="3"/>
        <v>21.281999999999925</v>
      </c>
      <c r="C37">
        <f t="shared" ref="C37:C68" si="10">A39-A37</f>
        <v>42.081000000000017</v>
      </c>
      <c r="D37">
        <f t="shared" si="4"/>
        <v>2.0038571428571439</v>
      </c>
      <c r="E37">
        <f t="shared" ref="E37:E68" si="11">1/A37</f>
        <v>1.4409346478499814E-3</v>
      </c>
      <c r="F37">
        <f t="shared" ref="F37:F68" si="12">SQRT(((1/(A37^2))*$A$1)^2)</f>
        <v>2.0762926593745496E-9</v>
      </c>
      <c r="G37">
        <f t="shared" si="5"/>
        <v>6.7367566038501587E-5</v>
      </c>
      <c r="H37">
        <f t="shared" si="6"/>
        <v>14843.938393565901</v>
      </c>
      <c r="I37">
        <f t="shared" si="7"/>
        <v>21.389145141839702</v>
      </c>
      <c r="J37">
        <f t="shared" si="8"/>
        <v>29745.131978078429</v>
      </c>
      <c r="K37">
        <f t="shared" si="9"/>
        <v>1.2811561630704023</v>
      </c>
    </row>
    <row r="38" spans="1:11" x14ac:dyDescent="0.2">
      <c r="A38">
        <v>715.27599999999995</v>
      </c>
      <c r="B38">
        <f t="shared" si="3"/>
        <v>20.799000000000092</v>
      </c>
      <c r="C38">
        <f t="shared" si="10"/>
        <v>42.08400000000006</v>
      </c>
      <c r="D38">
        <f t="shared" si="4"/>
        <v>2.0040000000000027</v>
      </c>
      <c r="E38">
        <f t="shared" si="11"/>
        <v>1.3980617272213805E-3</v>
      </c>
      <c r="F38">
        <f t="shared" si="12"/>
        <v>1.9545765931212296E-9</v>
      </c>
      <c r="G38">
        <f t="shared" si="5"/>
        <v>6.736615565467088E-5</v>
      </c>
      <c r="H38">
        <f t="shared" si="6"/>
        <v>14844.249167581293</v>
      </c>
      <c r="I38">
        <f t="shared" si="7"/>
        <v>20.75317663053324</v>
      </c>
      <c r="J38">
        <f t="shared" si="8"/>
        <v>29747.875331832951</v>
      </c>
      <c r="K38">
        <f t="shared" si="9"/>
        <v>0.97950747844622943</v>
      </c>
    </row>
    <row r="39" spans="1:11" x14ac:dyDescent="0.2">
      <c r="A39">
        <v>736.07500000000005</v>
      </c>
      <c r="B39">
        <f t="shared" si="3"/>
        <v>21.284999999999968</v>
      </c>
      <c r="C39">
        <f t="shared" si="10"/>
        <v>42.081999999999994</v>
      </c>
      <c r="D39">
        <f t="shared" si="4"/>
        <v>2.0039047619047614</v>
      </c>
      <c r="E39">
        <f t="shared" si="11"/>
        <v>1.3585572122406003E-3</v>
      </c>
      <c r="F39">
        <f t="shared" si="12"/>
        <v>1.8456776989309518E-9</v>
      </c>
      <c r="G39">
        <f t="shared" si="5"/>
        <v>6.7364893764679007E-5</v>
      </c>
      <c r="H39">
        <f t="shared" si="6"/>
        <v>14844.527232436956</v>
      </c>
      <c r="I39">
        <f t="shared" si="7"/>
        <v>20.167139533929227</v>
      </c>
      <c r="J39">
        <f t="shared" si="8"/>
        <v>29747.018809305326</v>
      </c>
      <c r="K39">
        <f t="shared" si="9"/>
        <v>0.17903448494540658</v>
      </c>
    </row>
    <row r="40" spans="1:11" x14ac:dyDescent="0.2">
      <c r="A40">
        <v>757.36</v>
      </c>
      <c r="B40">
        <f t="shared" si="3"/>
        <v>20.797000000000025</v>
      </c>
      <c r="C40">
        <f t="shared" si="10"/>
        <v>42.083999999999946</v>
      </c>
      <c r="D40">
        <f t="shared" si="4"/>
        <v>2.0039999999999973</v>
      </c>
      <c r="E40">
        <f t="shared" si="11"/>
        <v>1.3203760430970739E-3</v>
      </c>
      <c r="F40">
        <f t="shared" si="12"/>
        <v>1.7433928951846864E-9</v>
      </c>
      <c r="G40">
        <f t="shared" si="5"/>
        <v>6.7363708495392778E-5</v>
      </c>
      <c r="H40">
        <f t="shared" si="6"/>
        <v>14844.788422959125</v>
      </c>
      <c r="I40">
        <f t="shared" si="7"/>
        <v>19.600702998520024</v>
      </c>
      <c r="J40">
        <f t="shared" si="8"/>
        <v>29748.955999610047</v>
      </c>
      <c r="K40">
        <f t="shared" si="9"/>
        <v>0.98316550659469559</v>
      </c>
    </row>
    <row r="41" spans="1:11" x14ac:dyDescent="0.2">
      <c r="A41">
        <v>778.15700000000004</v>
      </c>
      <c r="B41">
        <f t="shared" si="3"/>
        <v>21.286999999999921</v>
      </c>
      <c r="C41">
        <f t="shared" si="10"/>
        <v>42.081000000000017</v>
      </c>
      <c r="D41">
        <f t="shared" si="4"/>
        <v>2.0038571428571439</v>
      </c>
      <c r="E41">
        <f t="shared" si="11"/>
        <v>1.2850877136618959E-3</v>
      </c>
      <c r="F41">
        <f t="shared" si="12"/>
        <v>1.6514504318047592E-9</v>
      </c>
      <c r="G41">
        <f t="shared" si="5"/>
        <v>6.7362643054638222E-5</v>
      </c>
      <c r="H41">
        <f t="shared" si="6"/>
        <v>14845.023215447385</v>
      </c>
      <c r="I41">
        <f t="shared" si="7"/>
        <v>19.077156943197046</v>
      </c>
      <c r="J41">
        <f t="shared" si="8"/>
        <v>29747.305806154371</v>
      </c>
      <c r="K41">
        <f t="shared" si="9"/>
        <v>1.2731342915609458</v>
      </c>
    </row>
    <row r="42" spans="1:11" x14ac:dyDescent="0.2">
      <c r="A42">
        <v>799.44399999999996</v>
      </c>
      <c r="B42">
        <f t="shared" si="3"/>
        <v>20.794000000000096</v>
      </c>
      <c r="C42">
        <f t="shared" si="10"/>
        <v>42.08400000000006</v>
      </c>
      <c r="D42">
        <f t="shared" si="4"/>
        <v>2.0040000000000027</v>
      </c>
      <c r="E42">
        <f t="shared" si="11"/>
        <v>1.2508693542011699E-3</v>
      </c>
      <c r="F42">
        <f t="shared" si="12"/>
        <v>1.5646741412796519E-9</v>
      </c>
      <c r="G42">
        <f t="shared" si="5"/>
        <v>6.736163746468219E-5</v>
      </c>
      <c r="H42">
        <f t="shared" si="6"/>
        <v>14845.24482535481</v>
      </c>
      <c r="I42">
        <f t="shared" si="7"/>
        <v>18.56946180764983</v>
      </c>
      <c r="J42">
        <f t="shared" si="8"/>
        <v>29749.870630011079</v>
      </c>
      <c r="K42">
        <f t="shared" si="9"/>
        <v>0.9864409408649254</v>
      </c>
    </row>
    <row r="43" spans="1:11" x14ac:dyDescent="0.2">
      <c r="A43">
        <v>820.23800000000006</v>
      </c>
      <c r="B43">
        <f t="shared" si="3"/>
        <v>21.289999999999964</v>
      </c>
      <c r="C43">
        <f t="shared" si="10"/>
        <v>42.080999999999904</v>
      </c>
      <c r="D43">
        <f t="shared" si="4"/>
        <v>2.0038571428571381</v>
      </c>
      <c r="E43">
        <f t="shared" si="11"/>
        <v>1.2191583418471224E-3</v>
      </c>
      <c r="F43">
        <f t="shared" si="12"/>
        <v>1.4863470624954249E-9</v>
      </c>
      <c r="G43">
        <f t="shared" si="5"/>
        <v>6.7360729773862209E-5</v>
      </c>
      <c r="H43">
        <f t="shared" si="6"/>
        <v>14845.444866127729</v>
      </c>
      <c r="I43">
        <f t="shared" si="7"/>
        <v>18.098947946971158</v>
      </c>
      <c r="J43">
        <f t="shared" si="8"/>
        <v>29748.150733881881</v>
      </c>
      <c r="K43">
        <f t="shared" si="9"/>
        <v>1.2697415725003571</v>
      </c>
    </row>
    <row r="44" spans="1:11" x14ac:dyDescent="0.2">
      <c r="A44">
        <v>841.52800000000002</v>
      </c>
      <c r="B44">
        <f t="shared" si="3"/>
        <v>20.79099999999994</v>
      </c>
      <c r="C44">
        <f t="shared" si="10"/>
        <v>42.083999999999946</v>
      </c>
      <c r="D44">
        <f t="shared" si="4"/>
        <v>2.0039999999999973</v>
      </c>
      <c r="E44">
        <f t="shared" si="11"/>
        <v>1.1883145896512059E-3</v>
      </c>
      <c r="F44">
        <f t="shared" si="12"/>
        <v>1.412091563977914E-9</v>
      </c>
      <c r="G44">
        <f t="shared" si="5"/>
        <v>6.7359869255124318E-5</v>
      </c>
      <c r="H44">
        <f t="shared" si="6"/>
        <v>14845.634515894288</v>
      </c>
      <c r="I44">
        <f t="shared" si="7"/>
        <v>17.641284087866698</v>
      </c>
      <c r="J44">
        <f t="shared" si="8"/>
        <v>29750.651569852111</v>
      </c>
      <c r="K44">
        <f t="shared" si="9"/>
        <v>0.98939079116332129</v>
      </c>
    </row>
    <row r="45" spans="1:11" x14ac:dyDescent="0.2">
      <c r="A45">
        <v>862.31899999999996</v>
      </c>
      <c r="B45">
        <f t="shared" si="3"/>
        <v>21.293000000000006</v>
      </c>
      <c r="C45">
        <f t="shared" si="10"/>
        <v>42.081999999999994</v>
      </c>
      <c r="D45">
        <f t="shared" si="4"/>
        <v>2.0039047619047614</v>
      </c>
      <c r="E45">
        <f t="shared" si="11"/>
        <v>1.1596636511546192E-3</v>
      </c>
      <c r="F45">
        <f t="shared" si="12"/>
        <v>1.3448197838092624E-9</v>
      </c>
      <c r="G45">
        <f t="shared" si="5"/>
        <v>6.7359089658551976E-5</v>
      </c>
      <c r="H45">
        <f t="shared" si="6"/>
        <v>14845.806335404342</v>
      </c>
      <c r="I45">
        <f t="shared" si="7"/>
        <v>17.216141979249375</v>
      </c>
      <c r="J45">
        <f t="shared" si="8"/>
        <v>29749.582009832637</v>
      </c>
      <c r="K45">
        <f t="shared" si="9"/>
        <v>0.1751638726389346</v>
      </c>
    </row>
    <row r="46" spans="1:11" x14ac:dyDescent="0.2">
      <c r="A46">
        <v>883.61199999999997</v>
      </c>
      <c r="B46">
        <f t="shared" si="3"/>
        <v>20.788999999999987</v>
      </c>
      <c r="C46">
        <f t="shared" si="10"/>
        <v>42.08400000000006</v>
      </c>
      <c r="D46">
        <f t="shared" si="4"/>
        <v>2.0040000000000027</v>
      </c>
      <c r="E46">
        <f t="shared" si="11"/>
        <v>1.1317184465579916E-3</v>
      </c>
      <c r="F46">
        <f t="shared" si="12"/>
        <v>1.2807866422796337E-9</v>
      </c>
      <c r="G46">
        <f t="shared" si="5"/>
        <v>6.7358347585406476E-5</v>
      </c>
      <c r="H46">
        <f t="shared" si="6"/>
        <v>14845.969888617859</v>
      </c>
      <c r="I46">
        <f t="shared" si="7"/>
        <v>16.801457979993323</v>
      </c>
      <c r="J46">
        <f t="shared" si="8"/>
        <v>29751.323656790228</v>
      </c>
      <c r="K46">
        <f t="shared" si="9"/>
        <v>0.99206128296266771</v>
      </c>
    </row>
    <row r="47" spans="1:11" x14ac:dyDescent="0.2">
      <c r="A47">
        <v>904.40099999999995</v>
      </c>
      <c r="B47">
        <f t="shared" si="3"/>
        <v>21.295000000000073</v>
      </c>
      <c r="C47">
        <f t="shared" si="10"/>
        <v>42.081000000000017</v>
      </c>
      <c r="D47">
        <f t="shared" si="4"/>
        <v>2.0038571428571439</v>
      </c>
      <c r="E47">
        <f t="shared" si="11"/>
        <v>1.1057042174875968E-3</v>
      </c>
      <c r="F47">
        <f t="shared" si="12"/>
        <v>1.2225818165698588E-9</v>
      </c>
      <c r="G47">
        <f t="shared" si="5"/>
        <v>6.7357673048889054E-5</v>
      </c>
      <c r="H47">
        <f t="shared" si="6"/>
        <v>14846.118559858613</v>
      </c>
      <c r="I47">
        <f t="shared" si="7"/>
        <v>16.415415904956554</v>
      </c>
      <c r="J47">
        <f t="shared" si="8"/>
        <v>29749.500719876694</v>
      </c>
      <c r="K47">
        <f t="shared" si="9"/>
        <v>1.2639045343411413</v>
      </c>
    </row>
    <row r="48" spans="1:11" x14ac:dyDescent="0.2">
      <c r="A48">
        <v>925.69600000000003</v>
      </c>
      <c r="B48">
        <f t="shared" si="3"/>
        <v>20.785999999999945</v>
      </c>
      <c r="C48">
        <f t="shared" si="10"/>
        <v>42.083999999999946</v>
      </c>
      <c r="D48">
        <f t="shared" si="4"/>
        <v>2.0039999999999973</v>
      </c>
      <c r="E48">
        <f t="shared" si="11"/>
        <v>1.0802682522123893E-3</v>
      </c>
      <c r="F48">
        <f t="shared" si="12"/>
        <v>1.1669794967380104E-9</v>
      </c>
      <c r="G48">
        <f t="shared" si="5"/>
        <v>6.735702866653895E-5</v>
      </c>
      <c r="H48">
        <f t="shared" si="6"/>
        <v>14846.260587750236</v>
      </c>
      <c r="I48">
        <f t="shared" si="7"/>
        <v>16.037943977018628</v>
      </c>
      <c r="J48">
        <f t="shared" si="8"/>
        <v>29751.906217851432</v>
      </c>
      <c r="K48">
        <f t="shared" si="9"/>
        <v>0.99449028915985194</v>
      </c>
    </row>
    <row r="49" spans="1:11" x14ac:dyDescent="0.2">
      <c r="A49">
        <v>946.48199999999997</v>
      </c>
      <c r="B49">
        <f t="shared" si="3"/>
        <v>21.298000000000002</v>
      </c>
      <c r="C49">
        <f t="shared" si="10"/>
        <v>42.081000000000017</v>
      </c>
      <c r="D49">
        <f t="shared" si="4"/>
        <v>2.0038571428571439</v>
      </c>
      <c r="E49">
        <f t="shared" si="11"/>
        <v>1.0565441286786226E-3</v>
      </c>
      <c r="F49">
        <f t="shared" si="12"/>
        <v>1.1162854958452696E-9</v>
      </c>
      <c r="G49">
        <f t="shared" si="5"/>
        <v>6.7356441161948346E-5</v>
      </c>
      <c r="H49">
        <f t="shared" si="6"/>
        <v>14846.39008162043</v>
      </c>
      <c r="I49">
        <f t="shared" si="7"/>
        <v>15.685866272808603</v>
      </c>
      <c r="J49">
        <f t="shared" si="8"/>
        <v>29750.044810698553</v>
      </c>
      <c r="K49">
        <f t="shared" si="9"/>
        <v>1.2613758676509672</v>
      </c>
    </row>
    <row r="50" spans="1:11" x14ac:dyDescent="0.2">
      <c r="A50">
        <v>967.78</v>
      </c>
      <c r="B50">
        <f t="shared" si="3"/>
        <v>20.783000000000015</v>
      </c>
      <c r="C50">
        <f t="shared" si="10"/>
        <v>42.08400000000006</v>
      </c>
      <c r="D50">
        <f t="shared" si="4"/>
        <v>2.0040000000000027</v>
      </c>
      <c r="E50">
        <f t="shared" si="11"/>
        <v>1.0332926904875076E-3</v>
      </c>
      <c r="F50">
        <f t="shared" si="12"/>
        <v>1.067693784214912E-9</v>
      </c>
      <c r="G50">
        <f t="shared" si="5"/>
        <v>6.7355878016467875E-5</v>
      </c>
      <c r="H50">
        <f t="shared" si="6"/>
        <v>14846.514208537366</v>
      </c>
      <c r="I50">
        <f t="shared" si="7"/>
        <v>15.340794610900584</v>
      </c>
      <c r="J50">
        <f t="shared" si="8"/>
        <v>29752.414473908924</v>
      </c>
      <c r="K50">
        <f t="shared" si="9"/>
        <v>0.99670913637034342</v>
      </c>
    </row>
    <row r="51" spans="1:11" x14ac:dyDescent="0.2">
      <c r="A51">
        <v>988.56299999999999</v>
      </c>
      <c r="B51">
        <f t="shared" si="3"/>
        <v>21.301000000000045</v>
      </c>
      <c r="C51">
        <f t="shared" si="10"/>
        <v>42.081000000000017</v>
      </c>
      <c r="D51">
        <f t="shared" si="4"/>
        <v>2.0038571428571439</v>
      </c>
      <c r="E51">
        <f t="shared" si="11"/>
        <v>1.0115693182933207E-3</v>
      </c>
      <c r="F51">
        <f t="shared" si="12"/>
        <v>1.0232724857124136E-9</v>
      </c>
      <c r="G51">
        <f t="shared" si="5"/>
        <v>6.7355363199170319E-5</v>
      </c>
      <c r="H51">
        <f t="shared" si="6"/>
        <v>14846.627684910442</v>
      </c>
      <c r="I51">
        <f t="shared" si="7"/>
        <v>15.018393046179597</v>
      </c>
      <c r="J51">
        <f t="shared" si="8"/>
        <v>29750.520933748412</v>
      </c>
      <c r="K51">
        <f t="shared" si="9"/>
        <v>1.2590627840970903</v>
      </c>
    </row>
    <row r="52" spans="1:11" x14ac:dyDescent="0.2">
      <c r="A52">
        <v>1009.864</v>
      </c>
      <c r="B52">
        <f t="shared" si="3"/>
        <v>20.779999999999973</v>
      </c>
      <c r="C52">
        <f t="shared" si="10"/>
        <v>42.085000000000036</v>
      </c>
      <c r="D52">
        <f t="shared" si="4"/>
        <v>2.0040476190476206</v>
      </c>
      <c r="E52">
        <f t="shared" si="11"/>
        <v>9.9023234811816251E-4</v>
      </c>
      <c r="F52">
        <f t="shared" si="12"/>
        <v>9.8056010325960943E-10</v>
      </c>
      <c r="G52">
        <f t="shared" si="5"/>
        <v>6.7354868183516011E-5</v>
      </c>
      <c r="H52">
        <f t="shared" si="6"/>
        <v>14846.736798227948</v>
      </c>
      <c r="I52">
        <f t="shared" si="7"/>
        <v>14.70171904160159</v>
      </c>
      <c r="J52">
        <f t="shared" si="8"/>
        <v>29753.567531115415</v>
      </c>
      <c r="K52">
        <f t="shared" si="9"/>
        <v>2.9116618846528324</v>
      </c>
    </row>
    <row r="53" spans="1:11" x14ac:dyDescent="0.2">
      <c r="A53">
        <v>1030.644</v>
      </c>
      <c r="B53">
        <f t="shared" si="3"/>
        <v>21.305000000000064</v>
      </c>
      <c r="C53">
        <f t="shared" si="10"/>
        <v>42.080999999999904</v>
      </c>
      <c r="D53">
        <f t="shared" si="4"/>
        <v>2.0038571428571381</v>
      </c>
      <c r="E53">
        <f t="shared" si="11"/>
        <v>9.7026713394731832E-4</v>
      </c>
      <c r="F53">
        <f t="shared" si="12"/>
        <v>9.4141831121834353E-10</v>
      </c>
      <c r="G53">
        <f t="shared" si="5"/>
        <v>6.7354414546066303E-5</v>
      </c>
      <c r="H53">
        <f t="shared" si="6"/>
        <v>14846.836792205522</v>
      </c>
      <c r="I53">
        <f t="shared" si="7"/>
        <v>14.40539778255685</v>
      </c>
      <c r="J53">
        <f t="shared" si="8"/>
        <v>29750.939954895195</v>
      </c>
      <c r="K53">
        <f t="shared" si="9"/>
        <v>1.2569388501438234</v>
      </c>
    </row>
    <row r="54" spans="1:11" x14ac:dyDescent="0.2">
      <c r="A54">
        <v>1051.9490000000001</v>
      </c>
      <c r="B54">
        <f t="shared" si="3"/>
        <v>20.77599999999984</v>
      </c>
      <c r="C54">
        <f t="shared" si="10"/>
        <v>42.082999999999856</v>
      </c>
      <c r="D54">
        <f t="shared" si="4"/>
        <v>2.003952380952374</v>
      </c>
      <c r="E54">
        <f t="shared" si="11"/>
        <v>9.5061642722223225E-4</v>
      </c>
      <c r="F54">
        <f t="shared" si="12"/>
        <v>9.0367159170476144E-10</v>
      </c>
      <c r="G54">
        <f t="shared" si="5"/>
        <v>6.7353977074045875E-5</v>
      </c>
      <c r="H54">
        <f t="shared" si="6"/>
        <v>14846.933224160555</v>
      </c>
      <c r="I54">
        <f t="shared" si="7"/>
        <v>14.113738616758564</v>
      </c>
      <c r="J54">
        <f t="shared" si="8"/>
        <v>29752.547184397452</v>
      </c>
      <c r="K54">
        <f t="shared" si="9"/>
        <v>8.6031646928612773E-2</v>
      </c>
    </row>
    <row r="55" spans="1:11" x14ac:dyDescent="0.2">
      <c r="A55">
        <v>1072.7249999999999</v>
      </c>
      <c r="B55">
        <f t="shared" si="3"/>
        <v>21.307000000000016</v>
      </c>
      <c r="C55">
        <f t="shared" si="10"/>
        <v>42.081000000000131</v>
      </c>
      <c r="D55">
        <f t="shared" si="4"/>
        <v>2.0038571428571492</v>
      </c>
      <c r="E55">
        <f t="shared" si="11"/>
        <v>9.3220536484187478E-4</v>
      </c>
      <c r="F55">
        <f t="shared" si="12"/>
        <v>8.690068422399727E-10</v>
      </c>
      <c r="G55">
        <f t="shared" si="5"/>
        <v>6.7353575318538148E-5</v>
      </c>
      <c r="H55">
        <f t="shared" si="6"/>
        <v>14847.021784228338</v>
      </c>
      <c r="I55">
        <f t="shared" si="7"/>
        <v>13.840473359181841</v>
      </c>
      <c r="J55">
        <f t="shared" si="8"/>
        <v>29751.31065248165</v>
      </c>
      <c r="K55">
        <f t="shared" si="9"/>
        <v>1.2549817819322653</v>
      </c>
    </row>
    <row r="56" spans="1:11" x14ac:dyDescent="0.2">
      <c r="A56">
        <v>1094.0319999999999</v>
      </c>
      <c r="B56">
        <f t="shared" si="3"/>
        <v>20.774000000000115</v>
      </c>
      <c r="C56">
        <f t="shared" si="10"/>
        <v>42.08400000000006</v>
      </c>
      <c r="D56">
        <f t="shared" si="4"/>
        <v>2.0040000000000027</v>
      </c>
      <c r="E56">
        <f t="shared" si="11"/>
        <v>9.1405004606812243E-4</v>
      </c>
      <c r="F56">
        <f t="shared" si="12"/>
        <v>8.3548748671713652E-10</v>
      </c>
      <c r="G56">
        <f t="shared" si="5"/>
        <v>6.7353186835571906E-5</v>
      </c>
      <c r="H56">
        <f t="shared" si="6"/>
        <v>14847.107419598149</v>
      </c>
      <c r="I56">
        <f t="shared" si="7"/>
        <v>13.570999220862051</v>
      </c>
      <c r="J56">
        <f t="shared" si="8"/>
        <v>29753.603268874729</v>
      </c>
      <c r="K56">
        <f t="shared" si="9"/>
        <v>1.0023460629324377</v>
      </c>
    </row>
    <row r="57" spans="1:11" x14ac:dyDescent="0.2">
      <c r="A57">
        <v>1114.806</v>
      </c>
      <c r="B57">
        <f t="shared" si="3"/>
        <v>21.309999999999945</v>
      </c>
      <c r="C57">
        <f t="shared" si="10"/>
        <v>42.080999999999904</v>
      </c>
      <c r="D57">
        <f t="shared" si="4"/>
        <v>2.0038571428571381</v>
      </c>
      <c r="E57">
        <f t="shared" si="11"/>
        <v>8.9701705947043699E-4</v>
      </c>
      <c r="F57">
        <f t="shared" si="12"/>
        <v>8.0463960498098955E-10</v>
      </c>
      <c r="G57">
        <f t="shared" si="5"/>
        <v>6.7352829312499642E-5</v>
      </c>
      <c r="H57">
        <f t="shared" si="6"/>
        <v>14847.186231186512</v>
      </c>
      <c r="I57">
        <f t="shared" si="7"/>
        <v>13.318179334508885</v>
      </c>
      <c r="J57">
        <f t="shared" si="8"/>
        <v>29751.640180693244</v>
      </c>
      <c r="K57">
        <f t="shared" si="9"/>
        <v>1.2531726646062817</v>
      </c>
    </row>
    <row r="58" spans="1:11" x14ac:dyDescent="0.2">
      <c r="A58">
        <v>1136.116</v>
      </c>
      <c r="B58">
        <f t="shared" si="3"/>
        <v>20.770999999999958</v>
      </c>
      <c r="C58">
        <f t="shared" si="10"/>
        <v>42.08400000000006</v>
      </c>
      <c r="D58">
        <f t="shared" si="4"/>
        <v>2.0040000000000027</v>
      </c>
      <c r="E58">
        <f t="shared" si="11"/>
        <v>8.8019181139954022E-4</v>
      </c>
      <c r="F58">
        <f t="shared" si="12"/>
        <v>7.7473762485480387E-10</v>
      </c>
      <c r="G58">
        <f t="shared" si="5"/>
        <v>6.7352482750496738E-5</v>
      </c>
      <c r="H58">
        <f t="shared" si="6"/>
        <v>14847.262627339818</v>
      </c>
      <c r="I58">
        <f t="shared" si="7"/>
        <v>13.068438986282931</v>
      </c>
      <c r="J58">
        <f t="shared" si="8"/>
        <v>29753.914305189035</v>
      </c>
      <c r="K58">
        <f t="shared" si="9"/>
        <v>1.0039478236839956</v>
      </c>
    </row>
    <row r="59" spans="1:11" x14ac:dyDescent="0.2">
      <c r="A59">
        <v>1156.8869999999999</v>
      </c>
      <c r="B59">
        <f t="shared" si="3"/>
        <v>21.313000000000102</v>
      </c>
      <c r="C59">
        <f t="shared" si="10"/>
        <v>42.081000000000131</v>
      </c>
      <c r="D59">
        <f t="shared" si="4"/>
        <v>2.0038571428571492</v>
      </c>
      <c r="E59">
        <f t="shared" si="11"/>
        <v>8.6438865680053454E-4</v>
      </c>
      <c r="F59">
        <f t="shared" si="12"/>
        <v>7.4716775000543243E-10</v>
      </c>
      <c r="G59">
        <f t="shared" si="5"/>
        <v>6.7352163215862119E-5</v>
      </c>
      <c r="H59">
        <f t="shared" si="6"/>
        <v>14847.333066274698</v>
      </c>
      <c r="I59">
        <f t="shared" si="7"/>
        <v>12.833866286227348</v>
      </c>
      <c r="J59">
        <f t="shared" si="8"/>
        <v>29751.934417233693</v>
      </c>
      <c r="K59">
        <f t="shared" si="9"/>
        <v>1.2514953348596956</v>
      </c>
    </row>
    <row r="60" spans="1:11" x14ac:dyDescent="0.2">
      <c r="A60">
        <v>1178.2</v>
      </c>
      <c r="B60">
        <f t="shared" si="3"/>
        <v>20.768000000000029</v>
      </c>
      <c r="C60">
        <f t="shared" si="10"/>
        <v>42.08400000000006</v>
      </c>
      <c r="D60">
        <f t="shared" si="4"/>
        <v>2.0040000000000027</v>
      </c>
      <c r="E60">
        <f t="shared" si="11"/>
        <v>8.4875233406891861E-4</v>
      </c>
      <c r="F60">
        <f t="shared" si="12"/>
        <v>7.2038052458743727E-10</v>
      </c>
      <c r="G60">
        <f t="shared" si="5"/>
        <v>6.7351852750676292E-5</v>
      </c>
      <c r="H60">
        <f t="shared" si="6"/>
        <v>14847.401506560023</v>
      </c>
      <c r="I60">
        <f t="shared" si="7"/>
        <v>12.601766683551197</v>
      </c>
      <c r="J60">
        <f t="shared" si="8"/>
        <v>29754.192619146324</v>
      </c>
      <c r="K60">
        <f t="shared" si="9"/>
        <v>1.0054356230501686</v>
      </c>
    </row>
    <row r="61" spans="1:11" x14ac:dyDescent="0.2">
      <c r="A61">
        <v>1198.9680000000001</v>
      </c>
      <c r="B61">
        <f t="shared" si="3"/>
        <v>21.316000000000031</v>
      </c>
      <c r="C61">
        <f t="shared" si="10"/>
        <v>42.080999999999904</v>
      </c>
      <c r="D61">
        <f t="shared" si="4"/>
        <v>2.0038571428571381</v>
      </c>
      <c r="E61">
        <f t="shared" si="11"/>
        <v>8.3405061686383619E-4</v>
      </c>
      <c r="F61">
        <f t="shared" si="12"/>
        <v>6.9564043149094564E-10</v>
      </c>
      <c r="G61">
        <f t="shared" si="5"/>
        <v>6.735156601057783E-5</v>
      </c>
      <c r="H61">
        <f t="shared" si="6"/>
        <v>14847.464717345192</v>
      </c>
      <c r="I61">
        <f t="shared" si="7"/>
        <v>12.3835371063658</v>
      </c>
      <c r="J61">
        <f t="shared" si="8"/>
        <v>29752.198227171502</v>
      </c>
      <c r="K61">
        <f t="shared" si="9"/>
        <v>1.2499359030775881</v>
      </c>
    </row>
    <row r="62" spans="1:11" x14ac:dyDescent="0.2">
      <c r="A62">
        <v>1220.2840000000001</v>
      </c>
      <c r="B62">
        <f t="shared" si="3"/>
        <v>20.764999999999873</v>
      </c>
      <c r="C62">
        <f t="shared" si="10"/>
        <v>42.083999999999833</v>
      </c>
      <c r="D62">
        <f t="shared" si="4"/>
        <v>2.003999999999992</v>
      </c>
      <c r="E62">
        <f t="shared" si="11"/>
        <v>8.1948136663268542E-4</v>
      </c>
      <c r="F62">
        <f t="shared" si="12"/>
        <v>6.715497102581739E-10</v>
      </c>
      <c r="G62">
        <f t="shared" si="5"/>
        <v>6.7351286795589663E-5</v>
      </c>
      <c r="H62">
        <f t="shared" si="6"/>
        <v>14847.526269765087</v>
      </c>
      <c r="I62">
        <f t="shared" si="7"/>
        <v>12.167271118661791</v>
      </c>
      <c r="J62">
        <f t="shared" si="8"/>
        <v>29754.442644609117</v>
      </c>
      <c r="K62">
        <f t="shared" si="9"/>
        <v>1.0068212021402698</v>
      </c>
    </row>
    <row r="63" spans="1:11" x14ac:dyDescent="0.2">
      <c r="A63">
        <v>1241.049</v>
      </c>
      <c r="B63">
        <f t="shared" si="3"/>
        <v>21.31899999999996</v>
      </c>
      <c r="C63">
        <f t="shared" si="10"/>
        <v>42.081000000000131</v>
      </c>
      <c r="D63">
        <f t="shared" si="4"/>
        <v>2.0038571428571492</v>
      </c>
      <c r="E63">
        <f t="shared" si="11"/>
        <v>8.0576995751175013E-4</v>
      </c>
      <c r="F63">
        <f t="shared" si="12"/>
        <v>6.4926522442848768E-10</v>
      </c>
      <c r="G63">
        <f t="shared" si="5"/>
        <v>6.7351028514103797E-5</v>
      </c>
      <c r="H63">
        <f t="shared" si="6"/>
        <v>14847.583207888098</v>
      </c>
      <c r="I63">
        <f t="shared" si="7"/>
        <v>11.963736490572167</v>
      </c>
      <c r="J63">
        <f t="shared" si="8"/>
        <v>29752.435665292429</v>
      </c>
      <c r="K63">
        <f t="shared" si="9"/>
        <v>1.2484823622532466</v>
      </c>
    </row>
    <row r="64" spans="1:11" x14ac:dyDescent="0.2">
      <c r="A64">
        <v>1262.3679999999999</v>
      </c>
      <c r="B64">
        <f t="shared" si="3"/>
        <v>20.762000000000171</v>
      </c>
      <c r="C64">
        <f t="shared" si="10"/>
        <v>42.08400000000006</v>
      </c>
      <c r="D64">
        <f t="shared" si="4"/>
        <v>2.0040000000000027</v>
      </c>
      <c r="E64">
        <f t="shared" si="11"/>
        <v>7.9216203199067151E-4</v>
      </c>
      <c r="F64">
        <f t="shared" si="12"/>
        <v>6.2752068492758972E-10</v>
      </c>
      <c r="G64">
        <f t="shared" si="5"/>
        <v>6.7350776489745194E-5</v>
      </c>
      <c r="H64">
        <f t="shared" si="6"/>
        <v>14847.638767049102</v>
      </c>
      <c r="I64">
        <f t="shared" si="7"/>
        <v>11.761735695969085</v>
      </c>
      <c r="J64">
        <f t="shared" si="8"/>
        <v>29754.66808916644</v>
      </c>
      <c r="K64">
        <f t="shared" si="9"/>
        <v>1.0081147442942822</v>
      </c>
    </row>
    <row r="65" spans="1:11" x14ac:dyDescent="0.2">
      <c r="A65">
        <v>1283.1300000000001</v>
      </c>
      <c r="B65">
        <f t="shared" si="3"/>
        <v>21.321999999999889</v>
      </c>
      <c r="C65">
        <f t="shared" si="10"/>
        <v>42.080999999999904</v>
      </c>
      <c r="D65">
        <f t="shared" si="4"/>
        <v>2.0038571428571381</v>
      </c>
      <c r="E65">
        <f t="shared" si="11"/>
        <v>7.793442597398548E-4</v>
      </c>
      <c r="F65">
        <f t="shared" si="12"/>
        <v>6.0737747518946236E-10</v>
      </c>
      <c r="G65">
        <f t="shared" si="5"/>
        <v>6.7350543024336025E-5</v>
      </c>
      <c r="H65">
        <f t="shared" si="6"/>
        <v>14847.690235231901</v>
      </c>
      <c r="I65">
        <f t="shared" si="7"/>
        <v>11.571462155223475</v>
      </c>
      <c r="J65">
        <f t="shared" si="8"/>
        <v>29752.650132799627</v>
      </c>
      <c r="K65">
        <f t="shared" si="9"/>
        <v>1.2471242845235357</v>
      </c>
    </row>
    <row r="66" spans="1:11" x14ac:dyDescent="0.2">
      <c r="A66">
        <v>1304.452</v>
      </c>
      <c r="B66">
        <f t="shared" si="3"/>
        <v>20.759000000000015</v>
      </c>
      <c r="C66">
        <f t="shared" si="10"/>
        <v>42.08400000000006</v>
      </c>
      <c r="D66">
        <f t="shared" si="4"/>
        <v>2.0040000000000027</v>
      </c>
      <c r="E66">
        <f t="shared" si="11"/>
        <v>7.6660544044548971E-4</v>
      </c>
      <c r="F66">
        <f t="shared" si="12"/>
        <v>5.876839013206233E-10</v>
      </c>
      <c r="G66">
        <f t="shared" si="5"/>
        <v>6.7350314769549398E-5</v>
      </c>
      <c r="H66">
        <f t="shared" si="6"/>
        <v>14847.740555061557</v>
      </c>
      <c r="I66">
        <f t="shared" si="7"/>
        <v>11.382358687833324</v>
      </c>
      <c r="J66">
        <f t="shared" si="8"/>
        <v>29754.872072343402</v>
      </c>
      <c r="K66">
        <f t="shared" si="9"/>
        <v>1.0093251223021782</v>
      </c>
    </row>
    <row r="67" spans="1:11" x14ac:dyDescent="0.2">
      <c r="A67">
        <v>1325.211</v>
      </c>
      <c r="B67">
        <f t="shared" si="3"/>
        <v>21.325000000000045</v>
      </c>
      <c r="C67">
        <f t="shared" si="10"/>
        <v>42.079999999999927</v>
      </c>
      <c r="D67">
        <f t="shared" si="4"/>
        <v>2.0038095238095202</v>
      </c>
      <c r="E67">
        <f t="shared" si="11"/>
        <v>7.5459681514868202E-4</v>
      </c>
      <c r="F67">
        <f t="shared" si="12"/>
        <v>5.6941635343253418E-10</v>
      </c>
      <c r="G67">
        <f t="shared" si="5"/>
        <v>6.735010304216597E-5</v>
      </c>
      <c r="H67">
        <f t="shared" si="6"/>
        <v>14847.787231653212</v>
      </c>
      <c r="I67">
        <f t="shared" si="7"/>
        <v>11.204092957010779</v>
      </c>
      <c r="J67">
        <f t="shared" si="8"/>
        <v>29752.137462284096</v>
      </c>
      <c r="K67">
        <f t="shared" si="9"/>
        <v>3.3241134673743651</v>
      </c>
    </row>
    <row r="68" spans="1:11" x14ac:dyDescent="0.2">
      <c r="A68">
        <v>1346.5360000000001</v>
      </c>
      <c r="B68">
        <f t="shared" si="3"/>
        <v>20.754999999999882</v>
      </c>
      <c r="C68">
        <f t="shared" si="10"/>
        <v>42.083999999999833</v>
      </c>
      <c r="D68">
        <f t="shared" si="4"/>
        <v>2.003999999999992</v>
      </c>
      <c r="E68">
        <f t="shared" si="11"/>
        <v>7.4264631617721323E-4</v>
      </c>
      <c r="F68">
        <f t="shared" si="12"/>
        <v>5.5152355093158525E-10</v>
      </c>
      <c r="G68">
        <f t="shared" si="5"/>
        <v>6.7349895657569753E-5</v>
      </c>
      <c r="H68">
        <f t="shared" si="6"/>
        <v>14847.832951135471</v>
      </c>
      <c r="I68">
        <f t="shared" si="7"/>
        <v>11.026688444375399</v>
      </c>
      <c r="J68">
        <f t="shared" si="8"/>
        <v>29755.057234075368</v>
      </c>
      <c r="K68">
        <f t="shared" si="9"/>
        <v>1.0104601049094577</v>
      </c>
    </row>
    <row r="69" spans="1:11" x14ac:dyDescent="0.2">
      <c r="A69">
        <v>1367.2909999999999</v>
      </c>
      <c r="B69">
        <f t="shared" si="3"/>
        <v>21.328999999999951</v>
      </c>
      <c r="C69">
        <f t="shared" ref="C69:C88" si="13">A71-A69</f>
        <v>42.081000000000131</v>
      </c>
      <c r="D69">
        <f t="shared" si="4"/>
        <v>2.0038571428571492</v>
      </c>
      <c r="E69">
        <f t="shared" ref="E69:E88" si="14">1/A69</f>
        <v>7.3137320438736164E-4</v>
      </c>
      <c r="F69">
        <f t="shared" ref="F69:F88" si="15">SQRT(((1/(A69^2))*$A$1)^2)</f>
        <v>5.3490676409583734E-10</v>
      </c>
      <c r="G69">
        <f t="shared" si="5"/>
        <v>6.7349703061923467E-5</v>
      </c>
      <c r="H69">
        <f t="shared" si="6"/>
        <v>14847.875410535486</v>
      </c>
      <c r="I69">
        <f t="shared" si="7"/>
        <v>10.859338217347652</v>
      </c>
      <c r="J69">
        <f t="shared" si="8"/>
        <v>29753.021197654562</v>
      </c>
      <c r="K69">
        <f t="shared" si="9"/>
        <v>1.2446592499902791</v>
      </c>
    </row>
    <row r="70" spans="1:11" x14ac:dyDescent="0.2">
      <c r="A70">
        <v>1388.62</v>
      </c>
      <c r="B70">
        <f t="shared" ref="B70:B89" si="16">A71-A70</f>
        <v>20.75200000000018</v>
      </c>
      <c r="C70">
        <f t="shared" si="13"/>
        <v>42.08400000000006</v>
      </c>
      <c r="D70">
        <f t="shared" ref="D70:D88" si="17">C70/21</f>
        <v>2.0040000000000027</v>
      </c>
      <c r="E70">
        <f t="shared" si="14"/>
        <v>7.2013941899151679E-4</v>
      </c>
      <c r="F70">
        <f t="shared" si="15"/>
        <v>5.1860078278543942E-10</v>
      </c>
      <c r="G70">
        <f t="shared" ref="G70:G88" si="18">SQRT($D$1^2+($G$1*F70))</f>
        <v>6.7349514068110381E-5</v>
      </c>
      <c r="H70">
        <f t="shared" ref="H70:H88" si="19">1/G70</f>
        <v>14847.917076115838</v>
      </c>
      <c r="I70">
        <f t="shared" ref="I70:I88" si="20">E70/G70</f>
        <v>10.69257037642828</v>
      </c>
      <c r="J70">
        <f t="shared" ref="J70:J88" si="21">D70/G70</f>
        <v>29755.22582053618</v>
      </c>
      <c r="K70">
        <f t="shared" ref="K70:K88" si="22">(D70-$M$14-$M$15*E70)^2/G70^2</f>
        <v>1.0115265235936626</v>
      </c>
    </row>
    <row r="71" spans="1:11" x14ac:dyDescent="0.2">
      <c r="A71">
        <v>1409.3720000000001</v>
      </c>
      <c r="B71">
        <f t="shared" si="16"/>
        <v>21.33199999999988</v>
      </c>
      <c r="C71">
        <f t="shared" si="13"/>
        <v>42.080999999999904</v>
      </c>
      <c r="D71">
        <f t="shared" si="17"/>
        <v>2.0038571428571381</v>
      </c>
      <c r="E71">
        <f t="shared" si="14"/>
        <v>7.0953587839122669E-4</v>
      </c>
      <c r="F71">
        <f t="shared" si="15"/>
        <v>5.0344116272440968E-10</v>
      </c>
      <c r="G71">
        <f t="shared" si="18"/>
        <v>6.7349338360675004E-5</v>
      </c>
      <c r="H71">
        <f t="shared" si="19"/>
        <v>14847.955812790817</v>
      </c>
      <c r="I71">
        <f t="shared" si="20"/>
        <v>10.535157369942652</v>
      </c>
      <c r="J71">
        <f t="shared" si="21"/>
        <v>29753.182312288041</v>
      </c>
      <c r="K71">
        <f t="shared" si="22"/>
        <v>1.2435372554889872</v>
      </c>
    </row>
    <row r="72" spans="1:11" x14ac:dyDescent="0.2">
      <c r="A72">
        <v>1430.704</v>
      </c>
      <c r="B72">
        <f t="shared" si="16"/>
        <v>20.749000000000024</v>
      </c>
      <c r="C72">
        <f t="shared" si="13"/>
        <v>42.08400000000006</v>
      </c>
      <c r="D72">
        <f t="shared" si="17"/>
        <v>2.0040000000000027</v>
      </c>
      <c r="E72">
        <f t="shared" si="14"/>
        <v>6.9895659759111606E-4</v>
      </c>
      <c r="F72">
        <f t="shared" si="15"/>
        <v>4.8854032531614921E-10</v>
      </c>
      <c r="G72">
        <f t="shared" si="18"/>
        <v>6.7349165652210816E-5</v>
      </c>
      <c r="H72">
        <f t="shared" si="19"/>
        <v>14847.993888505935</v>
      </c>
      <c r="I72">
        <f t="shared" si="20"/>
        <v>10.378103289363793</v>
      </c>
      <c r="J72">
        <f t="shared" si="21"/>
        <v>29755.379752565932</v>
      </c>
      <c r="K72">
        <f t="shared" si="22"/>
        <v>1.0125304071597172</v>
      </c>
    </row>
    <row r="73" spans="1:11" x14ac:dyDescent="0.2">
      <c r="A73">
        <v>1451.453</v>
      </c>
      <c r="B73">
        <f t="shared" si="16"/>
        <v>21.335000000000036</v>
      </c>
      <c r="C73">
        <f t="shared" si="13"/>
        <v>42.081000000000131</v>
      </c>
      <c r="D73">
        <f t="shared" si="17"/>
        <v>2.0038571428571492</v>
      </c>
      <c r="E73">
        <f t="shared" si="14"/>
        <v>6.8896478218722897E-4</v>
      </c>
      <c r="F73">
        <f t="shared" si="15"/>
        <v>4.7467247109429586E-10</v>
      </c>
      <c r="G73">
        <f t="shared" si="18"/>
        <v>6.7349004916161711E-5</v>
      </c>
      <c r="H73">
        <f t="shared" si="19"/>
        <v>14848.029324929646</v>
      </c>
      <c r="I73">
        <f t="shared" si="20"/>
        <v>10.229769289759743</v>
      </c>
      <c r="J73">
        <f t="shared" si="21"/>
        <v>29753.329620112687</v>
      </c>
      <c r="K73">
        <f t="shared" si="22"/>
        <v>1.2424803973984111</v>
      </c>
    </row>
    <row r="74" spans="1:11" x14ac:dyDescent="0.2">
      <c r="A74">
        <v>1472.788</v>
      </c>
      <c r="B74">
        <f t="shared" si="16"/>
        <v>20.746000000000095</v>
      </c>
      <c r="C74">
        <f t="shared" si="13"/>
        <v>42.08400000000006</v>
      </c>
      <c r="D74">
        <f t="shared" si="17"/>
        <v>2.0040000000000027</v>
      </c>
      <c r="E74">
        <f t="shared" si="14"/>
        <v>6.7898434805280868E-4</v>
      </c>
      <c r="F74">
        <f t="shared" si="15"/>
        <v>4.6101974490069767E-10</v>
      </c>
      <c r="G74">
        <f t="shared" si="18"/>
        <v>6.7348846673189911E-5</v>
      </c>
      <c r="H74">
        <f t="shared" si="19"/>
        <v>14848.064211886169</v>
      </c>
      <c r="I74">
        <f t="shared" si="20"/>
        <v>10.08160319875377</v>
      </c>
      <c r="J74">
        <f t="shared" si="21"/>
        <v>29755.520680619924</v>
      </c>
      <c r="K74">
        <f t="shared" si="22"/>
        <v>1.0134770989057398</v>
      </c>
    </row>
    <row r="75" spans="1:11" x14ac:dyDescent="0.2">
      <c r="A75">
        <v>1493.5340000000001</v>
      </c>
      <c r="B75">
        <f t="shared" si="16"/>
        <v>21.337999999999965</v>
      </c>
      <c r="C75">
        <f t="shared" si="13"/>
        <v>42.079999999999927</v>
      </c>
      <c r="D75">
        <f t="shared" si="17"/>
        <v>2.0038095238095202</v>
      </c>
      <c r="E75">
        <f t="shared" si="14"/>
        <v>6.6955288597380432E-4</v>
      </c>
      <c r="F75">
        <f t="shared" si="15"/>
        <v>4.4830106711585034E-10</v>
      </c>
      <c r="G75">
        <f t="shared" si="18"/>
        <v>6.7348699256043428E-5</v>
      </c>
      <c r="H75">
        <f t="shared" si="19"/>
        <v>14848.096712280105</v>
      </c>
      <c r="I75">
        <f t="shared" si="20"/>
        <v>9.9415860049253002</v>
      </c>
      <c r="J75">
        <f t="shared" si="21"/>
        <v>29752.757602511698</v>
      </c>
      <c r="K75">
        <f t="shared" si="22"/>
        <v>3.3170275418967301</v>
      </c>
    </row>
    <row r="76" spans="1:11" x14ac:dyDescent="0.2">
      <c r="A76">
        <v>1514.8720000000001</v>
      </c>
      <c r="B76">
        <f t="shared" si="16"/>
        <v>20.741999999999962</v>
      </c>
      <c r="C76">
        <f t="shared" si="13"/>
        <v>42.082999999999856</v>
      </c>
      <c r="D76">
        <f t="shared" si="17"/>
        <v>2.003952380952374</v>
      </c>
      <c r="E76">
        <f t="shared" si="14"/>
        <v>6.6012177926583898E-4</v>
      </c>
      <c r="F76">
        <f t="shared" si="15"/>
        <v>4.3576076346109701E-10</v>
      </c>
      <c r="G76">
        <f t="shared" si="18"/>
        <v>6.7348553906044763E-5</v>
      </c>
      <c r="H76">
        <f t="shared" si="19"/>
        <v>14848.128757078577</v>
      </c>
      <c r="I76">
        <f t="shared" si="20"/>
        <v>9.801573173890981</v>
      </c>
      <c r="J76">
        <f t="shared" si="21"/>
        <v>29754.942975435031</v>
      </c>
      <c r="K76">
        <f t="shared" si="22"/>
        <v>9.0063786176709945E-2</v>
      </c>
    </row>
    <row r="77" spans="1:11" x14ac:dyDescent="0.2">
      <c r="A77">
        <v>1535.614</v>
      </c>
      <c r="B77">
        <f t="shared" si="16"/>
        <v>21.340999999999894</v>
      </c>
      <c r="C77">
        <f t="shared" si="13"/>
        <v>42.080999999999904</v>
      </c>
      <c r="D77">
        <f t="shared" si="17"/>
        <v>2.0038571428571381</v>
      </c>
      <c r="E77">
        <f t="shared" si="14"/>
        <v>6.5120531591923486E-4</v>
      </c>
      <c r="F77">
        <f t="shared" si="15"/>
        <v>4.2406836348147049E-10</v>
      </c>
      <c r="G77">
        <f t="shared" si="18"/>
        <v>6.7348418383499876E-5</v>
      </c>
      <c r="H77">
        <f t="shared" si="19"/>
        <v>14848.158635377791</v>
      </c>
      <c r="I77">
        <f t="shared" si="20"/>
        <v>9.6691998349701098</v>
      </c>
      <c r="J77">
        <f t="shared" si="21"/>
        <v>29753.588739777682</v>
      </c>
      <c r="K77">
        <f t="shared" si="22"/>
        <v>1.2405406745070526</v>
      </c>
    </row>
    <row r="78" spans="1:11" x14ac:dyDescent="0.2">
      <c r="A78">
        <v>1556.9549999999999</v>
      </c>
      <c r="B78">
        <f t="shared" si="16"/>
        <v>20.740000000000009</v>
      </c>
      <c r="C78">
        <f t="shared" si="13"/>
        <v>42.08400000000006</v>
      </c>
      <c r="D78">
        <f t="shared" si="17"/>
        <v>2.0040000000000027</v>
      </c>
      <c r="E78">
        <f t="shared" si="14"/>
        <v>6.4227932085384614E-4</v>
      </c>
      <c r="F78">
        <f t="shared" si="15"/>
        <v>4.1252272599647789E-10</v>
      </c>
      <c r="G78">
        <f t="shared" si="18"/>
        <v>6.7348284561760446E-5</v>
      </c>
      <c r="H78">
        <f t="shared" si="19"/>
        <v>14848.188138822887</v>
      </c>
      <c r="I78">
        <f t="shared" si="20"/>
        <v>9.5366841937132971</v>
      </c>
      <c r="J78">
        <f t="shared" si="21"/>
        <v>29755.769030201103</v>
      </c>
      <c r="K78">
        <f t="shared" si="22"/>
        <v>1.0152173803758147</v>
      </c>
    </row>
    <row r="79" spans="1:11" x14ac:dyDescent="0.2">
      <c r="A79">
        <v>1577.6949999999999</v>
      </c>
      <c r="B79">
        <f t="shared" si="16"/>
        <v>21.344000000000051</v>
      </c>
      <c r="C79">
        <f t="shared" si="13"/>
        <v>42.080000000000155</v>
      </c>
      <c r="D79">
        <f t="shared" si="17"/>
        <v>2.0038095238095313</v>
      </c>
      <c r="E79">
        <f t="shared" si="14"/>
        <v>6.3383607097696327E-4</v>
      </c>
      <c r="F79">
        <f t="shared" si="15"/>
        <v>4.0174816487151401E-10</v>
      </c>
      <c r="G79">
        <f t="shared" si="18"/>
        <v>6.7348159677077163E-5</v>
      </c>
      <c r="H79">
        <f t="shared" si="19"/>
        <v>14848.215672036593</v>
      </c>
      <c r="I79">
        <f t="shared" si="20"/>
        <v>9.4113346825822433</v>
      </c>
      <c r="J79">
        <f t="shared" si="21"/>
        <v>29752.995975204863</v>
      </c>
      <c r="K79">
        <f t="shared" si="22"/>
        <v>3.3140488360366174</v>
      </c>
    </row>
    <row r="80" spans="1:11" x14ac:dyDescent="0.2">
      <c r="A80">
        <v>1599.039</v>
      </c>
      <c r="B80">
        <f t="shared" si="16"/>
        <v>20.736000000000104</v>
      </c>
      <c r="C80">
        <f t="shared" si="13"/>
        <v>42.08400000000006</v>
      </c>
      <c r="D80">
        <f t="shared" si="17"/>
        <v>2.0040000000000027</v>
      </c>
      <c r="E80">
        <f t="shared" si="14"/>
        <v>6.2537561622949783E-4</v>
      </c>
      <c r="F80">
        <f t="shared" si="15"/>
        <v>3.910946613744242E-10</v>
      </c>
      <c r="G80">
        <f t="shared" si="18"/>
        <v>6.7348036195308598E-5</v>
      </c>
      <c r="H80">
        <f t="shared" si="19"/>
        <v>14848.24289605135</v>
      </c>
      <c r="I80">
        <f t="shared" si="20"/>
        <v>9.2857290510433756</v>
      </c>
      <c r="J80">
        <f t="shared" si="21"/>
        <v>29755.878763686942</v>
      </c>
      <c r="K80">
        <f t="shared" si="22"/>
        <v>1.0160190242624414</v>
      </c>
    </row>
    <row r="81" spans="1:11" x14ac:dyDescent="0.2">
      <c r="A81">
        <v>1619.7750000000001</v>
      </c>
      <c r="B81">
        <f t="shared" si="16"/>
        <v>21.347999999999956</v>
      </c>
      <c r="C81">
        <f t="shared" si="13"/>
        <v>42.080999999999904</v>
      </c>
      <c r="D81">
        <f t="shared" si="17"/>
        <v>2.0038571428571381</v>
      </c>
      <c r="E81">
        <f t="shared" si="14"/>
        <v>6.1736969640845173E-4</v>
      </c>
      <c r="F81">
        <f t="shared" si="15"/>
        <v>3.8114534204346388E-10</v>
      </c>
      <c r="G81">
        <f t="shared" si="18"/>
        <v>6.7347920875336574E-5</v>
      </c>
      <c r="H81">
        <f t="shared" si="19"/>
        <v>14848.268320725683</v>
      </c>
      <c r="I81">
        <f t="shared" si="20"/>
        <v>9.166870905357646</v>
      </c>
      <c r="J81">
        <f t="shared" si="21"/>
        <v>29753.808533545525</v>
      </c>
      <c r="K81">
        <f t="shared" si="22"/>
        <v>1.2388027471093734</v>
      </c>
    </row>
    <row r="82" spans="1:11" x14ac:dyDescent="0.2">
      <c r="A82">
        <v>1641.123</v>
      </c>
      <c r="B82">
        <f t="shared" si="16"/>
        <v>20.732999999999947</v>
      </c>
      <c r="C82">
        <f t="shared" si="13"/>
        <v>42.08400000000006</v>
      </c>
      <c r="D82">
        <f t="shared" si="17"/>
        <v>2.0040000000000027</v>
      </c>
      <c r="E82">
        <f t="shared" si="14"/>
        <v>6.0933884906859512E-4</v>
      </c>
      <c r="F82">
        <f t="shared" si="15"/>
        <v>3.7129383298424014E-10</v>
      </c>
      <c r="G82">
        <f t="shared" si="18"/>
        <v>6.7347806688863404E-5</v>
      </c>
      <c r="H82">
        <f t="shared" si="19"/>
        <v>14848.293495582529</v>
      </c>
      <c r="I82">
        <f t="shared" si="20"/>
        <v>9.0476420692309656</v>
      </c>
      <c r="J82">
        <f t="shared" si="21"/>
        <v>29755.980165147426</v>
      </c>
      <c r="K82">
        <f t="shared" si="22"/>
        <v>1.0167796674392517</v>
      </c>
    </row>
    <row r="83" spans="1:11" x14ac:dyDescent="0.2">
      <c r="A83">
        <v>1661.856</v>
      </c>
      <c r="B83">
        <f t="shared" si="16"/>
        <v>21.351000000000113</v>
      </c>
      <c r="C83">
        <f t="shared" si="13"/>
        <v>42.079999999999927</v>
      </c>
      <c r="D83">
        <f t="shared" si="17"/>
        <v>2.0038095238095202</v>
      </c>
      <c r="E83">
        <f t="shared" si="14"/>
        <v>6.0173685325323007E-4</v>
      </c>
      <c r="F83">
        <f t="shared" si="15"/>
        <v>3.6208724056309937E-10</v>
      </c>
      <c r="G83">
        <f t="shared" si="18"/>
        <v>6.7347699977288945E-5</v>
      </c>
      <c r="H83">
        <f t="shared" si="19"/>
        <v>14848.317022514813</v>
      </c>
      <c r="I83">
        <f t="shared" si="20"/>
        <v>8.9347795612344356</v>
      </c>
      <c r="J83">
        <f t="shared" si="21"/>
        <v>29753.199062258202</v>
      </c>
      <c r="K83">
        <f t="shared" si="22"/>
        <v>3.3113704513047959</v>
      </c>
    </row>
    <row r="84" spans="1:11" x14ac:dyDescent="0.2">
      <c r="A84">
        <v>1683.2070000000001</v>
      </c>
      <c r="B84">
        <f t="shared" si="16"/>
        <v>20.728999999999814</v>
      </c>
      <c r="C84">
        <f t="shared" si="13"/>
        <v>42.083999999999833</v>
      </c>
      <c r="D84">
        <f t="shared" si="17"/>
        <v>2.003999999999992</v>
      </c>
      <c r="E84">
        <f t="shared" si="14"/>
        <v>5.9410399315116917E-4</v>
      </c>
      <c r="F84">
        <f t="shared" si="15"/>
        <v>3.5295955467816447E-10</v>
      </c>
      <c r="G84">
        <f t="shared" si="18"/>
        <v>6.7347594180135762E-5</v>
      </c>
      <c r="H84">
        <f t="shared" si="19"/>
        <v>14848.340347916259</v>
      </c>
      <c r="I84">
        <f t="shared" si="20"/>
        <v>8.8214582923646692</v>
      </c>
      <c r="J84">
        <f t="shared" si="21"/>
        <v>29756.074057224061</v>
      </c>
      <c r="K84">
        <f t="shared" si="22"/>
        <v>1.0175023762784423</v>
      </c>
    </row>
    <row r="85" spans="1:11" x14ac:dyDescent="0.2">
      <c r="A85">
        <v>1703.9359999999999</v>
      </c>
      <c r="B85">
        <f t="shared" si="16"/>
        <v>21.355000000000018</v>
      </c>
      <c r="C85">
        <f t="shared" si="13"/>
        <v>42.080000000000155</v>
      </c>
      <c r="D85">
        <f t="shared" si="17"/>
        <v>2.0038095238095313</v>
      </c>
      <c r="E85">
        <f t="shared" si="14"/>
        <v>5.8687650240384613E-4</v>
      </c>
      <c r="F85">
        <f t="shared" si="15"/>
        <v>3.4442402907377164E-10</v>
      </c>
      <c r="G85">
        <f t="shared" si="18"/>
        <v>6.7347495246441747E-5</v>
      </c>
      <c r="H85">
        <f t="shared" si="19"/>
        <v>14848.362160177505</v>
      </c>
      <c r="I85">
        <f t="shared" si="20"/>
        <v>8.7141548509905906</v>
      </c>
      <c r="J85">
        <f t="shared" si="21"/>
        <v>29753.289509536749</v>
      </c>
      <c r="K85">
        <f t="shared" si="22"/>
        <v>3.3101300500045645</v>
      </c>
    </row>
    <row r="86" spans="1:11" x14ac:dyDescent="0.2">
      <c r="A86">
        <v>1725.2909999999999</v>
      </c>
      <c r="B86">
        <f t="shared" si="16"/>
        <v>20.725000000000136</v>
      </c>
      <c r="C86">
        <f t="shared" si="13"/>
        <v>42.083000000000084</v>
      </c>
      <c r="D86">
        <f t="shared" si="17"/>
        <v>2.0039523809523851</v>
      </c>
      <c r="E86">
        <f t="shared" si="14"/>
        <v>5.7961236684130394E-4</v>
      </c>
      <c r="F86">
        <f t="shared" si="15"/>
        <v>3.359504957953782E-10</v>
      </c>
      <c r="G86">
        <f t="shared" si="18"/>
        <v>6.7347397031145513E-5</v>
      </c>
      <c r="H86">
        <f t="shared" si="19"/>
        <v>14848.383814114441</v>
      </c>
      <c r="I86">
        <f t="shared" si="20"/>
        <v>8.6063068862669798</v>
      </c>
      <c r="J86">
        <f t="shared" si="21"/>
        <v>29755.454097589492</v>
      </c>
      <c r="K86">
        <f t="shared" si="22"/>
        <v>9.1196798611344845E-2</v>
      </c>
    </row>
    <row r="87" spans="1:11" x14ac:dyDescent="0.2">
      <c r="A87">
        <v>1746.0160000000001</v>
      </c>
      <c r="B87">
        <f t="shared" si="16"/>
        <v>21.357999999999947</v>
      </c>
      <c r="C87">
        <f t="shared" si="13"/>
        <v>42.080999999999904</v>
      </c>
      <c r="D87">
        <f t="shared" si="17"/>
        <v>2.0038571428571381</v>
      </c>
      <c r="E87">
        <f t="shared" si="14"/>
        <v>5.7273243773252932E-4</v>
      </c>
      <c r="F87">
        <f t="shared" si="15"/>
        <v>3.2802244523104561E-10</v>
      </c>
      <c r="G87">
        <f t="shared" si="18"/>
        <v>6.7347305138317816E-5</v>
      </c>
      <c r="H87">
        <f t="shared" si="19"/>
        <v>14848.4040741675</v>
      </c>
      <c r="I87">
        <f t="shared" si="20"/>
        <v>8.5041626618355721</v>
      </c>
      <c r="J87">
        <f t="shared" si="21"/>
        <v>29754.080564049575</v>
      </c>
      <c r="K87">
        <f t="shared" si="22"/>
        <v>1.2365103397871327</v>
      </c>
    </row>
    <row r="88" spans="1:11" x14ac:dyDescent="0.2">
      <c r="A88">
        <v>1767.374</v>
      </c>
      <c r="B88">
        <f t="shared" si="16"/>
        <v>20.722999999999956</v>
      </c>
      <c r="C88">
        <f t="shared" si="13"/>
        <v>42.08400000000006</v>
      </c>
      <c r="D88">
        <f t="shared" si="17"/>
        <v>2.0040000000000027</v>
      </c>
      <c r="E88">
        <f t="shared" si="14"/>
        <v>5.6581119785625454E-4</v>
      </c>
      <c r="F88">
        <f t="shared" si="15"/>
        <v>3.2014231161952963E-10</v>
      </c>
      <c r="G88">
        <f t="shared" si="18"/>
        <v>6.7347213800763962E-5</v>
      </c>
      <c r="H88">
        <f t="shared" si="19"/>
        <v>14848.424211851454</v>
      </c>
      <c r="I88">
        <f t="shared" si="20"/>
        <v>8.4014046895854833</v>
      </c>
      <c r="J88">
        <f t="shared" si="21"/>
        <v>29756.242120550352</v>
      </c>
      <c r="K88">
        <f t="shared" si="22"/>
        <v>1.0188447880577982</v>
      </c>
    </row>
    <row r="89" spans="1:11" x14ac:dyDescent="0.2">
      <c r="A89">
        <v>1788.097</v>
      </c>
      <c r="B89">
        <f t="shared" si="16"/>
        <v>21.361000000000104</v>
      </c>
    </row>
    <row r="90" spans="1:11" x14ac:dyDescent="0.2">
      <c r="A90">
        <v>1809.4580000000001</v>
      </c>
      <c r="B90">
        <f>A91-A90</f>
        <v>20.718999999999824</v>
      </c>
    </row>
    <row r="91" spans="1:11" x14ac:dyDescent="0.2">
      <c r="A91">
        <v>1830.1769999999999</v>
      </c>
    </row>
    <row r="92" spans="1:11" x14ac:dyDescent="0.2">
      <c r="A92" t="s">
        <v>28</v>
      </c>
      <c r="B92">
        <f>SUM(B5:B89)/COUNT(B5:B89)</f>
        <v>21.044400000000003</v>
      </c>
      <c r="C92">
        <f>(SUM(C5:C89)/COUNT(C5:C89))/20</f>
        <v>2.1041321428571411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F499-A21E-49E8-88B1-106381D7F591}">
  <dimension ref="A1:O92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5" x14ac:dyDescent="0.2">
      <c r="A3" s="1" t="s">
        <v>21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5" x14ac:dyDescent="0.2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5" x14ac:dyDescent="0.2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5" x14ac:dyDescent="0.2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5" x14ac:dyDescent="0.2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5" x14ac:dyDescent="0.2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5" x14ac:dyDescent="0.2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5" x14ac:dyDescent="0.2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5" x14ac:dyDescent="0.2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5" x14ac:dyDescent="0.2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>
        <f>SQRT(M11)</f>
        <v>8.3316997978908053E-6</v>
      </c>
      <c r="O14" t="s">
        <v>42</v>
      </c>
    </row>
    <row r="15" spans="1:15" x14ac:dyDescent="0.2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O15" t="s">
        <v>43</v>
      </c>
    </row>
    <row r="16" spans="1:15" x14ac:dyDescent="0.2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2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2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2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2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2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2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2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2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2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2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2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2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2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2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2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2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2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2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2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2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2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2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2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2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2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2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2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2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2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2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2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2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2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2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2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2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2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2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2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2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2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2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2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2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2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2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2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2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2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2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2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2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2">
      <c r="A69">
        <v>1368.86</v>
      </c>
      <c r="B69">
        <f t="shared" si="3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2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2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2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2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2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2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2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2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2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2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2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2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2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2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2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2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2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2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2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2">
      <c r="A89">
        <v>1790.2260000000001</v>
      </c>
      <c r="B89">
        <f t="shared" si="16"/>
        <v>20.746999999999844</v>
      </c>
    </row>
    <row r="90" spans="1:11" x14ac:dyDescent="0.2">
      <c r="A90">
        <v>1810.973</v>
      </c>
    </row>
    <row r="92" spans="1:11" x14ac:dyDescent="0.2">
      <c r="A92" t="s">
        <v>28</v>
      </c>
      <c r="B92">
        <f>SUM(B5:B89)/COUNT(B5:B89)</f>
        <v>21.064623529411765</v>
      </c>
      <c r="C92">
        <f>(SUM(C5:C88)/COUNT(C5:C88))/20</f>
        <v>2.1067696428571416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66DC-DD7A-45E3-835F-D768FE16E7A4}">
  <dimension ref="A1:O92"/>
  <sheetViews>
    <sheetView workbookViewId="0">
      <selection activeCell="N32" sqref="N32"/>
    </sheetView>
  </sheetViews>
  <sheetFormatPr baseColWidth="10" defaultColWidth="8.83203125" defaultRowHeight="15" x14ac:dyDescent="0.2"/>
  <cols>
    <col min="13" max="13" width="11.832031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5" x14ac:dyDescent="0.2">
      <c r="A3" s="1" t="s">
        <v>22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s="2" cm="1">
        <f t="array" ref="M5:N6">MMULT(TRANSPOSE(H5:I87),H5:I87)</f>
        <v>18166421209.636742</v>
      </c>
      <c r="N5" s="2">
        <v>48317093.0448443</v>
      </c>
    </row>
    <row r="6" spans="1:15" x14ac:dyDescent="0.2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 s="2">
        <v>48317093.0448443</v>
      </c>
      <c r="N6" s="2">
        <v>656485.39919556095</v>
      </c>
    </row>
    <row r="7" spans="1:15" x14ac:dyDescent="0.2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  <c r="M7" s="2"/>
      <c r="N7" s="2"/>
    </row>
    <row r="8" spans="1:15" x14ac:dyDescent="0.2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s="2" cm="1">
        <f t="array" ref="M8:M9">MMULT(TRANSPOSE(H5:I87),J5:J87)</f>
        <v>36494401770.393852</v>
      </c>
      <c r="N8" s="2"/>
    </row>
    <row r="9" spans="1:15" x14ac:dyDescent="0.2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 s="2">
        <v>97064390.139125302</v>
      </c>
      <c r="N9" s="2"/>
    </row>
    <row r="10" spans="1:15" x14ac:dyDescent="0.2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5" x14ac:dyDescent="0.2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5" x14ac:dyDescent="0.2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5" x14ac:dyDescent="0.2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5" x14ac:dyDescent="0.2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>
        <f>SQRT(M11)</f>
        <v>8.273141060995267E-6</v>
      </c>
      <c r="O14" t="s">
        <v>42</v>
      </c>
    </row>
    <row r="15" spans="1:15" x14ac:dyDescent="0.2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O15" t="s">
        <v>43</v>
      </c>
    </row>
    <row r="16" spans="1:15" x14ac:dyDescent="0.2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2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+SUM(K5:K87)/(COUNT(K5:K87)-2)</f>
        <v>3.5481444559865447</v>
      </c>
    </row>
    <row r="18" spans="1:13" x14ac:dyDescent="0.2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2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2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2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2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2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2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2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2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2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2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2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2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2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2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2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2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2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2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2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2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2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2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2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2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2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2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2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2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2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2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2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2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2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2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2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2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2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2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2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2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2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2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2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2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2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2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2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2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2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2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2">
      <c r="A69">
        <v>1370.25</v>
      </c>
      <c r="B69">
        <f t="shared" si="3"/>
        <v>21.592000000000098</v>
      </c>
      <c r="C69">
        <f t="shared" ref="C69:C87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2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2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2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2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2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2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2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2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2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2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2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2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2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2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2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2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2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2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2">
      <c r="A88">
        <v>1771.548</v>
      </c>
      <c r="B88">
        <f t="shared" si="16"/>
        <v>20.531999999999925</v>
      </c>
    </row>
    <row r="89" spans="1:11" x14ac:dyDescent="0.2">
      <c r="A89">
        <v>1792.08</v>
      </c>
    </row>
    <row r="92" spans="1:11" x14ac:dyDescent="0.2">
      <c r="A92" t="s">
        <v>28</v>
      </c>
      <c r="B92">
        <f>SUM(B5:B88)/COUNT(B5:B88)</f>
        <v>21.092130952380948</v>
      </c>
      <c r="C92">
        <f>(SUM(C5:C88)/COUNT(C5:C88))/20</f>
        <v>2.1093379518072295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5433-0FEB-4C3A-B7C0-8C154AE3FC41}">
  <dimension ref="A1:O92"/>
  <sheetViews>
    <sheetView workbookViewId="0">
      <selection activeCell="N14" sqref="N14"/>
    </sheetView>
  </sheetViews>
  <sheetFormatPr baseColWidth="10" defaultColWidth="8.83203125" defaultRowHeight="15" x14ac:dyDescent="0.2"/>
  <cols>
    <col min="14" max="14" width="10.832031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1.6182530774244697E-3</v>
      </c>
    </row>
    <row r="3" spans="1:15" x14ac:dyDescent="0.2">
      <c r="A3" s="1" t="s">
        <v>23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20.869</v>
      </c>
      <c r="B5">
        <f>A6-A5</f>
        <v>21.115000000000002</v>
      </c>
      <c r="C5">
        <f t="shared" ref="C5:C36" si="0">A7-A5</f>
        <v>42.277000000000001</v>
      </c>
      <c r="D5">
        <f>C5/21</f>
        <v>2.0131904761904762</v>
      </c>
      <c r="E5">
        <f t="shared" ref="E5:E36" si="1">1/A5</f>
        <v>4.7917964444870384E-2</v>
      </c>
      <c r="F5">
        <f t="shared" ref="F5:F36" si="2">SQRT(((1/(A5^2))*$A$1)^2)</f>
        <v>2.2961313165398624E-6</v>
      </c>
      <c r="G5">
        <f>SQRT($D$1^2+($G$1*F5))</f>
        <v>9.083429397232953E-5</v>
      </c>
      <c r="H5">
        <f>1/G5</f>
        <v>11009.057881868117</v>
      </c>
      <c r="I5">
        <f>E5/G5</f>
        <v>527.53164415487652</v>
      </c>
      <c r="J5">
        <f>D5/G5</f>
        <v>22163.33047960659</v>
      </c>
      <c r="K5">
        <f>(D5-$M$14-$M$15*E5)^2/G5^2</f>
        <v>1.5386929443098158E-2</v>
      </c>
      <c r="L5" t="s">
        <v>37</v>
      </c>
      <c r="M5">
        <f t="array" ref="M5:N6">MMULT(TRANSPOSE(H5:I88),H5:I88)</f>
        <v>18320407435.766987</v>
      </c>
      <c r="N5">
        <v>46271933.824856117</v>
      </c>
    </row>
    <row r="6" spans="1:15" x14ac:dyDescent="0.2">
      <c r="A6">
        <v>41.984000000000002</v>
      </c>
      <c r="B6">
        <f t="shared" ref="B6:B69" si="3">A7-A6</f>
        <v>21.161999999999999</v>
      </c>
      <c r="C6">
        <f t="shared" si="0"/>
        <v>42.276000000000003</v>
      </c>
      <c r="D6">
        <f t="shared" ref="D6:D69" si="4">C6/21</f>
        <v>2.0131428571428573</v>
      </c>
      <c r="E6">
        <f t="shared" si="1"/>
        <v>2.381859756097561E-2</v>
      </c>
      <c r="F6">
        <f t="shared" si="2"/>
        <v>5.6732558977171321E-7</v>
      </c>
      <c r="G6">
        <f t="shared" ref="G6:G69" si="5">SQRT($D$1^2+($G$1*F6))</f>
        <v>7.3845946224826556E-5</v>
      </c>
      <c r="H6">
        <f t="shared" ref="H6:H69" si="6">1/G6</f>
        <v>13541.704739695057</v>
      </c>
      <c r="I6">
        <f t="shared" ref="I6:I69" si="7">E6/G6</f>
        <v>322.5444154843525</v>
      </c>
      <c r="J6">
        <f t="shared" ref="J6:J69" si="8">D6/G6</f>
        <v>27261.386170254678</v>
      </c>
      <c r="K6">
        <f t="shared" ref="K6:K69" si="9">(D6-$M$14-$M$15*E6)^2/G6^2</f>
        <v>7.2474283778383053E-2</v>
      </c>
      <c r="M6">
        <v>46271933.824856117</v>
      </c>
      <c r="N6">
        <v>564962.30703392869</v>
      </c>
    </row>
    <row r="7" spans="1:15" x14ac:dyDescent="0.2">
      <c r="A7">
        <v>63.146000000000001</v>
      </c>
      <c r="B7">
        <f t="shared" si="3"/>
        <v>21.114000000000004</v>
      </c>
      <c r="C7">
        <f t="shared" si="0"/>
        <v>42.275999999999996</v>
      </c>
      <c r="D7">
        <f t="shared" si="4"/>
        <v>2.0131428571428569</v>
      </c>
      <c r="E7">
        <f t="shared" si="1"/>
        <v>1.5836315839483101E-2</v>
      </c>
      <c r="F7">
        <f t="shared" si="2"/>
        <v>2.5078889936786341E-7</v>
      </c>
      <c r="G7">
        <f t="shared" si="5"/>
        <v>7.0292156749357103E-5</v>
      </c>
      <c r="H7">
        <f t="shared" si="6"/>
        <v>14226.338275061478</v>
      </c>
      <c r="I7">
        <f t="shared" si="7"/>
        <v>225.29278616320079</v>
      </c>
      <c r="J7">
        <f t="shared" si="8"/>
        <v>28639.651281738046</v>
      </c>
      <c r="K7">
        <f t="shared" si="9"/>
        <v>9.8047603868607371E-3</v>
      </c>
    </row>
    <row r="8" spans="1:15" x14ac:dyDescent="0.2">
      <c r="A8">
        <v>84.26</v>
      </c>
      <c r="B8">
        <f t="shared" si="3"/>
        <v>21.161999999999992</v>
      </c>
      <c r="C8">
        <f t="shared" si="0"/>
        <v>42.275999999999996</v>
      </c>
      <c r="D8">
        <f t="shared" si="4"/>
        <v>2.0131428571428569</v>
      </c>
      <c r="E8">
        <f t="shared" si="1"/>
        <v>1.1868027533823877E-2</v>
      </c>
      <c r="F8">
        <f t="shared" si="2"/>
        <v>1.4085007754360167E-7</v>
      </c>
      <c r="G8">
        <f t="shared" si="5"/>
        <v>6.9015059687945344E-5</v>
      </c>
      <c r="H8">
        <f t="shared" si="6"/>
        <v>14489.591177947892</v>
      </c>
      <c r="I8">
        <f t="shared" si="7"/>
        <v>171.96286705373711</v>
      </c>
      <c r="J8">
        <f t="shared" si="8"/>
        <v>29169.61698280595</v>
      </c>
      <c r="K8">
        <f t="shared" si="9"/>
        <v>6.0615760864555722E-5</v>
      </c>
      <c r="L8" t="s">
        <v>38</v>
      </c>
      <c r="M8">
        <f t="array" ref="M8:M9">MMULT(TRANSPOSE(H5:I88),J5:J88)</f>
        <v>36881330187.447632</v>
      </c>
    </row>
    <row r="9" spans="1:15" x14ac:dyDescent="0.2">
      <c r="A9">
        <v>105.422</v>
      </c>
      <c r="B9">
        <f t="shared" si="3"/>
        <v>21.114000000000004</v>
      </c>
      <c r="C9">
        <f t="shared" si="0"/>
        <v>42.27600000000001</v>
      </c>
      <c r="D9">
        <f t="shared" si="4"/>
        <v>2.0131428571428578</v>
      </c>
      <c r="E9">
        <f t="shared" si="1"/>
        <v>9.4856860996755891E-3</v>
      </c>
      <c r="F9">
        <f t="shared" si="2"/>
        <v>8.9978240781578698E-8</v>
      </c>
      <c r="G9">
        <f t="shared" si="5"/>
        <v>6.8416043128321E-5</v>
      </c>
      <c r="H9">
        <f t="shared" si="6"/>
        <v>14616.454771060085</v>
      </c>
      <c r="I9">
        <f t="shared" si="7"/>
        <v>138.6471018483816</v>
      </c>
      <c r="J9">
        <f t="shared" si="8"/>
        <v>29425.011519111253</v>
      </c>
      <c r="K9">
        <f t="shared" si="9"/>
        <v>2.352920164808819E-3</v>
      </c>
      <c r="M9">
        <v>93152063.51133424</v>
      </c>
    </row>
    <row r="10" spans="1:15" x14ac:dyDescent="0.2">
      <c r="A10">
        <v>126.536</v>
      </c>
      <c r="B10">
        <f t="shared" si="3"/>
        <v>21.162000000000006</v>
      </c>
      <c r="C10">
        <f t="shared" si="0"/>
        <v>42.27600000000001</v>
      </c>
      <c r="D10">
        <f t="shared" si="4"/>
        <v>2.0131428571428578</v>
      </c>
      <c r="E10">
        <f t="shared" si="1"/>
        <v>7.9028892963267372E-3</v>
      </c>
      <c r="F10">
        <f t="shared" si="2"/>
        <v>6.2455659229995711E-8</v>
      </c>
      <c r="G10">
        <f t="shared" si="5"/>
        <v>6.8089767623643447E-5</v>
      </c>
      <c r="H10">
        <f t="shared" si="6"/>
        <v>14686.494533618597</v>
      </c>
      <c r="I10">
        <f t="shared" si="7"/>
        <v>116.06574045029555</v>
      </c>
      <c r="J10">
        <f t="shared" si="8"/>
        <v>29566.011566821904</v>
      </c>
      <c r="K10">
        <f t="shared" si="9"/>
        <v>7.4587559055283321E-3</v>
      </c>
    </row>
    <row r="11" spans="1:15" x14ac:dyDescent="0.2">
      <c r="A11">
        <v>147.69800000000001</v>
      </c>
      <c r="B11">
        <f t="shared" si="3"/>
        <v>21.114000000000004</v>
      </c>
      <c r="C11">
        <f t="shared" si="0"/>
        <v>42.275999999999982</v>
      </c>
      <c r="D11">
        <f t="shared" si="4"/>
        <v>2.0131428571428565</v>
      </c>
      <c r="E11">
        <f t="shared" si="1"/>
        <v>6.770572384189359E-3</v>
      </c>
      <c r="F11">
        <f t="shared" si="2"/>
        <v>4.5840650409547584E-8</v>
      </c>
      <c r="G11">
        <f t="shared" si="5"/>
        <v>6.7892040519391058E-5</v>
      </c>
      <c r="H11">
        <f t="shared" si="6"/>
        <v>14729.267118056114</v>
      </c>
      <c r="I11">
        <f t="shared" si="7"/>
        <v>99.725569188859112</v>
      </c>
      <c r="J11">
        <f t="shared" si="8"/>
        <v>29652.118889663812</v>
      </c>
      <c r="K11">
        <f t="shared" si="9"/>
        <v>1.2907315551519492E-2</v>
      </c>
      <c r="L11" t="s">
        <v>39</v>
      </c>
      <c r="M11">
        <f t="array" ref="M11:N12">MINVERSE(M5:N6)</f>
        <v>6.8820228287621857E-11</v>
      </c>
      <c r="N11">
        <v>-5.6365619608408459E-9</v>
      </c>
    </row>
    <row r="12" spans="1:15" x14ac:dyDescent="0.2">
      <c r="A12">
        <v>168.81200000000001</v>
      </c>
      <c r="B12">
        <f t="shared" si="3"/>
        <v>21.161999999999978</v>
      </c>
      <c r="C12">
        <f t="shared" si="0"/>
        <v>42.275999999999982</v>
      </c>
      <c r="D12">
        <f t="shared" si="4"/>
        <v>2.0131428571428565</v>
      </c>
      <c r="E12">
        <f t="shared" si="1"/>
        <v>5.9237494964812926E-3</v>
      </c>
      <c r="F12">
        <f t="shared" si="2"/>
        <v>3.5090808097062364E-8</v>
      </c>
      <c r="G12">
        <f t="shared" si="5"/>
        <v>6.7763804501242637E-5</v>
      </c>
      <c r="H12">
        <f t="shared" si="6"/>
        <v>14757.140738484692</v>
      </c>
      <c r="I12">
        <f t="shared" si="7"/>
        <v>87.417605019102254</v>
      </c>
      <c r="J12">
        <f t="shared" si="8"/>
        <v>29708.232469532315</v>
      </c>
      <c r="K12">
        <f t="shared" si="9"/>
        <v>1.7969955724659075E-2</v>
      </c>
      <c r="M12">
        <v>-5.6365619608408467E-9</v>
      </c>
      <c r="N12">
        <v>2.2316791870081537E-6</v>
      </c>
    </row>
    <row r="13" spans="1:15" x14ac:dyDescent="0.2">
      <c r="A13">
        <v>189.97399999999999</v>
      </c>
      <c r="B13">
        <f t="shared" si="3"/>
        <v>21.114000000000004</v>
      </c>
      <c r="C13">
        <f t="shared" si="0"/>
        <v>42.27600000000001</v>
      </c>
      <c r="D13">
        <f t="shared" si="4"/>
        <v>2.0131428571428578</v>
      </c>
      <c r="E13">
        <f t="shared" si="1"/>
        <v>5.2638782149136204E-3</v>
      </c>
      <c r="F13">
        <f t="shared" si="2"/>
        <v>2.7708413861442197E-8</v>
      </c>
      <c r="G13">
        <f t="shared" si="5"/>
        <v>6.7675598396261543E-5</v>
      </c>
      <c r="H13">
        <f t="shared" si="6"/>
        <v>14776.374700740596</v>
      </c>
      <c r="I13">
        <f t="shared" si="7"/>
        <v>77.781036882629195</v>
      </c>
      <c r="J13">
        <f t="shared" si="8"/>
        <v>29746.953183262365</v>
      </c>
      <c r="K13">
        <f t="shared" si="9"/>
        <v>2.2502583761827455E-2</v>
      </c>
    </row>
    <row r="14" spans="1:15" x14ac:dyDescent="0.2">
      <c r="A14">
        <v>211.08799999999999</v>
      </c>
      <c r="B14">
        <f t="shared" si="3"/>
        <v>21.162000000000006</v>
      </c>
      <c r="C14">
        <f t="shared" si="0"/>
        <v>42.27600000000001</v>
      </c>
      <c r="D14">
        <f t="shared" si="4"/>
        <v>2.0131428571428578</v>
      </c>
      <c r="E14">
        <f t="shared" si="1"/>
        <v>4.7373607215947851E-3</v>
      </c>
      <c r="F14">
        <f t="shared" si="2"/>
        <v>2.2442586606509066E-8</v>
      </c>
      <c r="G14">
        <f t="shared" si="5"/>
        <v>6.7612611080563933E-5</v>
      </c>
      <c r="H14">
        <f t="shared" si="6"/>
        <v>14790.140241861805</v>
      </c>
      <c r="I14">
        <f t="shared" si="7"/>
        <v>70.066229448674505</v>
      </c>
      <c r="J14">
        <f t="shared" si="8"/>
        <v>29774.665184045232</v>
      </c>
      <c r="K14">
        <f t="shared" si="9"/>
        <v>2.6488395877858447E-2</v>
      </c>
      <c r="L14" t="s">
        <v>40</v>
      </c>
      <c r="M14">
        <f t="array" ref="M14:M15">MMULT(M11:N12,M8:M9)</f>
        <v>2.0131241852894881</v>
      </c>
      <c r="N14">
        <f>SQRT(M11)</f>
        <v>8.2957958200296766E-6</v>
      </c>
      <c r="O14" t="s">
        <v>42</v>
      </c>
    </row>
    <row r="15" spans="1:15" x14ac:dyDescent="0.2">
      <c r="A15">
        <v>232.25</v>
      </c>
      <c r="B15">
        <f t="shared" si="3"/>
        <v>21.114000000000004</v>
      </c>
      <c r="C15">
        <f t="shared" si="0"/>
        <v>42.276999999999987</v>
      </c>
      <c r="D15">
        <f t="shared" si="4"/>
        <v>2.0131904761904758</v>
      </c>
      <c r="E15">
        <f t="shared" si="1"/>
        <v>4.3057050592034442E-3</v>
      </c>
      <c r="F15">
        <f t="shared" si="2"/>
        <v>1.8539096056850137E-8</v>
      </c>
      <c r="G15">
        <f t="shared" si="5"/>
        <v>6.756588149011981E-5</v>
      </c>
      <c r="H15">
        <f t="shared" si="6"/>
        <v>14800.369327620338</v>
      </c>
      <c r="I15">
        <f t="shared" si="7"/>
        <v>63.726025092014368</v>
      </c>
      <c r="J15">
        <f t="shared" si="8"/>
        <v>29795.962574466899</v>
      </c>
      <c r="K15">
        <f t="shared" si="9"/>
        <v>0.770857805949271</v>
      </c>
      <c r="M15">
        <v>1.6185653277602796E-3</v>
      </c>
      <c r="O15" t="s">
        <v>43</v>
      </c>
    </row>
    <row r="16" spans="1:15" x14ac:dyDescent="0.2">
      <c r="A16">
        <v>253.364</v>
      </c>
      <c r="B16">
        <f t="shared" si="3"/>
        <v>21.162999999999982</v>
      </c>
      <c r="C16">
        <f t="shared" si="0"/>
        <v>42.275999999999982</v>
      </c>
      <c r="D16">
        <f t="shared" si="4"/>
        <v>2.0131428571428565</v>
      </c>
      <c r="E16">
        <f t="shared" si="1"/>
        <v>3.9468906395541594E-3</v>
      </c>
      <c r="F16">
        <f t="shared" si="2"/>
        <v>1.5577945720600241E-8</v>
      </c>
      <c r="G16">
        <f t="shared" si="5"/>
        <v>6.7530411304038136E-5</v>
      </c>
      <c r="H16">
        <f t="shared" si="6"/>
        <v>14808.143186004891</v>
      </c>
      <c r="I16">
        <f t="shared" si="7"/>
        <v>58.446121730020415</v>
      </c>
      <c r="J16">
        <f t="shared" si="8"/>
        <v>29810.907682454406</v>
      </c>
      <c r="K16">
        <f t="shared" si="9"/>
        <v>3.3086377476100909E-2</v>
      </c>
    </row>
    <row r="17" spans="1:13" x14ac:dyDescent="0.2">
      <c r="A17">
        <v>274.52699999999999</v>
      </c>
      <c r="B17">
        <f t="shared" si="3"/>
        <v>21.113</v>
      </c>
      <c r="C17">
        <f t="shared" si="0"/>
        <v>42.27600000000001</v>
      </c>
      <c r="D17">
        <f t="shared" si="4"/>
        <v>2.0131428571428578</v>
      </c>
      <c r="E17">
        <f t="shared" si="1"/>
        <v>3.6426289581716919E-3</v>
      </c>
      <c r="F17">
        <f t="shared" si="2"/>
        <v>1.3268745726910986E-8</v>
      </c>
      <c r="G17">
        <f t="shared" si="5"/>
        <v>6.7502737580755822E-5</v>
      </c>
      <c r="H17">
        <f t="shared" si="6"/>
        <v>14814.213998412522</v>
      </c>
      <c r="I17">
        <f t="shared" si="7"/>
        <v>53.962684903169901</v>
      </c>
      <c r="J17">
        <f t="shared" si="8"/>
        <v>29823.129095089906</v>
      </c>
      <c r="K17">
        <f t="shared" si="9"/>
        <v>3.5821884027277012E-2</v>
      </c>
      <c r="L17" t="s">
        <v>41</v>
      </c>
      <c r="M17">
        <f>+SUM(K5:K88)/(COUNT(K5:K88)-2)</f>
        <v>0.11214145733261298</v>
      </c>
    </row>
    <row r="18" spans="1:13" x14ac:dyDescent="0.2">
      <c r="A18">
        <v>295.64</v>
      </c>
      <c r="B18">
        <f t="shared" si="3"/>
        <v>21.163000000000011</v>
      </c>
      <c r="C18">
        <f t="shared" si="0"/>
        <v>42.27600000000001</v>
      </c>
      <c r="D18">
        <f t="shared" si="4"/>
        <v>2.0131428571428578</v>
      </c>
      <c r="E18">
        <f t="shared" si="1"/>
        <v>3.3824922202678937E-3</v>
      </c>
      <c r="F18">
        <f t="shared" si="2"/>
        <v>1.1441253620172825E-8</v>
      </c>
      <c r="G18">
        <f t="shared" si="5"/>
        <v>6.748082865652057E-5</v>
      </c>
      <c r="H18">
        <f t="shared" si="6"/>
        <v>14819.023712498105</v>
      </c>
      <c r="I18">
        <f t="shared" si="7"/>
        <v>50.125232419490281</v>
      </c>
      <c r="J18">
        <f t="shared" si="8"/>
        <v>29832.811736646196</v>
      </c>
      <c r="K18">
        <f t="shared" si="9"/>
        <v>3.8246715349014242E-2</v>
      </c>
    </row>
    <row r="19" spans="1:13" x14ac:dyDescent="0.2">
      <c r="A19">
        <v>316.803</v>
      </c>
      <c r="B19">
        <f t="shared" si="3"/>
        <v>21.113</v>
      </c>
      <c r="C19">
        <f t="shared" si="0"/>
        <v>42.27600000000001</v>
      </c>
      <c r="D19">
        <f t="shared" si="4"/>
        <v>2.0131428571428578</v>
      </c>
      <c r="E19">
        <f t="shared" si="1"/>
        <v>3.1565357651284869E-3</v>
      </c>
      <c r="F19">
        <f t="shared" si="2"/>
        <v>9.9637180365352808E-9</v>
      </c>
      <c r="G19">
        <f t="shared" si="5"/>
        <v>6.7463109991057048E-5</v>
      </c>
      <c r="H19">
        <f t="shared" si="6"/>
        <v>14822.915814769889</v>
      </c>
      <c r="I19">
        <f t="shared" si="7"/>
        <v>46.789063912809816</v>
      </c>
      <c r="J19">
        <f t="shared" si="8"/>
        <v>29840.647094533906</v>
      </c>
      <c r="K19">
        <f t="shared" si="9"/>
        <v>4.0417143535154777E-2</v>
      </c>
    </row>
    <row r="20" spans="1:13" x14ac:dyDescent="0.2">
      <c r="A20">
        <v>337.916</v>
      </c>
      <c r="B20">
        <f t="shared" si="3"/>
        <v>21.163000000000011</v>
      </c>
      <c r="C20">
        <f t="shared" si="0"/>
        <v>42.27600000000001</v>
      </c>
      <c r="D20">
        <f t="shared" si="4"/>
        <v>2.0131428571428578</v>
      </c>
      <c r="E20">
        <f t="shared" si="1"/>
        <v>2.9593153328046021E-3</v>
      </c>
      <c r="F20">
        <f t="shared" si="2"/>
        <v>8.7575472389724137E-9</v>
      </c>
      <c r="G20">
        <f t="shared" si="5"/>
        <v>6.7448642092042196E-5</v>
      </c>
      <c r="H20">
        <f t="shared" si="6"/>
        <v>14826.095366536418</v>
      </c>
      <c r="I20">
        <f t="shared" si="7"/>
        <v>43.875091343814489</v>
      </c>
      <c r="J20">
        <f t="shared" si="8"/>
        <v>29847.04798646161</v>
      </c>
      <c r="K20">
        <f t="shared" si="9"/>
        <v>4.2360216440915671E-2</v>
      </c>
    </row>
    <row r="21" spans="1:13" x14ac:dyDescent="0.2">
      <c r="A21">
        <v>359.07900000000001</v>
      </c>
      <c r="B21">
        <f t="shared" si="3"/>
        <v>21.113</v>
      </c>
      <c r="C21">
        <f t="shared" si="0"/>
        <v>42.27600000000001</v>
      </c>
      <c r="D21">
        <f t="shared" si="4"/>
        <v>2.0131428571428578</v>
      </c>
      <c r="E21">
        <f t="shared" si="1"/>
        <v>2.7849024866394303E-3</v>
      </c>
      <c r="F21">
        <f t="shared" si="2"/>
        <v>7.7556818600904822E-9</v>
      </c>
      <c r="G21">
        <f t="shared" si="5"/>
        <v>6.7436622456406171E-5</v>
      </c>
      <c r="H21">
        <f t="shared" si="6"/>
        <v>14828.737910864997</v>
      </c>
      <c r="I21">
        <f t="shared" si="7"/>
        <v>41.296589081692318</v>
      </c>
      <c r="J21">
        <f t="shared" si="8"/>
        <v>29852.367805701371</v>
      </c>
      <c r="K21">
        <f t="shared" si="9"/>
        <v>4.411629443327432E-2</v>
      </c>
    </row>
    <row r="22" spans="1:13" x14ac:dyDescent="0.2">
      <c r="A22">
        <v>380.19200000000001</v>
      </c>
      <c r="B22">
        <f t="shared" si="3"/>
        <v>21.163000000000011</v>
      </c>
      <c r="C22">
        <f t="shared" si="0"/>
        <v>42.274999999999977</v>
      </c>
      <c r="D22">
        <f t="shared" si="4"/>
        <v>2.0130952380952372</v>
      </c>
      <c r="E22">
        <f t="shared" si="1"/>
        <v>2.630249978958E-3</v>
      </c>
      <c r="F22">
        <f t="shared" si="2"/>
        <v>6.9182149518085594E-9</v>
      </c>
      <c r="G22">
        <f t="shared" si="5"/>
        <v>6.7426573507233011E-5</v>
      </c>
      <c r="H22">
        <f t="shared" si="6"/>
        <v>14830.947918371197</v>
      </c>
      <c r="I22">
        <f t="shared" si="7"/>
        <v>39.009100450223038</v>
      </c>
      <c r="J22">
        <f t="shared" si="8"/>
        <v>29856.110630911528</v>
      </c>
      <c r="K22">
        <f t="shared" si="9"/>
        <v>0.2425100633569241</v>
      </c>
    </row>
    <row r="23" spans="1:13" x14ac:dyDescent="0.2">
      <c r="A23">
        <v>401.35500000000002</v>
      </c>
      <c r="B23">
        <f t="shared" si="3"/>
        <v>21.111999999999966</v>
      </c>
      <c r="C23">
        <f t="shared" si="0"/>
        <v>42.275999999999954</v>
      </c>
      <c r="D23">
        <f t="shared" si="4"/>
        <v>2.0131428571428551</v>
      </c>
      <c r="E23">
        <f t="shared" si="1"/>
        <v>2.4915598410384819E-3</v>
      </c>
      <c r="F23">
        <f t="shared" si="2"/>
        <v>6.2078704414757062E-9</v>
      </c>
      <c r="G23">
        <f t="shared" si="5"/>
        <v>6.7418048753552774E-5</v>
      </c>
      <c r="H23">
        <f t="shared" si="6"/>
        <v>14832.823234850777</v>
      </c>
      <c r="I23">
        <f t="shared" si="7"/>
        <v>36.9568667011767</v>
      </c>
      <c r="J23">
        <f t="shared" si="8"/>
        <v>29860.592146502418</v>
      </c>
      <c r="K23">
        <f t="shared" si="9"/>
        <v>4.7149431045251974E-2</v>
      </c>
    </row>
    <row r="24" spans="1:13" x14ac:dyDescent="0.2">
      <c r="A24">
        <v>422.46699999999998</v>
      </c>
      <c r="B24">
        <f t="shared" si="3"/>
        <v>21.163999999999987</v>
      </c>
      <c r="C24">
        <f t="shared" si="0"/>
        <v>42.27600000000001</v>
      </c>
      <c r="D24">
        <f t="shared" si="4"/>
        <v>2.0131428571428578</v>
      </c>
      <c r="E24">
        <f t="shared" si="1"/>
        <v>2.3670487872425538E-3</v>
      </c>
      <c r="F24">
        <f t="shared" si="2"/>
        <v>5.6029199611864456E-9</v>
      </c>
      <c r="G24">
        <f t="shared" si="5"/>
        <v>6.7410787970175823E-5</v>
      </c>
      <c r="H24">
        <f t="shared" si="6"/>
        <v>14834.420871069247</v>
      </c>
      <c r="I24">
        <f t="shared" si="7"/>
        <v>35.113797932310092</v>
      </c>
      <c r="J24">
        <f t="shared" si="8"/>
        <v>29863.808416443986</v>
      </c>
      <c r="K24">
        <f t="shared" si="9"/>
        <v>4.8466971557859687E-2</v>
      </c>
    </row>
    <row r="25" spans="1:13" x14ac:dyDescent="0.2">
      <c r="A25">
        <v>443.63099999999997</v>
      </c>
      <c r="B25">
        <f t="shared" si="3"/>
        <v>21.112000000000023</v>
      </c>
      <c r="C25">
        <f t="shared" si="0"/>
        <v>42.27600000000001</v>
      </c>
      <c r="D25">
        <f t="shared" si="4"/>
        <v>2.0131428571428578</v>
      </c>
      <c r="E25">
        <f t="shared" si="1"/>
        <v>2.2541256134039327E-3</v>
      </c>
      <c r="F25">
        <f t="shared" si="2"/>
        <v>5.0810822810036557E-9</v>
      </c>
      <c r="G25">
        <f t="shared" si="5"/>
        <v>6.7404524101340039E-5</v>
      </c>
      <c r="H25">
        <f t="shared" si="6"/>
        <v>14835.799426408523</v>
      </c>
      <c r="I25">
        <f t="shared" si="7"/>
        <v>33.441755482390825</v>
      </c>
      <c r="J25">
        <f t="shared" si="8"/>
        <v>29866.583645278424</v>
      </c>
      <c r="K25">
        <f t="shared" si="9"/>
        <v>4.9677369100871664E-2</v>
      </c>
    </row>
    <row r="26" spans="1:13" x14ac:dyDescent="0.2">
      <c r="A26">
        <v>464.74299999999999</v>
      </c>
      <c r="B26">
        <f t="shared" si="3"/>
        <v>21.163999999999987</v>
      </c>
      <c r="C26">
        <f t="shared" si="0"/>
        <v>42.27600000000001</v>
      </c>
      <c r="D26">
        <f t="shared" si="4"/>
        <v>2.0131428571428578</v>
      </c>
      <c r="E26">
        <f t="shared" si="1"/>
        <v>2.1517268683982332E-3</v>
      </c>
      <c r="F26">
        <f t="shared" si="2"/>
        <v>4.6299285161868669E-9</v>
      </c>
      <c r="G26">
        <f t="shared" si="5"/>
        <v>6.7399108216354195E-5</v>
      </c>
      <c r="H26">
        <f t="shared" si="6"/>
        <v>14836.991563596875</v>
      </c>
      <c r="I26">
        <f t="shared" si="7"/>
        <v>31.925153393589309</v>
      </c>
      <c r="J26">
        <f t="shared" si="8"/>
        <v>29868.983587743889</v>
      </c>
      <c r="K26">
        <f t="shared" si="9"/>
        <v>5.0787663504638376E-2</v>
      </c>
    </row>
    <row r="27" spans="1:13" x14ac:dyDescent="0.2">
      <c r="A27">
        <v>485.90699999999998</v>
      </c>
      <c r="B27">
        <f t="shared" si="3"/>
        <v>21.112000000000023</v>
      </c>
      <c r="C27">
        <f t="shared" si="0"/>
        <v>42.27600000000001</v>
      </c>
      <c r="D27">
        <f t="shared" si="4"/>
        <v>2.0131428571428578</v>
      </c>
      <c r="E27">
        <f t="shared" si="1"/>
        <v>2.0580069848757068E-3</v>
      </c>
      <c r="F27">
        <f t="shared" si="2"/>
        <v>4.2353927497971975E-9</v>
      </c>
      <c r="G27">
        <f t="shared" si="5"/>
        <v>6.7394371646612369E-5</v>
      </c>
      <c r="H27">
        <f t="shared" si="6"/>
        <v>14838.034327904677</v>
      </c>
      <c r="I27">
        <f t="shared" si="7"/>
        <v>30.536778288653341</v>
      </c>
      <c r="J27">
        <f t="shared" si="8"/>
        <v>29871.082821261825</v>
      </c>
      <c r="K27">
        <f t="shared" si="9"/>
        <v>5.1814429311633922E-2</v>
      </c>
    </row>
    <row r="28" spans="1:13" x14ac:dyDescent="0.2">
      <c r="A28">
        <v>507.01900000000001</v>
      </c>
      <c r="B28">
        <f t="shared" si="3"/>
        <v>21.163999999999987</v>
      </c>
      <c r="C28">
        <f t="shared" si="0"/>
        <v>42.275999999999954</v>
      </c>
      <c r="D28">
        <f t="shared" si="4"/>
        <v>2.0131428571428551</v>
      </c>
      <c r="E28">
        <f t="shared" si="1"/>
        <v>1.9723126746729411E-3</v>
      </c>
      <c r="F28">
        <f t="shared" si="2"/>
        <v>3.8900172866755308E-9</v>
      </c>
      <c r="G28">
        <f t="shared" si="5"/>
        <v>6.7390224993953282E-5</v>
      </c>
      <c r="H28">
        <f t="shared" si="6"/>
        <v>14838.947341246107</v>
      </c>
      <c r="I28">
        <f t="shared" si="7"/>
        <v>29.267043919944037</v>
      </c>
      <c r="J28">
        <f t="shared" si="8"/>
        <v>29872.920847548561</v>
      </c>
      <c r="K28">
        <f t="shared" si="9"/>
        <v>5.2762102101390658E-2</v>
      </c>
    </row>
    <row r="29" spans="1:13" x14ac:dyDescent="0.2">
      <c r="A29">
        <v>528.18299999999999</v>
      </c>
      <c r="B29">
        <f t="shared" si="3"/>
        <v>21.111999999999966</v>
      </c>
      <c r="C29">
        <f t="shared" si="0"/>
        <v>42.274999999999977</v>
      </c>
      <c r="D29">
        <f t="shared" si="4"/>
        <v>2.0130952380952372</v>
      </c>
      <c r="E29">
        <f t="shared" si="1"/>
        <v>1.8932831991942188E-3</v>
      </c>
      <c r="F29">
        <f t="shared" si="2"/>
        <v>3.5845212723510955E-9</v>
      </c>
      <c r="G29">
        <f t="shared" si="5"/>
        <v>6.7386556929927233E-5</v>
      </c>
      <c r="H29">
        <f t="shared" si="6"/>
        <v>14839.755072215112</v>
      </c>
      <c r="I29">
        <f t="shared" si="7"/>
        <v>28.09585895838206</v>
      </c>
      <c r="J29">
        <f t="shared" si="8"/>
        <v>29873.840270375884</v>
      </c>
      <c r="K29">
        <f t="shared" si="9"/>
        <v>0.22566704504041424</v>
      </c>
    </row>
    <row r="30" spans="1:13" x14ac:dyDescent="0.2">
      <c r="A30">
        <v>549.29499999999996</v>
      </c>
      <c r="B30">
        <f t="shared" si="3"/>
        <v>21.163000000000011</v>
      </c>
      <c r="C30">
        <f t="shared" si="0"/>
        <v>42.275000000000091</v>
      </c>
      <c r="D30">
        <f t="shared" si="4"/>
        <v>2.0130952380952425</v>
      </c>
      <c r="E30">
        <f t="shared" si="1"/>
        <v>1.8205153879063164E-3</v>
      </c>
      <c r="F30">
        <f t="shared" si="2"/>
        <v>3.3142762776036861E-9</v>
      </c>
      <c r="G30">
        <f t="shared" si="5"/>
        <v>6.7383311955378957E-5</v>
      </c>
      <c r="H30">
        <f t="shared" si="6"/>
        <v>14840.469709506075</v>
      </c>
      <c r="I30">
        <f t="shared" si="7"/>
        <v>27.01730346991339</v>
      </c>
      <c r="J30">
        <f t="shared" si="8"/>
        <v>29875.278903303366</v>
      </c>
      <c r="K30">
        <f t="shared" si="9"/>
        <v>0.2240310935098552</v>
      </c>
    </row>
    <row r="31" spans="1:13" x14ac:dyDescent="0.2">
      <c r="A31">
        <v>570.45799999999997</v>
      </c>
      <c r="B31">
        <f t="shared" si="3"/>
        <v>21.11200000000008</v>
      </c>
      <c r="C31">
        <f t="shared" si="0"/>
        <v>42.276000000000067</v>
      </c>
      <c r="D31">
        <f t="shared" si="4"/>
        <v>2.0131428571428605</v>
      </c>
      <c r="E31">
        <f t="shared" si="1"/>
        <v>1.7529774321685383E-3</v>
      </c>
      <c r="F31">
        <f t="shared" si="2"/>
        <v>3.0729298776922028E-9</v>
      </c>
      <c r="G31">
        <f t="shared" si="5"/>
        <v>6.7380413849437977E-5</v>
      </c>
      <c r="H31">
        <f t="shared" si="6"/>
        <v>14841.108014481882</v>
      </c>
      <c r="I31">
        <f t="shared" si="7"/>
        <v>26.016127417762366</v>
      </c>
      <c r="J31">
        <f t="shared" si="8"/>
        <v>29877.270591439861</v>
      </c>
      <c r="K31">
        <f t="shared" si="9"/>
        <v>5.5226029741206911E-2</v>
      </c>
    </row>
    <row r="32" spans="1:13" x14ac:dyDescent="0.2">
      <c r="A32">
        <v>591.57000000000005</v>
      </c>
      <c r="B32">
        <f t="shared" si="3"/>
        <v>21.163999999999987</v>
      </c>
      <c r="C32">
        <f t="shared" si="0"/>
        <v>42.275999999999954</v>
      </c>
      <c r="D32">
        <f t="shared" si="4"/>
        <v>2.0131428571428551</v>
      </c>
      <c r="E32">
        <f t="shared" si="1"/>
        <v>1.6904170258802845E-3</v>
      </c>
      <c r="F32">
        <f t="shared" si="2"/>
        <v>2.8575097213859465E-9</v>
      </c>
      <c r="G32">
        <f t="shared" si="5"/>
        <v>6.7377826962515286E-5</v>
      </c>
      <c r="H32">
        <f t="shared" si="6"/>
        <v>14841.6778201579</v>
      </c>
      <c r="I32">
        <f t="shared" si="7"/>
        <v>25.0886248798247</v>
      </c>
      <c r="J32">
        <f t="shared" si="8"/>
        <v>29878.417691666415</v>
      </c>
      <c r="K32">
        <f t="shared" si="9"/>
        <v>5.5938897562972066E-2</v>
      </c>
    </row>
    <row r="33" spans="1:11" x14ac:dyDescent="0.2">
      <c r="A33">
        <v>612.73400000000004</v>
      </c>
      <c r="B33">
        <f t="shared" si="3"/>
        <v>21.111999999999966</v>
      </c>
      <c r="C33">
        <f t="shared" si="0"/>
        <v>42.275999999999954</v>
      </c>
      <c r="D33">
        <f t="shared" si="4"/>
        <v>2.0131428571428551</v>
      </c>
      <c r="E33">
        <f t="shared" si="1"/>
        <v>1.6320295593193783E-3</v>
      </c>
      <c r="F33">
        <f t="shared" si="2"/>
        <v>2.6635204824922046E-9</v>
      </c>
      <c r="G33">
        <f t="shared" si="5"/>
        <v>6.73754973451612E-5</v>
      </c>
      <c r="H33">
        <f t="shared" si="6"/>
        <v>14842.190995296874</v>
      </c>
      <c r="I33">
        <f t="shared" si="7"/>
        <v>24.222894429388401</v>
      </c>
      <c r="J33">
        <f t="shared" si="8"/>
        <v>29879.450786531906</v>
      </c>
      <c r="K33">
        <f t="shared" si="9"/>
        <v>5.6608247023131469E-2</v>
      </c>
    </row>
    <row r="34" spans="1:11" x14ac:dyDescent="0.2">
      <c r="A34">
        <v>633.846</v>
      </c>
      <c r="B34">
        <f t="shared" si="3"/>
        <v>21.163999999999987</v>
      </c>
      <c r="C34">
        <f t="shared" si="0"/>
        <v>42.275999999999954</v>
      </c>
      <c r="D34">
        <f t="shared" si="4"/>
        <v>2.0131428571428551</v>
      </c>
      <c r="E34">
        <f t="shared" si="1"/>
        <v>1.5776702858423023E-3</v>
      </c>
      <c r="F34">
        <f t="shared" si="2"/>
        <v>2.4890435308297318E-9</v>
      </c>
      <c r="G34">
        <f t="shared" si="5"/>
        <v>6.7373401982116478E-5</v>
      </c>
      <c r="H34">
        <f t="shared" si="6"/>
        <v>14842.652598505252</v>
      </c>
      <c r="I34">
        <f t="shared" si="7"/>
        <v>23.416811967741772</v>
      </c>
      <c r="J34">
        <f t="shared" si="8"/>
        <v>29880.380059733685</v>
      </c>
      <c r="K34">
        <f t="shared" si="9"/>
        <v>5.7234912970358522E-2</v>
      </c>
    </row>
    <row r="35" spans="1:11" x14ac:dyDescent="0.2">
      <c r="A35">
        <v>655.01</v>
      </c>
      <c r="B35">
        <f t="shared" si="3"/>
        <v>21.111999999999966</v>
      </c>
      <c r="C35">
        <f t="shared" si="0"/>
        <v>42.275999999999954</v>
      </c>
      <c r="D35">
        <f t="shared" si="4"/>
        <v>2.0131428571428551</v>
      </c>
      <c r="E35">
        <f t="shared" si="1"/>
        <v>1.5266942489427643E-3</v>
      </c>
      <c r="F35">
        <f t="shared" si="2"/>
        <v>2.3307953297549109E-9</v>
      </c>
      <c r="G35">
        <f t="shared" si="5"/>
        <v>6.7371501460227755E-5</v>
      </c>
      <c r="H35">
        <f t="shared" si="6"/>
        <v>14843.071303529465</v>
      </c>
      <c r="I35">
        <f t="shared" si="7"/>
        <v>22.660831595745812</v>
      </c>
      <c r="J35">
        <f t="shared" si="8"/>
        <v>29881.222972762429</v>
      </c>
      <c r="K35">
        <f t="shared" si="9"/>
        <v>5.782563553459167E-2</v>
      </c>
    </row>
    <row r="36" spans="1:11" x14ac:dyDescent="0.2">
      <c r="A36">
        <v>676.12199999999996</v>
      </c>
      <c r="B36">
        <f t="shared" si="3"/>
        <v>21.163999999999987</v>
      </c>
      <c r="C36">
        <f t="shared" si="0"/>
        <v>42.275000000000091</v>
      </c>
      <c r="D36">
        <f t="shared" si="4"/>
        <v>2.0130952380952425</v>
      </c>
      <c r="E36">
        <f t="shared" si="1"/>
        <v>1.4790230165561838E-3</v>
      </c>
      <c r="F36">
        <f t="shared" si="2"/>
        <v>2.1875090835029532E-9</v>
      </c>
      <c r="G36">
        <f t="shared" si="5"/>
        <v>6.7369780581478237E-5</v>
      </c>
      <c r="H36">
        <f t="shared" si="6"/>
        <v>14843.450451654386</v>
      </c>
      <c r="I36">
        <f t="shared" si="7"/>
        <v>21.953804863108118</v>
      </c>
      <c r="J36">
        <f t="shared" si="8"/>
        <v>29881.279421128122</v>
      </c>
      <c r="K36">
        <f t="shared" si="9"/>
        <v>0.21642026116528296</v>
      </c>
    </row>
    <row r="37" spans="1:11" x14ac:dyDescent="0.2">
      <c r="A37">
        <v>697.28599999999994</v>
      </c>
      <c r="B37">
        <f t="shared" si="3"/>
        <v>21.111000000000104</v>
      </c>
      <c r="C37">
        <f t="shared" ref="C37:C68" si="10">A39-A37</f>
        <v>42.276000000000067</v>
      </c>
      <c r="D37">
        <f t="shared" si="4"/>
        <v>2.0131428571428605</v>
      </c>
      <c r="E37">
        <f t="shared" ref="E37:E68" si="11">1/A37</f>
        <v>1.4341317622897922E-3</v>
      </c>
      <c r="F37">
        <f t="shared" ref="F37:F68" si="12">SQRT(((1/(A37^2))*$A$1)^2)</f>
        <v>2.056733911608425E-9</v>
      </c>
      <c r="G37">
        <f t="shared" si="5"/>
        <v>6.7368209923317332E-5</v>
      </c>
      <c r="H37">
        <f t="shared" si="6"/>
        <v>14843.796519727361</v>
      </c>
      <c r="I37">
        <f t="shared" si="7"/>
        <v>21.287960061907683</v>
      </c>
      <c r="J37">
        <f t="shared" si="8"/>
        <v>29882.682936571186</v>
      </c>
      <c r="K37">
        <f t="shared" si="9"/>
        <v>5.8905832577049726E-2</v>
      </c>
    </row>
    <row r="38" spans="1:11" x14ac:dyDescent="0.2">
      <c r="A38">
        <v>718.39700000000005</v>
      </c>
      <c r="B38">
        <f t="shared" si="3"/>
        <v>21.164999999999964</v>
      </c>
      <c r="C38">
        <f t="shared" si="10"/>
        <v>42.275999999999954</v>
      </c>
      <c r="D38">
        <f t="shared" si="4"/>
        <v>2.0131428571428551</v>
      </c>
      <c r="E38">
        <f t="shared" si="11"/>
        <v>1.3919879954955269E-3</v>
      </c>
      <c r="F38">
        <f t="shared" si="12"/>
        <v>1.9376305796036545E-9</v>
      </c>
      <c r="G38">
        <f t="shared" si="5"/>
        <v>6.7366779416405269E-5</v>
      </c>
      <c r="H38">
        <f t="shared" si="6"/>
        <v>14844.111721874571</v>
      </c>
      <c r="I38">
        <f t="shared" si="7"/>
        <v>20.662825320643837</v>
      </c>
      <c r="J38">
        <f t="shared" si="8"/>
        <v>29883.317483522322</v>
      </c>
      <c r="K38">
        <f t="shared" si="9"/>
        <v>5.940087382044925E-2</v>
      </c>
    </row>
    <row r="39" spans="1:11" x14ac:dyDescent="0.2">
      <c r="A39">
        <v>739.56200000000001</v>
      </c>
      <c r="B39">
        <f t="shared" si="3"/>
        <v>21.11099999999999</v>
      </c>
      <c r="C39">
        <f t="shared" si="10"/>
        <v>42.275999999999954</v>
      </c>
      <c r="D39">
        <f t="shared" si="4"/>
        <v>2.0131428571428551</v>
      </c>
      <c r="E39">
        <f t="shared" si="11"/>
        <v>1.3521516789667398E-3</v>
      </c>
      <c r="F39">
        <f t="shared" si="12"/>
        <v>1.8283141629325732E-9</v>
      </c>
      <c r="G39">
        <f t="shared" si="5"/>
        <v>6.7365466429847521E-5</v>
      </c>
      <c r="H39">
        <f t="shared" si="6"/>
        <v>14844.401041019608</v>
      </c>
      <c r="I39">
        <f t="shared" si="7"/>
        <v>20.071881790870282</v>
      </c>
      <c r="J39">
        <f t="shared" si="8"/>
        <v>29883.899924292586</v>
      </c>
      <c r="K39">
        <f t="shared" si="9"/>
        <v>5.9870664872058527E-2</v>
      </c>
    </row>
    <row r="40" spans="1:11" x14ac:dyDescent="0.2">
      <c r="A40">
        <v>760.673</v>
      </c>
      <c r="B40">
        <f t="shared" si="3"/>
        <v>21.164999999999964</v>
      </c>
      <c r="C40">
        <f t="shared" si="10"/>
        <v>42.274999999999977</v>
      </c>
      <c r="D40">
        <f t="shared" si="4"/>
        <v>2.0130952380952372</v>
      </c>
      <c r="E40">
        <f t="shared" si="11"/>
        <v>1.3146253383516965E-3</v>
      </c>
      <c r="F40">
        <f t="shared" si="12"/>
        <v>1.7282397802363123E-9</v>
      </c>
      <c r="G40">
        <f t="shared" si="5"/>
        <v>6.7364264425829988E-5</v>
      </c>
      <c r="H40">
        <f t="shared" si="6"/>
        <v>14844.665914834253</v>
      </c>
      <c r="I40">
        <f t="shared" si="7"/>
        <v>19.515173951006876</v>
      </c>
      <c r="J40">
        <f t="shared" si="8"/>
        <v>29883.726264267512</v>
      </c>
      <c r="K40">
        <f t="shared" si="9"/>
        <v>0.21279585564401834</v>
      </c>
    </row>
    <row r="41" spans="1:11" x14ac:dyDescent="0.2">
      <c r="A41">
        <v>781.83799999999997</v>
      </c>
      <c r="B41">
        <f t="shared" si="3"/>
        <v>21.110000000000014</v>
      </c>
      <c r="C41">
        <f t="shared" si="10"/>
        <v>42.276000000000067</v>
      </c>
      <c r="D41">
        <f t="shared" si="4"/>
        <v>2.0131428571428605</v>
      </c>
      <c r="E41">
        <f t="shared" si="11"/>
        <v>1.2790373453324092E-3</v>
      </c>
      <c r="F41">
        <f t="shared" si="12"/>
        <v>1.6359365307549763E-9</v>
      </c>
      <c r="G41">
        <f t="shared" si="5"/>
        <v>6.7363155742702655E-5</v>
      </c>
      <c r="H41">
        <f t="shared" si="6"/>
        <v>14844.910232821574</v>
      </c>
      <c r="I41">
        <f t="shared" si="7"/>
        <v>18.987194575886022</v>
      </c>
      <c r="J41">
        <f t="shared" si="8"/>
        <v>29884.925000131709</v>
      </c>
      <c r="K41">
        <f t="shared" si="9"/>
        <v>6.0737588886531538E-2</v>
      </c>
    </row>
    <row r="42" spans="1:11" x14ac:dyDescent="0.2">
      <c r="A42">
        <v>802.94799999999998</v>
      </c>
      <c r="B42">
        <f t="shared" si="3"/>
        <v>21.166000000000054</v>
      </c>
      <c r="C42">
        <f t="shared" si="10"/>
        <v>42.276000000000067</v>
      </c>
      <c r="D42">
        <f t="shared" si="4"/>
        <v>2.0131428571428605</v>
      </c>
      <c r="E42">
        <f t="shared" si="11"/>
        <v>1.2454106617115928E-3</v>
      </c>
      <c r="F42">
        <f t="shared" si="12"/>
        <v>1.5510477163049074E-9</v>
      </c>
      <c r="G42">
        <f t="shared" si="5"/>
        <v>6.7362136100560167E-5</v>
      </c>
      <c r="H42">
        <f t="shared" si="6"/>
        <v>14845.134936148264</v>
      </c>
      <c r="I42">
        <f t="shared" si="7"/>
        <v>18.488289324026294</v>
      </c>
      <c r="J42">
        <f t="shared" si="8"/>
        <v>29885.377360028815</v>
      </c>
      <c r="K42">
        <f t="shared" si="9"/>
        <v>6.113833777873097E-2</v>
      </c>
    </row>
    <row r="43" spans="1:11" x14ac:dyDescent="0.2">
      <c r="A43">
        <v>824.11400000000003</v>
      </c>
      <c r="B43">
        <f t="shared" si="3"/>
        <v>21.110000000000014</v>
      </c>
      <c r="C43">
        <f t="shared" si="10"/>
        <v>42.275999999999954</v>
      </c>
      <c r="D43">
        <f t="shared" si="4"/>
        <v>2.0131428571428551</v>
      </c>
      <c r="E43">
        <f t="shared" si="11"/>
        <v>1.2134243563390501E-3</v>
      </c>
      <c r="F43">
        <f t="shared" si="12"/>
        <v>1.4723986685568381E-9</v>
      </c>
      <c r="G43">
        <f t="shared" si="5"/>
        <v>6.7361191393612067E-5</v>
      </c>
      <c r="H43">
        <f t="shared" si="6"/>
        <v>14845.343131725414</v>
      </c>
      <c r="I43">
        <f t="shared" si="7"/>
        <v>18.013700934246248</v>
      </c>
      <c r="J43">
        <f t="shared" si="8"/>
        <v>29885.79648746776</v>
      </c>
      <c r="K43">
        <f t="shared" si="9"/>
        <v>6.1520725454286579E-2</v>
      </c>
    </row>
    <row r="44" spans="1:11" x14ac:dyDescent="0.2">
      <c r="A44">
        <v>845.22400000000005</v>
      </c>
      <c r="B44">
        <f t="shared" si="3"/>
        <v>21.16599999999994</v>
      </c>
      <c r="C44">
        <f t="shared" si="10"/>
        <v>42.275999999999954</v>
      </c>
      <c r="D44">
        <f t="shared" si="4"/>
        <v>2.0131428571428551</v>
      </c>
      <c r="E44">
        <f t="shared" si="11"/>
        <v>1.1831183212970761E-3</v>
      </c>
      <c r="F44">
        <f t="shared" si="12"/>
        <v>1.3997689621888117E-9</v>
      </c>
      <c r="G44">
        <f t="shared" si="5"/>
        <v>6.7360318977280643E-5</v>
      </c>
      <c r="H44">
        <f t="shared" si="6"/>
        <v>14845.535401001902</v>
      </c>
      <c r="I44">
        <f t="shared" si="7"/>
        <v>17.564024922389684</v>
      </c>
      <c r="J44">
        <f t="shared" si="8"/>
        <v>29886.183552988368</v>
      </c>
      <c r="K44">
        <f t="shared" si="9"/>
        <v>6.1884094086665259E-2</v>
      </c>
    </row>
    <row r="45" spans="1:11" x14ac:dyDescent="0.2">
      <c r="A45">
        <v>866.39</v>
      </c>
      <c r="B45">
        <f t="shared" si="3"/>
        <v>21.110000000000014</v>
      </c>
      <c r="C45">
        <f t="shared" si="10"/>
        <v>42.276000000000067</v>
      </c>
      <c r="D45">
        <f t="shared" si="4"/>
        <v>2.0131428571428605</v>
      </c>
      <c r="E45">
        <f t="shared" si="11"/>
        <v>1.1542146146654509E-3</v>
      </c>
      <c r="F45">
        <f t="shared" si="12"/>
        <v>1.3322113767073154E-9</v>
      </c>
      <c r="G45">
        <f t="shared" si="5"/>
        <v>6.7359507476304973E-5</v>
      </c>
      <c r="H45">
        <f t="shared" si="6"/>
        <v>14845.71424979272</v>
      </c>
      <c r="I45">
        <f t="shared" si="7"/>
        <v>17.135140352257899</v>
      </c>
      <c r="J45">
        <f t="shared" si="8"/>
        <v>29886.543601154193</v>
      </c>
      <c r="K45">
        <f t="shared" si="9"/>
        <v>6.2231616548663646E-2</v>
      </c>
    </row>
    <row r="46" spans="1:11" x14ac:dyDescent="0.2">
      <c r="A46">
        <v>887.5</v>
      </c>
      <c r="B46">
        <f t="shared" si="3"/>
        <v>21.166000000000054</v>
      </c>
      <c r="C46">
        <f t="shared" si="10"/>
        <v>42.275999999999954</v>
      </c>
      <c r="D46">
        <f t="shared" si="4"/>
        <v>2.0131428571428551</v>
      </c>
      <c r="E46">
        <f t="shared" si="11"/>
        <v>1.1267605633802818E-3</v>
      </c>
      <c r="F46">
        <f t="shared" si="12"/>
        <v>1.2695893671890499E-9</v>
      </c>
      <c r="G46">
        <f t="shared" si="5"/>
        <v>6.735875525268239E-5</v>
      </c>
      <c r="H46">
        <f t="shared" si="6"/>
        <v>14845.880038143632</v>
      </c>
      <c r="I46">
        <f t="shared" si="7"/>
        <v>16.727752155654798</v>
      </c>
      <c r="J46">
        <f t="shared" si="8"/>
        <v>29886.877356788551</v>
      </c>
      <c r="K46">
        <f t="shared" si="9"/>
        <v>6.2562583421892554E-2</v>
      </c>
    </row>
    <row r="47" spans="1:11" x14ac:dyDescent="0.2">
      <c r="A47">
        <v>908.66600000000005</v>
      </c>
      <c r="B47">
        <f t="shared" si="3"/>
        <v>21.1099999999999</v>
      </c>
      <c r="C47">
        <f t="shared" si="10"/>
        <v>42.275999999999954</v>
      </c>
      <c r="D47">
        <f t="shared" si="4"/>
        <v>2.0131428571428551</v>
      </c>
      <c r="E47">
        <f t="shared" si="11"/>
        <v>1.1005143804214089E-3</v>
      </c>
      <c r="F47">
        <f t="shared" si="12"/>
        <v>1.2111319015143176E-9</v>
      </c>
      <c r="G47">
        <f t="shared" si="5"/>
        <v>6.7358053046514353E-5</v>
      </c>
      <c r="H47">
        <f t="shared" si="6"/>
        <v>14846.034806104717</v>
      </c>
      <c r="I47">
        <f t="shared" si="7"/>
        <v>16.338274796355005</v>
      </c>
      <c r="J47">
        <f t="shared" si="8"/>
        <v>29887.188926803923</v>
      </c>
      <c r="K47">
        <f t="shared" si="9"/>
        <v>6.2879785140900424E-2</v>
      </c>
    </row>
    <row r="48" spans="1:11" x14ac:dyDescent="0.2">
      <c r="A48">
        <v>929.77599999999995</v>
      </c>
      <c r="B48">
        <f t="shared" si="3"/>
        <v>21.166000000000054</v>
      </c>
      <c r="C48">
        <f t="shared" si="10"/>
        <v>42.275000000000091</v>
      </c>
      <c r="D48">
        <f t="shared" si="4"/>
        <v>2.0130952380952425</v>
      </c>
      <c r="E48">
        <f t="shared" si="11"/>
        <v>1.0755278690781436E-3</v>
      </c>
      <c r="F48">
        <f t="shared" si="12"/>
        <v>1.1567601971637725E-9</v>
      </c>
      <c r="G48">
        <f t="shared" si="5"/>
        <v>6.7357399912995093E-5</v>
      </c>
      <c r="H48">
        <f t="shared" si="6"/>
        <v>14846.178761230249</v>
      </c>
      <c r="I48">
        <f t="shared" si="7"/>
        <v>15.967479007019163</v>
      </c>
      <c r="J48">
        <f t="shared" si="8"/>
        <v>29886.771768143342</v>
      </c>
      <c r="K48">
        <f t="shared" si="9"/>
        <v>0.2075710213062289</v>
      </c>
    </row>
    <row r="49" spans="1:11" x14ac:dyDescent="0.2">
      <c r="A49">
        <v>950.94200000000001</v>
      </c>
      <c r="B49">
        <f t="shared" si="3"/>
        <v>21.109000000000037</v>
      </c>
      <c r="C49">
        <f t="shared" si="10"/>
        <v>42.274999999999977</v>
      </c>
      <c r="D49">
        <f t="shared" si="4"/>
        <v>2.0130952380952372</v>
      </c>
      <c r="E49">
        <f t="shared" si="11"/>
        <v>1.051588845586797E-3</v>
      </c>
      <c r="F49">
        <f t="shared" si="12"/>
        <v>1.1058391001625725E-9</v>
      </c>
      <c r="G49">
        <f t="shared" si="5"/>
        <v>6.735678822373602E-5</v>
      </c>
      <c r="H49">
        <f t="shared" si="6"/>
        <v>14846.313584287078</v>
      </c>
      <c r="I49">
        <f t="shared" si="7"/>
        <v>15.612217763320031</v>
      </c>
      <c r="J49">
        <f t="shared" si="8"/>
        <v>29887.04317979695</v>
      </c>
      <c r="K49">
        <f t="shared" si="9"/>
        <v>0.20705095182564015</v>
      </c>
    </row>
    <row r="50" spans="1:11" x14ac:dyDescent="0.2">
      <c r="A50">
        <v>972.05100000000004</v>
      </c>
      <c r="B50">
        <f t="shared" si="3"/>
        <v>21.16599999999994</v>
      </c>
      <c r="C50">
        <f t="shared" si="10"/>
        <v>42.274999999999977</v>
      </c>
      <c r="D50">
        <f t="shared" si="4"/>
        <v>2.0130952380952372</v>
      </c>
      <c r="E50">
        <f t="shared" si="11"/>
        <v>1.0287526066019169E-3</v>
      </c>
      <c r="F50">
        <f t="shared" si="12"/>
        <v>1.0583319255902384E-9</v>
      </c>
      <c r="G50">
        <f t="shared" si="5"/>
        <v>6.7356217539183211E-5</v>
      </c>
      <c r="H50">
        <f t="shared" si="6"/>
        <v>14846.439371662591</v>
      </c>
      <c r="I50">
        <f t="shared" si="7"/>
        <v>15.273313202355215</v>
      </c>
      <c r="J50">
        <f t="shared" si="8"/>
        <v>29887.296401763608</v>
      </c>
      <c r="K50">
        <f t="shared" si="9"/>
        <v>0.20655536049910209</v>
      </c>
    </row>
    <row r="51" spans="1:11" x14ac:dyDescent="0.2">
      <c r="A51">
        <v>993.21699999999998</v>
      </c>
      <c r="B51">
        <f t="shared" si="3"/>
        <v>21.109000000000037</v>
      </c>
      <c r="C51">
        <f t="shared" si="10"/>
        <v>42.275999999999954</v>
      </c>
      <c r="D51">
        <f t="shared" si="4"/>
        <v>2.0131428571428551</v>
      </c>
      <c r="E51">
        <f t="shared" si="11"/>
        <v>1.0068293232999436E-3</v>
      </c>
      <c r="F51">
        <f t="shared" si="12"/>
        <v>1.0137052862566222E-9</v>
      </c>
      <c r="G51">
        <f t="shared" si="5"/>
        <v>6.7355681452935619E-5</v>
      </c>
      <c r="H51">
        <f t="shared" si="6"/>
        <v>14846.557534997906</v>
      </c>
      <c r="I51">
        <f t="shared" si="7"/>
        <v>14.947949476295619</v>
      </c>
      <c r="J51">
        <f t="shared" si="8"/>
        <v>29888.241254741468</v>
      </c>
      <c r="K51">
        <f t="shared" si="9"/>
        <v>6.4018367695529821E-2</v>
      </c>
    </row>
    <row r="52" spans="1:11" x14ac:dyDescent="0.2">
      <c r="A52">
        <v>1014.326</v>
      </c>
      <c r="B52">
        <f t="shared" si="3"/>
        <v>21.166999999999916</v>
      </c>
      <c r="C52">
        <f t="shared" si="10"/>
        <v>42.276000000000067</v>
      </c>
      <c r="D52">
        <f t="shared" si="4"/>
        <v>2.0131428571428605</v>
      </c>
      <c r="E52">
        <f t="shared" si="11"/>
        <v>9.8587633561596569E-4</v>
      </c>
      <c r="F52">
        <f t="shared" si="12"/>
        <v>9.7195214912756413E-10</v>
      </c>
      <c r="G52">
        <f t="shared" si="5"/>
        <v>6.7355179881332684E-5</v>
      </c>
      <c r="H52">
        <f t="shared" si="6"/>
        <v>14846.668092369648</v>
      </c>
      <c r="I52">
        <f t="shared" si="7"/>
        <v>14.636978735011867</v>
      </c>
      <c r="J52">
        <f t="shared" si="8"/>
        <v>29888.463822524776</v>
      </c>
      <c r="K52">
        <f t="shared" si="9"/>
        <v>6.427436959766375E-2</v>
      </c>
    </row>
    <row r="53" spans="1:11" x14ac:dyDescent="0.2">
      <c r="A53">
        <v>1035.4929999999999</v>
      </c>
      <c r="B53">
        <f t="shared" si="3"/>
        <v>21.109000000000151</v>
      </c>
      <c r="C53">
        <f t="shared" si="10"/>
        <v>42.276000000000067</v>
      </c>
      <c r="D53">
        <f t="shared" si="4"/>
        <v>2.0131428571428605</v>
      </c>
      <c r="E53">
        <f t="shared" si="11"/>
        <v>9.6572357321584993E-4</v>
      </c>
      <c r="F53">
        <f t="shared" si="12"/>
        <v>9.3262201986478899E-10</v>
      </c>
      <c r="G53">
        <f t="shared" si="5"/>
        <v>6.7354707413394416E-5</v>
      </c>
      <c r="H53">
        <f t="shared" si="6"/>
        <v>14846.772236162014</v>
      </c>
      <c r="I53">
        <f t="shared" si="7"/>
        <v>14.337877934628255</v>
      </c>
      <c r="J53">
        <f t="shared" si="8"/>
        <v>29888.673478856494</v>
      </c>
      <c r="K53">
        <f t="shared" si="9"/>
        <v>6.4521060870194769E-2</v>
      </c>
    </row>
    <row r="54" spans="1:11" x14ac:dyDescent="0.2">
      <c r="A54">
        <v>1056.6020000000001</v>
      </c>
      <c r="B54">
        <f t="shared" si="3"/>
        <v>21.166999999999916</v>
      </c>
      <c r="C54">
        <f t="shared" si="10"/>
        <v>42.274999999999864</v>
      </c>
      <c r="D54">
        <f t="shared" si="4"/>
        <v>2.0130952380952314</v>
      </c>
      <c r="E54">
        <f t="shared" si="11"/>
        <v>9.4643016007919724E-4</v>
      </c>
      <c r="F54">
        <f t="shared" si="12"/>
        <v>8.9573004790753495E-10</v>
      </c>
      <c r="G54">
        <f t="shared" si="5"/>
        <v>6.7354264231723421E-5</v>
      </c>
      <c r="H54">
        <f t="shared" si="6"/>
        <v>14846.869925854025</v>
      </c>
      <c r="I54">
        <f t="shared" si="7"/>
        <v>14.051525480601045</v>
      </c>
      <c r="J54">
        <f t="shared" si="8"/>
        <v>29888.163148356041</v>
      </c>
      <c r="K54">
        <f t="shared" si="9"/>
        <v>0.20477302885642434</v>
      </c>
    </row>
    <row r="55" spans="1:11" x14ac:dyDescent="0.2">
      <c r="A55">
        <v>1077.769</v>
      </c>
      <c r="B55">
        <f t="shared" si="3"/>
        <v>21.107999999999947</v>
      </c>
      <c r="C55">
        <f t="shared" si="10"/>
        <v>42.276000000000067</v>
      </c>
      <c r="D55">
        <f t="shared" si="4"/>
        <v>2.0131428571428605</v>
      </c>
      <c r="E55">
        <f t="shared" si="11"/>
        <v>9.2784260820268538E-4</v>
      </c>
      <c r="F55">
        <f t="shared" si="12"/>
        <v>8.6089190559636198E-10</v>
      </c>
      <c r="G55">
        <f t="shared" si="5"/>
        <v>6.7353845719942445E-5</v>
      </c>
      <c r="H55">
        <f t="shared" si="6"/>
        <v>14846.962178789374</v>
      </c>
      <c r="I55">
        <f t="shared" si="7"/>
        <v>13.775644111854557</v>
      </c>
      <c r="J55">
        <f t="shared" si="8"/>
        <v>29889.055860500026</v>
      </c>
      <c r="K55">
        <f t="shared" si="9"/>
        <v>6.4986001508084826E-2</v>
      </c>
    </row>
    <row r="56" spans="1:11" x14ac:dyDescent="0.2">
      <c r="A56">
        <v>1098.877</v>
      </c>
      <c r="B56">
        <f t="shared" si="3"/>
        <v>21.16800000000012</v>
      </c>
      <c r="C56">
        <f t="shared" si="10"/>
        <v>42.276000000000067</v>
      </c>
      <c r="D56">
        <f t="shared" si="4"/>
        <v>2.0131428571428605</v>
      </c>
      <c r="E56">
        <f t="shared" si="11"/>
        <v>9.1001995673765132E-4</v>
      </c>
      <c r="F56">
        <f t="shared" si="12"/>
        <v>8.2813632166079673E-10</v>
      </c>
      <c r="G56">
        <f t="shared" si="5"/>
        <v>6.7353452223633666E-5</v>
      </c>
      <c r="H56">
        <f t="shared" si="6"/>
        <v>14847.048918586979</v>
      </c>
      <c r="I56">
        <f t="shared" si="7"/>
        <v>13.511110814574316</v>
      </c>
      <c r="J56">
        <f t="shared" si="8"/>
        <v>29889.230480104008</v>
      </c>
      <c r="K56">
        <f t="shared" si="9"/>
        <v>6.520531033145284E-2</v>
      </c>
    </row>
    <row r="57" spans="1:11" x14ac:dyDescent="0.2">
      <c r="A57">
        <v>1120.0450000000001</v>
      </c>
      <c r="B57">
        <f t="shared" si="3"/>
        <v>21.107999999999947</v>
      </c>
      <c r="C57">
        <f t="shared" si="10"/>
        <v>42.274999999999864</v>
      </c>
      <c r="D57">
        <f t="shared" si="4"/>
        <v>2.0130952380952314</v>
      </c>
      <c r="E57">
        <f t="shared" si="11"/>
        <v>8.928212705739501E-4</v>
      </c>
      <c r="F57">
        <f t="shared" si="12"/>
        <v>7.9712982118928269E-10</v>
      </c>
      <c r="G57">
        <f t="shared" si="5"/>
        <v>6.7353079737132252E-5</v>
      </c>
      <c r="H57">
        <f t="shared" si="6"/>
        <v>14847.131028051455</v>
      </c>
      <c r="I57">
        <f t="shared" si="7"/>
        <v>13.255834388842818</v>
      </c>
      <c r="J57">
        <f t="shared" si="8"/>
        <v>29888.688771946341</v>
      </c>
      <c r="K57">
        <f t="shared" si="9"/>
        <v>0.20361593114936752</v>
      </c>
    </row>
    <row r="58" spans="1:11" x14ac:dyDescent="0.2">
      <c r="A58">
        <v>1141.153</v>
      </c>
      <c r="B58">
        <f t="shared" si="3"/>
        <v>21.166999999999916</v>
      </c>
      <c r="C58">
        <f t="shared" si="10"/>
        <v>42.275000000000091</v>
      </c>
      <c r="D58">
        <f t="shared" si="4"/>
        <v>2.0130952380952425</v>
      </c>
      <c r="E58">
        <f t="shared" si="11"/>
        <v>8.7630668280239371E-4</v>
      </c>
      <c r="F58">
        <f t="shared" si="12"/>
        <v>7.6791340232413509E-10</v>
      </c>
      <c r="G58">
        <f t="shared" si="5"/>
        <v>6.7352728753308541E-5</v>
      </c>
      <c r="H58">
        <f t="shared" si="6"/>
        <v>14847.208398380999</v>
      </c>
      <c r="I58">
        <f t="shared" si="7"/>
        <v>13.010707940461094</v>
      </c>
      <c r="J58">
        <f t="shared" si="8"/>
        <v>29888.844525788481</v>
      </c>
      <c r="K58">
        <f t="shared" si="9"/>
        <v>0.20326004748795481</v>
      </c>
    </row>
    <row r="59" spans="1:11" x14ac:dyDescent="0.2">
      <c r="A59">
        <v>1162.32</v>
      </c>
      <c r="B59">
        <f t="shared" si="3"/>
        <v>21.108000000000175</v>
      </c>
      <c r="C59">
        <f t="shared" si="10"/>
        <v>42.276000000000067</v>
      </c>
      <c r="D59">
        <f t="shared" si="4"/>
        <v>2.0131428571428605</v>
      </c>
      <c r="E59">
        <f t="shared" si="11"/>
        <v>8.6034826897928289E-4</v>
      </c>
      <c r="F59">
        <f t="shared" si="12"/>
        <v>7.4019914393564851E-10</v>
      </c>
      <c r="G59">
        <f t="shared" si="5"/>
        <v>6.7352395813607328E-5</v>
      </c>
      <c r="H59">
        <f t="shared" si="6"/>
        <v>14847.281791837435</v>
      </c>
      <c r="I59">
        <f t="shared" si="7"/>
        <v>12.773833188654963</v>
      </c>
      <c r="J59">
        <f t="shared" si="8"/>
        <v>29889.699287224783</v>
      </c>
      <c r="K59">
        <f t="shared" si="9"/>
        <v>6.5818407952339855E-2</v>
      </c>
    </row>
    <row r="60" spans="1:11" x14ac:dyDescent="0.2">
      <c r="A60">
        <v>1183.4280000000001</v>
      </c>
      <c r="B60">
        <f t="shared" si="3"/>
        <v>21.167999999999893</v>
      </c>
      <c r="C60">
        <f t="shared" si="10"/>
        <v>42.27599999999984</v>
      </c>
      <c r="D60">
        <f t="shared" si="4"/>
        <v>2.0131428571428494</v>
      </c>
      <c r="E60">
        <f t="shared" si="11"/>
        <v>8.4500282230942647E-4</v>
      </c>
      <c r="F60">
        <f t="shared" si="12"/>
        <v>7.1402976971089611E-10</v>
      </c>
      <c r="G60">
        <f t="shared" si="5"/>
        <v>6.7352081431552326E-5</v>
      </c>
      <c r="H60">
        <f t="shared" si="6"/>
        <v>14847.351095099661</v>
      </c>
      <c r="I60">
        <f t="shared" si="7"/>
        <v>12.546053579178167</v>
      </c>
      <c r="J60">
        <f t="shared" si="8"/>
        <v>29889.838804591946</v>
      </c>
      <c r="K60">
        <f t="shared" si="9"/>
        <v>6.6008377183409184E-2</v>
      </c>
    </row>
    <row r="61" spans="1:11" x14ac:dyDescent="0.2">
      <c r="A61">
        <v>1204.596</v>
      </c>
      <c r="B61">
        <f t="shared" si="3"/>
        <v>21.107999999999947</v>
      </c>
      <c r="C61">
        <f t="shared" si="10"/>
        <v>42.276000000000067</v>
      </c>
      <c r="D61">
        <f t="shared" si="4"/>
        <v>2.0131428571428605</v>
      </c>
      <c r="E61">
        <f t="shared" si="11"/>
        <v>8.3015384411039056E-4</v>
      </c>
      <c r="F61">
        <f t="shared" si="12"/>
        <v>6.8915540489125856E-10</v>
      </c>
      <c r="G61">
        <f t="shared" si="5"/>
        <v>6.7351782605548291E-5</v>
      </c>
      <c r="H61">
        <f t="shared" si="6"/>
        <v>14847.416969742122</v>
      </c>
      <c r="I61">
        <f t="shared" si="7"/>
        <v>12.325640272541269</v>
      </c>
      <c r="J61">
        <f t="shared" si="8"/>
        <v>29889.971419658046</v>
      </c>
      <c r="K61">
        <f t="shared" si="9"/>
        <v>6.6192452262311491E-2</v>
      </c>
    </row>
    <row r="62" spans="1:11" x14ac:dyDescent="0.2">
      <c r="A62">
        <v>1225.704</v>
      </c>
      <c r="B62">
        <f t="shared" si="3"/>
        <v>21.16800000000012</v>
      </c>
      <c r="C62">
        <f t="shared" si="10"/>
        <v>42.275000000000091</v>
      </c>
      <c r="D62">
        <f t="shared" si="4"/>
        <v>2.0130952380952425</v>
      </c>
      <c r="E62">
        <f t="shared" si="11"/>
        <v>8.1585766220882046E-4</v>
      </c>
      <c r="F62">
        <f t="shared" si="12"/>
        <v>6.6562372498484178E-10</v>
      </c>
      <c r="G62">
        <f t="shared" si="5"/>
        <v>6.7351499908551498E-5</v>
      </c>
      <c r="H62">
        <f t="shared" si="6"/>
        <v>14847.479289366676</v>
      </c>
      <c r="I62">
        <f t="shared" si="7"/>
        <v>12.113429742716576</v>
      </c>
      <c r="J62">
        <f t="shared" si="8"/>
        <v>29889.389855141791</v>
      </c>
      <c r="K62">
        <f t="shared" si="9"/>
        <v>0.20195968089331373</v>
      </c>
    </row>
    <row r="63" spans="1:11" x14ac:dyDescent="0.2">
      <c r="A63">
        <v>1246.8720000000001</v>
      </c>
      <c r="B63">
        <f t="shared" si="3"/>
        <v>21.106999999999971</v>
      </c>
      <c r="C63">
        <f t="shared" si="10"/>
        <v>42.274999999999864</v>
      </c>
      <c r="D63">
        <f t="shared" si="4"/>
        <v>2.0130952380952314</v>
      </c>
      <c r="E63">
        <f t="shared" si="11"/>
        <v>8.0200694217209139E-4</v>
      </c>
      <c r="F63">
        <f t="shared" si="12"/>
        <v>6.4321513529222835E-10</v>
      </c>
      <c r="G63">
        <f t="shared" si="5"/>
        <v>6.7351230702655912E-5</v>
      </c>
      <c r="H63">
        <f t="shared" si="6"/>
        <v>14847.538635408577</v>
      </c>
      <c r="I63">
        <f t="shared" si="7"/>
        <v>11.907829059766019</v>
      </c>
      <c r="J63">
        <f t="shared" si="8"/>
        <v>29889.509324375977</v>
      </c>
      <c r="K63">
        <f t="shared" si="9"/>
        <v>0.20166223420295767</v>
      </c>
    </row>
    <row r="64" spans="1:11" x14ac:dyDescent="0.2">
      <c r="A64">
        <v>1267.979</v>
      </c>
      <c r="B64">
        <f t="shared" si="3"/>
        <v>21.167999999999893</v>
      </c>
      <c r="C64">
        <f t="shared" si="10"/>
        <v>42.276000000000067</v>
      </c>
      <c r="D64">
        <f t="shared" si="4"/>
        <v>2.0131428571428605</v>
      </c>
      <c r="E64">
        <f t="shared" si="11"/>
        <v>7.886565944704131E-4</v>
      </c>
      <c r="F64">
        <f t="shared" si="12"/>
        <v>6.2197922400166964E-10</v>
      </c>
      <c r="G64">
        <f t="shared" si="5"/>
        <v>6.7350975583755162E-5</v>
      </c>
      <c r="H64">
        <f t="shared" si="6"/>
        <v>14847.594876431111</v>
      </c>
      <c r="I64">
        <f t="shared" si="7"/>
        <v>11.709653611322514</v>
      </c>
      <c r="J64">
        <f t="shared" si="8"/>
        <v>29890.329571238224</v>
      </c>
      <c r="K64">
        <f t="shared" si="9"/>
        <v>6.6708183961317571E-2</v>
      </c>
    </row>
    <row r="65" spans="1:11" x14ac:dyDescent="0.2">
      <c r="A65">
        <v>1289.1469999999999</v>
      </c>
      <c r="B65">
        <f t="shared" si="3"/>
        <v>21.108000000000175</v>
      </c>
      <c r="C65">
        <f t="shared" si="10"/>
        <v>42.276000000000067</v>
      </c>
      <c r="D65">
        <f t="shared" si="4"/>
        <v>2.0131428571428605</v>
      </c>
      <c r="E65">
        <f t="shared" si="11"/>
        <v>7.7570672700630729E-4</v>
      </c>
      <c r="F65">
        <f t="shared" si="12"/>
        <v>6.0172092632283773E-10</v>
      </c>
      <c r="G65">
        <f t="shared" si="5"/>
        <v>6.7350732208573799E-5</v>
      </c>
      <c r="H65">
        <f t="shared" si="6"/>
        <v>14847.648528945008</v>
      </c>
      <c r="I65">
        <f t="shared" si="7"/>
        <v>11.517420844127946</v>
      </c>
      <c r="J65">
        <f t="shared" si="8"/>
        <v>29890.437581413345</v>
      </c>
      <c r="K65">
        <f t="shared" si="9"/>
        <v>6.6869521573418356E-2</v>
      </c>
    </row>
    <row r="66" spans="1:11" x14ac:dyDescent="0.2">
      <c r="A66">
        <v>1310.2550000000001</v>
      </c>
      <c r="B66">
        <f t="shared" si="3"/>
        <v>21.167999999999893</v>
      </c>
      <c r="C66">
        <f t="shared" si="10"/>
        <v>42.274999999999864</v>
      </c>
      <c r="D66">
        <f t="shared" si="4"/>
        <v>2.0130952380952314</v>
      </c>
      <c r="E66">
        <f t="shared" si="11"/>
        <v>7.6321021480551491E-4</v>
      </c>
      <c r="F66">
        <f t="shared" si="12"/>
        <v>5.8248983198348025E-10</v>
      </c>
      <c r="G66">
        <f t="shared" si="5"/>
        <v>6.7350501172993687E-5</v>
      </c>
      <c r="H66">
        <f t="shared" si="6"/>
        <v>14847.699461529495</v>
      </c>
      <c r="I66">
        <f t="shared" si="7"/>
        <v>11.331915895401654</v>
      </c>
      <c r="J66">
        <f t="shared" si="8"/>
        <v>29889.833082674159</v>
      </c>
      <c r="K66">
        <f t="shared" si="9"/>
        <v>0.20083007511514334</v>
      </c>
    </row>
    <row r="67" spans="1:11" x14ac:dyDescent="0.2">
      <c r="A67">
        <v>1331.423</v>
      </c>
      <c r="B67">
        <f t="shared" si="3"/>
        <v>21.106999999999971</v>
      </c>
      <c r="C67">
        <f t="shared" si="10"/>
        <v>42.275000000000091</v>
      </c>
      <c r="D67">
        <f t="shared" si="4"/>
        <v>2.0130952380952425</v>
      </c>
      <c r="E67">
        <f t="shared" si="11"/>
        <v>7.510761042884192E-4</v>
      </c>
      <c r="F67">
        <f t="shared" si="12"/>
        <v>5.6411531443306832E-10</v>
      </c>
      <c r="G67">
        <f t="shared" si="5"/>
        <v>6.7350280427284432E-5</v>
      </c>
      <c r="H67">
        <f t="shared" si="6"/>
        <v>14847.748126003164</v>
      </c>
      <c r="I67">
        <f t="shared" si="7"/>
        <v>11.151788819934133</v>
      </c>
      <c r="J67">
        <f t="shared" si="8"/>
        <v>29889.93104889453</v>
      </c>
      <c r="K67">
        <f t="shared" si="9"/>
        <v>0.20057011320051518</v>
      </c>
    </row>
    <row r="68" spans="1:11" x14ac:dyDescent="0.2">
      <c r="A68">
        <v>1352.53</v>
      </c>
      <c r="B68">
        <f t="shared" si="3"/>
        <v>21.16800000000012</v>
      </c>
      <c r="C68">
        <f t="shared" si="10"/>
        <v>42.275000000000091</v>
      </c>
      <c r="D68">
        <f t="shared" si="4"/>
        <v>2.0130952380952425</v>
      </c>
      <c r="E68">
        <f t="shared" si="11"/>
        <v>7.3935513445173124E-4</v>
      </c>
      <c r="F68">
        <f t="shared" si="12"/>
        <v>5.4664601484013752E-10</v>
      </c>
      <c r="G68">
        <f t="shared" si="5"/>
        <v>6.7350070555909785E-5</v>
      </c>
      <c r="H68">
        <f t="shared" si="6"/>
        <v>14847.794393472283</v>
      </c>
      <c r="I68">
        <f t="shared" si="7"/>
        <v>10.97779302009736</v>
      </c>
      <c r="J68">
        <f t="shared" si="8"/>
        <v>29890.024189716292</v>
      </c>
      <c r="K68">
        <f t="shared" si="9"/>
        <v>0.20031914084513702</v>
      </c>
    </row>
    <row r="69" spans="1:11" x14ac:dyDescent="0.2">
      <c r="A69">
        <v>1373.6980000000001</v>
      </c>
      <c r="B69">
        <f t="shared" si="3"/>
        <v>21.106999999999971</v>
      </c>
      <c r="C69">
        <f t="shared" ref="C69:C88" si="13">A71-A69</f>
        <v>42.27599999999984</v>
      </c>
      <c r="D69">
        <f t="shared" si="4"/>
        <v>2.0131428571428494</v>
      </c>
      <c r="E69">
        <f t="shared" ref="E69:E88" si="14">1/A69</f>
        <v>7.279620411473264E-4</v>
      </c>
      <c r="F69">
        <f t="shared" ref="F69:F88" si="15">SQRT(((1/(A69^2))*$A$1)^2)</f>
        <v>5.2992873335138168E-10</v>
      </c>
      <c r="G69">
        <f t="shared" si="5"/>
        <v>6.7349869718462039E-5</v>
      </c>
      <c r="H69">
        <f t="shared" si="6"/>
        <v>14847.8386696252</v>
      </c>
      <c r="I69">
        <f t="shared" si="7"/>
        <v>10.808662944566565</v>
      </c>
      <c r="J69">
        <f t="shared" si="8"/>
        <v>29890.82036176536</v>
      </c>
      <c r="K69">
        <f t="shared" si="9"/>
        <v>6.7465978922466627E-2</v>
      </c>
    </row>
    <row r="70" spans="1:11" x14ac:dyDescent="0.2">
      <c r="A70">
        <v>1394.8050000000001</v>
      </c>
      <c r="B70">
        <f t="shared" ref="B70:B89" si="16">A71-A70</f>
        <v>21.168999999999869</v>
      </c>
      <c r="C70">
        <f t="shared" si="13"/>
        <v>42.274999999999864</v>
      </c>
      <c r="D70">
        <f t="shared" ref="D70:D88" si="17">C70/21</f>
        <v>2.0130952380952314</v>
      </c>
      <c r="E70">
        <f t="shared" si="14"/>
        <v>7.1694609640774159E-4</v>
      </c>
      <c r="F70">
        <f t="shared" si="15"/>
        <v>5.1401170515429866E-10</v>
      </c>
      <c r="G70">
        <f t="shared" ref="G70:G88" si="18">SQRT($D$1^2+($G$1*F70))</f>
        <v>6.7349678494510625E-5</v>
      </c>
      <c r="H70">
        <f t="shared" ref="H70:H88" si="19">1/G70</f>
        <v>14847.88082665466</v>
      </c>
      <c r="I70">
        <f t="shared" ref="I70:I88" si="20">E70/G70</f>
        <v>10.64513019859741</v>
      </c>
      <c r="J70">
        <f t="shared" ref="J70:J88" si="21">D70/G70</f>
        <v>29890.198187943985</v>
      </c>
      <c r="K70">
        <f t="shared" ref="K70:K88" si="22">(D70-$M$14-$M$15*E70)^2/G70^2</f>
        <v>0.19983969151797676</v>
      </c>
    </row>
    <row r="71" spans="1:11" x14ac:dyDescent="0.2">
      <c r="A71">
        <v>1415.9739999999999</v>
      </c>
      <c r="B71">
        <f t="shared" si="16"/>
        <v>21.105999999999995</v>
      </c>
      <c r="C71">
        <f t="shared" si="13"/>
        <v>42.275000000000091</v>
      </c>
      <c r="D71">
        <f t="shared" si="17"/>
        <v>2.0130952380952425</v>
      </c>
      <c r="E71">
        <f t="shared" si="14"/>
        <v>7.0622765672251049E-4</v>
      </c>
      <c r="F71">
        <f t="shared" si="15"/>
        <v>4.9875750311976811E-10</v>
      </c>
      <c r="G71">
        <f t="shared" si="18"/>
        <v>6.7349495233108911E-5</v>
      </c>
      <c r="H71">
        <f t="shared" si="19"/>
        <v>14847.921228493506</v>
      </c>
      <c r="I71">
        <f t="shared" si="20"/>
        <v>10.486012616399389</v>
      </c>
      <c r="J71">
        <f t="shared" si="21"/>
        <v>29890.279520693541</v>
      </c>
      <c r="K71">
        <f t="shared" si="22"/>
        <v>0.1996105423180278</v>
      </c>
    </row>
    <row r="72" spans="1:11" x14ac:dyDescent="0.2">
      <c r="A72">
        <v>1437.08</v>
      </c>
      <c r="B72">
        <f t="shared" si="16"/>
        <v>21.169000000000096</v>
      </c>
      <c r="C72">
        <f t="shared" si="13"/>
        <v>42.275000000000091</v>
      </c>
      <c r="D72">
        <f t="shared" si="17"/>
        <v>2.0130952380952425</v>
      </c>
      <c r="E72">
        <f t="shared" si="14"/>
        <v>6.9585548473293066E-4</v>
      </c>
      <c r="F72">
        <f t="shared" si="15"/>
        <v>4.8421485563290188E-10</v>
      </c>
      <c r="G72">
        <f t="shared" si="18"/>
        <v>6.734932051973881E-5</v>
      </c>
      <c r="H72">
        <f t="shared" si="19"/>
        <v>14847.95974603662</v>
      </c>
      <c r="I72">
        <f t="shared" si="20"/>
        <v>10.332034226373354</v>
      </c>
      <c r="J72">
        <f t="shared" si="21"/>
        <v>29890.357060176168</v>
      </c>
      <c r="K72">
        <f t="shared" si="22"/>
        <v>0.19938890451522553</v>
      </c>
    </row>
    <row r="73" spans="1:11" x14ac:dyDescent="0.2">
      <c r="A73">
        <v>1458.249</v>
      </c>
      <c r="B73">
        <f t="shared" si="16"/>
        <v>21.105999999999995</v>
      </c>
      <c r="C73">
        <f t="shared" si="13"/>
        <v>42.276000000000067</v>
      </c>
      <c r="D73">
        <f t="shared" si="17"/>
        <v>2.0131428571428605</v>
      </c>
      <c r="E73">
        <f t="shared" si="14"/>
        <v>6.8575394188509638E-4</v>
      </c>
      <c r="F73">
        <f t="shared" si="15"/>
        <v>4.7025846881094823E-10</v>
      </c>
      <c r="G73">
        <f t="shared" si="18"/>
        <v>6.7349152849197636E-5</v>
      </c>
      <c r="H73">
        <f t="shared" si="19"/>
        <v>14847.996711096173</v>
      </c>
      <c r="I73">
        <f t="shared" si="20"/>
        <v>10.182072273731148</v>
      </c>
      <c r="J73">
        <f t="shared" si="21"/>
        <v>29891.138521823945</v>
      </c>
      <c r="K73">
        <f t="shared" si="22"/>
        <v>6.7995396012490605E-2</v>
      </c>
    </row>
    <row r="74" spans="1:11" x14ac:dyDescent="0.2">
      <c r="A74">
        <v>1479.355</v>
      </c>
      <c r="B74">
        <f t="shared" si="16"/>
        <v>21.170000000000073</v>
      </c>
      <c r="C74">
        <f t="shared" si="13"/>
        <v>42.276000000000067</v>
      </c>
      <c r="D74">
        <f t="shared" si="17"/>
        <v>2.0131428571428605</v>
      </c>
      <c r="E74">
        <f t="shared" si="14"/>
        <v>6.7597027082748904E-4</v>
      </c>
      <c r="F74">
        <f t="shared" si="15"/>
        <v>4.5693580704258888E-10</v>
      </c>
      <c r="G74">
        <f t="shared" si="18"/>
        <v>6.7348992791772179E-5</v>
      </c>
      <c r="H74">
        <f t="shared" si="19"/>
        <v>14848.031997921236</v>
      </c>
      <c r="I74">
        <f t="shared" si="20"/>
        <v>10.036828210890041</v>
      </c>
      <c r="J74">
        <f t="shared" si="21"/>
        <v>29891.209559243773</v>
      </c>
      <c r="K74">
        <f t="shared" si="22"/>
        <v>6.8118397432146871E-2</v>
      </c>
    </row>
    <row r="75" spans="1:11" x14ac:dyDescent="0.2">
      <c r="A75">
        <v>1500.5250000000001</v>
      </c>
      <c r="B75">
        <f t="shared" si="16"/>
        <v>21.105999999999995</v>
      </c>
      <c r="C75">
        <f t="shared" si="13"/>
        <v>42.27599999999984</v>
      </c>
      <c r="D75">
        <f t="shared" si="17"/>
        <v>2.0131428571428494</v>
      </c>
      <c r="E75">
        <f t="shared" si="14"/>
        <v>6.664334149714266E-4</v>
      </c>
      <c r="F75">
        <f t="shared" si="15"/>
        <v>4.4413349659047776E-10</v>
      </c>
      <c r="G75">
        <f t="shared" si="18"/>
        <v>6.7348838985448694E-5</v>
      </c>
      <c r="H75">
        <f t="shared" si="19"/>
        <v>14848.065906764314</v>
      </c>
      <c r="I75">
        <f t="shared" si="20"/>
        <v>9.8952472679657539</v>
      </c>
      <c r="J75">
        <f t="shared" si="21"/>
        <v>29891.277822588843</v>
      </c>
      <c r="K75">
        <f t="shared" si="22"/>
        <v>6.8238398836938385E-2</v>
      </c>
    </row>
    <row r="76" spans="1:11" x14ac:dyDescent="0.2">
      <c r="A76">
        <v>1521.6310000000001</v>
      </c>
      <c r="B76">
        <f t="shared" si="16"/>
        <v>21.169999999999845</v>
      </c>
      <c r="C76">
        <f t="shared" si="13"/>
        <v>42.274999999999864</v>
      </c>
      <c r="D76">
        <f t="shared" si="17"/>
        <v>2.0130952380952314</v>
      </c>
      <c r="E76">
        <f t="shared" si="14"/>
        <v>6.5718955515496201E-4</v>
      </c>
      <c r="F76">
        <f t="shared" si="15"/>
        <v>4.3189811140477683E-10</v>
      </c>
      <c r="G76">
        <f t="shared" si="18"/>
        <v>6.7348691989809007E-5</v>
      </c>
      <c r="H76">
        <f t="shared" si="19"/>
        <v>14848.098314237741</v>
      </c>
      <c r="I76">
        <f t="shared" si="20"/>
        <v>9.7580151260310419</v>
      </c>
      <c r="J76">
        <f t="shared" si="21"/>
        <v>29890.636011161831</v>
      </c>
      <c r="K76">
        <f t="shared" si="22"/>
        <v>0.19856361211256687</v>
      </c>
    </row>
    <row r="77" spans="1:11" x14ac:dyDescent="0.2">
      <c r="A77">
        <v>1542.8009999999999</v>
      </c>
      <c r="B77">
        <f t="shared" si="16"/>
        <v>21.105000000000018</v>
      </c>
      <c r="C77">
        <f t="shared" si="13"/>
        <v>42.275000000000091</v>
      </c>
      <c r="D77">
        <f t="shared" si="17"/>
        <v>2.0130952380952425</v>
      </c>
      <c r="E77">
        <f t="shared" si="14"/>
        <v>6.4817173439737203E-4</v>
      </c>
      <c r="F77">
        <f t="shared" si="15"/>
        <v>4.2012659727169744E-10</v>
      </c>
      <c r="G77">
        <f t="shared" si="18"/>
        <v>6.734855056680278E-5</v>
      </c>
      <c r="H77">
        <f t="shared" si="19"/>
        <v>14848.129493271035</v>
      </c>
      <c r="I77">
        <f t="shared" si="20"/>
        <v>9.6241378462102585</v>
      </c>
      <c r="J77">
        <f t="shared" si="21"/>
        <v>29890.698777525446</v>
      </c>
      <c r="K77">
        <f t="shared" si="22"/>
        <v>0.19837134747235244</v>
      </c>
    </row>
    <row r="78" spans="1:11" x14ac:dyDescent="0.2">
      <c r="A78">
        <v>1563.9059999999999</v>
      </c>
      <c r="B78">
        <f t="shared" si="16"/>
        <v>21.170000000000073</v>
      </c>
      <c r="C78">
        <f t="shared" si="13"/>
        <v>42.276000000000067</v>
      </c>
      <c r="D78">
        <f t="shared" si="17"/>
        <v>2.0131428571428605</v>
      </c>
      <c r="E78">
        <f t="shared" si="14"/>
        <v>6.3942462014980443E-4</v>
      </c>
      <c r="F78">
        <f t="shared" si="15"/>
        <v>4.0886384485372168E-10</v>
      </c>
      <c r="G78">
        <f t="shared" si="18"/>
        <v>6.7348415255783338E-5</v>
      </c>
      <c r="H78">
        <f t="shared" si="19"/>
        <v>14848.159324938653</v>
      </c>
      <c r="I78">
        <f t="shared" si="20"/>
        <v>9.494278636272675</v>
      </c>
      <c r="J78">
        <f t="shared" si="21"/>
        <v>29891.465886719405</v>
      </c>
      <c r="K78">
        <f t="shared" si="22"/>
        <v>6.8578800310484855E-2</v>
      </c>
    </row>
    <row r="79" spans="1:11" x14ac:dyDescent="0.2">
      <c r="A79">
        <v>1585.076</v>
      </c>
      <c r="B79">
        <f t="shared" si="16"/>
        <v>21.105999999999995</v>
      </c>
      <c r="C79">
        <f t="shared" si="13"/>
        <v>42.276000000000067</v>
      </c>
      <c r="D79">
        <f t="shared" si="17"/>
        <v>2.0131428571428605</v>
      </c>
      <c r="E79">
        <f t="shared" si="14"/>
        <v>6.3088457588153502E-4</v>
      </c>
      <c r="F79">
        <f t="shared" si="15"/>
        <v>3.9801534808522433E-10</v>
      </c>
      <c r="G79">
        <f t="shared" si="18"/>
        <v>6.7348284921385713E-5</v>
      </c>
      <c r="H79">
        <f t="shared" si="19"/>
        <v>14848.188059536775</v>
      </c>
      <c r="I79">
        <f t="shared" si="20"/>
        <v>9.3674928265501318</v>
      </c>
      <c r="J79">
        <f t="shared" si="21"/>
        <v>29891.523733570368</v>
      </c>
      <c r="K79">
        <f t="shared" si="22"/>
        <v>6.8686603194724596E-2</v>
      </c>
    </row>
    <row r="80" spans="1:11" x14ac:dyDescent="0.2">
      <c r="A80">
        <v>1606.182</v>
      </c>
      <c r="B80">
        <f t="shared" si="16"/>
        <v>21.170000000000073</v>
      </c>
      <c r="C80">
        <f t="shared" si="13"/>
        <v>42.275000000000091</v>
      </c>
      <c r="D80">
        <f t="shared" si="17"/>
        <v>2.0130952380952425</v>
      </c>
      <c r="E80">
        <f t="shared" si="14"/>
        <v>6.2259445069114214E-4</v>
      </c>
      <c r="F80">
        <f t="shared" si="15"/>
        <v>3.8762385003140499E-10</v>
      </c>
      <c r="G80">
        <f t="shared" si="18"/>
        <v>6.7348160077157604E-5</v>
      </c>
      <c r="H80">
        <f t="shared" si="19"/>
        <v>14848.215583831054</v>
      </c>
      <c r="I80">
        <f t="shared" si="20"/>
        <v>9.2444166251589515</v>
      </c>
      <c r="J80">
        <f t="shared" si="21"/>
        <v>29890.872086021867</v>
      </c>
      <c r="K80">
        <f t="shared" si="22"/>
        <v>0.19782646669416062</v>
      </c>
    </row>
    <row r="81" spans="1:11" x14ac:dyDescent="0.2">
      <c r="A81">
        <v>1627.3520000000001</v>
      </c>
      <c r="B81">
        <f t="shared" si="16"/>
        <v>21.105000000000018</v>
      </c>
      <c r="C81">
        <f t="shared" si="13"/>
        <v>42.27599999999984</v>
      </c>
      <c r="D81">
        <f t="shared" si="17"/>
        <v>2.0131428571428494</v>
      </c>
      <c r="E81">
        <f t="shared" si="14"/>
        <v>6.1449520447942423E-4</v>
      </c>
      <c r="F81">
        <f t="shared" si="15"/>
        <v>3.7760435632820937E-10</v>
      </c>
      <c r="G81">
        <f t="shared" si="18"/>
        <v>6.7348039701998206E-5</v>
      </c>
      <c r="H81">
        <f t="shared" si="19"/>
        <v>14848.24212293042</v>
      </c>
      <c r="I81">
        <f t="shared" si="20"/>
        <v>9.1241735794901278</v>
      </c>
      <c r="J81">
        <f t="shared" si="21"/>
        <v>29891.632570904952</v>
      </c>
      <c r="K81">
        <f t="shared" si="22"/>
        <v>6.889371808028949E-2</v>
      </c>
    </row>
    <row r="82" spans="1:11" x14ac:dyDescent="0.2">
      <c r="A82">
        <v>1648.4570000000001</v>
      </c>
      <c r="B82">
        <f t="shared" si="16"/>
        <v>21.170999999999822</v>
      </c>
      <c r="C82">
        <f t="shared" si="13"/>
        <v>42.27599999999984</v>
      </c>
      <c r="D82">
        <f t="shared" si="17"/>
        <v>2.0131428571428494</v>
      </c>
      <c r="E82">
        <f t="shared" si="14"/>
        <v>6.0662789505580063E-4</v>
      </c>
      <c r="F82">
        <f t="shared" si="15"/>
        <v>3.6799740305983153E-10</v>
      </c>
      <c r="G82">
        <f t="shared" si="18"/>
        <v>6.7347924282937138E-5</v>
      </c>
      <c r="H82">
        <f t="shared" si="19"/>
        <v>14848.267569448371</v>
      </c>
      <c r="I82">
        <f t="shared" si="20"/>
        <v>9.0073733008797756</v>
      </c>
      <c r="J82">
        <f t="shared" si="21"/>
        <v>29891.683798380807</v>
      </c>
      <c r="K82">
        <f t="shared" si="22"/>
        <v>6.8993245059044972E-2</v>
      </c>
    </row>
    <row r="83" spans="1:11" x14ac:dyDescent="0.2">
      <c r="A83">
        <v>1669.6279999999999</v>
      </c>
      <c r="B83">
        <f t="shared" si="16"/>
        <v>21.105000000000018</v>
      </c>
      <c r="C83">
        <f t="shared" si="13"/>
        <v>42.275000000000091</v>
      </c>
      <c r="D83">
        <f t="shared" si="17"/>
        <v>2.0130952380952425</v>
      </c>
      <c r="E83">
        <f t="shared" si="14"/>
        <v>5.9893581085127944E-4</v>
      </c>
      <c r="F83">
        <f t="shared" si="15"/>
        <v>3.5872410552007959E-10</v>
      </c>
      <c r="G83">
        <f t="shared" si="18"/>
        <v>6.7347812872267453E-5</v>
      </c>
      <c r="H83">
        <f t="shared" si="19"/>
        <v>14848.292132316312</v>
      </c>
      <c r="I83">
        <f t="shared" si="20"/>
        <v>8.893173888025542</v>
      </c>
      <c r="J83">
        <f t="shared" si="21"/>
        <v>29891.026185413019</v>
      </c>
      <c r="K83">
        <f t="shared" si="22"/>
        <v>0.19732303892087988</v>
      </c>
    </row>
    <row r="84" spans="1:11" x14ac:dyDescent="0.2">
      <c r="A84">
        <v>1690.7329999999999</v>
      </c>
      <c r="B84">
        <f t="shared" si="16"/>
        <v>21.170000000000073</v>
      </c>
      <c r="C84">
        <f t="shared" si="13"/>
        <v>42.275000000000091</v>
      </c>
      <c r="D84">
        <f t="shared" si="17"/>
        <v>2.0130952380952425</v>
      </c>
      <c r="E84">
        <f t="shared" si="14"/>
        <v>5.9145944392166008E-4</v>
      </c>
      <c r="F84">
        <f t="shared" si="15"/>
        <v>3.4982427380411935E-10</v>
      </c>
      <c r="G84">
        <f t="shared" si="18"/>
        <v>6.7347705948294116E-5</v>
      </c>
      <c r="H84">
        <f t="shared" si="19"/>
        <v>14848.315706072384</v>
      </c>
      <c r="I84">
        <f t="shared" si="20"/>
        <v>8.7821765506868239</v>
      </c>
      <c r="J84">
        <f t="shared" si="21"/>
        <v>29891.073641629115</v>
      </c>
      <c r="K84">
        <f t="shared" si="22"/>
        <v>0.19716406662180277</v>
      </c>
    </row>
    <row r="85" spans="1:11" x14ac:dyDescent="0.2">
      <c r="A85">
        <v>1711.903</v>
      </c>
      <c r="B85">
        <f t="shared" si="16"/>
        <v>21.105000000000018</v>
      </c>
      <c r="C85">
        <f t="shared" si="13"/>
        <v>42.276000000000067</v>
      </c>
      <c r="D85">
        <f t="shared" si="17"/>
        <v>2.0131428571428605</v>
      </c>
      <c r="E85">
        <f t="shared" si="14"/>
        <v>5.8414524654726351E-4</v>
      </c>
      <c r="F85">
        <f t="shared" si="15"/>
        <v>3.4122566906376324E-10</v>
      </c>
      <c r="G85">
        <f t="shared" si="18"/>
        <v>6.7347602643147642E-5</v>
      </c>
      <c r="H85">
        <f t="shared" si="19"/>
        <v>14848.338482049088</v>
      </c>
      <c r="I85">
        <f t="shared" si="20"/>
        <v>8.6735863434137848</v>
      </c>
      <c r="J85">
        <f t="shared" si="21"/>
        <v>29891.826555576583</v>
      </c>
      <c r="K85">
        <f t="shared" si="22"/>
        <v>6.9278047417685687E-2</v>
      </c>
    </row>
    <row r="86" spans="1:11" x14ac:dyDescent="0.2">
      <c r="A86">
        <v>1733.008</v>
      </c>
      <c r="B86">
        <f t="shared" si="16"/>
        <v>21.171000000000049</v>
      </c>
      <c r="C86">
        <f t="shared" si="13"/>
        <v>42.274999999999864</v>
      </c>
      <c r="D86">
        <f t="shared" si="17"/>
        <v>2.0130952380952314</v>
      </c>
      <c r="E86">
        <f t="shared" si="14"/>
        <v>5.7703138127463923E-4</v>
      </c>
      <c r="F86">
        <f t="shared" si="15"/>
        <v>3.3296521497571809E-10</v>
      </c>
      <c r="G86">
        <f t="shared" si="18"/>
        <v>6.734750340045323E-5</v>
      </c>
      <c r="H86">
        <f t="shared" si="19"/>
        <v>14848.360362431345</v>
      </c>
      <c r="I86">
        <f t="shared" si="20"/>
        <v>8.5679698895973626</v>
      </c>
      <c r="J86">
        <f t="shared" si="21"/>
        <v>29891.163539132525</v>
      </c>
      <c r="K86">
        <f t="shared" si="22"/>
        <v>0.1968574359045957</v>
      </c>
    </row>
    <row r="87" spans="1:11" x14ac:dyDescent="0.2">
      <c r="A87">
        <v>1754.1790000000001</v>
      </c>
      <c r="B87">
        <f t="shared" si="16"/>
        <v>21.103999999999814</v>
      </c>
      <c r="C87">
        <f t="shared" si="13"/>
        <v>42.274999999999864</v>
      </c>
      <c r="D87">
        <f t="shared" si="17"/>
        <v>2.0130952380952314</v>
      </c>
      <c r="E87">
        <f t="shared" si="14"/>
        <v>5.7006725083358085E-4</v>
      </c>
      <c r="F87">
        <f t="shared" si="15"/>
        <v>3.2497667047295675E-10</v>
      </c>
      <c r="G87">
        <f t="shared" si="18"/>
        <v>6.7347407424394099E-5</v>
      </c>
      <c r="H87">
        <f t="shared" si="19"/>
        <v>14848.381522668489</v>
      </c>
      <c r="I87">
        <f t="shared" si="20"/>
        <v>8.4645760339557654</v>
      </c>
      <c r="J87">
        <f t="shared" si="21"/>
        <v>29891.206136705157</v>
      </c>
      <c r="K87">
        <f t="shared" si="22"/>
        <v>0.19670950573705551</v>
      </c>
    </row>
    <row r="88" spans="1:11" x14ac:dyDescent="0.2">
      <c r="A88">
        <v>1775.2829999999999</v>
      </c>
      <c r="B88">
        <f t="shared" si="16"/>
        <v>21.171000000000049</v>
      </c>
      <c r="C88">
        <f t="shared" si="13"/>
        <v>42.275000000000091</v>
      </c>
      <c r="D88">
        <f t="shared" si="17"/>
        <v>2.0130952380952425</v>
      </c>
      <c r="E88">
        <f t="shared" si="14"/>
        <v>5.6329047256127617E-4</v>
      </c>
      <c r="F88">
        <f t="shared" si="15"/>
        <v>3.1729615647830582E-10</v>
      </c>
      <c r="G88">
        <f t="shared" si="18"/>
        <v>6.7347315148949516E-5</v>
      </c>
      <c r="H88">
        <f t="shared" si="19"/>
        <v>14848.401867072766</v>
      </c>
      <c r="I88">
        <f t="shared" si="20"/>
        <v>8.3639633044831534</v>
      </c>
      <c r="J88">
        <f t="shared" si="21"/>
        <v>29891.247091928693</v>
      </c>
      <c r="K88">
        <f t="shared" si="22"/>
        <v>0.19656560155179448</v>
      </c>
    </row>
    <row r="89" spans="1:11" x14ac:dyDescent="0.2">
      <c r="A89">
        <v>1796.454</v>
      </c>
      <c r="B89">
        <f t="shared" si="16"/>
        <v>21.104000000000042</v>
      </c>
    </row>
    <row r="90" spans="1:11" x14ac:dyDescent="0.2">
      <c r="A90">
        <v>1817.558</v>
      </c>
    </row>
    <row r="92" spans="1:11" x14ac:dyDescent="0.2">
      <c r="A92" t="s">
        <v>28</v>
      </c>
      <c r="B92">
        <f>SUM(B5:B89)/COUNT(B5:B89)</f>
        <v>21.137517647058825</v>
      </c>
      <c r="C92">
        <f>(SUM(C5:C88)/COUNT(C5:C88))/20</f>
        <v>2.1137851190476176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4AE-03C2-4898-AD25-6FA773BB2E20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5" x14ac:dyDescent="0.2">
      <c r="A3" s="1" t="s">
        <v>24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5" x14ac:dyDescent="0.2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5" x14ac:dyDescent="0.2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5" x14ac:dyDescent="0.2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5" x14ac:dyDescent="0.2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5" x14ac:dyDescent="0.2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5" x14ac:dyDescent="0.2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5" x14ac:dyDescent="0.2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5" x14ac:dyDescent="0.2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5" x14ac:dyDescent="0.2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>
        <f>SQRT(M11)</f>
        <v>8.3316997978908053E-6</v>
      </c>
      <c r="O14" t="s">
        <v>42</v>
      </c>
    </row>
    <row r="15" spans="1:15" x14ac:dyDescent="0.2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O15" t="s">
        <v>43</v>
      </c>
    </row>
    <row r="16" spans="1:15" x14ac:dyDescent="0.2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2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2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2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2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2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2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2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2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2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2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2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2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2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2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2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2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2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2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2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2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2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2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2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2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2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2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2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2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2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2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2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2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2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2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2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2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2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2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2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2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2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2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2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2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2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2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2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2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2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2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2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2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2">
      <c r="A69">
        <v>1368.86</v>
      </c>
      <c r="B69">
        <f t="shared" si="3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2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2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2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2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2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2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2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2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2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2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2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2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2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2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2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2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2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2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2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2">
      <c r="A89">
        <v>1790.2260000000001</v>
      </c>
      <c r="B89">
        <f t="shared" si="16"/>
        <v>20.746999999999844</v>
      </c>
    </row>
    <row r="90" spans="1:11" x14ac:dyDescent="0.2">
      <c r="A90">
        <v>1810.973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7657-674F-466D-9F29-A252E43AABE5}">
  <dimension ref="A1:O89"/>
  <sheetViews>
    <sheetView workbookViewId="0">
      <selection activeCell="N14" sqref="N14"/>
    </sheetView>
  </sheetViews>
  <sheetFormatPr baseColWidth="10" defaultColWidth="8.83203125" defaultRowHeight="15" x14ac:dyDescent="0.2"/>
  <cols>
    <col min="13" max="13" width="11.832031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5" x14ac:dyDescent="0.2">
      <c r="A3" s="1" t="s">
        <v>25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cm="1">
        <f t="array" ref="M5:N6">MMULT(TRANSPOSE(H5:I87),H5:I87)</f>
        <v>18166421209.636742</v>
      </c>
      <c r="N5">
        <v>48317093.0448443</v>
      </c>
    </row>
    <row r="6" spans="1:15" x14ac:dyDescent="0.2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>
        <v>48317093.0448443</v>
      </c>
      <c r="N6">
        <v>656485.39919556095</v>
      </c>
    </row>
    <row r="7" spans="1:15" x14ac:dyDescent="0.2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</row>
    <row r="8" spans="1:15" x14ac:dyDescent="0.2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cm="1">
        <f t="array" ref="M8:M9">MMULT(TRANSPOSE(H5:I87),J5:J87)</f>
        <v>36494401770.393852</v>
      </c>
    </row>
    <row r="9" spans="1:15" x14ac:dyDescent="0.2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>
        <v>97064390.139125302</v>
      </c>
    </row>
    <row r="10" spans="1:15" x14ac:dyDescent="0.2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5" x14ac:dyDescent="0.2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5" x14ac:dyDescent="0.2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5" x14ac:dyDescent="0.2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5" x14ac:dyDescent="0.2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>
        <f>SQRT(M11)</f>
        <v>8.273141060995267E-6</v>
      </c>
      <c r="O14" t="s">
        <v>42</v>
      </c>
    </row>
    <row r="15" spans="1:15" x14ac:dyDescent="0.2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O15" t="s">
        <v>43</v>
      </c>
    </row>
    <row r="16" spans="1:15" x14ac:dyDescent="0.2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2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+SUM(K5:K88)/(COUNT(K5:K88)-2)</f>
        <v>3.5481444559865447</v>
      </c>
    </row>
    <row r="18" spans="1:13" x14ac:dyDescent="0.2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2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2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2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2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2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2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2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2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2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2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2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2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2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2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2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2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2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2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2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2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2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2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2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2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2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2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2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2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2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2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2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2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2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2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2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2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2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2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2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2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2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2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2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2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2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2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2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2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2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2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2">
      <c r="A69">
        <v>1370.25</v>
      </c>
      <c r="B69">
        <f t="shared" si="3"/>
        <v>21.592000000000098</v>
      </c>
      <c r="C69">
        <f t="shared" ref="C69:C87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2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2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2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2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2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2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2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2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2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2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2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2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2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2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2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2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2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2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2">
      <c r="A88">
        <v>1771.548</v>
      </c>
      <c r="B88">
        <f t="shared" si="16"/>
        <v>20.531999999999925</v>
      </c>
    </row>
    <row r="89" spans="1:11" x14ac:dyDescent="0.2">
      <c r="A89">
        <v>1792.08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E35-D577-4DFC-9E10-C39B833CF6C9}">
  <dimension ref="A1:O89"/>
  <sheetViews>
    <sheetView workbookViewId="0">
      <selection activeCell="N14" sqref="N14"/>
    </sheetView>
  </sheetViews>
  <sheetFormatPr baseColWidth="10" defaultColWidth="8.83203125" defaultRowHeight="15" x14ac:dyDescent="0.2"/>
  <cols>
    <col min="13" max="13" width="11.832031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8.8217870282392141E-4</v>
      </c>
    </row>
    <row r="3" spans="1:15" x14ac:dyDescent="0.2">
      <c r="A3" t="s">
        <v>26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20.488</v>
      </c>
      <c r="B5">
        <f>A6-A5</f>
        <v>21.171999999999997</v>
      </c>
      <c r="C5">
        <f t="shared" ref="C5:C36" si="0">A7-A5</f>
        <v>42.393999999999998</v>
      </c>
      <c r="D5">
        <f>C5/21</f>
        <v>2.0187619047619045</v>
      </c>
      <c r="E5">
        <f t="shared" ref="E5:E36" si="1">1/A5</f>
        <v>4.880905896134323E-2</v>
      </c>
      <c r="F5">
        <f t="shared" ref="F5:F36" si="2">SQRT(((1/(A5^2))*$A$1)^2)</f>
        <v>2.3823242366918797E-6</v>
      </c>
      <c r="G5">
        <f>SQRT($D$1^2+($G$1*F5))</f>
        <v>8.1466453814567626E-5</v>
      </c>
      <c r="H5">
        <f>1/G5</f>
        <v>12274.991154962763</v>
      </c>
      <c r="I5">
        <f>E5/G5</f>
        <v>599.1307670325441</v>
      </c>
      <c r="J5">
        <f>D5/G5</f>
        <v>24780.284524928156</v>
      </c>
      <c r="K5">
        <f>(D5-$M$14-$M$15*E5)^2/G5^2</f>
        <v>0.11339519808696051</v>
      </c>
      <c r="L5" t="s">
        <v>37</v>
      </c>
      <c r="M5" cm="1">
        <f t="array" ref="M5:N6">MMULT(TRANSPOSE(H5:I87),H5:I87)</f>
        <v>18173211593.43219</v>
      </c>
      <c r="N5">
        <v>48335083.488990597</v>
      </c>
    </row>
    <row r="6" spans="1:15" x14ac:dyDescent="0.2">
      <c r="A6">
        <v>41.66</v>
      </c>
      <c r="B6">
        <f t="shared" ref="B6:B69" si="3">A7-A6</f>
        <v>21.222000000000001</v>
      </c>
      <c r="C6">
        <f t="shared" si="0"/>
        <v>42.394000000000005</v>
      </c>
      <c r="D6">
        <f t="shared" ref="D6:D69" si="4">C6/21</f>
        <v>2.018761904761905</v>
      </c>
      <c r="E6">
        <f t="shared" si="1"/>
        <v>2.4003840614498322E-2</v>
      </c>
      <c r="F6">
        <f t="shared" si="2"/>
        <v>5.7618436424623916E-7</v>
      </c>
      <c r="G6">
        <f t="shared" ref="G6:G69" si="5">SQRT($D$1^2+($G$1*F6))</f>
        <v>7.1017215992521287E-5</v>
      </c>
      <c r="H6">
        <f t="shared" ref="H6:H69" si="6">1/G6</f>
        <v>14081.092676250621</v>
      </c>
      <c r="I6">
        <f t="shared" ref="I6:I69" si="7">E6/G6</f>
        <v>338.00030427869956</v>
      </c>
      <c r="J6">
        <f t="shared" ref="J6:J69" si="8">D6/G6</f>
        <v>28426.373472236613</v>
      </c>
      <c r="K6">
        <f t="shared" ref="K6:K69" si="9">(D6-$M$14-$M$15*E6)^2/G6^2</f>
        <v>5.4154860305121672E-3</v>
      </c>
      <c r="M6">
        <v>48335083.488990597</v>
      </c>
      <c r="N6">
        <v>659511.31062755384</v>
      </c>
    </row>
    <row r="7" spans="1:15" x14ac:dyDescent="0.2">
      <c r="A7">
        <v>62.881999999999998</v>
      </c>
      <c r="B7">
        <f t="shared" si="3"/>
        <v>21.172000000000004</v>
      </c>
      <c r="C7">
        <f t="shared" si="0"/>
        <v>42.395000000000003</v>
      </c>
      <c r="D7">
        <f t="shared" si="4"/>
        <v>2.0188095238095238</v>
      </c>
      <c r="E7">
        <f t="shared" si="1"/>
        <v>1.5902802073725391E-2</v>
      </c>
      <c r="F7">
        <f t="shared" si="2"/>
        <v>2.5289911379608461E-7</v>
      </c>
      <c r="G7">
        <f t="shared" si="5"/>
        <v>6.8980066718177349E-5</v>
      </c>
      <c r="H7">
        <f t="shared" si="6"/>
        <v>14496.941617722212</v>
      </c>
      <c r="I7">
        <f t="shared" si="7"/>
        <v>230.5419932209887</v>
      </c>
      <c r="J7">
        <f t="shared" si="8"/>
        <v>29266.563803968245</v>
      </c>
      <c r="K7">
        <f t="shared" si="9"/>
        <v>0.51797731320235019</v>
      </c>
    </row>
    <row r="8" spans="1:15" x14ac:dyDescent="0.2">
      <c r="A8">
        <v>84.054000000000002</v>
      </c>
      <c r="B8">
        <f t="shared" si="3"/>
        <v>21.222999999999999</v>
      </c>
      <c r="C8">
        <f t="shared" si="0"/>
        <v>42.393999999999991</v>
      </c>
      <c r="D8">
        <f t="shared" si="4"/>
        <v>2.0187619047619045</v>
      </c>
      <c r="E8">
        <f t="shared" si="1"/>
        <v>1.1897113760201776E-2</v>
      </c>
      <c r="F8">
        <f t="shared" si="2"/>
        <v>1.4154131582318242E-7</v>
      </c>
      <c r="G8">
        <f t="shared" si="5"/>
        <v>6.8264281485115878E-5</v>
      </c>
      <c r="H8">
        <f t="shared" si="6"/>
        <v>14648.949322319268</v>
      </c>
      <c r="I8">
        <f t="shared" si="7"/>
        <v>174.28021655506305</v>
      </c>
      <c r="J8">
        <f t="shared" si="8"/>
        <v>29572.740836685854</v>
      </c>
      <c r="K8">
        <f t="shared" si="9"/>
        <v>6.7595891780891423E-3</v>
      </c>
      <c r="L8" t="s">
        <v>38</v>
      </c>
      <c r="M8" cm="1">
        <f t="array" ref="M8:M9">MMULT(TRANSPOSE(H5:I87),J5:J87)</f>
        <v>36687134965.536301</v>
      </c>
    </row>
    <row r="9" spans="1:15" x14ac:dyDescent="0.2">
      <c r="A9">
        <v>105.277</v>
      </c>
      <c r="B9">
        <f t="shared" si="3"/>
        <v>21.170999999999992</v>
      </c>
      <c r="C9">
        <f t="shared" si="0"/>
        <v>42.393999999999991</v>
      </c>
      <c r="D9">
        <f t="shared" si="4"/>
        <v>2.0187619047619045</v>
      </c>
      <c r="E9">
        <f t="shared" si="1"/>
        <v>9.4987509142547746E-3</v>
      </c>
      <c r="F9">
        <f t="shared" si="2"/>
        <v>9.0226268931055938E-8</v>
      </c>
      <c r="G9">
        <f t="shared" si="5"/>
        <v>6.7931900350104215E-5</v>
      </c>
      <c r="H9">
        <f t="shared" si="6"/>
        <v>14720.624549677652</v>
      </c>
      <c r="I9">
        <f t="shared" si="7"/>
        <v>139.82754589965188</v>
      </c>
      <c r="J9">
        <f t="shared" si="8"/>
        <v>29717.436055192109</v>
      </c>
      <c r="K9">
        <f t="shared" si="9"/>
        <v>1.3047663604598993E-2</v>
      </c>
      <c r="M9">
        <v>97576829.548385456</v>
      </c>
    </row>
    <row r="10" spans="1:15" x14ac:dyDescent="0.2">
      <c r="A10">
        <v>126.44799999999999</v>
      </c>
      <c r="B10">
        <f t="shared" si="3"/>
        <v>21.222999999999999</v>
      </c>
      <c r="C10">
        <f t="shared" si="0"/>
        <v>42.393000000000015</v>
      </c>
      <c r="D10">
        <f t="shared" si="4"/>
        <v>2.0187142857142866</v>
      </c>
      <c r="E10">
        <f t="shared" si="1"/>
        <v>7.9083892192838168E-3</v>
      </c>
      <c r="F10">
        <f t="shared" si="2"/>
        <v>6.2542620043684498E-8</v>
      </c>
      <c r="G10">
        <f t="shared" si="5"/>
        <v>6.7751908900868585E-5</v>
      </c>
      <c r="H10">
        <f t="shared" si="6"/>
        <v>14759.731736313926</v>
      </c>
      <c r="I10">
        <f t="shared" si="7"/>
        <v>116.72570334298626</v>
      </c>
      <c r="J10">
        <f t="shared" si="8"/>
        <v>29795.681309407453</v>
      </c>
      <c r="K10">
        <f t="shared" si="9"/>
        <v>0.32182919412756578</v>
      </c>
    </row>
    <row r="11" spans="1:15" x14ac:dyDescent="0.2">
      <c r="A11">
        <v>147.67099999999999</v>
      </c>
      <c r="B11">
        <f t="shared" si="3"/>
        <v>21.170000000000016</v>
      </c>
      <c r="C11">
        <f t="shared" si="0"/>
        <v>42.394000000000005</v>
      </c>
      <c r="D11">
        <f t="shared" si="4"/>
        <v>2.018761904761905</v>
      </c>
      <c r="E11">
        <f t="shared" si="1"/>
        <v>6.7718103080496514E-3</v>
      </c>
      <c r="F11">
        <f t="shared" si="2"/>
        <v>4.5857414848207515E-8</v>
      </c>
      <c r="G11">
        <f t="shared" si="5"/>
        <v>6.7643194979509198E-5</v>
      </c>
      <c r="H11">
        <f t="shared" si="6"/>
        <v>14783.453092405302</v>
      </c>
      <c r="I11">
        <f t="shared" si="7"/>
        <v>100.11074003971872</v>
      </c>
      <c r="J11">
        <f t="shared" si="8"/>
        <v>29844.271923782399</v>
      </c>
      <c r="K11">
        <f t="shared" si="9"/>
        <v>2.2742115163703096E-2</v>
      </c>
      <c r="L11" t="s">
        <v>39</v>
      </c>
      <c r="M11">
        <f t="array" ref="M11:N12">MINVERSE(M5:N6)</f>
        <v>6.8349102594743882E-11</v>
      </c>
      <c r="N11">
        <v>-5.0092538627896361E-9</v>
      </c>
    </row>
    <row r="12" spans="1:15" x14ac:dyDescent="0.2">
      <c r="A12">
        <v>168.84100000000001</v>
      </c>
      <c r="B12">
        <f t="shared" si="3"/>
        <v>21.22399999999999</v>
      </c>
      <c r="C12">
        <f t="shared" si="0"/>
        <v>42.394000000000005</v>
      </c>
      <c r="D12">
        <f t="shared" si="4"/>
        <v>2.018761904761905</v>
      </c>
      <c r="E12">
        <f t="shared" si="1"/>
        <v>5.9227320378344118E-3</v>
      </c>
      <c r="F12">
        <f t="shared" si="2"/>
        <v>3.5078754791990166E-8</v>
      </c>
      <c r="G12">
        <f t="shared" si="5"/>
        <v>6.7572872683417307E-5</v>
      </c>
      <c r="H12">
        <f t="shared" si="6"/>
        <v>14798.838058654928</v>
      </c>
      <c r="I12">
        <f t="shared" si="7"/>
        <v>87.649552292718752</v>
      </c>
      <c r="J12">
        <f t="shared" si="8"/>
        <v>29875.330507553193</v>
      </c>
      <c r="K12">
        <f t="shared" si="9"/>
        <v>2.6312427317469442E-2</v>
      </c>
      <c r="M12">
        <v>-5.0092538627896353E-9</v>
      </c>
      <c r="N12">
        <v>1.8833986372326982E-6</v>
      </c>
    </row>
    <row r="13" spans="1:15" x14ac:dyDescent="0.2">
      <c r="A13">
        <v>190.065</v>
      </c>
      <c r="B13">
        <f t="shared" si="3"/>
        <v>21.170000000000016</v>
      </c>
      <c r="C13">
        <f t="shared" si="0"/>
        <v>42.394000000000005</v>
      </c>
      <c r="D13">
        <f t="shared" si="4"/>
        <v>2.018761904761905</v>
      </c>
      <c r="E13">
        <f t="shared" si="1"/>
        <v>5.2613579564885701E-3</v>
      </c>
      <c r="F13">
        <f t="shared" si="2"/>
        <v>2.7681887546305576E-8</v>
      </c>
      <c r="G13">
        <f t="shared" si="5"/>
        <v>6.7524571556860447E-5</v>
      </c>
      <c r="H13">
        <f t="shared" si="6"/>
        <v>14809.423842962551</v>
      </c>
      <c r="I13">
        <f t="shared" si="7"/>
        <v>77.917679967182551</v>
      </c>
      <c r="J13">
        <f t="shared" si="8"/>
        <v>29896.70068564545</v>
      </c>
      <c r="K13">
        <f t="shared" si="9"/>
        <v>2.9273751336512697E-2</v>
      </c>
    </row>
    <row r="14" spans="1:15" x14ac:dyDescent="0.2">
      <c r="A14">
        <v>211.23500000000001</v>
      </c>
      <c r="B14">
        <f t="shared" si="3"/>
        <v>21.22399999999999</v>
      </c>
      <c r="C14">
        <f t="shared" si="0"/>
        <v>42.393999999999977</v>
      </c>
      <c r="D14">
        <f t="shared" si="4"/>
        <v>2.0187619047619036</v>
      </c>
      <c r="E14">
        <f t="shared" si="1"/>
        <v>4.7340639572040618E-3</v>
      </c>
      <c r="F14">
        <f t="shared" si="2"/>
        <v>2.2411361550898579E-8</v>
      </c>
      <c r="G14">
        <f t="shared" si="5"/>
        <v>6.7490134228283605E-5</v>
      </c>
      <c r="H14">
        <f t="shared" si="6"/>
        <v>14816.980458470067</v>
      </c>
      <c r="I14">
        <f t="shared" si="7"/>
        <v>70.144533143040064</v>
      </c>
      <c r="J14">
        <f t="shared" si="8"/>
        <v>29911.955693160937</v>
      </c>
      <c r="K14">
        <f t="shared" si="9"/>
        <v>3.174725395675225E-2</v>
      </c>
      <c r="L14" t="s">
        <v>40</v>
      </c>
      <c r="M14">
        <f t="array" ref="M14:M15">MMULT(M11:N12,M8:M9)</f>
        <v>2.0187456413326408</v>
      </c>
      <c r="N14">
        <f>SQRT(M11)</f>
        <v>8.267351607059173E-6</v>
      </c>
      <c r="O14" t="s">
        <v>42</v>
      </c>
    </row>
    <row r="15" spans="1:15" x14ac:dyDescent="0.2">
      <c r="A15">
        <v>232.459</v>
      </c>
      <c r="B15">
        <f t="shared" si="3"/>
        <v>21.169999999999987</v>
      </c>
      <c r="C15">
        <f t="shared" si="0"/>
        <v>42.394000000000005</v>
      </c>
      <c r="D15">
        <f t="shared" si="4"/>
        <v>2.018761904761905</v>
      </c>
      <c r="E15">
        <f t="shared" si="1"/>
        <v>4.3018338717795397E-3</v>
      </c>
      <c r="F15">
        <f t="shared" si="2"/>
        <v>1.8505774660389748E-8</v>
      </c>
      <c r="G15">
        <f t="shared" si="5"/>
        <v>6.7464603997762439E-5</v>
      </c>
      <c r="H15">
        <f t="shared" si="6"/>
        <v>14822.587560629074</v>
      </c>
      <c r="I15">
        <f t="shared" si="7"/>
        <v>63.764309235732213</v>
      </c>
      <c r="J15">
        <f t="shared" si="8"/>
        <v>29923.275097395668</v>
      </c>
      <c r="K15">
        <f t="shared" si="9"/>
        <v>3.3848903964811564E-2</v>
      </c>
      <c r="M15">
        <v>8.952561190369579E-4</v>
      </c>
      <c r="O15" t="s">
        <v>43</v>
      </c>
    </row>
    <row r="16" spans="1:15" x14ac:dyDescent="0.2">
      <c r="A16">
        <v>253.62899999999999</v>
      </c>
      <c r="B16">
        <f t="shared" si="3"/>
        <v>21.224000000000018</v>
      </c>
      <c r="C16">
        <f t="shared" si="0"/>
        <v>42.394000000000034</v>
      </c>
      <c r="D16">
        <f t="shared" si="4"/>
        <v>2.0187619047619063</v>
      </c>
      <c r="E16">
        <f t="shared" si="1"/>
        <v>3.9427667971722478E-3</v>
      </c>
      <c r="F16">
        <f t="shared" si="2"/>
        <v>1.5545410016883907E-8</v>
      </c>
      <c r="G16">
        <f t="shared" si="5"/>
        <v>6.7445246103293373E-5</v>
      </c>
      <c r="H16">
        <f t="shared" si="6"/>
        <v>14826.841886950571</v>
      </c>
      <c r="I16">
        <f t="shared" si="7"/>
        <v>58.458779898791434</v>
      </c>
      <c r="J16">
        <f t="shared" si="8"/>
        <v>29931.863569303954</v>
      </c>
      <c r="K16">
        <f t="shared" si="9"/>
        <v>3.5645331947487965E-2</v>
      </c>
    </row>
    <row r="17" spans="1:13" x14ac:dyDescent="0.2">
      <c r="A17">
        <v>274.85300000000001</v>
      </c>
      <c r="B17">
        <f t="shared" si="3"/>
        <v>21.170000000000016</v>
      </c>
      <c r="C17">
        <f t="shared" si="0"/>
        <v>42.394000000000005</v>
      </c>
      <c r="D17">
        <f t="shared" si="4"/>
        <v>2.018761904761905</v>
      </c>
      <c r="E17">
        <f t="shared" si="1"/>
        <v>3.6383084776225837E-3</v>
      </c>
      <c r="F17">
        <f t="shared" si="2"/>
        <v>1.3237288578340361E-8</v>
      </c>
      <c r="G17">
        <f t="shared" si="5"/>
        <v>6.7430149387030086E-5</v>
      </c>
      <c r="H17">
        <f t="shared" si="6"/>
        <v>14830.161420231792</v>
      </c>
      <c r="I17">
        <f t="shared" si="7"/>
        <v>53.956702019740703</v>
      </c>
      <c r="J17">
        <f t="shared" si="8"/>
        <v>29938.564916633652</v>
      </c>
      <c r="K17">
        <f t="shared" si="9"/>
        <v>3.7204319851585871E-2</v>
      </c>
      <c r="L17" t="s">
        <v>41</v>
      </c>
      <c r="M17">
        <f>+SUM(K5:K88)/(COUNT(K5:K88)-2)</f>
        <v>0.17330851277545917</v>
      </c>
    </row>
    <row r="18" spans="1:13" x14ac:dyDescent="0.2">
      <c r="A18">
        <v>296.02300000000002</v>
      </c>
      <c r="B18">
        <f t="shared" si="3"/>
        <v>21.22399999999999</v>
      </c>
      <c r="C18">
        <f t="shared" si="0"/>
        <v>42.392999999999972</v>
      </c>
      <c r="D18">
        <f t="shared" si="4"/>
        <v>2.0187142857142844</v>
      </c>
      <c r="E18">
        <f t="shared" si="1"/>
        <v>3.3781158896437099E-3</v>
      </c>
      <c r="F18">
        <f t="shared" si="2"/>
        <v>1.1411666963863313E-8</v>
      </c>
      <c r="G18">
        <f t="shared" si="5"/>
        <v>6.7418206160127758E-5</v>
      </c>
      <c r="H18">
        <f t="shared" si="6"/>
        <v>14832.788603494711</v>
      </c>
      <c r="I18">
        <f t="shared" si="7"/>
        <v>50.106878869191618</v>
      </c>
      <c r="J18">
        <f t="shared" si="8"/>
        <v>29943.162250854806</v>
      </c>
      <c r="K18">
        <f t="shared" si="9"/>
        <v>0.26004874602204281</v>
      </c>
    </row>
    <row r="19" spans="1:13" x14ac:dyDescent="0.2">
      <c r="A19">
        <v>317.24700000000001</v>
      </c>
      <c r="B19">
        <f t="shared" si="3"/>
        <v>21.168999999999983</v>
      </c>
      <c r="C19">
        <f t="shared" si="0"/>
        <v>42.394000000000005</v>
      </c>
      <c r="D19">
        <f t="shared" si="4"/>
        <v>2.018761904761905</v>
      </c>
      <c r="E19">
        <f t="shared" si="1"/>
        <v>3.1521180657342702E-3</v>
      </c>
      <c r="F19">
        <f t="shared" si="2"/>
        <v>9.935848300328356E-9</v>
      </c>
      <c r="G19">
        <f t="shared" si="5"/>
        <v>6.7408549799378471E-5</v>
      </c>
      <c r="H19">
        <f t="shared" si="6"/>
        <v>14834.913419383787</v>
      </c>
      <c r="I19">
        <f t="shared" si="7"/>
        <v>46.761398592843392</v>
      </c>
      <c r="J19">
        <f t="shared" si="8"/>
        <v>29948.158071493159</v>
      </c>
      <c r="K19">
        <f t="shared" si="9"/>
        <v>3.9761610970326634E-2</v>
      </c>
    </row>
    <row r="20" spans="1:13" x14ac:dyDescent="0.2">
      <c r="A20">
        <v>338.416</v>
      </c>
      <c r="B20">
        <f t="shared" si="3"/>
        <v>21.225000000000023</v>
      </c>
      <c r="C20">
        <f t="shared" si="0"/>
        <v>42.394000000000005</v>
      </c>
      <c r="D20">
        <f t="shared" si="4"/>
        <v>2.018761904761905</v>
      </c>
      <c r="E20">
        <f t="shared" si="1"/>
        <v>2.9549430286984067E-3</v>
      </c>
      <c r="F20">
        <f t="shared" si="2"/>
        <v>8.7316883028533131E-9</v>
      </c>
      <c r="G20">
        <f t="shared" si="5"/>
        <v>6.7400669890964164E-5</v>
      </c>
      <c r="H20">
        <f t="shared" si="6"/>
        <v>14836.647790262712</v>
      </c>
      <c r="I20">
        <f t="shared" si="7"/>
        <v>43.841448957090421</v>
      </c>
      <c r="J20">
        <f t="shared" si="8"/>
        <v>29951.659353352261</v>
      </c>
      <c r="K20">
        <f t="shared" si="9"/>
        <v>4.0822362414388802E-2</v>
      </c>
    </row>
    <row r="21" spans="1:13" x14ac:dyDescent="0.2">
      <c r="A21">
        <v>359.64100000000002</v>
      </c>
      <c r="B21">
        <f t="shared" si="3"/>
        <v>21.168999999999983</v>
      </c>
      <c r="C21">
        <f t="shared" si="0"/>
        <v>42.394000000000005</v>
      </c>
      <c r="D21">
        <f t="shared" si="4"/>
        <v>2.018761904761905</v>
      </c>
      <c r="E21">
        <f t="shared" si="1"/>
        <v>2.7805506046307289E-3</v>
      </c>
      <c r="F21">
        <f t="shared" si="2"/>
        <v>7.7314616649123118E-9</v>
      </c>
      <c r="G21">
        <f t="shared" si="5"/>
        <v>6.7394123802544793E-5</v>
      </c>
      <c r="H21">
        <f t="shared" si="6"/>
        <v>14838.088895255289</v>
      </c>
      <c r="I21">
        <f t="shared" si="7"/>
        <v>41.258057049266597</v>
      </c>
      <c r="J21">
        <f t="shared" si="8"/>
        <v>29954.568601212035</v>
      </c>
      <c r="K21">
        <f t="shared" si="9"/>
        <v>4.1771871581895464E-2</v>
      </c>
    </row>
    <row r="22" spans="1:13" x14ac:dyDescent="0.2">
      <c r="A22">
        <v>380.81</v>
      </c>
      <c r="B22">
        <f t="shared" si="3"/>
        <v>21.225000000000023</v>
      </c>
      <c r="C22">
        <f t="shared" si="0"/>
        <v>42.394000000000005</v>
      </c>
      <c r="D22">
        <f t="shared" si="4"/>
        <v>2.018761904761905</v>
      </c>
      <c r="E22">
        <f t="shared" si="1"/>
        <v>2.6259814605708882E-3</v>
      </c>
      <c r="F22">
        <f t="shared" si="2"/>
        <v>6.8957786312620165E-9</v>
      </c>
      <c r="G22">
        <f t="shared" si="5"/>
        <v>6.7388654099470902E-5</v>
      </c>
      <c r="H22">
        <f t="shared" si="6"/>
        <v>14839.29325141176</v>
      </c>
      <c r="I22">
        <f t="shared" si="7"/>
        <v>38.967708966181981</v>
      </c>
      <c r="J22">
        <f t="shared" si="8"/>
        <v>29956.999909540486</v>
      </c>
      <c r="K22">
        <f t="shared" si="9"/>
        <v>4.2622311133557682E-2</v>
      </c>
    </row>
    <row r="23" spans="1:13" x14ac:dyDescent="0.2">
      <c r="A23">
        <v>402.03500000000003</v>
      </c>
      <c r="B23">
        <f t="shared" si="3"/>
        <v>21.168999999999983</v>
      </c>
      <c r="C23">
        <f t="shared" si="0"/>
        <v>42.393999999999949</v>
      </c>
      <c r="D23">
        <f t="shared" si="4"/>
        <v>2.0187619047619023</v>
      </c>
      <c r="E23">
        <f t="shared" si="1"/>
        <v>2.487345629111893E-3</v>
      </c>
      <c r="F23">
        <f t="shared" si="2"/>
        <v>6.1868882786620392E-9</v>
      </c>
      <c r="G23">
        <f t="shared" si="5"/>
        <v>6.7384013930356181E-5</v>
      </c>
      <c r="H23">
        <f t="shared" si="6"/>
        <v>14840.315108469737</v>
      </c>
      <c r="I23">
        <f t="shared" si="7"/>
        <v>36.912992919695384</v>
      </c>
      <c r="J23">
        <f t="shared" si="8"/>
        <v>29959.062795641203</v>
      </c>
      <c r="K23">
        <f t="shared" si="9"/>
        <v>4.3392152956742647E-2</v>
      </c>
    </row>
    <row r="24" spans="1:13" x14ac:dyDescent="0.2">
      <c r="A24">
        <v>423.20400000000001</v>
      </c>
      <c r="B24">
        <f t="shared" si="3"/>
        <v>21.224999999999966</v>
      </c>
      <c r="C24">
        <f t="shared" si="0"/>
        <v>42.392999999999972</v>
      </c>
      <c r="D24">
        <f t="shared" si="4"/>
        <v>2.0187142857142844</v>
      </c>
      <c r="E24">
        <f t="shared" si="1"/>
        <v>2.362926626402397E-3</v>
      </c>
      <c r="F24">
        <f t="shared" si="2"/>
        <v>5.5834222417614127E-9</v>
      </c>
      <c r="G24">
        <f t="shared" si="5"/>
        <v>6.7380063583235094E-5</v>
      </c>
      <c r="H24">
        <f t="shared" si="6"/>
        <v>14841.18516398686</v>
      </c>
      <c r="I24">
        <f t="shared" si="7"/>
        <v>35.068631591352776</v>
      </c>
      <c r="J24">
        <f t="shared" si="8"/>
        <v>29960.112507471167</v>
      </c>
      <c r="K24">
        <f t="shared" si="9"/>
        <v>0.24676050783517758</v>
      </c>
    </row>
    <row r="25" spans="1:13" x14ac:dyDescent="0.2">
      <c r="A25">
        <v>444.42899999999997</v>
      </c>
      <c r="B25">
        <f t="shared" si="3"/>
        <v>21.168000000000006</v>
      </c>
      <c r="C25">
        <f t="shared" si="0"/>
        <v>42.393000000000029</v>
      </c>
      <c r="D25">
        <f t="shared" si="4"/>
        <v>2.018714285714287</v>
      </c>
      <c r="E25">
        <f t="shared" si="1"/>
        <v>2.2500781902171103E-3</v>
      </c>
      <c r="F25">
        <f t="shared" si="2"/>
        <v>5.0628518620907058E-9</v>
      </c>
      <c r="G25">
        <f t="shared" si="5"/>
        <v>6.737665569304058E-5</v>
      </c>
      <c r="H25">
        <f t="shared" si="6"/>
        <v>14841.935826495634</v>
      </c>
      <c r="I25">
        <f t="shared" si="7"/>
        <v>33.395516103799785</v>
      </c>
      <c r="J25">
        <f t="shared" si="8"/>
        <v>29961.62788060142</v>
      </c>
      <c r="K25">
        <f t="shared" si="9"/>
        <v>0.24529793535549332</v>
      </c>
    </row>
    <row r="26" spans="1:13" x14ac:dyDescent="0.2">
      <c r="A26">
        <v>465.59699999999998</v>
      </c>
      <c r="B26">
        <f t="shared" si="3"/>
        <v>21.225000000000023</v>
      </c>
      <c r="C26">
        <f t="shared" si="0"/>
        <v>42.394000000000005</v>
      </c>
      <c r="D26">
        <f t="shared" si="4"/>
        <v>2.018761904761905</v>
      </c>
      <c r="E26">
        <f t="shared" si="1"/>
        <v>2.1477801618137574E-3</v>
      </c>
      <c r="F26">
        <f t="shared" si="2"/>
        <v>4.6129596234807302E-9</v>
      </c>
      <c r="G26">
        <f t="shared" si="5"/>
        <v>6.7373710355205085E-5</v>
      </c>
      <c r="H26">
        <f t="shared" si="6"/>
        <v>14842.584662887622</v>
      </c>
      <c r="I26">
        <f t="shared" si="7"/>
        <v>31.878608888991174</v>
      </c>
      <c r="J26">
        <f t="shared" si="8"/>
        <v>29963.644485640856</v>
      </c>
      <c r="K26">
        <f t="shared" si="9"/>
        <v>4.5305891355119185E-2</v>
      </c>
    </row>
    <row r="27" spans="1:13" x14ac:dyDescent="0.2">
      <c r="A27">
        <v>486.822</v>
      </c>
      <c r="B27">
        <f t="shared" si="3"/>
        <v>21.168999999999983</v>
      </c>
      <c r="C27">
        <f t="shared" si="0"/>
        <v>42.394000000000005</v>
      </c>
      <c r="D27">
        <f t="shared" si="4"/>
        <v>2.018761904761905</v>
      </c>
      <c r="E27">
        <f t="shared" si="1"/>
        <v>2.0541388844382545E-3</v>
      </c>
      <c r="F27">
        <f t="shared" si="2"/>
        <v>4.2194865565612372E-9</v>
      </c>
      <c r="G27">
        <f t="shared" si="5"/>
        <v>6.7371134274756721E-5</v>
      </c>
      <c r="H27">
        <f t="shared" si="6"/>
        <v>14843.152201085768</v>
      </c>
      <c r="I27">
        <f t="shared" si="7"/>
        <v>30.489896103885538</v>
      </c>
      <c r="J27">
        <f t="shared" si="8"/>
        <v>29964.790210134764</v>
      </c>
      <c r="K27">
        <f t="shared" si="9"/>
        <v>4.5840646921146644E-2</v>
      </c>
    </row>
    <row r="28" spans="1:13" x14ac:dyDescent="0.2">
      <c r="A28">
        <v>507.99099999999999</v>
      </c>
      <c r="B28">
        <f t="shared" si="3"/>
        <v>21.225000000000023</v>
      </c>
      <c r="C28">
        <f t="shared" si="0"/>
        <v>42.394000000000005</v>
      </c>
      <c r="D28">
        <f t="shared" si="4"/>
        <v>2.018761904761905</v>
      </c>
      <c r="E28">
        <f t="shared" si="1"/>
        <v>1.9685388126955005E-3</v>
      </c>
      <c r="F28">
        <f t="shared" si="2"/>
        <v>3.8751450570886118E-9</v>
      </c>
      <c r="G28">
        <f t="shared" si="5"/>
        <v>6.7368879779390462E-5</v>
      </c>
      <c r="H28">
        <f t="shared" si="6"/>
        <v>14843.648926249783</v>
      </c>
      <c r="I28">
        <f t="shared" si="7"/>
        <v>29.220299033348589</v>
      </c>
      <c r="J28">
        <f t="shared" si="8"/>
        <v>29965.792979973019</v>
      </c>
      <c r="K28">
        <f t="shared" si="9"/>
        <v>4.6332124607166486E-2</v>
      </c>
    </row>
    <row r="29" spans="1:13" x14ac:dyDescent="0.2">
      <c r="A29">
        <v>529.21600000000001</v>
      </c>
      <c r="B29">
        <f t="shared" si="3"/>
        <v>21.168999999999983</v>
      </c>
      <c r="C29">
        <f t="shared" si="0"/>
        <v>42.394000000000005</v>
      </c>
      <c r="D29">
        <f t="shared" si="4"/>
        <v>2.018761904761905</v>
      </c>
      <c r="E29">
        <f t="shared" si="1"/>
        <v>1.8895876163985972E-3</v>
      </c>
      <c r="F29">
        <f t="shared" si="2"/>
        <v>3.570541360046932E-9</v>
      </c>
      <c r="G29">
        <f t="shared" si="5"/>
        <v>6.7366885395093293E-5</v>
      </c>
      <c r="H29">
        <f t="shared" si="6"/>
        <v>14844.088369756153</v>
      </c>
      <c r="I29">
        <f t="shared" si="7"/>
        <v>28.049205560217668</v>
      </c>
      <c r="J29">
        <f t="shared" si="8"/>
        <v>29966.680111782971</v>
      </c>
      <c r="K29">
        <f t="shared" si="9"/>
        <v>4.6787661933179597E-2</v>
      </c>
    </row>
    <row r="30" spans="1:13" x14ac:dyDescent="0.2">
      <c r="A30">
        <v>550.38499999999999</v>
      </c>
      <c r="B30">
        <f t="shared" si="3"/>
        <v>21.225000000000023</v>
      </c>
      <c r="C30">
        <f t="shared" si="0"/>
        <v>42.393000000000029</v>
      </c>
      <c r="D30">
        <f t="shared" si="4"/>
        <v>2.018714285714287</v>
      </c>
      <c r="E30">
        <f t="shared" si="1"/>
        <v>1.8169099811949818E-3</v>
      </c>
      <c r="F30">
        <f t="shared" si="2"/>
        <v>3.3011618797659487E-9</v>
      </c>
      <c r="G30">
        <f t="shared" si="5"/>
        <v>6.7365121591185094E-5</v>
      </c>
      <c r="H30">
        <f t="shared" si="6"/>
        <v>14844.477028760424</v>
      </c>
      <c r="I30">
        <f t="shared" si="7"/>
        <v>26.971078479174441</v>
      </c>
      <c r="J30">
        <f t="shared" si="8"/>
        <v>29966.757841916242</v>
      </c>
      <c r="K30">
        <f t="shared" si="9"/>
        <v>0.23971186082292698</v>
      </c>
    </row>
    <row r="31" spans="1:13" x14ac:dyDescent="0.2">
      <c r="A31">
        <v>571.61</v>
      </c>
      <c r="B31">
        <f t="shared" si="3"/>
        <v>21.168000000000006</v>
      </c>
      <c r="C31">
        <f t="shared" si="0"/>
        <v>42.394999999999982</v>
      </c>
      <c r="D31">
        <f t="shared" si="4"/>
        <v>2.0188095238095229</v>
      </c>
      <c r="E31">
        <f t="shared" si="1"/>
        <v>1.7494445513549447E-3</v>
      </c>
      <c r="F31">
        <f t="shared" si="2"/>
        <v>3.0605562382655042E-9</v>
      </c>
      <c r="G31">
        <f t="shared" si="5"/>
        <v>6.7363546149400727E-5</v>
      </c>
      <c r="H31">
        <f t="shared" si="6"/>
        <v>14844.824198865252</v>
      </c>
      <c r="I31">
        <f t="shared" si="7"/>
        <v>25.970196810526847</v>
      </c>
      <c r="J31">
        <f t="shared" si="8"/>
        <v>29968.872471947241</v>
      </c>
      <c r="K31">
        <f t="shared" si="9"/>
        <v>0.85576220352843069</v>
      </c>
    </row>
    <row r="32" spans="1:13" x14ac:dyDescent="0.2">
      <c r="A32">
        <v>592.77800000000002</v>
      </c>
      <c r="B32">
        <f t="shared" si="3"/>
        <v>21.226999999999975</v>
      </c>
      <c r="C32">
        <f t="shared" si="0"/>
        <v>42.394000000000005</v>
      </c>
      <c r="D32">
        <f t="shared" si="4"/>
        <v>2.018761904761905</v>
      </c>
      <c r="E32">
        <f t="shared" si="1"/>
        <v>1.6869721885764992E-3</v>
      </c>
      <c r="F32">
        <f t="shared" si="2"/>
        <v>2.8458751650305833E-9</v>
      </c>
      <c r="G32">
        <f t="shared" si="5"/>
        <v>6.7362140425848517E-5</v>
      </c>
      <c r="H32">
        <f t="shared" si="6"/>
        <v>14845.133982949796</v>
      </c>
      <c r="I32">
        <f t="shared" si="7"/>
        <v>25.043328164928177</v>
      </c>
      <c r="J32">
        <f t="shared" si="8"/>
        <v>29968.790955865414</v>
      </c>
      <c r="K32">
        <f t="shared" si="9"/>
        <v>4.7966516185410153E-2</v>
      </c>
    </row>
    <row r="33" spans="1:11" x14ac:dyDescent="0.2">
      <c r="A33">
        <v>614.005</v>
      </c>
      <c r="B33">
        <f t="shared" si="3"/>
        <v>21.16700000000003</v>
      </c>
      <c r="C33">
        <f t="shared" si="0"/>
        <v>42.394000000000005</v>
      </c>
      <c r="D33">
        <f t="shared" si="4"/>
        <v>2.018761904761905</v>
      </c>
      <c r="E33">
        <f t="shared" si="1"/>
        <v>1.6286512324818201E-3</v>
      </c>
      <c r="F33">
        <f t="shared" si="2"/>
        <v>2.652504837064552E-9</v>
      </c>
      <c r="G33">
        <f t="shared" si="5"/>
        <v>6.7360874219138844E-5</v>
      </c>
      <c r="H33">
        <f t="shared" si="6"/>
        <v>14845.413032301116</v>
      </c>
      <c r="I33">
        <f t="shared" si="7"/>
        <v>24.178000231758887</v>
      </c>
      <c r="J33">
        <f t="shared" si="8"/>
        <v>29969.354290065407</v>
      </c>
      <c r="K33">
        <f t="shared" si="9"/>
        <v>4.8308445059859949E-2</v>
      </c>
    </row>
    <row r="34" spans="1:11" x14ac:dyDescent="0.2">
      <c r="A34">
        <v>635.17200000000003</v>
      </c>
      <c r="B34">
        <f t="shared" si="3"/>
        <v>21.226999999999975</v>
      </c>
      <c r="C34">
        <f t="shared" si="0"/>
        <v>42.394000000000005</v>
      </c>
      <c r="D34">
        <f t="shared" si="4"/>
        <v>2.018761904761905</v>
      </c>
      <c r="E34">
        <f t="shared" si="1"/>
        <v>1.5743767042627824E-3</v>
      </c>
      <c r="F34">
        <f t="shared" si="2"/>
        <v>2.4786620069253406E-9</v>
      </c>
      <c r="G34">
        <f t="shared" si="5"/>
        <v>6.735973585996502E-5</v>
      </c>
      <c r="H34">
        <f t="shared" si="6"/>
        <v>14845.663915293733</v>
      </c>
      <c r="I34">
        <f t="shared" si="7"/>
        <v>23.372667427553061</v>
      </c>
      <c r="J34">
        <f t="shared" si="8"/>
        <v>29969.860763093457</v>
      </c>
      <c r="K34">
        <f t="shared" si="9"/>
        <v>4.8627694997233725E-2</v>
      </c>
    </row>
    <row r="35" spans="1:11" x14ac:dyDescent="0.2">
      <c r="A35">
        <v>656.399</v>
      </c>
      <c r="B35">
        <f t="shared" si="3"/>
        <v>21.16700000000003</v>
      </c>
      <c r="C35">
        <f t="shared" si="0"/>
        <v>42.393000000000029</v>
      </c>
      <c r="D35">
        <f t="shared" si="4"/>
        <v>2.018714285714287</v>
      </c>
      <c r="E35">
        <f t="shared" si="1"/>
        <v>1.5234636250207572E-3</v>
      </c>
      <c r="F35">
        <f t="shared" si="2"/>
        <v>2.3209414167613862E-9</v>
      </c>
      <c r="G35">
        <f t="shared" si="5"/>
        <v>6.735870305594235E-5</v>
      </c>
      <c r="H35">
        <f t="shared" si="6"/>
        <v>14845.891542322095</v>
      </c>
      <c r="I35">
        <f t="shared" si="7"/>
        <v>22.617175745731021</v>
      </c>
      <c r="J35">
        <f t="shared" si="8"/>
        <v>29969.613340650525</v>
      </c>
      <c r="K35">
        <f t="shared" si="9"/>
        <v>0.23595332898658641</v>
      </c>
    </row>
    <row r="36" spans="1:11" x14ac:dyDescent="0.2">
      <c r="A36">
        <v>677.56600000000003</v>
      </c>
      <c r="B36">
        <f t="shared" si="3"/>
        <v>21.225999999999999</v>
      </c>
      <c r="C36">
        <f t="shared" si="0"/>
        <v>42.394000000000005</v>
      </c>
      <c r="D36">
        <f t="shared" si="4"/>
        <v>2.018761904761905</v>
      </c>
      <c r="E36">
        <f t="shared" si="1"/>
        <v>1.4758709852619523E-3</v>
      </c>
      <c r="F36">
        <f t="shared" si="2"/>
        <v>2.1781951651380859E-9</v>
      </c>
      <c r="G36">
        <f t="shared" si="5"/>
        <v>6.7357768294945227E-5</v>
      </c>
      <c r="H36">
        <f t="shared" si="6"/>
        <v>14846.097566968288</v>
      </c>
      <c r="I36">
        <f t="shared" si="7"/>
        <v>21.910924643456561</v>
      </c>
      <c r="J36">
        <f t="shared" si="8"/>
        <v>29970.736202573982</v>
      </c>
      <c r="K36">
        <f t="shared" si="9"/>
        <v>4.9209688344789705E-2</v>
      </c>
    </row>
    <row r="37" spans="1:11" x14ac:dyDescent="0.2">
      <c r="A37">
        <v>698.79200000000003</v>
      </c>
      <c r="B37">
        <f t="shared" si="3"/>
        <v>21.168000000000006</v>
      </c>
      <c r="C37">
        <f t="shared" ref="C37:C68" si="10">A39-A37</f>
        <v>42.394000000000005</v>
      </c>
      <c r="D37">
        <f t="shared" si="4"/>
        <v>2.018761904761905</v>
      </c>
      <c r="E37">
        <f t="shared" ref="E37:E68" si="11">1/A37</f>
        <v>1.4310409964624665E-3</v>
      </c>
      <c r="F37">
        <f t="shared" ref="F37:F68" si="12">SQRT(((1/(A37^2))*$A$1)^2)</f>
        <v>2.0478783335562893E-9</v>
      </c>
      <c r="G37">
        <f t="shared" si="5"/>
        <v>6.7356914915560722E-5</v>
      </c>
      <c r="H37">
        <f t="shared" si="6"/>
        <v>14846.285659811017</v>
      </c>
      <c r="I37">
        <f t="shared" si="7"/>
        <v>21.245643424382386</v>
      </c>
      <c r="J37">
        <f t="shared" si="8"/>
        <v>29971.115917239447</v>
      </c>
      <c r="K37">
        <f t="shared" si="9"/>
        <v>4.9475649581779392E-2</v>
      </c>
    </row>
    <row r="38" spans="1:11" x14ac:dyDescent="0.2">
      <c r="A38">
        <v>719.96</v>
      </c>
      <c r="B38">
        <f t="shared" si="3"/>
        <v>21.225999999999999</v>
      </c>
      <c r="C38">
        <f t="shared" si="10"/>
        <v>42.392999999999915</v>
      </c>
      <c r="D38">
        <f t="shared" si="4"/>
        <v>2.0187142857142817</v>
      </c>
      <c r="E38">
        <f t="shared" si="11"/>
        <v>1.3889660536696483E-3</v>
      </c>
      <c r="F38">
        <f t="shared" si="12"/>
        <v>1.9292266982466362E-9</v>
      </c>
      <c r="G38">
        <f t="shared" si="5"/>
        <v>6.7356137916275768E-5</v>
      </c>
      <c r="H38">
        <f t="shared" si="6"/>
        <v>14846.456921906778</v>
      </c>
      <c r="I38">
        <f t="shared" si="7"/>
        <v>20.621224681797294</v>
      </c>
      <c r="J38">
        <f t="shared" si="8"/>
        <v>29970.754680494894</v>
      </c>
      <c r="K38">
        <f t="shared" si="9"/>
        <v>0.23423771948933819</v>
      </c>
    </row>
    <row r="39" spans="1:11" x14ac:dyDescent="0.2">
      <c r="A39">
        <v>741.18600000000004</v>
      </c>
      <c r="B39">
        <f t="shared" si="3"/>
        <v>21.166999999999916</v>
      </c>
      <c r="C39">
        <f t="shared" si="10"/>
        <v>42.394000000000005</v>
      </c>
      <c r="D39">
        <f t="shared" si="4"/>
        <v>2.018761904761905</v>
      </c>
      <c r="E39">
        <f t="shared" si="11"/>
        <v>1.3491890024906028E-3</v>
      </c>
      <c r="F39">
        <f t="shared" si="12"/>
        <v>1.8203109644415879E-9</v>
      </c>
      <c r="G39">
        <f t="shared" si="5"/>
        <v>6.7355424665394221E-5</v>
      </c>
      <c r="H39">
        <f t="shared" si="6"/>
        <v>14846.614136393066</v>
      </c>
      <c r="I39">
        <f t="shared" si="7"/>
        <v>20.030888517043042</v>
      </c>
      <c r="J39">
        <f t="shared" si="8"/>
        <v>29971.779033249888</v>
      </c>
      <c r="K39">
        <f t="shared" si="9"/>
        <v>4.9963015817525054E-2</v>
      </c>
    </row>
    <row r="40" spans="1:11" x14ac:dyDescent="0.2">
      <c r="A40">
        <v>762.35299999999995</v>
      </c>
      <c r="B40">
        <f t="shared" si="3"/>
        <v>21.227000000000089</v>
      </c>
      <c r="C40">
        <f t="shared" si="10"/>
        <v>42.394000000000005</v>
      </c>
      <c r="D40">
        <f t="shared" si="4"/>
        <v>2.018761904761905</v>
      </c>
      <c r="E40">
        <f t="shared" si="11"/>
        <v>1.3117282938481256E-3</v>
      </c>
      <c r="F40">
        <f t="shared" si="12"/>
        <v>1.7206311168817147E-9</v>
      </c>
      <c r="G40">
        <f t="shared" si="5"/>
        <v>6.7354771890467999E-5</v>
      </c>
      <c r="H40">
        <f t="shared" si="6"/>
        <v>14846.758023710556</v>
      </c>
      <c r="I40">
        <f t="shared" si="7"/>
        <v>19.474912571617818</v>
      </c>
      <c r="J40">
        <f t="shared" si="8"/>
        <v>29972.069507485019</v>
      </c>
      <c r="K40">
        <f t="shared" si="9"/>
        <v>5.0186826178575408E-2</v>
      </c>
    </row>
    <row r="41" spans="1:11" x14ac:dyDescent="0.2">
      <c r="A41">
        <v>783.58</v>
      </c>
      <c r="B41">
        <f t="shared" si="3"/>
        <v>21.166999999999916</v>
      </c>
      <c r="C41">
        <f t="shared" si="10"/>
        <v>42.394000000000005</v>
      </c>
      <c r="D41">
        <f t="shared" si="4"/>
        <v>2.018761904761905</v>
      </c>
      <c r="E41">
        <f t="shared" si="11"/>
        <v>1.2761938793741546E-3</v>
      </c>
      <c r="F41">
        <f t="shared" si="12"/>
        <v>1.628670817752054E-9</v>
      </c>
      <c r="G41">
        <f t="shared" si="5"/>
        <v>6.7354169663054865E-5</v>
      </c>
      <c r="H41">
        <f t="shared" si="6"/>
        <v>14846.890771612027</v>
      </c>
      <c r="I41">
        <f t="shared" si="7"/>
        <v>18.947511130467888</v>
      </c>
      <c r="J41">
        <f t="shared" si="8"/>
        <v>29972.337493891446</v>
      </c>
      <c r="K41">
        <f t="shared" si="9"/>
        <v>5.0399568679503938E-2</v>
      </c>
    </row>
    <row r="42" spans="1:11" x14ac:dyDescent="0.2">
      <c r="A42">
        <v>804.74699999999996</v>
      </c>
      <c r="B42">
        <f t="shared" si="3"/>
        <v>21.227000000000089</v>
      </c>
      <c r="C42">
        <f t="shared" si="10"/>
        <v>42.394000000000005</v>
      </c>
      <c r="D42">
        <f t="shared" si="4"/>
        <v>2.018761904761905</v>
      </c>
      <c r="E42">
        <f t="shared" si="11"/>
        <v>1.2426265646221732E-3</v>
      </c>
      <c r="F42">
        <f t="shared" si="12"/>
        <v>1.5441207791047042E-9</v>
      </c>
      <c r="G42">
        <f t="shared" si="5"/>
        <v>6.7353615959027494E-5</v>
      </c>
      <c r="H42">
        <f t="shared" si="6"/>
        <v>14847.012825685844</v>
      </c>
      <c r="I42">
        <f t="shared" si="7"/>
        <v>18.449292542483345</v>
      </c>
      <c r="J42">
        <f t="shared" si="8"/>
        <v>29972.58389200599</v>
      </c>
      <c r="K42">
        <f t="shared" si="9"/>
        <v>5.0600928237727522E-2</v>
      </c>
    </row>
    <row r="43" spans="1:11" x14ac:dyDescent="0.2">
      <c r="A43">
        <v>825.97400000000005</v>
      </c>
      <c r="B43">
        <f t="shared" si="3"/>
        <v>21.166999999999916</v>
      </c>
      <c r="C43">
        <f t="shared" si="10"/>
        <v>42.394000000000005</v>
      </c>
      <c r="D43">
        <f t="shared" si="4"/>
        <v>2.018761904761905</v>
      </c>
      <c r="E43">
        <f t="shared" si="11"/>
        <v>1.2106918619714422E-3</v>
      </c>
      <c r="F43">
        <f t="shared" si="12"/>
        <v>1.4657747846438774E-9</v>
      </c>
      <c r="G43">
        <f t="shared" si="5"/>
        <v>6.735310288018212E-5</v>
      </c>
      <c r="H43">
        <f t="shared" si="6"/>
        <v>14847.125926461787</v>
      </c>
      <c r="I43">
        <f t="shared" si="7"/>
        <v>17.975294532832496</v>
      </c>
      <c r="J43">
        <f t="shared" si="8"/>
        <v>29972.812215543861</v>
      </c>
      <c r="K43">
        <f t="shared" si="9"/>
        <v>5.0792849334557522E-2</v>
      </c>
    </row>
    <row r="44" spans="1:11" x14ac:dyDescent="0.2">
      <c r="A44">
        <v>847.14099999999996</v>
      </c>
      <c r="B44">
        <f t="shared" si="3"/>
        <v>21.227000000000089</v>
      </c>
      <c r="C44">
        <f t="shared" si="10"/>
        <v>42.393000000000029</v>
      </c>
      <c r="D44">
        <f t="shared" si="4"/>
        <v>2.018714285714287</v>
      </c>
      <c r="E44">
        <f t="shared" si="11"/>
        <v>1.1804410363800125E-3</v>
      </c>
      <c r="F44">
        <f t="shared" si="12"/>
        <v>1.3934410403699176E-9</v>
      </c>
      <c r="G44">
        <f t="shared" si="5"/>
        <v>6.7352629171396895E-5</v>
      </c>
      <c r="H44">
        <f t="shared" si="6"/>
        <v>14847.230350209949</v>
      </c>
      <c r="I44">
        <f t="shared" si="7"/>
        <v>17.526279981974607</v>
      </c>
      <c r="J44">
        <f t="shared" si="8"/>
        <v>29972.316011259561</v>
      </c>
      <c r="K44">
        <f t="shared" si="9"/>
        <v>0.23158673818659875</v>
      </c>
    </row>
    <row r="45" spans="1:11" x14ac:dyDescent="0.2">
      <c r="A45">
        <v>868.36800000000005</v>
      </c>
      <c r="B45">
        <f t="shared" si="3"/>
        <v>21.16599999999994</v>
      </c>
      <c r="C45">
        <f t="shared" si="10"/>
        <v>42.393999999999892</v>
      </c>
      <c r="D45">
        <f t="shared" si="4"/>
        <v>2.0187619047618997</v>
      </c>
      <c r="E45">
        <f t="shared" si="11"/>
        <v>1.1515855029204207E-3</v>
      </c>
      <c r="F45">
        <f t="shared" si="12"/>
        <v>1.3261491705364784E-9</v>
      </c>
      <c r="G45">
        <f t="shared" si="5"/>
        <v>6.7352188478513926E-5</v>
      </c>
      <c r="H45">
        <f t="shared" si="6"/>
        <v>14847.327497294476</v>
      </c>
      <c r="I45">
        <f t="shared" si="7"/>
        <v>17.097967102996051</v>
      </c>
      <c r="J45">
        <f t="shared" si="8"/>
        <v>29973.219139061926</v>
      </c>
      <c r="K45">
        <f t="shared" si="9"/>
        <v>5.1148979195276896E-2</v>
      </c>
    </row>
    <row r="46" spans="1:11" x14ac:dyDescent="0.2">
      <c r="A46">
        <v>889.53399999999999</v>
      </c>
      <c r="B46">
        <f t="shared" si="3"/>
        <v>21.227999999999952</v>
      </c>
      <c r="C46">
        <f t="shared" si="10"/>
        <v>42.394000000000005</v>
      </c>
      <c r="D46">
        <f t="shared" si="4"/>
        <v>2.018761904761905</v>
      </c>
      <c r="E46">
        <f t="shared" si="11"/>
        <v>1.1241841233724625E-3</v>
      </c>
      <c r="F46">
        <f t="shared" si="12"/>
        <v>1.263789943242712E-9</v>
      </c>
      <c r="G46">
        <f t="shared" si="5"/>
        <v>6.7351780086817462E-5</v>
      </c>
      <c r="H46">
        <f t="shared" si="6"/>
        <v>14847.417524985753</v>
      </c>
      <c r="I46">
        <f t="shared" si="7"/>
        <v>16.691231054671047</v>
      </c>
      <c r="J46">
        <f t="shared" si="8"/>
        <v>29973.400883535527</v>
      </c>
      <c r="K46">
        <f t="shared" si="9"/>
        <v>5.1314480794638399E-2</v>
      </c>
    </row>
    <row r="47" spans="1:11" x14ac:dyDescent="0.2">
      <c r="A47">
        <v>910.76199999999994</v>
      </c>
      <c r="B47">
        <f t="shared" si="3"/>
        <v>21.166000000000054</v>
      </c>
      <c r="C47">
        <f t="shared" si="10"/>
        <v>42.394000000000005</v>
      </c>
      <c r="D47">
        <f t="shared" si="4"/>
        <v>2.018761904761905</v>
      </c>
      <c r="E47">
        <f t="shared" si="11"/>
        <v>1.0979816900573366E-3</v>
      </c>
      <c r="F47">
        <f t="shared" si="12"/>
        <v>1.2055637917011652E-9</v>
      </c>
      <c r="G47">
        <f t="shared" si="5"/>
        <v>6.7351398760472544E-5</v>
      </c>
      <c r="H47">
        <f t="shared" si="6"/>
        <v>14847.501587255585</v>
      </c>
      <c r="I47">
        <f t="shared" si="7"/>
        <v>16.302284885903877</v>
      </c>
      <c r="J47">
        <f t="shared" si="8"/>
        <v>29973.570585243495</v>
      </c>
      <c r="K47">
        <f t="shared" si="9"/>
        <v>5.1472978702846256E-2</v>
      </c>
    </row>
    <row r="48" spans="1:11" x14ac:dyDescent="0.2">
      <c r="A48">
        <v>931.928</v>
      </c>
      <c r="B48">
        <f t="shared" si="3"/>
        <v>21.227999999999952</v>
      </c>
      <c r="C48">
        <f t="shared" si="10"/>
        <v>42.393000000000029</v>
      </c>
      <c r="D48">
        <f t="shared" si="4"/>
        <v>2.018714285714287</v>
      </c>
      <c r="E48">
        <f t="shared" si="11"/>
        <v>1.073044269514383E-3</v>
      </c>
      <c r="F48">
        <f t="shared" si="12"/>
        <v>1.1514240043376561E-9</v>
      </c>
      <c r="G48">
        <f t="shared" si="5"/>
        <v>6.73510441940197E-5</v>
      </c>
      <c r="H48">
        <f t="shared" si="6"/>
        <v>14847.57975124004</v>
      </c>
      <c r="I48">
        <f t="shared" si="7"/>
        <v>15.932110368225914</v>
      </c>
      <c r="J48">
        <f t="shared" si="8"/>
        <v>29973.021352110449</v>
      </c>
      <c r="K48">
        <f t="shared" si="9"/>
        <v>0.23022566190704083</v>
      </c>
    </row>
    <row r="49" spans="1:11" x14ac:dyDescent="0.2">
      <c r="A49">
        <v>953.15599999999995</v>
      </c>
      <c r="B49">
        <f t="shared" si="3"/>
        <v>21.165000000000077</v>
      </c>
      <c r="C49">
        <f t="shared" si="10"/>
        <v>42.393000000000029</v>
      </c>
      <c r="D49">
        <f t="shared" si="4"/>
        <v>2.018714285714287</v>
      </c>
      <c r="E49">
        <f t="shared" si="11"/>
        <v>1.0491462048185188E-3</v>
      </c>
      <c r="F49">
        <f t="shared" si="12"/>
        <v>1.1007077590851014E-9</v>
      </c>
      <c r="G49">
        <f t="shared" si="5"/>
        <v>6.7350712046966118E-5</v>
      </c>
      <c r="H49">
        <f t="shared" si="6"/>
        <v>14847.65297362652</v>
      </c>
      <c r="I49">
        <f t="shared" si="7"/>
        <v>15.577358767742659</v>
      </c>
      <c r="J49">
        <f t="shared" si="8"/>
        <v>29973.169167188069</v>
      </c>
      <c r="K49">
        <f t="shared" si="9"/>
        <v>0.22992319015520893</v>
      </c>
    </row>
    <row r="50" spans="1:11" x14ac:dyDescent="0.2">
      <c r="A50">
        <v>974.32100000000003</v>
      </c>
      <c r="B50">
        <f t="shared" si="3"/>
        <v>21.227999999999952</v>
      </c>
      <c r="C50">
        <f t="shared" si="10"/>
        <v>42.393000000000029</v>
      </c>
      <c r="D50">
        <f t="shared" si="4"/>
        <v>2.018714285714287</v>
      </c>
      <c r="E50">
        <f t="shared" si="11"/>
        <v>1.0263557903401445E-3</v>
      </c>
      <c r="F50">
        <f t="shared" si="12"/>
        <v>1.0534062083647428E-9</v>
      </c>
      <c r="G50">
        <f t="shared" si="5"/>
        <v>6.7350402261699154E-5</v>
      </c>
      <c r="H50">
        <f t="shared" si="6"/>
        <v>14847.721266969778</v>
      </c>
      <c r="I50">
        <f t="shared" si="7"/>
        <v>15.239044695710939</v>
      </c>
      <c r="J50">
        <f t="shared" si="8"/>
        <v>29973.307031935725</v>
      </c>
      <c r="K50">
        <f t="shared" si="9"/>
        <v>0.22963487258129969</v>
      </c>
    </row>
    <row r="51" spans="1:11" x14ac:dyDescent="0.2">
      <c r="A51">
        <v>995.54899999999998</v>
      </c>
      <c r="B51">
        <f t="shared" si="3"/>
        <v>21.165000000000077</v>
      </c>
      <c r="C51">
        <f t="shared" si="10"/>
        <v>42.394000000000005</v>
      </c>
      <c r="D51">
        <f t="shared" si="4"/>
        <v>2.018761904761905</v>
      </c>
      <c r="E51">
        <f t="shared" si="11"/>
        <v>1.0044708999757922E-3</v>
      </c>
      <c r="F51">
        <f t="shared" si="12"/>
        <v>1.008961788898178E-9</v>
      </c>
      <c r="G51">
        <f t="shared" si="5"/>
        <v>6.7350111186934033E-5</v>
      </c>
      <c r="H51">
        <f t="shared" si="6"/>
        <v>14847.785436084041</v>
      </c>
      <c r="I51">
        <f t="shared" si="7"/>
        <v>14.914168399630796</v>
      </c>
      <c r="J51">
        <f t="shared" si="8"/>
        <v>29974.143608445091</v>
      </c>
      <c r="K51">
        <f t="shared" si="9"/>
        <v>5.2040517241321776E-2</v>
      </c>
    </row>
    <row r="52" spans="1:11" x14ac:dyDescent="0.2">
      <c r="A52">
        <v>1016.7140000000001</v>
      </c>
      <c r="B52">
        <f t="shared" si="3"/>
        <v>21.228999999999928</v>
      </c>
      <c r="C52">
        <f t="shared" si="10"/>
        <v>42.393999999999892</v>
      </c>
      <c r="D52">
        <f t="shared" si="4"/>
        <v>2.0187619047618997</v>
      </c>
      <c r="E52">
        <f t="shared" si="11"/>
        <v>9.8356076536764521E-4</v>
      </c>
      <c r="F52">
        <f t="shared" si="12"/>
        <v>9.6739177917058804E-10</v>
      </c>
      <c r="G52">
        <f t="shared" si="5"/>
        <v>6.7349838936074075E-5</v>
      </c>
      <c r="H52">
        <f t="shared" si="6"/>
        <v>14847.845455861629</v>
      </c>
      <c r="I52">
        <f t="shared" si="7"/>
        <v>14.603758240627776</v>
      </c>
      <c r="J52">
        <f t="shared" si="8"/>
        <v>29974.264774085535</v>
      </c>
      <c r="K52">
        <f t="shared" si="9"/>
        <v>5.2167830045178436E-2</v>
      </c>
    </row>
    <row r="53" spans="1:11" x14ac:dyDescent="0.2">
      <c r="A53">
        <v>1037.943</v>
      </c>
      <c r="B53">
        <f t="shared" si="3"/>
        <v>21.164999999999964</v>
      </c>
      <c r="C53">
        <f t="shared" si="10"/>
        <v>42.394000000000005</v>
      </c>
      <c r="D53">
        <f t="shared" si="4"/>
        <v>2.018761904761905</v>
      </c>
      <c r="E53">
        <f t="shared" si="11"/>
        <v>9.6344404268827863E-4</v>
      </c>
      <c r="F53">
        <f t="shared" si="12"/>
        <v>9.2822442339153385E-10</v>
      </c>
      <c r="G53">
        <f t="shared" si="5"/>
        <v>6.7349582419700313E-5</v>
      </c>
      <c r="H53">
        <f t="shared" si="6"/>
        <v>14847.902007295766</v>
      </c>
      <c r="I53">
        <f t="shared" si="7"/>
        <v>14.305122735348441</v>
      </c>
      <c r="J53">
        <f t="shared" si="8"/>
        <v>29974.378937966514</v>
      </c>
      <c r="K53">
        <f t="shared" si="9"/>
        <v>5.2290451557157905E-2</v>
      </c>
    </row>
    <row r="54" spans="1:11" x14ac:dyDescent="0.2">
      <c r="A54">
        <v>1059.1079999999999</v>
      </c>
      <c r="B54">
        <f t="shared" si="3"/>
        <v>21.229000000000042</v>
      </c>
      <c r="C54">
        <f t="shared" si="10"/>
        <v>42.394000000000005</v>
      </c>
      <c r="D54">
        <f t="shared" si="4"/>
        <v>2.018761904761905</v>
      </c>
      <c r="E54">
        <f t="shared" si="11"/>
        <v>9.4419077185707221E-4</v>
      </c>
      <c r="F54">
        <f t="shared" si="12"/>
        <v>8.9149621366005392E-10</v>
      </c>
      <c r="G54">
        <f t="shared" si="5"/>
        <v>6.7349341876989319E-5</v>
      </c>
      <c r="H54">
        <f t="shared" si="6"/>
        <v>14847.955037577904</v>
      </c>
      <c r="I54">
        <f t="shared" si="7"/>
        <v>14.019302127429784</v>
      </c>
      <c r="J54">
        <f t="shared" si="8"/>
        <v>29974.485993479891</v>
      </c>
      <c r="K54">
        <f t="shared" si="9"/>
        <v>5.2407937822264557E-2</v>
      </c>
    </row>
    <row r="55" spans="1:11" x14ac:dyDescent="0.2">
      <c r="A55">
        <v>1080.337</v>
      </c>
      <c r="B55">
        <f t="shared" si="3"/>
        <v>21.164999999999964</v>
      </c>
      <c r="C55">
        <f t="shared" si="10"/>
        <v>42.394000000000005</v>
      </c>
      <c r="D55">
        <f t="shared" si="4"/>
        <v>2.018761904761905</v>
      </c>
      <c r="E55">
        <f t="shared" si="11"/>
        <v>9.2563709287009517E-4</v>
      </c>
      <c r="F55">
        <f t="shared" si="12"/>
        <v>8.5680402769700121E-10</v>
      </c>
      <c r="G55">
        <f t="shared" si="5"/>
        <v>6.7349114667944785E-5</v>
      </c>
      <c r="H55">
        <f t="shared" si="6"/>
        <v>14848.005128654735</v>
      </c>
      <c r="I55">
        <f t="shared" si="7"/>
        <v>13.743864302208232</v>
      </c>
      <c r="J55">
        <f t="shared" si="8"/>
        <v>29974.587115437567</v>
      </c>
      <c r="K55">
        <f t="shared" si="9"/>
        <v>5.2521273444826537E-2</v>
      </c>
    </row>
    <row r="56" spans="1:11" x14ac:dyDescent="0.2">
      <c r="A56">
        <v>1101.502</v>
      </c>
      <c r="B56">
        <f t="shared" si="3"/>
        <v>21.229000000000042</v>
      </c>
      <c r="C56">
        <f t="shared" si="10"/>
        <v>42.393000000000029</v>
      </c>
      <c r="D56">
        <f t="shared" si="4"/>
        <v>2.018714285714287</v>
      </c>
      <c r="E56">
        <f t="shared" si="11"/>
        <v>9.0785127943480818E-4</v>
      </c>
      <c r="F56">
        <f t="shared" si="12"/>
        <v>8.2419394557141804E-10</v>
      </c>
      <c r="G56">
        <f t="shared" si="5"/>
        <v>6.7348901094494695E-5</v>
      </c>
      <c r="H56">
        <f t="shared" si="6"/>
        <v>14848.052213902314</v>
      </c>
      <c r="I56">
        <f t="shared" si="7"/>
        <v>13.479823199506052</v>
      </c>
      <c r="J56">
        <f t="shared" si="8"/>
        <v>29973.975119236249</v>
      </c>
      <c r="K56">
        <f t="shared" si="9"/>
        <v>0.22813782282229575</v>
      </c>
    </row>
    <row r="57" spans="1:11" x14ac:dyDescent="0.2">
      <c r="A57">
        <v>1122.731</v>
      </c>
      <c r="B57">
        <f t="shared" si="3"/>
        <v>21.163999999999987</v>
      </c>
      <c r="C57">
        <f t="shared" si="10"/>
        <v>42.394000000000005</v>
      </c>
      <c r="D57">
        <f t="shared" si="4"/>
        <v>2.018761904761905</v>
      </c>
      <c r="E57">
        <f t="shared" si="11"/>
        <v>8.9068530217834908E-4</v>
      </c>
      <c r="F57">
        <f t="shared" si="12"/>
        <v>7.9332030751653698E-10</v>
      </c>
      <c r="G57">
        <f t="shared" si="5"/>
        <v>6.734869889292634E-5</v>
      </c>
      <c r="H57">
        <f t="shared" si="6"/>
        <v>14848.096792335069</v>
      </c>
      <c r="I57">
        <f t="shared" si="7"/>
        <v>13.224981578254337</v>
      </c>
      <c r="J57">
        <f t="shared" si="8"/>
        <v>29974.772162583475</v>
      </c>
      <c r="K57">
        <f t="shared" si="9"/>
        <v>5.2735092774311647E-2</v>
      </c>
    </row>
    <row r="58" spans="1:11" x14ac:dyDescent="0.2">
      <c r="A58">
        <v>1143.895</v>
      </c>
      <c r="B58">
        <f t="shared" si="3"/>
        <v>21.230000000000018</v>
      </c>
      <c r="C58">
        <f t="shared" si="10"/>
        <v>42.394000000000005</v>
      </c>
      <c r="D58">
        <f t="shared" si="4"/>
        <v>2.018761904761905</v>
      </c>
      <c r="E58">
        <f t="shared" si="11"/>
        <v>8.7420611157492604E-4</v>
      </c>
      <c r="F58">
        <f t="shared" si="12"/>
        <v>7.6423632551495209E-10</v>
      </c>
      <c r="G58">
        <f t="shared" si="5"/>
        <v>6.7348508411846375E-5</v>
      </c>
      <c r="H58">
        <f t="shared" si="6"/>
        <v>14848.138787051494</v>
      </c>
      <c r="I58">
        <f t="shared" si="7"/>
        <v>12.980333673153126</v>
      </c>
      <c r="J58">
        <f t="shared" si="8"/>
        <v>29974.856939917197</v>
      </c>
      <c r="K58">
        <f t="shared" si="9"/>
        <v>5.2836047931253946E-2</v>
      </c>
    </row>
    <row r="59" spans="1:11" x14ac:dyDescent="0.2">
      <c r="A59">
        <v>1165.125</v>
      </c>
      <c r="B59">
        <f t="shared" si="3"/>
        <v>21.163999999999987</v>
      </c>
      <c r="C59">
        <f t="shared" si="10"/>
        <v>42.393000000000029</v>
      </c>
      <c r="D59">
        <f t="shared" si="4"/>
        <v>2.018714285714287</v>
      </c>
      <c r="E59">
        <f t="shared" si="11"/>
        <v>8.5827700890462395E-4</v>
      </c>
      <c r="F59">
        <f t="shared" si="12"/>
        <v>7.3663942401426797E-10</v>
      </c>
      <c r="G59">
        <f t="shared" si="5"/>
        <v>6.7348327669673993E-5</v>
      </c>
      <c r="H59">
        <f t="shared" si="6"/>
        <v>14848.178634883698</v>
      </c>
      <c r="I59">
        <f t="shared" si="7"/>
        <v>12.743850346429523</v>
      </c>
      <c r="J59">
        <f t="shared" si="8"/>
        <v>29974.230327077381</v>
      </c>
      <c r="K59">
        <f t="shared" si="9"/>
        <v>0.22751262252520729</v>
      </c>
    </row>
    <row r="60" spans="1:11" x14ac:dyDescent="0.2">
      <c r="A60">
        <v>1186.289</v>
      </c>
      <c r="B60">
        <f t="shared" si="3"/>
        <v>21.229000000000042</v>
      </c>
      <c r="C60">
        <f t="shared" si="10"/>
        <v>42.393000000000029</v>
      </c>
      <c r="D60">
        <f t="shared" si="4"/>
        <v>2.018714285714287</v>
      </c>
      <c r="E60">
        <f t="shared" si="11"/>
        <v>8.429649098996956E-4</v>
      </c>
      <c r="F60">
        <f t="shared" si="12"/>
        <v>7.1058983932220193E-10</v>
      </c>
      <c r="G60">
        <f t="shared" si="5"/>
        <v>6.7348157060998653E-5</v>
      </c>
      <c r="H60">
        <f t="shared" si="6"/>
        <v>14848.216248802159</v>
      </c>
      <c r="I60">
        <f t="shared" si="7"/>
        <v>12.516525272342708</v>
      </c>
      <c r="J60">
        <f t="shared" si="8"/>
        <v>29974.306258831919</v>
      </c>
      <c r="K60">
        <f t="shared" si="9"/>
        <v>0.22731964305457117</v>
      </c>
    </row>
    <row r="61" spans="1:11" x14ac:dyDescent="0.2">
      <c r="A61">
        <v>1207.518</v>
      </c>
      <c r="B61">
        <f t="shared" si="3"/>
        <v>21.163999999999987</v>
      </c>
      <c r="C61">
        <f t="shared" si="10"/>
        <v>42.394000000000005</v>
      </c>
      <c r="D61">
        <f t="shared" si="4"/>
        <v>2.018761904761905</v>
      </c>
      <c r="E61">
        <f t="shared" si="11"/>
        <v>8.2814500487777404E-4</v>
      </c>
      <c r="F61">
        <f t="shared" si="12"/>
        <v>6.858241491040085E-10</v>
      </c>
      <c r="G61">
        <f t="shared" si="5"/>
        <v>6.7347994860637614E-5</v>
      </c>
      <c r="H61">
        <f t="shared" si="6"/>
        <v>14848.252009124961</v>
      </c>
      <c r="I61">
        <f t="shared" si="7"/>
        <v>12.296505732523208</v>
      </c>
      <c r="J61">
        <f t="shared" si="8"/>
        <v>29975.08550832589</v>
      </c>
      <c r="K61">
        <f t="shared" si="9"/>
        <v>5.3118713754407493E-2</v>
      </c>
    </row>
    <row r="62" spans="1:11" x14ac:dyDescent="0.2">
      <c r="A62">
        <v>1228.682</v>
      </c>
      <c r="B62">
        <f t="shared" si="3"/>
        <v>21.230000000000018</v>
      </c>
      <c r="C62">
        <f t="shared" si="10"/>
        <v>42.394000000000005</v>
      </c>
      <c r="D62">
        <f t="shared" si="4"/>
        <v>2.018761904761905</v>
      </c>
      <c r="E62">
        <f t="shared" si="11"/>
        <v>8.1388023915056947E-4</v>
      </c>
      <c r="F62">
        <f t="shared" si="12"/>
        <v>6.6240104367978822E-10</v>
      </c>
      <c r="G62">
        <f t="shared" si="5"/>
        <v>6.7347841453039249E-5</v>
      </c>
      <c r="H62">
        <f t="shared" si="6"/>
        <v>14848.285831065376</v>
      </c>
      <c r="I62">
        <f t="shared" si="7"/>
        <v>12.084726423163499</v>
      </c>
      <c r="J62">
        <f t="shared" si="8"/>
        <v>29975.153786770741</v>
      </c>
      <c r="K62">
        <f t="shared" si="9"/>
        <v>5.3206398060186955E-2</v>
      </c>
    </row>
    <row r="63" spans="1:11" x14ac:dyDescent="0.2">
      <c r="A63">
        <v>1249.912</v>
      </c>
      <c r="B63">
        <f t="shared" si="3"/>
        <v>21.163999999999987</v>
      </c>
      <c r="C63">
        <f t="shared" si="10"/>
        <v>42.394000000000005</v>
      </c>
      <c r="D63">
        <f t="shared" si="4"/>
        <v>2.018761904761905</v>
      </c>
      <c r="E63">
        <f t="shared" si="11"/>
        <v>8.0005632396520714E-4</v>
      </c>
      <c r="F63">
        <f t="shared" si="12"/>
        <v>6.4009012151672047E-10</v>
      </c>
      <c r="G63">
        <f t="shared" si="5"/>
        <v>6.7347695329263775E-5</v>
      </c>
      <c r="H63">
        <f t="shared" si="6"/>
        <v>14848.3180472767</v>
      </c>
      <c r="I63">
        <f t="shared" si="7"/>
        <v>11.879490753970439</v>
      </c>
      <c r="J63">
        <f t="shared" si="8"/>
        <v>29975.218823630879</v>
      </c>
      <c r="K63">
        <f t="shared" si="9"/>
        <v>5.3291437846464285E-2</v>
      </c>
    </row>
    <row r="64" spans="1:11" x14ac:dyDescent="0.2">
      <c r="A64">
        <v>1271.076</v>
      </c>
      <c r="B64">
        <f t="shared" si="3"/>
        <v>21.230000000000018</v>
      </c>
      <c r="C64">
        <f t="shared" si="10"/>
        <v>42.393000000000029</v>
      </c>
      <c r="D64">
        <f t="shared" si="4"/>
        <v>2.018714285714287</v>
      </c>
      <c r="E64">
        <f t="shared" si="11"/>
        <v>7.8673501820504836E-4</v>
      </c>
      <c r="F64">
        <f t="shared" si="12"/>
        <v>6.1895198887009774E-10</v>
      </c>
      <c r="G64">
        <f t="shared" si="5"/>
        <v>6.7347556886296182E-5</v>
      </c>
      <c r="H64">
        <f t="shared" si="6"/>
        <v>14848.348570213377</v>
      </c>
      <c r="I64">
        <f t="shared" si="7"/>
        <v>11.681715782701724</v>
      </c>
      <c r="J64">
        <f t="shared" si="8"/>
        <v>29974.573377955054</v>
      </c>
      <c r="K64">
        <f t="shared" si="9"/>
        <v>0.22661149050896526</v>
      </c>
    </row>
    <row r="65" spans="1:11" x14ac:dyDescent="0.2">
      <c r="A65">
        <v>1292.306</v>
      </c>
      <c r="B65">
        <f t="shared" si="3"/>
        <v>21.163000000000011</v>
      </c>
      <c r="C65">
        <f t="shared" si="10"/>
        <v>42.393000000000029</v>
      </c>
      <c r="D65">
        <f t="shared" si="4"/>
        <v>2.018714285714287</v>
      </c>
      <c r="E65">
        <f t="shared" si="11"/>
        <v>7.7381053713284622E-4</v>
      </c>
      <c r="F65">
        <f t="shared" si="12"/>
        <v>5.9878274737782394E-10</v>
      </c>
      <c r="G65">
        <f t="shared" si="5"/>
        <v>6.7347424788759402E-5</v>
      </c>
      <c r="H65">
        <f t="shared" si="6"/>
        <v>14848.377694270868</v>
      </c>
      <c r="I65">
        <f t="shared" si="7"/>
        <v>11.489831119155113</v>
      </c>
      <c r="J65">
        <f t="shared" si="8"/>
        <v>29974.632171105968</v>
      </c>
      <c r="K65">
        <f t="shared" si="9"/>
        <v>0.22644883614072517</v>
      </c>
    </row>
    <row r="66" spans="1:11" x14ac:dyDescent="0.2">
      <c r="A66">
        <v>1313.4690000000001</v>
      </c>
      <c r="B66">
        <f t="shared" si="3"/>
        <v>21.230000000000018</v>
      </c>
      <c r="C66">
        <f t="shared" si="10"/>
        <v>42.393000000000029</v>
      </c>
      <c r="D66">
        <f t="shared" si="4"/>
        <v>2.018714285714287</v>
      </c>
      <c r="E66">
        <f t="shared" si="11"/>
        <v>7.6134267348525165E-4</v>
      </c>
      <c r="F66">
        <f t="shared" si="12"/>
        <v>5.7964266646967047E-10</v>
      </c>
      <c r="G66">
        <f t="shared" si="5"/>
        <v>6.7347299431423793E-5</v>
      </c>
      <c r="H66">
        <f t="shared" si="6"/>
        <v>14848.405332395656</v>
      </c>
      <c r="I66">
        <f t="shared" si="7"/>
        <v>11.304724612758775</v>
      </c>
      <c r="J66">
        <f t="shared" si="8"/>
        <v>29974.687964583307</v>
      </c>
      <c r="K66">
        <f t="shared" si="9"/>
        <v>0.22629196909476054</v>
      </c>
    </row>
    <row r="67" spans="1:11" x14ac:dyDescent="0.2">
      <c r="A67">
        <v>1334.6990000000001</v>
      </c>
      <c r="B67">
        <f t="shared" si="3"/>
        <v>21.163000000000011</v>
      </c>
      <c r="C67">
        <f t="shared" si="10"/>
        <v>42.394000000000005</v>
      </c>
      <c r="D67">
        <f t="shared" si="4"/>
        <v>2.018761904761905</v>
      </c>
      <c r="E67">
        <f t="shared" si="11"/>
        <v>7.4923259851097511E-4</v>
      </c>
      <c r="F67">
        <f t="shared" si="12"/>
        <v>5.6134948667150797E-10</v>
      </c>
      <c r="G67">
        <f t="shared" si="5"/>
        <v>6.7347179620621319E-5</v>
      </c>
      <c r="H67">
        <f t="shared" si="6"/>
        <v>14848.431747746208</v>
      </c>
      <c r="I67">
        <f t="shared" si="7"/>
        <v>11.12492910217675</v>
      </c>
      <c r="J67">
        <f t="shared" si="8"/>
        <v>29975.448357807276</v>
      </c>
      <c r="K67">
        <f t="shared" si="9"/>
        <v>5.3604639929827544E-2</v>
      </c>
    </row>
    <row r="68" spans="1:11" x14ac:dyDescent="0.2">
      <c r="A68">
        <v>1355.8620000000001</v>
      </c>
      <c r="B68">
        <f t="shared" si="3"/>
        <v>21.230999999999995</v>
      </c>
      <c r="C68">
        <f t="shared" si="10"/>
        <v>42.394000000000005</v>
      </c>
      <c r="D68">
        <f t="shared" si="4"/>
        <v>2.018761904761905</v>
      </c>
      <c r="E68">
        <f t="shared" si="11"/>
        <v>7.3753818603958211E-4</v>
      </c>
      <c r="F68">
        <f t="shared" si="12"/>
        <v>5.4396257586655735E-10</v>
      </c>
      <c r="G68">
        <f t="shared" si="5"/>
        <v>6.7347065745211281E-5</v>
      </c>
      <c r="H68">
        <f t="shared" si="6"/>
        <v>14848.456854575064</v>
      </c>
      <c r="I68">
        <f t="shared" si="7"/>
        <v>10.951303934010292</v>
      </c>
      <c r="J68">
        <f t="shared" si="8"/>
        <v>29975.499042516924</v>
      </c>
      <c r="K68">
        <f t="shared" si="9"/>
        <v>5.3676829866649185E-2</v>
      </c>
    </row>
    <row r="69" spans="1:11" x14ac:dyDescent="0.2">
      <c r="A69">
        <v>1377.0930000000001</v>
      </c>
      <c r="B69">
        <f t="shared" si="3"/>
        <v>21.163000000000011</v>
      </c>
      <c r="C69">
        <f t="shared" ref="C69:C87" si="13">A71-A69</f>
        <v>42.394000000000005</v>
      </c>
      <c r="D69">
        <f t="shared" si="4"/>
        <v>2.018761904761905</v>
      </c>
      <c r="E69">
        <f t="shared" ref="E69:E87" si="14">1/A69</f>
        <v>7.2616736850742824E-4</v>
      </c>
      <c r="F69">
        <f t="shared" ref="F69:F87" si="15">SQRT(((1/(A69^2))*$A$1)^2)</f>
        <v>5.2731904708500312E-10</v>
      </c>
      <c r="G69">
        <f t="shared" si="5"/>
        <v>6.7346956738394497E-5</v>
      </c>
      <c r="H69">
        <f t="shared" si="6"/>
        <v>14848.480888074042</v>
      </c>
      <c r="I69">
        <f t="shared" si="7"/>
        <v>10.782482292825568</v>
      </c>
      <c r="J69">
        <f t="shared" si="8"/>
        <v>29975.547560429095</v>
      </c>
      <c r="K69">
        <f t="shared" si="9"/>
        <v>5.3747066314826855E-2</v>
      </c>
    </row>
    <row r="70" spans="1:11" x14ac:dyDescent="0.2">
      <c r="A70">
        <v>1398.2560000000001</v>
      </c>
      <c r="B70">
        <f t="shared" ref="B70:B88" si="16">A71-A70</f>
        <v>21.230999999999995</v>
      </c>
      <c r="C70">
        <f t="shared" si="13"/>
        <v>42.392999999999802</v>
      </c>
      <c r="D70">
        <f t="shared" ref="D70:D87" si="17">C70/21</f>
        <v>2.0187142857142764</v>
      </c>
      <c r="E70">
        <f t="shared" si="14"/>
        <v>7.1517662001807961E-4</v>
      </c>
      <c r="F70">
        <f t="shared" si="15"/>
        <v>5.1147759782048469E-10</v>
      </c>
      <c r="G70">
        <f t="shared" ref="G70:G87" si="18">SQRT($D$1^2+($G$1*F70))</f>
        <v>6.7346852984634831E-5</v>
      </c>
      <c r="H70">
        <f t="shared" ref="H70:H87" si="19">1/G70</f>
        <v>14848.503763466866</v>
      </c>
      <c r="I70">
        <f t="shared" ref="I70:I87" si="20">E70/G70</f>
        <v>10.619302733881968</v>
      </c>
      <c r="J70">
        <f t="shared" ref="J70:J87" si="21">D70/G70</f>
        <v>29974.886668792758</v>
      </c>
      <c r="K70">
        <f t="shared" ref="K70:K87" si="22">(D70-$M$14-$M$15*E70)^2/G70^2</f>
        <v>0.22571147067367534</v>
      </c>
    </row>
    <row r="71" spans="1:11" x14ac:dyDescent="0.2">
      <c r="A71">
        <v>1419.4870000000001</v>
      </c>
      <c r="B71">
        <f t="shared" si="16"/>
        <v>21.161999999999807</v>
      </c>
      <c r="C71">
        <f t="shared" si="13"/>
        <v>42.393000000000029</v>
      </c>
      <c r="D71">
        <f t="shared" si="17"/>
        <v>2.018714285714287</v>
      </c>
      <c r="E71">
        <f t="shared" si="14"/>
        <v>7.0447985786414381E-4</v>
      </c>
      <c r="F71">
        <f t="shared" si="15"/>
        <v>4.9629187013628432E-10</v>
      </c>
      <c r="G71">
        <f t="shared" si="18"/>
        <v>6.7346753525381362E-5</v>
      </c>
      <c r="H71">
        <f t="shared" si="19"/>
        <v>14848.525692082903</v>
      </c>
      <c r="I71">
        <f t="shared" si="20"/>
        <v>10.460487269050651</v>
      </c>
      <c r="J71">
        <f t="shared" si="21"/>
        <v>29974.930936403376</v>
      </c>
      <c r="K71">
        <f t="shared" si="22"/>
        <v>0.22557704650338822</v>
      </c>
    </row>
    <row r="72" spans="1:11" x14ac:dyDescent="0.2">
      <c r="A72">
        <v>1440.6489999999999</v>
      </c>
      <c r="B72">
        <f t="shared" si="16"/>
        <v>21.231000000000222</v>
      </c>
      <c r="C72">
        <f t="shared" si="13"/>
        <v>42.393000000000029</v>
      </c>
      <c r="D72">
        <f t="shared" si="17"/>
        <v>2.018714285714287</v>
      </c>
      <c r="E72">
        <f t="shared" si="14"/>
        <v>6.9413160318717475E-4</v>
      </c>
      <c r="F72">
        <f t="shared" si="15"/>
        <v>4.8181868254319741E-10</v>
      </c>
      <c r="G72">
        <f t="shared" si="18"/>
        <v>6.7346658732788005E-5</v>
      </c>
      <c r="H72">
        <f t="shared" si="19"/>
        <v>14848.546591861517</v>
      </c>
      <c r="I72">
        <f t="shared" si="20"/>
        <v>10.306845450808295</v>
      </c>
      <c r="J72">
        <f t="shared" si="21"/>
        <v>29974.973127085032</v>
      </c>
      <c r="K72">
        <f t="shared" si="22"/>
        <v>0.22544703028416391</v>
      </c>
    </row>
    <row r="73" spans="1:11" x14ac:dyDescent="0.2">
      <c r="A73">
        <v>1461.88</v>
      </c>
      <c r="B73">
        <f t="shared" si="16"/>
        <v>21.161999999999807</v>
      </c>
      <c r="C73">
        <f t="shared" si="13"/>
        <v>42.393999999999778</v>
      </c>
      <c r="D73">
        <f t="shared" si="17"/>
        <v>2.0187619047618943</v>
      </c>
      <c r="E73">
        <f t="shared" si="14"/>
        <v>6.8405067447396503E-4</v>
      </c>
      <c r="F73">
        <f t="shared" si="15"/>
        <v>4.6792532524828644E-10</v>
      </c>
      <c r="G73">
        <f t="shared" si="18"/>
        <v>6.734656773768575E-5</v>
      </c>
      <c r="H73">
        <f t="shared" si="19"/>
        <v>14848.566654428339</v>
      </c>
      <c r="I73">
        <f t="shared" si="20"/>
        <v>10.157172034933332</v>
      </c>
      <c r="J73">
        <f t="shared" si="21"/>
        <v>29975.7207022777</v>
      </c>
      <c r="K73">
        <f t="shared" si="22"/>
        <v>5.4007595394336021E-2</v>
      </c>
    </row>
    <row r="74" spans="1:11" x14ac:dyDescent="0.2">
      <c r="A74">
        <v>1483.0419999999999</v>
      </c>
      <c r="B74">
        <f t="shared" si="16"/>
        <v>21.231999999999971</v>
      </c>
      <c r="C74">
        <f t="shared" si="13"/>
        <v>42.393000000000029</v>
      </c>
      <c r="D74">
        <f t="shared" si="17"/>
        <v>2.018714285714287</v>
      </c>
      <c r="E74">
        <f t="shared" si="14"/>
        <v>6.7428973690563049E-4</v>
      </c>
      <c r="F74">
        <f t="shared" si="15"/>
        <v>4.5466664929626447E-10</v>
      </c>
      <c r="G74">
        <f t="shared" si="18"/>
        <v>6.7346480899339815E-5</v>
      </c>
      <c r="H74">
        <f t="shared" si="19"/>
        <v>14848.585800565606</v>
      </c>
      <c r="I74">
        <f t="shared" si="20"/>
        <v>10.012249012884064</v>
      </c>
      <c r="J74">
        <f t="shared" si="21"/>
        <v>29975.052278256102</v>
      </c>
      <c r="K74">
        <f t="shared" si="22"/>
        <v>0.22519781321235455</v>
      </c>
    </row>
    <row r="75" spans="1:11" x14ac:dyDescent="0.2">
      <c r="A75">
        <v>1504.2739999999999</v>
      </c>
      <c r="B75">
        <f t="shared" si="16"/>
        <v>21.161000000000058</v>
      </c>
      <c r="C75">
        <f t="shared" si="13"/>
        <v>42.393000000000029</v>
      </c>
      <c r="D75">
        <f t="shared" si="17"/>
        <v>2.018714285714287</v>
      </c>
      <c r="E75">
        <f t="shared" si="14"/>
        <v>6.6477250819996898E-4</v>
      </c>
      <c r="F75">
        <f t="shared" si="15"/>
        <v>4.419224876584778E-10</v>
      </c>
      <c r="G75">
        <f t="shared" si="18"/>
        <v>6.7346397430724983E-5</v>
      </c>
      <c r="H75">
        <f t="shared" si="19"/>
        <v>14848.60420379037</v>
      </c>
      <c r="I75">
        <f t="shared" si="20"/>
        <v>9.8709438598223276</v>
      </c>
      <c r="J75">
        <f t="shared" si="21"/>
        <v>29975.089429108837</v>
      </c>
      <c r="K75">
        <f t="shared" si="22"/>
        <v>0.22507831147966681</v>
      </c>
    </row>
    <row r="76" spans="1:11" x14ac:dyDescent="0.2">
      <c r="A76">
        <v>1525.4349999999999</v>
      </c>
      <c r="B76">
        <f t="shared" si="16"/>
        <v>21.231999999999971</v>
      </c>
      <c r="C76">
        <f t="shared" si="13"/>
        <v>42.394000000000005</v>
      </c>
      <c r="D76">
        <f t="shared" si="17"/>
        <v>2.018761904761905</v>
      </c>
      <c r="E76">
        <f t="shared" si="14"/>
        <v>6.5555071176418532E-4</v>
      </c>
      <c r="F76">
        <f t="shared" si="15"/>
        <v>4.2974673569452997E-10</v>
      </c>
      <c r="G76">
        <f t="shared" si="18"/>
        <v>6.7346317684845148E-5</v>
      </c>
      <c r="H76">
        <f t="shared" si="19"/>
        <v>14848.621786266254</v>
      </c>
      <c r="I76">
        <f t="shared" si="20"/>
        <v>9.7340245807040322</v>
      </c>
      <c r="J76">
        <f t="shared" si="21"/>
        <v>29975.832000331982</v>
      </c>
      <c r="K76">
        <f t="shared" si="22"/>
        <v>5.4184230896467012E-2</v>
      </c>
    </row>
    <row r="77" spans="1:11" x14ac:dyDescent="0.2">
      <c r="A77">
        <v>1546.6669999999999</v>
      </c>
      <c r="B77">
        <f t="shared" si="16"/>
        <v>21.162000000000035</v>
      </c>
      <c r="C77">
        <f t="shared" si="13"/>
        <v>42.394000000000005</v>
      </c>
      <c r="D77">
        <f t="shared" si="17"/>
        <v>2.018761904761905</v>
      </c>
      <c r="E77">
        <f t="shared" si="14"/>
        <v>6.4655158479491712E-4</v>
      </c>
      <c r="F77">
        <f t="shared" si="15"/>
        <v>4.1802895180081891E-10</v>
      </c>
      <c r="G77">
        <f t="shared" si="18"/>
        <v>6.7346240938367824E-5</v>
      </c>
      <c r="H77">
        <f t="shared" si="19"/>
        <v>14848.63870746927</v>
      </c>
      <c r="I77">
        <f t="shared" si="20"/>
        <v>9.6004108883614059</v>
      </c>
      <c r="J77">
        <f t="shared" si="21"/>
        <v>29975.866160212012</v>
      </c>
      <c r="K77">
        <f t="shared" si="22"/>
        <v>5.4240061785758235E-2</v>
      </c>
    </row>
    <row r="78" spans="1:11" x14ac:dyDescent="0.2">
      <c r="A78">
        <v>1567.829</v>
      </c>
      <c r="B78">
        <f t="shared" si="16"/>
        <v>21.231999999999971</v>
      </c>
      <c r="C78">
        <f t="shared" si="13"/>
        <v>42.393000000000029</v>
      </c>
      <c r="D78">
        <f t="shared" si="17"/>
        <v>2.018714285714287</v>
      </c>
      <c r="E78">
        <f t="shared" si="14"/>
        <v>6.3782466072511736E-4</v>
      </c>
      <c r="F78">
        <f t="shared" si="15"/>
        <v>4.0682029782911105E-10</v>
      </c>
      <c r="G78">
        <f t="shared" si="18"/>
        <v>6.7346167526392107E-5</v>
      </c>
      <c r="H78">
        <f t="shared" si="19"/>
        <v>14848.65489351139</v>
      </c>
      <c r="I78">
        <f t="shared" si="20"/>
        <v>9.4708382696782554</v>
      </c>
      <c r="J78">
        <f t="shared" si="21"/>
        <v>29975.191757172797</v>
      </c>
      <c r="K78">
        <f t="shared" si="22"/>
        <v>0.22474007213369415</v>
      </c>
    </row>
    <row r="79" spans="1:11" x14ac:dyDescent="0.2">
      <c r="A79">
        <v>1589.0609999999999</v>
      </c>
      <c r="B79">
        <f t="shared" si="16"/>
        <v>21.161000000000058</v>
      </c>
      <c r="C79">
        <f t="shared" si="13"/>
        <v>42.394000000000005</v>
      </c>
      <c r="D79">
        <f t="shared" si="17"/>
        <v>2.018761904761905</v>
      </c>
      <c r="E79">
        <f t="shared" si="14"/>
        <v>6.293024622717442E-4</v>
      </c>
      <c r="F79">
        <f t="shared" si="15"/>
        <v>3.9602158902128E-10</v>
      </c>
      <c r="G79">
        <f t="shared" si="18"/>
        <v>6.734609679930932E-5</v>
      </c>
      <c r="H79">
        <f t="shared" si="19"/>
        <v>14848.670487615485</v>
      </c>
      <c r="I79">
        <f t="shared" si="20"/>
        <v>9.344304899318205</v>
      </c>
      <c r="J79">
        <f t="shared" si="21"/>
        <v>29975.930316760521</v>
      </c>
      <c r="K79">
        <f t="shared" si="22"/>
        <v>5.4347151861658352E-2</v>
      </c>
    </row>
    <row r="80" spans="1:11" x14ac:dyDescent="0.2">
      <c r="A80">
        <v>1610.222</v>
      </c>
      <c r="B80">
        <f t="shared" si="16"/>
        <v>21.232999999999947</v>
      </c>
      <c r="C80">
        <f t="shared" si="13"/>
        <v>42.394999999999982</v>
      </c>
      <c r="D80">
        <f t="shared" si="17"/>
        <v>2.0188095238095229</v>
      </c>
      <c r="E80">
        <f t="shared" si="14"/>
        <v>6.2103237938619649E-4</v>
      </c>
      <c r="F80">
        <f t="shared" si="15"/>
        <v>3.8568121624608068E-10</v>
      </c>
      <c r="G80">
        <f t="shared" si="18"/>
        <v>6.7346029074068648E-5</v>
      </c>
      <c r="H80">
        <f t="shared" si="19"/>
        <v>14848.685419895774</v>
      </c>
      <c r="I80">
        <f t="shared" si="20"/>
        <v>9.2215144370749957</v>
      </c>
      <c r="J80">
        <f t="shared" si="21"/>
        <v>29976.667541737192</v>
      </c>
      <c r="K80">
        <f t="shared" si="22"/>
        <v>0.88419264872202552</v>
      </c>
    </row>
    <row r="81" spans="1:11" x14ac:dyDescent="0.2">
      <c r="A81">
        <v>1631.4549999999999</v>
      </c>
      <c r="B81">
        <f t="shared" si="16"/>
        <v>21.162000000000035</v>
      </c>
      <c r="C81">
        <f t="shared" si="13"/>
        <v>42.396000000000186</v>
      </c>
      <c r="D81">
        <f t="shared" si="17"/>
        <v>2.0188571428571516</v>
      </c>
      <c r="E81">
        <f t="shared" si="14"/>
        <v>6.1294979021793428E-4</v>
      </c>
      <c r="F81">
        <f t="shared" si="15"/>
        <v>3.7570744532820969E-10</v>
      </c>
      <c r="G81">
        <f t="shared" si="18"/>
        <v>6.734596374985668E-5</v>
      </c>
      <c r="H81">
        <f t="shared" si="19"/>
        <v>14848.699822817936</v>
      </c>
      <c r="I81">
        <f t="shared" si="20"/>
        <v>9.1015074414053316</v>
      </c>
      <c r="J81">
        <f t="shared" si="21"/>
        <v>29977.403699437709</v>
      </c>
      <c r="K81">
        <f t="shared" si="22"/>
        <v>2.7142710347437831</v>
      </c>
    </row>
    <row r="82" spans="1:11" x14ac:dyDescent="0.2">
      <c r="A82">
        <v>1652.617</v>
      </c>
      <c r="B82">
        <f t="shared" si="16"/>
        <v>21.234000000000151</v>
      </c>
      <c r="C82">
        <f t="shared" si="13"/>
        <v>42.393000000000029</v>
      </c>
      <c r="D82">
        <f t="shared" si="17"/>
        <v>2.018714285714287</v>
      </c>
      <c r="E82">
        <f t="shared" si="14"/>
        <v>6.0510087939310805E-4</v>
      </c>
      <c r="F82">
        <f t="shared" si="15"/>
        <v>3.6614707424231271E-10</v>
      </c>
      <c r="G82">
        <f t="shared" si="18"/>
        <v>6.7345901133188848E-5</v>
      </c>
      <c r="H82">
        <f t="shared" si="19"/>
        <v>14848.713628797052</v>
      </c>
      <c r="I82">
        <f t="shared" si="20"/>
        <v>8.9849696746415244</v>
      </c>
      <c r="J82">
        <f t="shared" si="21"/>
        <v>29975.310326933039</v>
      </c>
      <c r="K82">
        <f t="shared" si="22"/>
        <v>0.22432958907195635</v>
      </c>
    </row>
    <row r="83" spans="1:11" x14ac:dyDescent="0.2">
      <c r="A83">
        <v>1673.8510000000001</v>
      </c>
      <c r="B83">
        <f t="shared" si="16"/>
        <v>21.158999999999878</v>
      </c>
      <c r="C83">
        <f t="shared" si="13"/>
        <v>42.392999999999802</v>
      </c>
      <c r="D83">
        <f t="shared" si="17"/>
        <v>2.0187142857142764</v>
      </c>
      <c r="E83">
        <f t="shared" si="14"/>
        <v>5.9742474091182543E-4</v>
      </c>
      <c r="F83">
        <f t="shared" si="15"/>
        <v>3.5691632105356174E-10</v>
      </c>
      <c r="G83">
        <f t="shared" si="18"/>
        <v>6.7345840675333261E-5</v>
      </c>
      <c r="H83">
        <f t="shared" si="19"/>
        <v>14848.726958816771</v>
      </c>
      <c r="I83">
        <f t="shared" si="20"/>
        <v>8.8709968562415469</v>
      </c>
      <c r="J83">
        <f t="shared" si="21"/>
        <v>29975.337236434116</v>
      </c>
      <c r="K83">
        <f t="shared" si="22"/>
        <v>0.22423334102694006</v>
      </c>
    </row>
    <row r="84" spans="1:11" x14ac:dyDescent="0.2">
      <c r="A84">
        <v>1695.01</v>
      </c>
      <c r="B84">
        <f t="shared" si="16"/>
        <v>21.233999999999924</v>
      </c>
      <c r="C84">
        <f t="shared" si="13"/>
        <v>42.393000000000029</v>
      </c>
      <c r="D84">
        <f t="shared" si="17"/>
        <v>2.018714285714287</v>
      </c>
      <c r="E84">
        <f t="shared" si="14"/>
        <v>5.8996702084353485E-4</v>
      </c>
      <c r="F84">
        <f t="shared" si="15"/>
        <v>3.4806108568299596E-10</v>
      </c>
      <c r="G84">
        <f t="shared" si="18"/>
        <v>6.7345782676922838E-5</v>
      </c>
      <c r="H84">
        <f t="shared" si="19"/>
        <v>14848.739746589459</v>
      </c>
      <c r="I84">
        <f t="shared" si="20"/>
        <v>8.760266751576367</v>
      </c>
      <c r="J84">
        <f t="shared" si="21"/>
        <v>29975.363051293683</v>
      </c>
      <c r="K84">
        <f t="shared" si="22"/>
        <v>0.22413984604123754</v>
      </c>
    </row>
    <row r="85" spans="1:11" x14ac:dyDescent="0.2">
      <c r="A85">
        <v>1716.2439999999999</v>
      </c>
      <c r="B85">
        <f t="shared" si="16"/>
        <v>21.159000000000106</v>
      </c>
      <c r="C85">
        <f t="shared" si="13"/>
        <v>42.393000000000029</v>
      </c>
      <c r="D85">
        <f t="shared" si="17"/>
        <v>2.018714285714287</v>
      </c>
      <c r="E85">
        <f t="shared" si="14"/>
        <v>5.8266773256017217E-4</v>
      </c>
      <c r="F85">
        <f t="shared" si="15"/>
        <v>3.395016865668123E-10</v>
      </c>
      <c r="G85">
        <f t="shared" si="18"/>
        <v>6.7345726616079439E-5</v>
      </c>
      <c r="H85">
        <f t="shared" si="19"/>
        <v>14848.752107178845</v>
      </c>
      <c r="I85">
        <f t="shared" si="20"/>
        <v>8.6518887216379756</v>
      </c>
      <c r="J85">
        <f t="shared" si="21"/>
        <v>29975.388003792057</v>
      </c>
      <c r="K85">
        <f t="shared" si="22"/>
        <v>0.22404835143844357</v>
      </c>
    </row>
    <row r="86" spans="1:11" x14ac:dyDescent="0.2">
      <c r="A86">
        <v>1737.403</v>
      </c>
      <c r="B86">
        <f t="shared" si="16"/>
        <v>21.233999999999924</v>
      </c>
      <c r="C86">
        <f t="shared" si="13"/>
        <v>42.393000000000029</v>
      </c>
      <c r="D86">
        <f t="shared" si="17"/>
        <v>2.018714285714287</v>
      </c>
      <c r="E86">
        <f t="shared" si="14"/>
        <v>5.755717009812922E-4</v>
      </c>
      <c r="F86">
        <f t="shared" si="15"/>
        <v>3.3128278297049801E-10</v>
      </c>
      <c r="G86">
        <f t="shared" si="18"/>
        <v>6.7345672785309654E-5</v>
      </c>
      <c r="H86">
        <f t="shared" si="19"/>
        <v>14848.763976089247</v>
      </c>
      <c r="I86">
        <f t="shared" si="20"/>
        <v>8.5465283391874234</v>
      </c>
      <c r="J86">
        <f t="shared" si="21"/>
        <v>29975.41196373104</v>
      </c>
      <c r="K86">
        <f t="shared" si="22"/>
        <v>0.22395941791299423</v>
      </c>
    </row>
    <row r="87" spans="1:11" x14ac:dyDescent="0.2">
      <c r="A87">
        <v>1758.6369999999999</v>
      </c>
      <c r="B87">
        <f t="shared" si="16"/>
        <v>21.159000000000106</v>
      </c>
      <c r="C87">
        <f t="shared" si="13"/>
        <v>42.393000000000029</v>
      </c>
      <c r="D87">
        <f t="shared" si="17"/>
        <v>2.018714285714287</v>
      </c>
      <c r="E87">
        <f t="shared" si="14"/>
        <v>5.6862217728843422E-4</v>
      </c>
      <c r="F87">
        <f t="shared" si="15"/>
        <v>3.2333118050423947E-10</v>
      </c>
      <c r="G87">
        <f t="shared" si="18"/>
        <v>6.7345620705222165E-5</v>
      </c>
      <c r="H87">
        <f t="shared" si="19"/>
        <v>14848.775459017445</v>
      </c>
      <c r="I87">
        <f t="shared" si="20"/>
        <v>8.4433430315735691</v>
      </c>
      <c r="J87">
        <f t="shared" si="21"/>
        <v>29975.435144482235</v>
      </c>
      <c r="K87">
        <f t="shared" si="22"/>
        <v>0.22387233327265305</v>
      </c>
    </row>
    <row r="88" spans="1:11" x14ac:dyDescent="0.2">
      <c r="A88">
        <v>1779.796</v>
      </c>
      <c r="B88">
        <f t="shared" si="16"/>
        <v>21.233999999999924</v>
      </c>
    </row>
    <row r="89" spans="1:11" x14ac:dyDescent="0.2">
      <c r="A89">
        <v>1801.03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8798-1973-404A-A633-521945A7BFC2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6.8800075831632057E-4</v>
      </c>
    </row>
    <row r="3" spans="1:15" x14ac:dyDescent="0.2">
      <c r="A3">
        <v>-4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20.757000000000001</v>
      </c>
      <c r="B5">
        <f>A6-A5</f>
        <v>20.998000000000001</v>
      </c>
      <c r="C5">
        <f t="shared" ref="C5:C36" si="0">A7-A5</f>
        <v>42.027999999999992</v>
      </c>
      <c r="D5">
        <f>C5/21</f>
        <v>2.0013333333333327</v>
      </c>
      <c r="E5">
        <f t="shared" ref="E5:E36" si="1">1/A5</f>
        <v>4.8176518764754053E-2</v>
      </c>
      <c r="F5">
        <f t="shared" ref="F5:F36" si="2">SQRT(((1/(A5^2))*$A$1)^2)</f>
        <v>2.3209769602906998E-6</v>
      </c>
      <c r="G5">
        <f>SQRT($D$1^2+($G$1*F5))</f>
        <v>7.8306968406425734E-5</v>
      </c>
      <c r="H5">
        <f>1/G5</f>
        <v>12770.255576870752</v>
      </c>
      <c r="I5">
        <f>E5/G5</f>
        <v>615.22645742981888</v>
      </c>
      <c r="J5">
        <f>D5/G5</f>
        <v>25557.538161177323</v>
      </c>
      <c r="K5">
        <f>(D5-$M$14-$M$15*E5)^2/G5^2</f>
        <v>5.9926306760175023E-5</v>
      </c>
      <c r="L5" t="s">
        <v>37</v>
      </c>
      <c r="M5">
        <f t="array" ref="M5:N6">MMULT(TRANSPOSE(H5:I88),H5:I88)</f>
        <v>18418270243.168285</v>
      </c>
      <c r="N5">
        <v>49364429.004416861</v>
      </c>
    </row>
    <row r="6" spans="1:15" x14ac:dyDescent="0.2">
      <c r="A6">
        <v>41.755000000000003</v>
      </c>
      <c r="B6">
        <f t="shared" ref="B6:B69" si="3">A7-A6</f>
        <v>21.029999999999994</v>
      </c>
      <c r="C6">
        <f t="shared" si="0"/>
        <v>42.026999999999994</v>
      </c>
      <c r="D6">
        <f t="shared" ref="D6:D69" si="4">C6/21</f>
        <v>2.0012857142857139</v>
      </c>
      <c r="E6">
        <f t="shared" si="1"/>
        <v>2.3949227637408692E-2</v>
      </c>
      <c r="F6">
        <f t="shared" si="2"/>
        <v>5.7356550442842028E-7</v>
      </c>
      <c r="G6">
        <f t="shared" ref="G6:G69" si="5">SQRT($D$1^2+($G$1*F6))</f>
        <v>7.0212256011903542E-5</v>
      </c>
      <c r="H6">
        <f t="shared" ref="H6:H69" si="6">1/G6</f>
        <v>14242.527683919792</v>
      </c>
      <c r="I6">
        <f t="shared" ref="I6:I69" si="7">E6/G6</f>
        <v>341.09753763429029</v>
      </c>
      <c r="J6">
        <f t="shared" ref="J6:J69" si="8">D6/G6</f>
        <v>28503.367189147473</v>
      </c>
      <c r="K6">
        <f t="shared" ref="K6:K69" si="9">(D6-$M$14-$M$15*E6)^2/G6^2</f>
        <v>0.20188981636929132</v>
      </c>
      <c r="M6">
        <v>49364429.004416861</v>
      </c>
      <c r="N6">
        <v>683763.39780431113</v>
      </c>
    </row>
    <row r="7" spans="1:15" x14ac:dyDescent="0.2">
      <c r="A7">
        <v>62.784999999999997</v>
      </c>
      <c r="B7">
        <f t="shared" si="3"/>
        <v>20.997</v>
      </c>
      <c r="C7">
        <f t="shared" si="0"/>
        <v>42.028000000000006</v>
      </c>
      <c r="D7">
        <f t="shared" si="4"/>
        <v>2.0013333333333336</v>
      </c>
      <c r="E7">
        <f t="shared" si="1"/>
        <v>1.5927371187385523E-2</v>
      </c>
      <c r="F7">
        <f t="shared" si="2"/>
        <v>2.5368115294075855E-7</v>
      </c>
      <c r="G7">
        <f t="shared" si="5"/>
        <v>6.8627109933932446E-5</v>
      </c>
      <c r="H7">
        <f t="shared" si="6"/>
        <v>14571.500985000001</v>
      </c>
      <c r="I7">
        <f t="shared" si="7"/>
        <v>232.08570494544878</v>
      </c>
      <c r="J7">
        <f t="shared" si="8"/>
        <v>29162.430637980007</v>
      </c>
      <c r="K7">
        <f t="shared" si="9"/>
        <v>9.9001533560877514E-2</v>
      </c>
    </row>
    <row r="8" spans="1:15" x14ac:dyDescent="0.2">
      <c r="A8">
        <v>83.781999999999996</v>
      </c>
      <c r="B8">
        <f t="shared" si="3"/>
        <v>21.031000000000006</v>
      </c>
      <c r="C8">
        <f t="shared" si="0"/>
        <v>42.028000000000006</v>
      </c>
      <c r="D8">
        <f t="shared" si="4"/>
        <v>2.0013333333333336</v>
      </c>
      <c r="E8">
        <f t="shared" si="1"/>
        <v>1.1935737986679717E-2</v>
      </c>
      <c r="F8">
        <f t="shared" si="2"/>
        <v>1.424618412866692E-7</v>
      </c>
      <c r="G8">
        <f t="shared" si="5"/>
        <v>6.8067328779133215E-5</v>
      </c>
      <c r="H8">
        <f t="shared" si="6"/>
        <v>14691.336033544494</v>
      </c>
      <c r="I8">
        <f t="shared" si="7"/>
        <v>175.35193757065355</v>
      </c>
      <c r="J8">
        <f t="shared" si="8"/>
        <v>29402.260515133719</v>
      </c>
      <c r="K8">
        <f t="shared" si="9"/>
        <v>0.12787808083984467</v>
      </c>
      <c r="L8" t="s">
        <v>38</v>
      </c>
      <c r="M8">
        <f t="array" ref="M8:M9">MMULT(TRANSPOSE(H5:I88),J5:J88)</f>
        <v>36860532515.163887</v>
      </c>
    </row>
    <row r="9" spans="1:15" x14ac:dyDescent="0.2">
      <c r="A9">
        <v>104.813</v>
      </c>
      <c r="B9">
        <f t="shared" si="3"/>
        <v>20.997</v>
      </c>
      <c r="C9">
        <f t="shared" si="0"/>
        <v>42.027000000000001</v>
      </c>
      <c r="D9">
        <f t="shared" si="4"/>
        <v>2.0012857142857143</v>
      </c>
      <c r="E9">
        <f t="shared" si="1"/>
        <v>9.5408012364878395E-3</v>
      </c>
      <c r="F9">
        <f t="shared" si="2"/>
        <v>9.1026888234167912E-8</v>
      </c>
      <c r="G9">
        <f t="shared" si="5"/>
        <v>6.7806887263924232E-5</v>
      </c>
      <c r="H9">
        <f t="shared" si="6"/>
        <v>14747.764428526376</v>
      </c>
      <c r="I9">
        <f t="shared" si="7"/>
        <v>140.70548909511584</v>
      </c>
      <c r="J9">
        <f t="shared" si="8"/>
        <v>29514.490268460861</v>
      </c>
      <c r="K9">
        <f t="shared" si="9"/>
        <v>0.10175289496564528</v>
      </c>
      <c r="M9">
        <v>98793540.766591281</v>
      </c>
    </row>
    <row r="10" spans="1:15" x14ac:dyDescent="0.2">
      <c r="A10">
        <v>125.81</v>
      </c>
      <c r="B10">
        <f t="shared" si="3"/>
        <v>21.03</v>
      </c>
      <c r="C10">
        <f t="shared" si="0"/>
        <v>42.026999999999987</v>
      </c>
      <c r="D10">
        <f t="shared" si="4"/>
        <v>2.0012857142857134</v>
      </c>
      <c r="E10">
        <f t="shared" si="1"/>
        <v>7.9484937604323985E-3</v>
      </c>
      <c r="F10">
        <f t="shared" si="2"/>
        <v>6.3178553059632766E-8</v>
      </c>
      <c r="G10">
        <f t="shared" si="5"/>
        <v>6.7665458578986982E-5</v>
      </c>
      <c r="H10">
        <f t="shared" si="6"/>
        <v>14778.588972875783</v>
      </c>
      <c r="I10">
        <f t="shared" si="7"/>
        <v>117.4675222388982</v>
      </c>
      <c r="J10">
        <f t="shared" si="8"/>
        <v>29576.178988716678</v>
      </c>
      <c r="K10">
        <f t="shared" si="9"/>
        <v>9.2085078703515427E-2</v>
      </c>
    </row>
    <row r="11" spans="1:15" x14ac:dyDescent="0.2">
      <c r="A11">
        <v>146.84</v>
      </c>
      <c r="B11">
        <f t="shared" si="3"/>
        <v>20.996999999999986</v>
      </c>
      <c r="C11">
        <f t="shared" si="0"/>
        <v>42.027999999999992</v>
      </c>
      <c r="D11">
        <f t="shared" si="4"/>
        <v>2.0013333333333327</v>
      </c>
      <c r="E11">
        <f t="shared" si="1"/>
        <v>6.8101334786161809E-3</v>
      </c>
      <c r="F11">
        <f t="shared" si="2"/>
        <v>4.6377917996568928E-8</v>
      </c>
      <c r="G11">
        <f t="shared" si="5"/>
        <v>6.7579992860616813E-5</v>
      </c>
      <c r="H11">
        <f t="shared" si="6"/>
        <v>14797.278864211956</v>
      </c>
      <c r="I11">
        <f t="shared" si="7"/>
        <v>100.77144418558946</v>
      </c>
      <c r="J11">
        <f t="shared" si="8"/>
        <v>29614.287433576184</v>
      </c>
      <c r="K11">
        <f t="shared" si="9"/>
        <v>0.17006442461004853</v>
      </c>
      <c r="L11" t="s">
        <v>39</v>
      </c>
      <c r="M11">
        <f t="array" ref="M11:N12">MINVERSE(M5:N6)</f>
        <v>6.7320139356054262E-11</v>
      </c>
      <c r="N11">
        <v>-4.8601903092222495E-9</v>
      </c>
    </row>
    <row r="12" spans="1:15" x14ac:dyDescent="0.2">
      <c r="A12">
        <v>167.83699999999999</v>
      </c>
      <c r="B12">
        <f t="shared" si="3"/>
        <v>21.031000000000006</v>
      </c>
      <c r="C12">
        <f t="shared" si="0"/>
        <v>42.027000000000015</v>
      </c>
      <c r="D12">
        <f t="shared" si="4"/>
        <v>2.0012857142857152</v>
      </c>
      <c r="E12">
        <f t="shared" si="1"/>
        <v>5.9581617879251895E-3</v>
      </c>
      <c r="F12">
        <f t="shared" si="2"/>
        <v>3.5499691891091893E-8</v>
      </c>
      <c r="G12">
        <f t="shared" si="5"/>
        <v>6.7524597053453904E-5</v>
      </c>
      <c r="H12">
        <f t="shared" si="6"/>
        <v>14809.4182510764</v>
      </c>
      <c r="I12">
        <f t="shared" si="7"/>
        <v>88.236909924965303</v>
      </c>
      <c r="J12">
        <f t="shared" si="8"/>
        <v>29637.877182761342</v>
      </c>
      <c r="K12">
        <f t="shared" si="9"/>
        <v>8.0541350004959919E-2</v>
      </c>
      <c r="M12">
        <v>-4.8601903092222487E-9</v>
      </c>
      <c r="N12">
        <v>1.8133765619060151E-6</v>
      </c>
    </row>
    <row r="13" spans="1:15" x14ac:dyDescent="0.2">
      <c r="A13">
        <v>188.86799999999999</v>
      </c>
      <c r="B13">
        <f t="shared" si="3"/>
        <v>20.996000000000009</v>
      </c>
      <c r="C13">
        <f t="shared" si="0"/>
        <v>42.027000000000015</v>
      </c>
      <c r="D13">
        <f t="shared" si="4"/>
        <v>2.0012857142857152</v>
      </c>
      <c r="E13">
        <f t="shared" si="1"/>
        <v>5.2947031789397888E-3</v>
      </c>
      <c r="F13">
        <f t="shared" si="2"/>
        <v>2.8033881753075106E-8</v>
      </c>
      <c r="G13">
        <f t="shared" si="5"/>
        <v>6.7486552172969346E-5</v>
      </c>
      <c r="H13">
        <f t="shared" si="6"/>
        <v>14817.766915058581</v>
      </c>
      <c r="I13">
        <f t="shared" si="7"/>
        <v>78.455677589949502</v>
      </c>
      <c r="J13">
        <f t="shared" si="8"/>
        <v>29654.585244722253</v>
      </c>
      <c r="K13">
        <f t="shared" si="9"/>
        <v>7.6834690355306892E-2</v>
      </c>
    </row>
    <row r="14" spans="1:15" x14ac:dyDescent="0.2">
      <c r="A14">
        <v>209.864</v>
      </c>
      <c r="B14">
        <f t="shared" si="3"/>
        <v>21.031000000000006</v>
      </c>
      <c r="C14">
        <f t="shared" si="0"/>
        <v>42.027999999999992</v>
      </c>
      <c r="D14">
        <f t="shared" si="4"/>
        <v>2.0013333333333327</v>
      </c>
      <c r="E14">
        <f t="shared" si="1"/>
        <v>4.764990660618305E-3</v>
      </c>
      <c r="F14">
        <f t="shared" si="2"/>
        <v>2.2705135995779672E-8</v>
      </c>
      <c r="G14">
        <f t="shared" si="5"/>
        <v>6.7459384395894244E-5</v>
      </c>
      <c r="H14">
        <f t="shared" si="6"/>
        <v>14823.734443400326</v>
      </c>
      <c r="I14">
        <f t="shared" si="7"/>
        <v>70.634956178288448</v>
      </c>
      <c r="J14">
        <f t="shared" si="8"/>
        <v>29667.233866058512</v>
      </c>
      <c r="K14">
        <f t="shared" si="9"/>
        <v>0.18835172904198094</v>
      </c>
      <c r="L14" t="s">
        <v>40</v>
      </c>
      <c r="M14">
        <f t="array" ref="M14:M15">MMULT(M11:N12,M8:M9)</f>
        <v>2.0013007762116621</v>
      </c>
      <c r="N14">
        <f>SQRT(M11)</f>
        <v>8.2048850909719795E-6</v>
      </c>
      <c r="O14" t="s">
        <v>42</v>
      </c>
    </row>
    <row r="15" spans="1:15" x14ac:dyDescent="0.2">
      <c r="A15">
        <v>230.89500000000001</v>
      </c>
      <c r="B15">
        <f t="shared" si="3"/>
        <v>20.996999999999986</v>
      </c>
      <c r="C15">
        <f t="shared" si="0"/>
        <v>42.027999999999992</v>
      </c>
      <c r="D15">
        <f t="shared" si="4"/>
        <v>2.0013333333333327</v>
      </c>
      <c r="E15">
        <f t="shared" si="1"/>
        <v>4.3309729530739078E-3</v>
      </c>
      <c r="F15">
        <f t="shared" si="2"/>
        <v>1.8757326720257726E-8</v>
      </c>
      <c r="G15">
        <f t="shared" si="5"/>
        <v>6.7439250049935851E-5</v>
      </c>
      <c r="H15">
        <f t="shared" si="6"/>
        <v>14828.160147978266</v>
      </c>
      <c r="I15">
        <f t="shared" si="7"/>
        <v>64.220360544742263</v>
      </c>
      <c r="J15">
        <f t="shared" si="8"/>
        <v>29676.091176153826</v>
      </c>
      <c r="K15">
        <f t="shared" si="9"/>
        <v>0.19233030252093389</v>
      </c>
      <c r="M15">
        <v>6.8837087192719082E-4</v>
      </c>
      <c r="O15" t="s">
        <v>43</v>
      </c>
    </row>
    <row r="16" spans="1:15" x14ac:dyDescent="0.2">
      <c r="A16">
        <v>251.892</v>
      </c>
      <c r="B16">
        <f t="shared" si="3"/>
        <v>21.031000000000006</v>
      </c>
      <c r="C16">
        <f t="shared" si="0"/>
        <v>42.026999999999987</v>
      </c>
      <c r="D16">
        <f t="shared" si="4"/>
        <v>2.0012857142857134</v>
      </c>
      <c r="E16">
        <f t="shared" si="1"/>
        <v>3.9699553777015548E-3</v>
      </c>
      <c r="F16">
        <f t="shared" si="2"/>
        <v>1.5760545700941494E-8</v>
      </c>
      <c r="G16">
        <f t="shared" si="5"/>
        <v>6.7423962058632948E-5</v>
      </c>
      <c r="H16">
        <f t="shared" si="6"/>
        <v>14831.522347060887</v>
      </c>
      <c r="I16">
        <f t="shared" si="7"/>
        <v>58.880481901215155</v>
      </c>
      <c r="J16">
        <f t="shared" si="8"/>
        <v>29682.113794282272</v>
      </c>
      <c r="K16">
        <f t="shared" si="9"/>
        <v>6.9655297125194887E-2</v>
      </c>
    </row>
    <row r="17" spans="1:13" x14ac:dyDescent="0.2">
      <c r="A17">
        <v>272.923</v>
      </c>
      <c r="B17">
        <f t="shared" si="3"/>
        <v>20.995999999999981</v>
      </c>
      <c r="C17">
        <f t="shared" si="0"/>
        <v>42.02800000000002</v>
      </c>
      <c r="D17">
        <f t="shared" si="4"/>
        <v>2.0013333333333341</v>
      </c>
      <c r="E17">
        <f t="shared" si="1"/>
        <v>3.6640371093678435E-3</v>
      </c>
      <c r="F17">
        <f t="shared" si="2"/>
        <v>1.3425167938824662E-8</v>
      </c>
      <c r="G17">
        <f t="shared" si="5"/>
        <v>6.7412045793112409E-5</v>
      </c>
      <c r="H17">
        <f t="shared" si="6"/>
        <v>14834.144079664937</v>
      </c>
      <c r="I17">
        <f t="shared" si="7"/>
        <v>54.352854393601625</v>
      </c>
      <c r="J17">
        <f t="shared" si="8"/>
        <v>29688.067018102771</v>
      </c>
      <c r="K17">
        <f t="shared" si="9"/>
        <v>0.19850777350310564</v>
      </c>
      <c r="L17" t="s">
        <v>41</v>
      </c>
      <c r="M17">
        <f>+SUM(K5:K88)/(COUNT(K5:K88)-2)</f>
        <v>0.12563748097936089</v>
      </c>
    </row>
    <row r="18" spans="1:13" x14ac:dyDescent="0.2">
      <c r="A18">
        <v>293.91899999999998</v>
      </c>
      <c r="B18">
        <f t="shared" si="3"/>
        <v>21.032000000000039</v>
      </c>
      <c r="C18">
        <f t="shared" si="0"/>
        <v>42.02800000000002</v>
      </c>
      <c r="D18">
        <f t="shared" si="4"/>
        <v>2.0013333333333341</v>
      </c>
      <c r="E18">
        <f t="shared" si="1"/>
        <v>3.4022979120097714E-3</v>
      </c>
      <c r="F18">
        <f t="shared" si="2"/>
        <v>1.1575631082066053E-8</v>
      </c>
      <c r="G18">
        <f t="shared" si="5"/>
        <v>6.7402607036024206E-5</v>
      </c>
      <c r="H18">
        <f t="shared" si="6"/>
        <v>14836.221386296482</v>
      </c>
      <c r="I18">
        <f t="shared" si="7"/>
        <v>50.477245044711232</v>
      </c>
      <c r="J18">
        <f t="shared" si="8"/>
        <v>29692.224401108037</v>
      </c>
      <c r="K18">
        <f t="shared" si="9"/>
        <v>0.20095280634040458</v>
      </c>
    </row>
    <row r="19" spans="1:13" x14ac:dyDescent="0.2">
      <c r="A19">
        <v>314.95100000000002</v>
      </c>
      <c r="B19">
        <f t="shared" si="3"/>
        <v>20.995999999999981</v>
      </c>
      <c r="C19">
        <f t="shared" si="0"/>
        <v>42.026999999999987</v>
      </c>
      <c r="D19">
        <f t="shared" si="4"/>
        <v>2.0012857142857134</v>
      </c>
      <c r="E19">
        <f t="shared" si="1"/>
        <v>3.175097078593178E-3</v>
      </c>
      <c r="F19">
        <f t="shared" si="2"/>
        <v>1.0081241458490934E-8</v>
      </c>
      <c r="G19">
        <f t="shared" si="5"/>
        <v>6.7394979739283706E-5</v>
      </c>
      <c r="H19">
        <f t="shared" si="6"/>
        <v>14837.900447013746</v>
      </c>
      <c r="I19">
        <f t="shared" si="7"/>
        <v>47.111774361769754</v>
      </c>
      <c r="J19">
        <f t="shared" si="8"/>
        <v>29694.87819460221</v>
      </c>
      <c r="K19">
        <f t="shared" si="9"/>
        <v>6.5493885020941431E-2</v>
      </c>
    </row>
    <row r="20" spans="1:13" x14ac:dyDescent="0.2">
      <c r="A20">
        <v>335.947</v>
      </c>
      <c r="B20">
        <f t="shared" si="3"/>
        <v>21.031000000000006</v>
      </c>
      <c r="C20">
        <f t="shared" si="0"/>
        <v>42.026999999999987</v>
      </c>
      <c r="D20">
        <f t="shared" si="4"/>
        <v>2.0012857142857134</v>
      </c>
      <c r="E20">
        <f t="shared" si="1"/>
        <v>2.9766600088704468E-3</v>
      </c>
      <c r="F20">
        <f t="shared" si="2"/>
        <v>8.8605048084086086E-9</v>
      </c>
      <c r="G20">
        <f t="shared" si="5"/>
        <v>6.7388748514254958E-5</v>
      </c>
      <c r="H20">
        <f t="shared" si="6"/>
        <v>14839.272460868846</v>
      </c>
      <c r="I20">
        <f t="shared" si="7"/>
        <v>44.171468895000835</v>
      </c>
      <c r="J20">
        <f t="shared" si="8"/>
        <v>29697.623986330225</v>
      </c>
      <c r="K20">
        <f t="shared" si="9"/>
        <v>6.4472510083315671E-2</v>
      </c>
    </row>
    <row r="21" spans="1:13" x14ac:dyDescent="0.2">
      <c r="A21">
        <v>356.97800000000001</v>
      </c>
      <c r="B21">
        <f t="shared" si="3"/>
        <v>20.995999999999981</v>
      </c>
      <c r="C21">
        <f t="shared" si="0"/>
        <v>42.027999999999963</v>
      </c>
      <c r="D21">
        <f t="shared" si="4"/>
        <v>2.0013333333333314</v>
      </c>
      <c r="E21">
        <f t="shared" si="1"/>
        <v>2.8012930768842896E-3</v>
      </c>
      <c r="F21">
        <f t="shared" si="2"/>
        <v>7.8472429025998522E-9</v>
      </c>
      <c r="G21">
        <f t="shared" si="5"/>
        <v>6.7383575902128627E-5</v>
      </c>
      <c r="H21">
        <f t="shared" si="6"/>
        <v>14840.411578222733</v>
      </c>
      <c r="I21">
        <f t="shared" si="7"/>
        <v>41.572342212188794</v>
      </c>
      <c r="J21">
        <f t="shared" si="8"/>
        <v>29700.610371883067</v>
      </c>
      <c r="K21">
        <f t="shared" si="9"/>
        <v>0.20661015331599161</v>
      </c>
    </row>
    <row r="22" spans="1:13" x14ac:dyDescent="0.2">
      <c r="A22">
        <v>377.97399999999999</v>
      </c>
      <c r="B22">
        <f t="shared" si="3"/>
        <v>21.031999999999982</v>
      </c>
      <c r="C22">
        <f t="shared" si="0"/>
        <v>42.02800000000002</v>
      </c>
      <c r="D22">
        <f t="shared" si="4"/>
        <v>2.0013333333333341</v>
      </c>
      <c r="E22">
        <f t="shared" si="1"/>
        <v>2.6456846238101035E-3</v>
      </c>
      <c r="F22">
        <f t="shared" si="2"/>
        <v>6.9996471286652094E-9</v>
      </c>
      <c r="G22">
        <f t="shared" si="5"/>
        <v>6.7379248695890914E-5</v>
      </c>
      <c r="H22">
        <f t="shared" si="6"/>
        <v>14841.364653877246</v>
      </c>
      <c r="I22">
        <f t="shared" si="7"/>
        <v>39.265570261121795</v>
      </c>
      <c r="J22">
        <f t="shared" si="8"/>
        <v>29702.517793959676</v>
      </c>
      <c r="K22">
        <f t="shared" si="9"/>
        <v>0.20808453657545181</v>
      </c>
    </row>
    <row r="23" spans="1:13" x14ac:dyDescent="0.2">
      <c r="A23">
        <v>399.00599999999997</v>
      </c>
      <c r="B23">
        <f t="shared" si="3"/>
        <v>20.996000000000038</v>
      </c>
      <c r="C23">
        <f t="shared" si="0"/>
        <v>42.027000000000044</v>
      </c>
      <c r="D23">
        <f t="shared" si="4"/>
        <v>2.0012857142857166</v>
      </c>
      <c r="E23">
        <f t="shared" si="1"/>
        <v>2.5062279765216567E-3</v>
      </c>
      <c r="F23">
        <f t="shared" si="2"/>
        <v>6.2811786702998361E-9</v>
      </c>
      <c r="G23">
        <f t="shared" si="5"/>
        <v>6.7375580501978123E-5</v>
      </c>
      <c r="H23">
        <f t="shared" si="6"/>
        <v>14842.1726766516</v>
      </c>
      <c r="I23">
        <f t="shared" si="7"/>
        <v>37.197868394589563</v>
      </c>
      <c r="J23">
        <f t="shared" si="8"/>
        <v>29703.428146744642</v>
      </c>
      <c r="K23">
        <f t="shared" si="9"/>
        <v>6.2079526993016561E-2</v>
      </c>
    </row>
    <row r="24" spans="1:13" x14ac:dyDescent="0.2">
      <c r="A24">
        <v>420.00200000000001</v>
      </c>
      <c r="B24">
        <f t="shared" si="3"/>
        <v>21.031000000000006</v>
      </c>
      <c r="C24">
        <f t="shared" si="0"/>
        <v>42.026999999999987</v>
      </c>
      <c r="D24">
        <f t="shared" si="4"/>
        <v>2.0012857142857134</v>
      </c>
      <c r="E24">
        <f t="shared" si="1"/>
        <v>2.3809410431378897E-3</v>
      </c>
      <c r="F24">
        <f t="shared" si="2"/>
        <v>5.6688802508985432E-9</v>
      </c>
      <c r="G24">
        <f t="shared" si="5"/>
        <v>6.7372454209429472E-5</v>
      </c>
      <c r="H24">
        <f t="shared" si="6"/>
        <v>14842.861399875197</v>
      </c>
      <c r="I24">
        <f t="shared" si="7"/>
        <v>35.33997790456997</v>
      </c>
      <c r="J24">
        <f t="shared" si="8"/>
        <v>29704.806478693081</v>
      </c>
      <c r="K24">
        <f t="shared" si="9"/>
        <v>6.1449001275994862E-2</v>
      </c>
    </row>
    <row r="25" spans="1:13" x14ac:dyDescent="0.2">
      <c r="A25">
        <v>441.03300000000002</v>
      </c>
      <c r="B25">
        <f t="shared" si="3"/>
        <v>20.995999999999981</v>
      </c>
      <c r="C25">
        <f t="shared" si="0"/>
        <v>42.027999999999963</v>
      </c>
      <c r="D25">
        <f t="shared" si="4"/>
        <v>2.0013333333333314</v>
      </c>
      <c r="E25">
        <f t="shared" si="1"/>
        <v>2.2674040264560702E-3</v>
      </c>
      <c r="F25">
        <f t="shared" si="2"/>
        <v>5.1411210191891989E-9</v>
      </c>
      <c r="G25">
        <f t="shared" si="5"/>
        <v>6.7369759443314372E-5</v>
      </c>
      <c r="H25">
        <f t="shared" si="6"/>
        <v>14843.455108985665</v>
      </c>
      <c r="I25">
        <f t="shared" si="7"/>
        <v>33.656109880634027</v>
      </c>
      <c r="J25">
        <f t="shared" si="8"/>
        <v>29706.701491449949</v>
      </c>
      <c r="K25">
        <f t="shared" si="9"/>
        <v>0.21168491372685849</v>
      </c>
    </row>
    <row r="26" spans="1:13" x14ac:dyDescent="0.2">
      <c r="A26">
        <v>462.029</v>
      </c>
      <c r="B26">
        <f t="shared" si="3"/>
        <v>21.031999999999982</v>
      </c>
      <c r="C26">
        <f t="shared" si="0"/>
        <v>42.02800000000002</v>
      </c>
      <c r="D26">
        <f t="shared" si="4"/>
        <v>2.0013333333333341</v>
      </c>
      <c r="E26">
        <f t="shared" si="1"/>
        <v>2.1643663060110945E-3</v>
      </c>
      <c r="F26">
        <f t="shared" si="2"/>
        <v>4.6844815065961107E-9</v>
      </c>
      <c r="G26">
        <f t="shared" si="5"/>
        <v>6.7367427731204833E-5</v>
      </c>
      <c r="H26">
        <f t="shared" si="6"/>
        <v>14843.968868604974</v>
      </c>
      <c r="I26">
        <f t="shared" si="7"/>
        <v>32.127786066686234</v>
      </c>
      <c r="J26">
        <f t="shared" si="8"/>
        <v>29707.729695701433</v>
      </c>
      <c r="K26">
        <f t="shared" si="9"/>
        <v>0.21266953104641076</v>
      </c>
    </row>
    <row r="27" spans="1:13" x14ac:dyDescent="0.2">
      <c r="A27">
        <v>483.06099999999998</v>
      </c>
      <c r="B27">
        <f t="shared" si="3"/>
        <v>20.996000000000038</v>
      </c>
      <c r="C27">
        <f t="shared" si="0"/>
        <v>42.026999999999987</v>
      </c>
      <c r="D27">
        <f t="shared" si="4"/>
        <v>2.0012857142857134</v>
      </c>
      <c r="E27">
        <f t="shared" si="1"/>
        <v>2.0701319295078676E-3</v>
      </c>
      <c r="F27">
        <f t="shared" si="2"/>
        <v>4.2854462055679661E-9</v>
      </c>
      <c r="G27">
        <f t="shared" si="5"/>
        <v>6.73653900940936E-5</v>
      </c>
      <c r="H27">
        <f t="shared" si="6"/>
        <v>14844.417862098553</v>
      </c>
      <c r="I27">
        <f t="shared" si="7"/>
        <v>30.729903391287134</v>
      </c>
      <c r="J27">
        <f t="shared" si="8"/>
        <v>29707.921404305507</v>
      </c>
      <c r="K27">
        <f t="shared" si="9"/>
        <v>5.9897223633667035E-2</v>
      </c>
    </row>
    <row r="28" spans="1:13" x14ac:dyDescent="0.2">
      <c r="A28">
        <v>504.05700000000002</v>
      </c>
      <c r="B28">
        <f t="shared" si="3"/>
        <v>21.030999999999949</v>
      </c>
      <c r="C28">
        <f t="shared" si="0"/>
        <v>42.02699999999993</v>
      </c>
      <c r="D28">
        <f t="shared" si="4"/>
        <v>2.0012857142857108</v>
      </c>
      <c r="E28">
        <f t="shared" si="1"/>
        <v>1.9839026141884744E-3</v>
      </c>
      <c r="F28">
        <f t="shared" si="2"/>
        <v>3.9358695825838638E-9</v>
      </c>
      <c r="G28">
        <f t="shared" si="5"/>
        <v>6.7363604962529289E-5</v>
      </c>
      <c r="H28">
        <f t="shared" si="6"/>
        <v>14844.811238297678</v>
      </c>
      <c r="I28">
        <f t="shared" si="7"/>
        <v>29.450659822793206</v>
      </c>
      <c r="J28">
        <f t="shared" si="8"/>
        <v>29708.708662473116</v>
      </c>
      <c r="K28">
        <f t="shared" si="9"/>
        <v>5.9469857299736043E-2</v>
      </c>
    </row>
    <row r="29" spans="1:13" x14ac:dyDescent="0.2">
      <c r="A29">
        <v>525.08799999999997</v>
      </c>
      <c r="B29">
        <f t="shared" si="3"/>
        <v>20.995999999999981</v>
      </c>
      <c r="C29">
        <f t="shared" si="0"/>
        <v>42.02800000000002</v>
      </c>
      <c r="D29">
        <f t="shared" si="4"/>
        <v>2.0013333333333341</v>
      </c>
      <c r="E29">
        <f t="shared" si="1"/>
        <v>1.9044426838929858E-3</v>
      </c>
      <c r="F29">
        <f t="shared" si="2"/>
        <v>3.6269019362335186E-9</v>
      </c>
      <c r="G29">
        <f t="shared" si="5"/>
        <v>6.7362027163474794E-5</v>
      </c>
      <c r="H29">
        <f t="shared" si="6"/>
        <v>14845.158943527496</v>
      </c>
      <c r="I29">
        <f t="shared" si="7"/>
        <v>28.271754341229467</v>
      </c>
      <c r="J29">
        <f t="shared" si="8"/>
        <v>29710.111432313042</v>
      </c>
      <c r="K29">
        <f t="shared" si="9"/>
        <v>0.2151607130844303</v>
      </c>
    </row>
    <row r="30" spans="1:13" x14ac:dyDescent="0.2">
      <c r="A30">
        <v>546.08399999999995</v>
      </c>
      <c r="B30">
        <f t="shared" si="3"/>
        <v>21.032000000000039</v>
      </c>
      <c r="C30">
        <f t="shared" si="0"/>
        <v>42.027000000000044</v>
      </c>
      <c r="D30">
        <f t="shared" si="4"/>
        <v>2.0012857142857166</v>
      </c>
      <c r="E30">
        <f t="shared" si="1"/>
        <v>1.8312201053317806E-3</v>
      </c>
      <c r="F30">
        <f t="shared" si="2"/>
        <v>3.3533670741713378E-9</v>
      </c>
      <c r="G30">
        <f t="shared" si="5"/>
        <v>6.7360630277486214E-5</v>
      </c>
      <c r="H30">
        <f t="shared" si="6"/>
        <v>14845.466793891144</v>
      </c>
      <c r="I30">
        <f t="shared" si="7"/>
        <v>27.185317266008791</v>
      </c>
      <c r="J30">
        <f t="shared" si="8"/>
        <v>29710.020616517326</v>
      </c>
      <c r="K30">
        <f t="shared" si="9"/>
        <v>5.8716511744445733E-2</v>
      </c>
    </row>
    <row r="31" spans="1:13" x14ac:dyDescent="0.2">
      <c r="A31">
        <v>567.11599999999999</v>
      </c>
      <c r="B31">
        <f t="shared" si="3"/>
        <v>20.995000000000005</v>
      </c>
      <c r="C31">
        <f t="shared" si="0"/>
        <v>42.02800000000002</v>
      </c>
      <c r="D31">
        <f t="shared" si="4"/>
        <v>2.0013333333333341</v>
      </c>
      <c r="E31">
        <f t="shared" si="1"/>
        <v>1.7633076830842367E-3</v>
      </c>
      <c r="F31">
        <f t="shared" si="2"/>
        <v>3.1092539852238992E-9</v>
      </c>
      <c r="G31">
        <f t="shared" si="5"/>
        <v>6.7359383617947999E-5</v>
      </c>
      <c r="H31">
        <f t="shared" si="6"/>
        <v>14845.741547634183</v>
      </c>
      <c r="I31">
        <f t="shared" si="7"/>
        <v>26.177610132026224</v>
      </c>
      <c r="J31">
        <f t="shared" si="8"/>
        <v>29711.27741733189</v>
      </c>
      <c r="K31">
        <f t="shared" si="9"/>
        <v>0.21651777893749688</v>
      </c>
    </row>
    <row r="32" spans="1:13" x14ac:dyDescent="0.2">
      <c r="A32">
        <v>588.11099999999999</v>
      </c>
      <c r="B32">
        <f t="shared" si="3"/>
        <v>21.033000000000015</v>
      </c>
      <c r="C32">
        <f t="shared" si="0"/>
        <v>42.02800000000002</v>
      </c>
      <c r="D32">
        <f t="shared" si="4"/>
        <v>2.0013333333333341</v>
      </c>
      <c r="E32">
        <f t="shared" si="1"/>
        <v>1.7003592859171142E-3</v>
      </c>
      <c r="F32">
        <f t="shared" si="2"/>
        <v>2.8912217012045586E-9</v>
      </c>
      <c r="G32">
        <f t="shared" si="5"/>
        <v>6.7358270130794918E-5</v>
      </c>
      <c r="H32">
        <f t="shared" si="6"/>
        <v>14845.986959852447</v>
      </c>
      <c r="I32">
        <f t="shared" si="7"/>
        <v>25.243511785789497</v>
      </c>
      <c r="J32">
        <f t="shared" si="8"/>
        <v>29711.768568984709</v>
      </c>
      <c r="K32">
        <f t="shared" si="9"/>
        <v>0.2171240387705598</v>
      </c>
    </row>
    <row r="33" spans="1:11" x14ac:dyDescent="0.2">
      <c r="A33">
        <v>609.14400000000001</v>
      </c>
      <c r="B33">
        <f t="shared" si="3"/>
        <v>20.995000000000005</v>
      </c>
      <c r="C33">
        <f t="shared" si="0"/>
        <v>42.027000000000044</v>
      </c>
      <c r="D33">
        <f t="shared" si="4"/>
        <v>2.0012857142857166</v>
      </c>
      <c r="E33">
        <f t="shared" si="1"/>
        <v>1.6416479518800151E-3</v>
      </c>
      <c r="F33">
        <f t="shared" si="2"/>
        <v>2.6950079979118487E-9</v>
      </c>
      <c r="G33">
        <f t="shared" si="5"/>
        <v>6.7357268055024912E-5</v>
      </c>
      <c r="H33">
        <f t="shared" si="6"/>
        <v>14846.207823973631</v>
      </c>
      <c r="I33">
        <f t="shared" si="7"/>
        <v>24.372246667411368</v>
      </c>
      <c r="J33">
        <f t="shared" si="8"/>
        <v>29711.503629435261</v>
      </c>
      <c r="K33">
        <f t="shared" si="9"/>
        <v>5.7787173012792979E-2</v>
      </c>
    </row>
    <row r="34" spans="1:11" x14ac:dyDescent="0.2">
      <c r="A34">
        <v>630.13900000000001</v>
      </c>
      <c r="B34">
        <f t="shared" si="3"/>
        <v>21.032000000000039</v>
      </c>
      <c r="C34">
        <f t="shared" si="0"/>
        <v>42.027000000000044</v>
      </c>
      <c r="D34">
        <f t="shared" si="4"/>
        <v>2.0012857142857166</v>
      </c>
      <c r="E34">
        <f t="shared" si="1"/>
        <v>1.5869514503942782E-3</v>
      </c>
      <c r="F34">
        <f t="shared" si="2"/>
        <v>2.5184149059085032E-9</v>
      </c>
      <c r="G34">
        <f t="shared" si="5"/>
        <v>6.7356366170208951E-5</v>
      </c>
      <c r="H34">
        <f t="shared" si="6"/>
        <v>14846.406610965454</v>
      </c>
      <c r="I34">
        <f t="shared" si="7"/>
        <v>23.560526504414828</v>
      </c>
      <c r="J34">
        <f t="shared" si="8"/>
        <v>29711.901459002183</v>
      </c>
      <c r="K34">
        <f t="shared" si="9"/>
        <v>5.752027901398224E-2</v>
      </c>
    </row>
    <row r="35" spans="1:11" x14ac:dyDescent="0.2">
      <c r="A35">
        <v>651.17100000000005</v>
      </c>
      <c r="B35">
        <f t="shared" si="3"/>
        <v>20.995000000000005</v>
      </c>
      <c r="C35">
        <f t="shared" si="0"/>
        <v>42.02699999999993</v>
      </c>
      <c r="D35">
        <f t="shared" si="4"/>
        <v>2.0012857142857108</v>
      </c>
      <c r="E35">
        <f t="shared" si="1"/>
        <v>1.5356949249889812E-3</v>
      </c>
      <c r="F35">
        <f t="shared" si="2"/>
        <v>2.358358902636913E-9</v>
      </c>
      <c r="G35">
        <f t="shared" si="5"/>
        <v>6.7355548732109998E-5</v>
      </c>
      <c r="H35">
        <f t="shared" si="6"/>
        <v>14846.586789415853</v>
      </c>
      <c r="I35">
        <f t="shared" si="7"/>
        <v>22.799827985914376</v>
      </c>
      <c r="J35">
        <f t="shared" si="8"/>
        <v>29712.262047560904</v>
      </c>
      <c r="K35">
        <f t="shared" si="9"/>
        <v>5.7270677662522813E-2</v>
      </c>
    </row>
    <row r="36" spans="1:11" x14ac:dyDescent="0.2">
      <c r="A36">
        <v>672.16600000000005</v>
      </c>
      <c r="B36">
        <f t="shared" si="3"/>
        <v>21.031999999999925</v>
      </c>
      <c r="C36">
        <f t="shared" si="0"/>
        <v>42.02699999999993</v>
      </c>
      <c r="D36">
        <f t="shared" si="4"/>
        <v>2.0012857142857108</v>
      </c>
      <c r="E36">
        <f t="shared" si="1"/>
        <v>1.4877277339228701E-3</v>
      </c>
      <c r="F36">
        <f t="shared" si="2"/>
        <v>2.213333810283278E-9</v>
      </c>
      <c r="G36">
        <f t="shared" si="5"/>
        <v>6.7354808051319778E-5</v>
      </c>
      <c r="H36">
        <f t="shared" si="6"/>
        <v>14846.750052914827</v>
      </c>
      <c r="I36">
        <f t="shared" si="7"/>
        <v>22.087921812342227</v>
      </c>
      <c r="J36">
        <f t="shared" si="8"/>
        <v>29712.588784469066</v>
      </c>
      <c r="K36">
        <f t="shared" si="9"/>
        <v>5.7037539163013691E-2</v>
      </c>
    </row>
    <row r="37" spans="1:11" x14ac:dyDescent="0.2">
      <c r="A37">
        <v>693.19799999999998</v>
      </c>
      <c r="B37">
        <f t="shared" si="3"/>
        <v>20.995000000000005</v>
      </c>
      <c r="C37">
        <f t="shared" ref="C37:C68" si="10">A39-A37</f>
        <v>42.02800000000002</v>
      </c>
      <c r="D37">
        <f t="shared" si="4"/>
        <v>2.0013333333333341</v>
      </c>
      <c r="E37">
        <f t="shared" ref="E37:E68" si="11">1/A37</f>
        <v>1.442589274637261E-3</v>
      </c>
      <c r="F37">
        <f t="shared" ref="F37:F68" si="12">SQRT(((1/(A37^2))*$A$1)^2)</f>
        <v>2.0810638152984587E-9</v>
      </c>
      <c r="G37">
        <f t="shared" si="5"/>
        <v>6.7354132507020526E-5</v>
      </c>
      <c r="H37">
        <f t="shared" si="6"/>
        <v>14846.898961927347</v>
      </c>
      <c r="I37">
        <f t="shared" si="7"/>
        <v>21.417977204099476</v>
      </c>
      <c r="J37">
        <f t="shared" si="8"/>
        <v>29713.593789137274</v>
      </c>
      <c r="K37">
        <f t="shared" si="9"/>
        <v>0.21961293748532087</v>
      </c>
    </row>
    <row r="38" spans="1:11" x14ac:dyDescent="0.2">
      <c r="A38">
        <v>714.19299999999998</v>
      </c>
      <c r="B38">
        <f t="shared" si="3"/>
        <v>21.033000000000015</v>
      </c>
      <c r="C38">
        <f t="shared" si="10"/>
        <v>42.02800000000002</v>
      </c>
      <c r="D38">
        <f t="shared" si="4"/>
        <v>2.0013333333333341</v>
      </c>
      <c r="E38">
        <f t="shared" si="11"/>
        <v>1.4001817435903181E-3</v>
      </c>
      <c r="F38">
        <f t="shared" si="12"/>
        <v>1.9605089150836235E-9</v>
      </c>
      <c r="G38">
        <f t="shared" si="5"/>
        <v>6.7353516789478131E-5</v>
      </c>
      <c r="H38">
        <f t="shared" si="6"/>
        <v>14847.034686037634</v>
      </c>
      <c r="I38">
        <f t="shared" si="7"/>
        <v>20.788546913842108</v>
      </c>
      <c r="J38">
        <f t="shared" si="8"/>
        <v>29713.86541832333</v>
      </c>
      <c r="K38">
        <f t="shared" si="9"/>
        <v>0.2200233669521528</v>
      </c>
    </row>
    <row r="39" spans="1:11" x14ac:dyDescent="0.2">
      <c r="A39">
        <v>735.226</v>
      </c>
      <c r="B39">
        <f t="shared" si="3"/>
        <v>20.995000000000005</v>
      </c>
      <c r="C39">
        <f t="shared" si="10"/>
        <v>42.02800000000002</v>
      </c>
      <c r="D39">
        <f t="shared" si="4"/>
        <v>2.0013333333333341</v>
      </c>
      <c r="E39">
        <f t="shared" si="11"/>
        <v>1.3601260020728321E-3</v>
      </c>
      <c r="F39">
        <f t="shared" si="12"/>
        <v>1.8499427415146257E-9</v>
      </c>
      <c r="G39">
        <f t="shared" si="5"/>
        <v>6.7352952083032355E-5</v>
      </c>
      <c r="H39">
        <f t="shared" si="6"/>
        <v>14847.159167829874</v>
      </c>
      <c r="I39">
        <f t="shared" si="7"/>
        <v>20.19400724107944</v>
      </c>
      <c r="J39">
        <f t="shared" si="8"/>
        <v>29714.114547883531</v>
      </c>
      <c r="K39">
        <f t="shared" si="9"/>
        <v>0.22041128367604523</v>
      </c>
    </row>
    <row r="40" spans="1:11" x14ac:dyDescent="0.2">
      <c r="A40">
        <v>756.221</v>
      </c>
      <c r="B40">
        <f t="shared" si="3"/>
        <v>21.033000000000015</v>
      </c>
      <c r="C40">
        <f t="shared" si="10"/>
        <v>42.027000000000044</v>
      </c>
      <c r="D40">
        <f t="shared" si="4"/>
        <v>2.0012857142857166</v>
      </c>
      <c r="E40">
        <f t="shared" si="11"/>
        <v>1.3223647584502413E-3</v>
      </c>
      <c r="F40">
        <f t="shared" si="12"/>
        <v>1.7486485543911653E-9</v>
      </c>
      <c r="G40">
        <f t="shared" si="5"/>
        <v>6.7352434728239032E-5</v>
      </c>
      <c r="H40">
        <f t="shared" si="6"/>
        <v>14847.273213431843</v>
      </c>
      <c r="I40">
        <f t="shared" si="7"/>
        <v>19.633510856524538</v>
      </c>
      <c r="J40">
        <f t="shared" si="8"/>
        <v>29713.635778138134</v>
      </c>
      <c r="K40">
        <f t="shared" si="9"/>
        <v>5.6237118618838379E-2</v>
      </c>
    </row>
    <row r="41" spans="1:11" x14ac:dyDescent="0.2">
      <c r="A41">
        <v>777.25400000000002</v>
      </c>
      <c r="B41">
        <f t="shared" si="3"/>
        <v>20.994000000000028</v>
      </c>
      <c r="C41">
        <f t="shared" si="10"/>
        <v>42.02699999999993</v>
      </c>
      <c r="D41">
        <f t="shared" si="4"/>
        <v>2.0012857142857108</v>
      </c>
      <c r="E41">
        <f t="shared" si="11"/>
        <v>1.2865807059211018E-3</v>
      </c>
      <c r="F41">
        <f t="shared" si="12"/>
        <v>1.6552899128484405E-9</v>
      </c>
      <c r="G41">
        <f t="shared" si="5"/>
        <v>6.7351957900312903E-5</v>
      </c>
      <c r="H41">
        <f t="shared" si="6"/>
        <v>14847.378326849712</v>
      </c>
      <c r="I41">
        <f t="shared" si="7"/>
        <v>19.10235048883597</v>
      </c>
      <c r="J41">
        <f t="shared" si="8"/>
        <v>29713.846140119607</v>
      </c>
      <c r="K41">
        <f t="shared" si="9"/>
        <v>5.6064585886623899E-2</v>
      </c>
    </row>
    <row r="42" spans="1:11" x14ac:dyDescent="0.2">
      <c r="A42">
        <v>798.24800000000005</v>
      </c>
      <c r="B42">
        <f t="shared" si="3"/>
        <v>21.032999999999902</v>
      </c>
      <c r="C42">
        <f t="shared" si="10"/>
        <v>42.027999999999906</v>
      </c>
      <c r="D42">
        <f t="shared" si="4"/>
        <v>2.0013333333333287</v>
      </c>
      <c r="E42">
        <f t="shared" si="11"/>
        <v>1.2527435082831399E-3</v>
      </c>
      <c r="F42">
        <f t="shared" si="12"/>
        <v>1.5693662975455498E-9</v>
      </c>
      <c r="G42">
        <f t="shared" si="5"/>
        <v>6.7351519043693699E-5</v>
      </c>
      <c r="H42">
        <f t="shared" si="6"/>
        <v>14847.475071070912</v>
      </c>
      <c r="I42">
        <f t="shared" si="7"/>
        <v>18.600078009679837</v>
      </c>
      <c r="J42">
        <f t="shared" si="8"/>
        <v>29714.746775569853</v>
      </c>
      <c r="K42">
        <f t="shared" si="9"/>
        <v>0.22145240731034832</v>
      </c>
    </row>
    <row r="43" spans="1:11" x14ac:dyDescent="0.2">
      <c r="A43">
        <v>819.28099999999995</v>
      </c>
      <c r="B43">
        <f t="shared" si="3"/>
        <v>20.995000000000005</v>
      </c>
      <c r="C43">
        <f t="shared" si="10"/>
        <v>42.027000000000044</v>
      </c>
      <c r="D43">
        <f t="shared" si="4"/>
        <v>2.0012857142857166</v>
      </c>
      <c r="E43">
        <f t="shared" si="11"/>
        <v>1.2205824375275394E-3</v>
      </c>
      <c r="F43">
        <f t="shared" si="12"/>
        <v>1.4898214868006699E-9</v>
      </c>
      <c r="G43">
        <f t="shared" si="5"/>
        <v>6.735111276439999E-5</v>
      </c>
      <c r="H43">
        <f t="shared" si="6"/>
        <v>14847.564634872275</v>
      </c>
      <c r="I43">
        <f t="shared" si="7"/>
        <v>18.122676633380092</v>
      </c>
      <c r="J43">
        <f t="shared" si="8"/>
        <v>29714.218995703708</v>
      </c>
      <c r="K43">
        <f t="shared" si="9"/>
        <v>5.5747007364119458E-2</v>
      </c>
    </row>
    <row r="44" spans="1:11" x14ac:dyDescent="0.2">
      <c r="A44">
        <v>840.27599999999995</v>
      </c>
      <c r="B44">
        <f t="shared" si="3"/>
        <v>21.032000000000039</v>
      </c>
      <c r="C44">
        <f t="shared" si="10"/>
        <v>42.027000000000044</v>
      </c>
      <c r="D44">
        <f t="shared" si="4"/>
        <v>2.0012857142857166</v>
      </c>
      <c r="E44">
        <f t="shared" si="11"/>
        <v>1.1900851624942282E-3</v>
      </c>
      <c r="F44">
        <f t="shared" si="12"/>
        <v>1.4163026939889136E-9</v>
      </c>
      <c r="G44">
        <f t="shared" si="5"/>
        <v>6.7350737261129653E-5</v>
      </c>
      <c r="H44">
        <f t="shared" si="6"/>
        <v>14847.64741509568</v>
      </c>
      <c r="I44">
        <f t="shared" si="7"/>
        <v>17.669964886651151</v>
      </c>
      <c r="J44">
        <f t="shared" si="8"/>
        <v>29714.38466258223</v>
      </c>
      <c r="K44">
        <f t="shared" si="9"/>
        <v>5.5600534088508534E-2</v>
      </c>
    </row>
    <row r="45" spans="1:11" x14ac:dyDescent="0.2">
      <c r="A45">
        <v>861.30799999999999</v>
      </c>
      <c r="B45">
        <f t="shared" si="3"/>
        <v>20.995000000000005</v>
      </c>
      <c r="C45">
        <f t="shared" si="10"/>
        <v>42.02800000000002</v>
      </c>
      <c r="D45">
        <f t="shared" si="4"/>
        <v>2.0013333333333341</v>
      </c>
      <c r="E45">
        <f t="shared" si="11"/>
        <v>1.1610248598642994E-3</v>
      </c>
      <c r="F45">
        <f t="shared" si="12"/>
        <v>1.347978725222916E-9</v>
      </c>
      <c r="G45">
        <f t="shared" si="5"/>
        <v>6.7350388288972736E-5</v>
      </c>
      <c r="H45">
        <f t="shared" si="6"/>
        <v>14847.7243473254</v>
      </c>
      <c r="I45">
        <f t="shared" si="7"/>
        <v>17.238577079657219</v>
      </c>
      <c r="J45">
        <f t="shared" si="8"/>
        <v>29715.245660447246</v>
      </c>
      <c r="K45">
        <f t="shared" si="9"/>
        <v>0.22234302473098558</v>
      </c>
    </row>
    <row r="46" spans="1:11" x14ac:dyDescent="0.2">
      <c r="A46">
        <v>882.303</v>
      </c>
      <c r="B46">
        <f t="shared" si="3"/>
        <v>21.033000000000015</v>
      </c>
      <c r="C46">
        <f t="shared" si="10"/>
        <v>42.027000000000044</v>
      </c>
      <c r="D46">
        <f t="shared" si="4"/>
        <v>2.0012857142857166</v>
      </c>
      <c r="E46">
        <f t="shared" si="11"/>
        <v>1.1333974836309068E-3</v>
      </c>
      <c r="F46">
        <f t="shared" si="12"/>
        <v>1.2845898559008717E-9</v>
      </c>
      <c r="G46">
        <f t="shared" si="5"/>
        <v>6.7350064521759989E-5</v>
      </c>
      <c r="H46">
        <f t="shared" si="6"/>
        <v>14847.795723742955</v>
      </c>
      <c r="I46">
        <f t="shared" si="7"/>
        <v>16.828454310756001</v>
      </c>
      <c r="J46">
        <f t="shared" si="8"/>
        <v>29714.681470559324</v>
      </c>
      <c r="K46">
        <f t="shared" si="9"/>
        <v>5.5328738856252009E-2</v>
      </c>
    </row>
    <row r="47" spans="1:11" x14ac:dyDescent="0.2">
      <c r="A47">
        <v>903.33600000000001</v>
      </c>
      <c r="B47">
        <f t="shared" si="3"/>
        <v>20.994000000000028</v>
      </c>
      <c r="C47">
        <f t="shared" si="10"/>
        <v>42.027000000000044</v>
      </c>
      <c r="D47">
        <f t="shared" si="4"/>
        <v>2.0012857142857166</v>
      </c>
      <c r="E47">
        <f t="shared" si="11"/>
        <v>1.1070078021909898E-3</v>
      </c>
      <c r="F47">
        <f t="shared" si="12"/>
        <v>1.2254662741117256E-9</v>
      </c>
      <c r="G47">
        <f t="shared" si="5"/>
        <v>6.734976253867662E-5</v>
      </c>
      <c r="H47">
        <f t="shared" si="6"/>
        <v>14847.862298337501</v>
      </c>
      <c r="I47">
        <f t="shared" si="7"/>
        <v>16.436699410117054</v>
      </c>
      <c r="J47">
        <f t="shared" si="8"/>
        <v>29714.814705344328</v>
      </c>
      <c r="K47">
        <f t="shared" si="9"/>
        <v>5.5202417630419345E-2</v>
      </c>
    </row>
    <row r="48" spans="1:11" x14ac:dyDescent="0.2">
      <c r="A48">
        <v>924.33</v>
      </c>
      <c r="B48">
        <f t="shared" si="3"/>
        <v>21.033000000000015</v>
      </c>
      <c r="C48">
        <f t="shared" si="10"/>
        <v>42.02699999999993</v>
      </c>
      <c r="D48">
        <f t="shared" si="4"/>
        <v>2.0012857142857108</v>
      </c>
      <c r="E48">
        <f t="shared" si="11"/>
        <v>1.0818647020003679E-3</v>
      </c>
      <c r="F48">
        <f t="shared" si="12"/>
        <v>1.1704312334343447E-9</v>
      </c>
      <c r="G48">
        <f t="shared" si="5"/>
        <v>6.734948143724945E-5</v>
      </c>
      <c r="H48">
        <f t="shared" si="6"/>
        <v>14847.924269939856</v>
      </c>
      <c r="I48">
        <f t="shared" si="7"/>
        <v>16.063445165622515</v>
      </c>
      <c r="J48">
        <f t="shared" si="8"/>
        <v>29714.938728226727</v>
      </c>
      <c r="K48">
        <f t="shared" si="9"/>
        <v>5.5082185961051564E-2</v>
      </c>
    </row>
    <row r="49" spans="1:11" x14ac:dyDescent="0.2">
      <c r="A49">
        <v>945.36300000000006</v>
      </c>
      <c r="B49">
        <f t="shared" si="3"/>
        <v>20.993999999999915</v>
      </c>
      <c r="C49">
        <f t="shared" si="10"/>
        <v>42.027999999999906</v>
      </c>
      <c r="D49">
        <f t="shared" si="4"/>
        <v>2.0013333333333287</v>
      </c>
      <c r="E49">
        <f t="shared" si="11"/>
        <v>1.0577947307013284E-3</v>
      </c>
      <c r="F49">
        <f t="shared" si="12"/>
        <v>1.118929692299496E-9</v>
      </c>
      <c r="G49">
        <f t="shared" si="5"/>
        <v>6.7349218382747793E-5</v>
      </c>
      <c r="H49">
        <f t="shared" si="6"/>
        <v>14847.982263386748</v>
      </c>
      <c r="I49">
        <f t="shared" si="7"/>
        <v>15.706117399757286</v>
      </c>
      <c r="J49">
        <f t="shared" si="8"/>
        <v>29715.761836457947</v>
      </c>
      <c r="K49">
        <f t="shared" si="9"/>
        <v>0.22334691430370185</v>
      </c>
    </row>
    <row r="50" spans="1:11" x14ac:dyDescent="0.2">
      <c r="A50">
        <v>966.35699999999997</v>
      </c>
      <c r="B50">
        <f t="shared" si="3"/>
        <v>21.033999999999992</v>
      </c>
      <c r="C50">
        <f t="shared" si="10"/>
        <v>42.02800000000002</v>
      </c>
      <c r="D50">
        <f t="shared" si="4"/>
        <v>2.0013333333333341</v>
      </c>
      <c r="E50">
        <f t="shared" si="11"/>
        <v>1.0348142560151167E-3</v>
      </c>
      <c r="F50">
        <f t="shared" si="12"/>
        <v>1.0708405444521192E-9</v>
      </c>
      <c r="G50">
        <f t="shared" si="5"/>
        <v>6.7348972756805045E-5</v>
      </c>
      <c r="H50">
        <f t="shared" si="6"/>
        <v>14848.036414912631</v>
      </c>
      <c r="I50">
        <f t="shared" si="7"/>
        <v>15.364959755983174</v>
      </c>
      <c r="J50">
        <f t="shared" si="8"/>
        <v>29715.870211711823</v>
      </c>
      <c r="K50">
        <f t="shared" si="9"/>
        <v>0.22357060842917023</v>
      </c>
    </row>
    <row r="51" spans="1:11" x14ac:dyDescent="0.2">
      <c r="A51">
        <v>987.39099999999996</v>
      </c>
      <c r="B51">
        <f t="shared" si="3"/>
        <v>20.994000000000028</v>
      </c>
      <c r="C51">
        <f t="shared" si="10"/>
        <v>42.02699999999993</v>
      </c>
      <c r="D51">
        <f t="shared" si="4"/>
        <v>2.0012857142857108</v>
      </c>
      <c r="E51">
        <f t="shared" si="11"/>
        <v>1.0127700171461964E-3</v>
      </c>
      <c r="F51">
        <f t="shared" si="12"/>
        <v>1.0257031076303069E-9</v>
      </c>
      <c r="G51">
        <f t="shared" si="5"/>
        <v>6.7348742206563183E-5</v>
      </c>
      <c r="H51">
        <f t="shared" si="6"/>
        <v>14848.087243157888</v>
      </c>
      <c r="I51">
        <f t="shared" si="7"/>
        <v>15.037697571841234</v>
      </c>
      <c r="J51">
        <f t="shared" si="8"/>
        <v>29715.264884199783</v>
      </c>
      <c r="K51">
        <f t="shared" si="9"/>
        <v>5.4752398127652403E-2</v>
      </c>
    </row>
    <row r="52" spans="1:11" x14ac:dyDescent="0.2">
      <c r="A52">
        <v>1008.385</v>
      </c>
      <c r="B52">
        <f t="shared" si="3"/>
        <v>21.032999999999902</v>
      </c>
      <c r="C52">
        <f t="shared" si="10"/>
        <v>42.027000000000044</v>
      </c>
      <c r="D52">
        <f t="shared" si="4"/>
        <v>2.0012857142857166</v>
      </c>
      <c r="E52">
        <f t="shared" si="11"/>
        <v>9.9168472359267542E-4</v>
      </c>
      <c r="F52">
        <f t="shared" si="12"/>
        <v>9.8343859100708101E-10</v>
      </c>
      <c r="G52">
        <f t="shared" si="5"/>
        <v>6.734852632973211E-5</v>
      </c>
      <c r="H52">
        <f t="shared" si="6"/>
        <v>14848.134836745992</v>
      </c>
      <c r="I52">
        <f t="shared" si="7"/>
        <v>14.724668491445223</v>
      </c>
      <c r="J52">
        <f t="shared" si="8"/>
        <v>29715.360132567832</v>
      </c>
      <c r="K52">
        <f t="shared" si="9"/>
        <v>5.4651938315691248E-2</v>
      </c>
    </row>
    <row r="53" spans="1:11" x14ac:dyDescent="0.2">
      <c r="A53">
        <v>1029.4179999999999</v>
      </c>
      <c r="B53">
        <f t="shared" si="3"/>
        <v>20.994000000000142</v>
      </c>
      <c r="C53">
        <f t="shared" si="10"/>
        <v>42.02800000000002</v>
      </c>
      <c r="D53">
        <f t="shared" si="4"/>
        <v>2.0013333333333341</v>
      </c>
      <c r="E53">
        <f t="shared" si="11"/>
        <v>9.7142268738257935E-4</v>
      </c>
      <c r="F53">
        <f t="shared" si="12"/>
        <v>9.4366203756159255E-10</v>
      </c>
      <c r="G53">
        <f t="shared" si="5"/>
        <v>6.7348323160177389E-5</v>
      </c>
      <c r="H53">
        <f t="shared" si="6"/>
        <v>14848.179629085305</v>
      </c>
      <c r="I53">
        <f t="shared" si="7"/>
        <v>14.423858558025318</v>
      </c>
      <c r="J53">
        <f t="shared" si="8"/>
        <v>29716.156831009401</v>
      </c>
      <c r="K53">
        <f t="shared" si="9"/>
        <v>0.22418807050795647</v>
      </c>
    </row>
    <row r="54" spans="1:11" x14ac:dyDescent="0.2">
      <c r="A54">
        <v>1050.412</v>
      </c>
      <c r="B54">
        <f t="shared" si="3"/>
        <v>21.033999999999878</v>
      </c>
      <c r="C54">
        <f t="shared" si="10"/>
        <v>42.027000000000044</v>
      </c>
      <c r="D54">
        <f t="shared" si="4"/>
        <v>2.0012857142857166</v>
      </c>
      <c r="E54">
        <f t="shared" si="11"/>
        <v>9.5200740280956418E-4</v>
      </c>
      <c r="F54">
        <f t="shared" si="12"/>
        <v>9.0631809500421192E-10</v>
      </c>
      <c r="G54">
        <f t="shared" si="5"/>
        <v>6.7348132415285937E-5</v>
      </c>
      <c r="H54">
        <f t="shared" si="6"/>
        <v>14848.221682432741</v>
      </c>
      <c r="I54">
        <f t="shared" si="7"/>
        <v>14.135616960233452</v>
      </c>
      <c r="J54">
        <f t="shared" si="8"/>
        <v>29715.533935600073</v>
      </c>
      <c r="K54">
        <f t="shared" si="9"/>
        <v>5.4463126266920098E-2</v>
      </c>
    </row>
    <row r="55" spans="1:11" x14ac:dyDescent="0.2">
      <c r="A55">
        <v>1071.4459999999999</v>
      </c>
      <c r="B55">
        <f t="shared" si="3"/>
        <v>20.993000000000166</v>
      </c>
      <c r="C55">
        <f t="shared" si="10"/>
        <v>42.027000000000044</v>
      </c>
      <c r="D55">
        <f t="shared" si="4"/>
        <v>2.0012857142857166</v>
      </c>
      <c r="E55">
        <f t="shared" si="11"/>
        <v>9.333181513580713E-4</v>
      </c>
      <c r="F55">
        <f t="shared" si="12"/>
        <v>8.7108277165444776E-10</v>
      </c>
      <c r="G55">
        <f t="shared" si="5"/>
        <v>6.7347952440276188E-5</v>
      </c>
      <c r="H55">
        <f t="shared" si="6"/>
        <v>14848.261361572868</v>
      </c>
      <c r="I55">
        <f t="shared" si="7"/>
        <v>13.858151844864667</v>
      </c>
      <c r="J55">
        <f t="shared" si="8"/>
        <v>29715.613344896363</v>
      </c>
      <c r="K55">
        <f t="shared" si="9"/>
        <v>5.4374293355473835E-2</v>
      </c>
    </row>
    <row r="56" spans="1:11" x14ac:dyDescent="0.2">
      <c r="A56">
        <v>1092.4390000000001</v>
      </c>
      <c r="B56">
        <f t="shared" si="3"/>
        <v>21.033999999999878</v>
      </c>
      <c r="C56">
        <f t="shared" si="10"/>
        <v>42.026999999999816</v>
      </c>
      <c r="D56">
        <f t="shared" si="4"/>
        <v>2.0012857142857055</v>
      </c>
      <c r="E56">
        <f t="shared" si="11"/>
        <v>9.1538291840551273E-4</v>
      </c>
      <c r="F56">
        <f t="shared" si="12"/>
        <v>8.3792588730859356E-10</v>
      </c>
      <c r="G56">
        <f t="shared" si="5"/>
        <v>6.7347783081079436E-5</v>
      </c>
      <c r="H56">
        <f t="shared" si="6"/>
        <v>14848.298700435444</v>
      </c>
      <c r="I56">
        <f t="shared" si="7"/>
        <v>13.591878997761379</v>
      </c>
      <c r="J56">
        <f t="shared" si="8"/>
        <v>29715.688070628461</v>
      </c>
      <c r="K56">
        <f t="shared" si="9"/>
        <v>5.4289106809811062E-2</v>
      </c>
    </row>
    <row r="57" spans="1:11" x14ac:dyDescent="0.2">
      <c r="A57">
        <v>1113.473</v>
      </c>
      <c r="B57">
        <f t="shared" si="3"/>
        <v>20.992999999999938</v>
      </c>
      <c r="C57">
        <f t="shared" si="10"/>
        <v>42.027000000000044</v>
      </c>
      <c r="D57">
        <f t="shared" si="4"/>
        <v>2.0012857142857166</v>
      </c>
      <c r="E57">
        <f t="shared" si="11"/>
        <v>8.9809092811410785E-4</v>
      </c>
      <c r="F57">
        <f t="shared" si="12"/>
        <v>8.0656731516085971E-10</v>
      </c>
      <c r="G57">
        <f t="shared" si="5"/>
        <v>6.7347622906934967E-5</v>
      </c>
      <c r="H57">
        <f t="shared" si="6"/>
        <v>14848.334014429294</v>
      </c>
      <c r="I57">
        <f t="shared" si="7"/>
        <v>13.335154075967083</v>
      </c>
      <c r="J57">
        <f t="shared" si="8"/>
        <v>29715.758744020033</v>
      </c>
      <c r="K57">
        <f t="shared" si="9"/>
        <v>5.4207033126560271E-2</v>
      </c>
    </row>
    <row r="58" spans="1:11" x14ac:dyDescent="0.2">
      <c r="A58">
        <v>1134.4659999999999</v>
      </c>
      <c r="B58">
        <f t="shared" si="3"/>
        <v>21.034000000000106</v>
      </c>
      <c r="C58">
        <f t="shared" si="10"/>
        <v>42.02800000000002</v>
      </c>
      <c r="D58">
        <f t="shared" si="4"/>
        <v>2.0013333333333341</v>
      </c>
      <c r="E58">
        <f t="shared" si="11"/>
        <v>8.8147198770170286E-4</v>
      </c>
      <c r="F58">
        <f t="shared" si="12"/>
        <v>7.7699286510279101E-10</v>
      </c>
      <c r="G58">
        <f t="shared" si="5"/>
        <v>6.7347471845427467E-5</v>
      </c>
      <c r="H58">
        <f t="shared" si="6"/>
        <v>14848.367319491217</v>
      </c>
      <c r="I58">
        <f t="shared" si="7"/>
        <v>13.088419855236928</v>
      </c>
      <c r="J58">
        <f t="shared" si="8"/>
        <v>29716.532462075098</v>
      </c>
      <c r="K58">
        <f t="shared" si="9"/>
        <v>0.22506524135040365</v>
      </c>
    </row>
    <row r="59" spans="1:11" x14ac:dyDescent="0.2">
      <c r="A59">
        <v>1155.5</v>
      </c>
      <c r="B59">
        <f t="shared" si="3"/>
        <v>20.993999999999915</v>
      </c>
      <c r="C59">
        <f t="shared" si="10"/>
        <v>42.02800000000002</v>
      </c>
      <c r="D59">
        <f t="shared" si="4"/>
        <v>2.0013333333333341</v>
      </c>
      <c r="E59">
        <f t="shared" si="11"/>
        <v>8.6542622241453913E-4</v>
      </c>
      <c r="F59">
        <f t="shared" si="12"/>
        <v>7.4896254644269939E-10</v>
      </c>
      <c r="G59">
        <f t="shared" si="5"/>
        <v>6.7347328670780632E-5</v>
      </c>
      <c r="H59">
        <f t="shared" si="6"/>
        <v>14848.398885847137</v>
      </c>
      <c r="I59">
        <f t="shared" si="7"/>
        <v>12.850193756682938</v>
      </c>
      <c r="J59">
        <f t="shared" si="8"/>
        <v>29716.595636875412</v>
      </c>
      <c r="K59">
        <f t="shared" si="9"/>
        <v>0.22522183883493949</v>
      </c>
    </row>
    <row r="60" spans="1:11" x14ac:dyDescent="0.2">
      <c r="A60">
        <v>1176.4939999999999</v>
      </c>
      <c r="B60">
        <f t="shared" si="3"/>
        <v>21.034000000000106</v>
      </c>
      <c r="C60">
        <f t="shared" si="10"/>
        <v>42.027000000000044</v>
      </c>
      <c r="D60">
        <f t="shared" si="4"/>
        <v>2.0012857142857166</v>
      </c>
      <c r="E60">
        <f t="shared" si="11"/>
        <v>8.4998308533660184E-4</v>
      </c>
      <c r="F60">
        <f t="shared" si="12"/>
        <v>7.2247124535832901E-10</v>
      </c>
      <c r="G60">
        <f t="shared" si="5"/>
        <v>6.7347193356924063E-5</v>
      </c>
      <c r="H60">
        <f t="shared" si="6"/>
        <v>14848.428719222768</v>
      </c>
      <c r="I60">
        <f t="shared" si="7"/>
        <v>12.620913255165574</v>
      </c>
      <c r="J60">
        <f t="shared" si="8"/>
        <v>29715.948275370283</v>
      </c>
      <c r="K60">
        <f t="shared" si="9"/>
        <v>5.3978995941698811E-2</v>
      </c>
    </row>
    <row r="61" spans="1:11" x14ac:dyDescent="0.2">
      <c r="A61">
        <v>1197.528</v>
      </c>
      <c r="B61">
        <f t="shared" si="3"/>
        <v>20.992999999999938</v>
      </c>
      <c r="C61">
        <f t="shared" si="10"/>
        <v>42.027000000000044</v>
      </c>
      <c r="D61">
        <f t="shared" si="4"/>
        <v>2.0012857142857166</v>
      </c>
      <c r="E61">
        <f t="shared" si="11"/>
        <v>8.3505354363321775E-4</v>
      </c>
      <c r="F61">
        <f t="shared" si="12"/>
        <v>6.9731442073439441E-10</v>
      </c>
      <c r="G61">
        <f t="shared" si="5"/>
        <v>6.7347064859134723E-5</v>
      </c>
      <c r="H61">
        <f t="shared" si="6"/>
        <v>14848.457049934277</v>
      </c>
      <c r="I61">
        <f t="shared" si="7"/>
        <v>12.399256677033252</v>
      </c>
      <c r="J61">
        <f t="shared" si="8"/>
        <v>29716.004973218503</v>
      </c>
      <c r="K61">
        <f t="shared" si="9"/>
        <v>5.3908317492590417E-2</v>
      </c>
    </row>
    <row r="62" spans="1:11" x14ac:dyDescent="0.2">
      <c r="A62">
        <v>1218.521</v>
      </c>
      <c r="B62">
        <f t="shared" si="3"/>
        <v>21.034000000000106</v>
      </c>
      <c r="C62">
        <f t="shared" si="10"/>
        <v>42.027000000000044</v>
      </c>
      <c r="D62">
        <f t="shared" si="4"/>
        <v>2.0012857142857166</v>
      </c>
      <c r="E62">
        <f t="shared" si="11"/>
        <v>8.2066702174193147E-4</v>
      </c>
      <c r="F62">
        <f t="shared" si="12"/>
        <v>6.7349436057477172E-10</v>
      </c>
      <c r="G62">
        <f t="shared" si="5"/>
        <v>6.7346943189138474E-5</v>
      </c>
      <c r="H62">
        <f t="shared" si="6"/>
        <v>14848.483875379176</v>
      </c>
      <c r="I62">
        <f t="shared" si="7"/>
        <v>12.185661039390521</v>
      </c>
      <c r="J62">
        <f t="shared" si="8"/>
        <v>29716.058658598158</v>
      </c>
      <c r="K62">
        <f t="shared" si="9"/>
        <v>5.3840249879816372E-2</v>
      </c>
    </row>
    <row r="63" spans="1:11" x14ac:dyDescent="0.2">
      <c r="A63">
        <v>1239.5550000000001</v>
      </c>
      <c r="B63">
        <f t="shared" si="3"/>
        <v>20.992999999999938</v>
      </c>
      <c r="C63">
        <f t="shared" si="10"/>
        <v>42.027000000000044</v>
      </c>
      <c r="D63">
        <f t="shared" si="4"/>
        <v>2.0012857142857166</v>
      </c>
      <c r="E63">
        <f t="shared" si="11"/>
        <v>8.0674112887286163E-4</v>
      </c>
      <c r="F63">
        <f t="shared" si="12"/>
        <v>6.5083124901505898E-10</v>
      </c>
      <c r="G63">
        <f t="shared" si="5"/>
        <v>6.734682742849218E-5</v>
      </c>
      <c r="H63">
        <f t="shared" si="6"/>
        <v>14848.509398037859</v>
      </c>
      <c r="I63">
        <f t="shared" si="7"/>
        <v>11.978903233852357</v>
      </c>
      <c r="J63">
        <f t="shared" si="8"/>
        <v>29716.109736730374</v>
      </c>
      <c r="K63">
        <f t="shared" si="9"/>
        <v>5.3774399169491144E-2</v>
      </c>
    </row>
    <row r="64" spans="1:11" x14ac:dyDescent="0.2">
      <c r="A64">
        <v>1260.548</v>
      </c>
      <c r="B64">
        <f t="shared" si="3"/>
        <v>21.034000000000106</v>
      </c>
      <c r="C64">
        <f t="shared" si="10"/>
        <v>42.027000000000044</v>
      </c>
      <c r="D64">
        <f t="shared" si="4"/>
        <v>2.0012857142857166</v>
      </c>
      <c r="E64">
        <f t="shared" si="11"/>
        <v>7.9330576860222701E-4</v>
      </c>
      <c r="F64">
        <f t="shared" si="12"/>
        <v>6.2933404249757016E-10</v>
      </c>
      <c r="G64">
        <f t="shared" si="5"/>
        <v>6.7346717622974921E-5</v>
      </c>
      <c r="H64">
        <f t="shared" si="6"/>
        <v>14848.533607803569</v>
      </c>
      <c r="I64">
        <f t="shared" si="7"/>
        <v>11.779427366354609</v>
      </c>
      <c r="J64">
        <f t="shared" si="8"/>
        <v>29716.158187388632</v>
      </c>
      <c r="K64">
        <f t="shared" si="9"/>
        <v>5.3710902999130394E-2</v>
      </c>
    </row>
    <row r="65" spans="1:11" x14ac:dyDescent="0.2">
      <c r="A65">
        <v>1281.5820000000001</v>
      </c>
      <c r="B65">
        <f t="shared" si="3"/>
        <v>20.992999999999938</v>
      </c>
      <c r="C65">
        <f t="shared" si="10"/>
        <v>42.027999999999793</v>
      </c>
      <c r="D65">
        <f t="shared" si="4"/>
        <v>2.0013333333333234</v>
      </c>
      <c r="E65">
        <f t="shared" si="11"/>
        <v>7.802856157467879E-4</v>
      </c>
      <c r="F65">
        <f t="shared" si="12"/>
        <v>6.08845642141344E-10</v>
      </c>
      <c r="G65">
        <f t="shared" si="5"/>
        <v>6.7346612970169037E-5</v>
      </c>
      <c r="H65">
        <f t="shared" si="6"/>
        <v>14848.556681580212</v>
      </c>
      <c r="I65">
        <f t="shared" si="7"/>
        <v>11.586115193237896</v>
      </c>
      <c r="J65">
        <f t="shared" si="8"/>
        <v>29716.911438735715</v>
      </c>
      <c r="K65">
        <f t="shared" si="9"/>
        <v>0.2260533892013363</v>
      </c>
    </row>
    <row r="66" spans="1:11" x14ac:dyDescent="0.2">
      <c r="A66">
        <v>1302.575</v>
      </c>
      <c r="B66">
        <f t="shared" si="3"/>
        <v>21.034999999999854</v>
      </c>
      <c r="C66">
        <f t="shared" si="10"/>
        <v>42.027000000000044</v>
      </c>
      <c r="D66">
        <f t="shared" si="4"/>
        <v>2.0012857142857166</v>
      </c>
      <c r="E66">
        <f t="shared" si="11"/>
        <v>7.6771011266145905E-4</v>
      </c>
      <c r="F66">
        <f t="shared" si="12"/>
        <v>5.8937881708267005E-10</v>
      </c>
      <c r="G66">
        <f t="shared" si="5"/>
        <v>6.7346513535322206E-5</v>
      </c>
      <c r="H66">
        <f t="shared" si="6"/>
        <v>14848.578604971368</v>
      </c>
      <c r="I66">
        <f t="shared" si="7"/>
        <v>11.3994039536851</v>
      </c>
      <c r="J66">
        <f t="shared" si="8"/>
        <v>29716.248239577733</v>
      </c>
      <c r="K66">
        <f t="shared" si="9"/>
        <v>5.359003178266792E-2</v>
      </c>
    </row>
    <row r="67" spans="1:11" x14ac:dyDescent="0.2">
      <c r="A67">
        <v>1323.61</v>
      </c>
      <c r="B67">
        <f t="shared" si="3"/>
        <v>20.992000000000189</v>
      </c>
      <c r="C67">
        <f t="shared" si="10"/>
        <v>42.027000000000044</v>
      </c>
      <c r="D67">
        <f t="shared" si="4"/>
        <v>2.0012857142857166</v>
      </c>
      <c r="E67">
        <f t="shared" si="11"/>
        <v>7.5550955341830307E-4</v>
      </c>
      <c r="F67">
        <f t="shared" si="12"/>
        <v>5.7079468530632373E-10</v>
      </c>
      <c r="G67">
        <f t="shared" si="5"/>
        <v>6.7346418609058809E-5</v>
      </c>
      <c r="H67">
        <f t="shared" si="6"/>
        <v>14848.599534370627</v>
      </c>
      <c r="I67">
        <f t="shared" si="7"/>
        <v>11.218258803099575</v>
      </c>
      <c r="J67">
        <f t="shared" si="8"/>
        <v>29716.290125285479</v>
      </c>
      <c r="K67">
        <f t="shared" si="9"/>
        <v>5.3532460593622849E-2</v>
      </c>
    </row>
    <row r="68" spans="1:11" x14ac:dyDescent="0.2">
      <c r="A68">
        <v>1344.6020000000001</v>
      </c>
      <c r="B68">
        <f t="shared" si="3"/>
        <v>21.034999999999854</v>
      </c>
      <c r="C68">
        <f t="shared" si="10"/>
        <v>42.026999999999816</v>
      </c>
      <c r="D68">
        <f t="shared" si="4"/>
        <v>2.0012857142857055</v>
      </c>
      <c r="E68">
        <f t="shared" si="11"/>
        <v>7.4371449692920279E-4</v>
      </c>
      <c r="F68">
        <f t="shared" si="12"/>
        <v>5.5311125294265724E-10</v>
      </c>
      <c r="G68">
        <f t="shared" si="5"/>
        <v>6.7346328283371965E-5</v>
      </c>
      <c r="H68">
        <f t="shared" si="6"/>
        <v>14848.619449486801</v>
      </c>
      <c r="I68">
        <f t="shared" si="7"/>
        <v>11.043133543968253</v>
      </c>
      <c r="J68">
        <f t="shared" si="8"/>
        <v>29716.32998112281</v>
      </c>
      <c r="K68">
        <f t="shared" si="9"/>
        <v>5.347682990562639E-2</v>
      </c>
    </row>
    <row r="69" spans="1:11" x14ac:dyDescent="0.2">
      <c r="A69">
        <v>1365.6369999999999</v>
      </c>
      <c r="B69">
        <f t="shared" si="3"/>
        <v>20.991999999999962</v>
      </c>
      <c r="C69">
        <f t="shared" ref="C69:C88" si="13">A71-A69</f>
        <v>42.027000000000044</v>
      </c>
      <c r="D69">
        <f t="shared" si="4"/>
        <v>2.0012857142857166</v>
      </c>
      <c r="E69">
        <f t="shared" ref="E69:E88" si="14">1/A69</f>
        <v>7.3225901172859257E-4</v>
      </c>
      <c r="F69">
        <f t="shared" ref="F69:F88" si="15">SQRT(((1/(A69^2))*$A$1)^2)</f>
        <v>5.3620326025773512E-10</v>
      </c>
      <c r="G69">
        <f t="shared" si="5"/>
        <v>6.7346241918461326E-5</v>
      </c>
      <c r="H69">
        <f t="shared" si="6"/>
        <v>14848.638491376227</v>
      </c>
      <c r="I69">
        <f t="shared" si="7"/>
        <v>10.873049347210296</v>
      </c>
      <c r="J69">
        <f t="shared" si="8"/>
        <v>29716.368089384257</v>
      </c>
      <c r="K69">
        <f t="shared" si="9"/>
        <v>5.3422826018076741E-2</v>
      </c>
    </row>
    <row r="70" spans="1:11" x14ac:dyDescent="0.2">
      <c r="A70">
        <v>1386.6289999999999</v>
      </c>
      <c r="B70">
        <f t="shared" ref="B70:B89" si="16">A71-A70</f>
        <v>21.035000000000082</v>
      </c>
      <c r="C70">
        <f t="shared" si="13"/>
        <v>42.02800000000002</v>
      </c>
      <c r="D70">
        <f t="shared" ref="D70:D88" si="17">C70/21</f>
        <v>2.0013333333333341</v>
      </c>
      <c r="E70">
        <f t="shared" si="14"/>
        <v>7.2117343572072998E-4</v>
      </c>
      <c r="F70">
        <f t="shared" si="15"/>
        <v>5.2009112438924184E-10</v>
      </c>
      <c r="G70">
        <f t="shared" ref="G70:G88" si="18">SQRT($D$1^2+($G$1*F70))</f>
        <v>6.7346159618631723E-5</v>
      </c>
      <c r="H70">
        <f t="shared" ref="H70:H88" si="19">1/G70</f>
        <v>14848.656637034786</v>
      </c>
      <c r="I70">
        <f t="shared" ref="I70:I88" si="20">E70/G70</f>
        <v>10.708456722767796</v>
      </c>
      <c r="J70">
        <f t="shared" ref="J70:J88" si="21">D70/G70</f>
        <v>29717.111482918961</v>
      </c>
      <c r="K70">
        <f t="shared" ref="K70:K88" si="22">(D70-$M$14-$M$15*E70)^2/G70^2</f>
        <v>0.22663134419169814</v>
      </c>
    </row>
    <row r="71" spans="1:11" x14ac:dyDescent="0.2">
      <c r="A71">
        <v>1407.664</v>
      </c>
      <c r="B71">
        <f t="shared" si="16"/>
        <v>20.992999999999938</v>
      </c>
      <c r="C71">
        <f t="shared" si="13"/>
        <v>42.027000000000044</v>
      </c>
      <c r="D71">
        <f t="shared" si="17"/>
        <v>2.0012857142857166</v>
      </c>
      <c r="E71">
        <f t="shared" si="14"/>
        <v>7.1039679923618133E-4</v>
      </c>
      <c r="F71">
        <f t="shared" si="15"/>
        <v>5.0466361236501137E-10</v>
      </c>
      <c r="G71">
        <f t="shared" si="18"/>
        <v>6.7346080815725655E-5</v>
      </c>
      <c r="H71">
        <f t="shared" si="19"/>
        <v>14848.674011725043</v>
      </c>
      <c r="I71">
        <f t="shared" si="20"/>
        <v>10.548450490830938</v>
      </c>
      <c r="J71">
        <f t="shared" si="21"/>
        <v>29716.439175750907</v>
      </c>
      <c r="K71">
        <f t="shared" si="22"/>
        <v>5.3319831923805509E-2</v>
      </c>
    </row>
    <row r="72" spans="1:11" x14ac:dyDescent="0.2">
      <c r="A72">
        <v>1428.6569999999999</v>
      </c>
      <c r="B72">
        <f t="shared" si="16"/>
        <v>21.034000000000106</v>
      </c>
      <c r="C72">
        <f t="shared" si="13"/>
        <v>42.027000000000044</v>
      </c>
      <c r="D72">
        <f t="shared" si="17"/>
        <v>2.0012857142857166</v>
      </c>
      <c r="E72">
        <f t="shared" si="14"/>
        <v>6.9995807251145657E-4</v>
      </c>
      <c r="F72">
        <f t="shared" si="15"/>
        <v>4.8994130327395364E-10</v>
      </c>
      <c r="G72">
        <f t="shared" si="18"/>
        <v>6.7346005614872447E-5</v>
      </c>
      <c r="H72">
        <f t="shared" si="19"/>
        <v>14848.690592262292</v>
      </c>
      <c r="I72">
        <f t="shared" si="20"/>
        <v>10.393460846278913</v>
      </c>
      <c r="J72">
        <f t="shared" si="21"/>
        <v>29716.472358143241</v>
      </c>
      <c r="K72">
        <f t="shared" si="22"/>
        <v>5.3270686659242235E-2</v>
      </c>
    </row>
    <row r="73" spans="1:11" x14ac:dyDescent="0.2">
      <c r="A73">
        <v>1449.691</v>
      </c>
      <c r="B73">
        <f t="shared" si="16"/>
        <v>20.992999999999938</v>
      </c>
      <c r="C73">
        <f t="shared" si="13"/>
        <v>42.02800000000002</v>
      </c>
      <c r="D73">
        <f t="shared" si="17"/>
        <v>2.0013333333333341</v>
      </c>
      <c r="E73">
        <f t="shared" si="14"/>
        <v>6.8980217163519672E-4</v>
      </c>
      <c r="F73">
        <f t="shared" si="15"/>
        <v>4.7582703599263331E-10</v>
      </c>
      <c r="G73">
        <f t="shared" si="18"/>
        <v>6.734593351978899E-5</v>
      </c>
      <c r="H73">
        <f t="shared" si="19"/>
        <v>14848.706488063739</v>
      </c>
      <c r="I73">
        <f t="shared" si="20"/>
        <v>10.242669981440002</v>
      </c>
      <c r="J73">
        <f t="shared" si="21"/>
        <v>29717.211251444907</v>
      </c>
      <c r="K73">
        <f t="shared" si="22"/>
        <v>0.22693827420138116</v>
      </c>
    </row>
    <row r="74" spans="1:11" x14ac:dyDescent="0.2">
      <c r="A74">
        <v>1470.684</v>
      </c>
      <c r="B74">
        <f t="shared" si="16"/>
        <v>21.035000000000082</v>
      </c>
      <c r="C74">
        <f t="shared" si="13"/>
        <v>42.027000000000044</v>
      </c>
      <c r="D74">
        <f t="shared" si="17"/>
        <v>2.0012857142857166</v>
      </c>
      <c r="E74">
        <f t="shared" si="14"/>
        <v>6.7995572128343E-4</v>
      </c>
      <c r="F74">
        <f t="shared" si="15"/>
        <v>4.6233978290606957E-10</v>
      </c>
      <c r="G74">
        <f t="shared" si="18"/>
        <v>6.7345864627395559E-5</v>
      </c>
      <c r="H74">
        <f t="shared" si="19"/>
        <v>14848.721677755562</v>
      </c>
      <c r="I74">
        <f t="shared" si="20"/>
        <v>10.096473258535186</v>
      </c>
      <c r="J74">
        <f t="shared" si="21"/>
        <v>29716.534569096846</v>
      </c>
      <c r="K74">
        <f t="shared" si="22"/>
        <v>5.3176574180233367E-2</v>
      </c>
    </row>
    <row r="75" spans="1:11" x14ac:dyDescent="0.2">
      <c r="A75">
        <v>1491.7190000000001</v>
      </c>
      <c r="B75">
        <f t="shared" si="16"/>
        <v>20.991999999999962</v>
      </c>
      <c r="C75">
        <f t="shared" si="13"/>
        <v>42.027000000000044</v>
      </c>
      <c r="D75">
        <f t="shared" si="17"/>
        <v>2.0012857142857166</v>
      </c>
      <c r="E75">
        <f t="shared" si="14"/>
        <v>6.7036754241247849E-4</v>
      </c>
      <c r="F75">
        <f t="shared" si="15"/>
        <v>4.493926419201461E-10</v>
      </c>
      <c r="G75">
        <f t="shared" si="18"/>
        <v>6.734579849380859E-5</v>
      </c>
      <c r="H75">
        <f t="shared" si="19"/>
        <v>14848.736259203084</v>
      </c>
      <c r="I75">
        <f t="shared" si="20"/>
        <v>9.9541108340130293</v>
      </c>
      <c r="J75">
        <f t="shared" si="21"/>
        <v>29716.56375073946</v>
      </c>
      <c r="K75">
        <f t="shared" si="22"/>
        <v>5.3131488195887547E-2</v>
      </c>
    </row>
    <row r="76" spans="1:11" x14ac:dyDescent="0.2">
      <c r="A76">
        <v>1512.711</v>
      </c>
      <c r="B76">
        <f t="shared" si="16"/>
        <v>21.035000000000082</v>
      </c>
      <c r="C76">
        <f t="shared" si="13"/>
        <v>42.027000000000044</v>
      </c>
      <c r="D76">
        <f t="shared" si="17"/>
        <v>2.0012857142857166</v>
      </c>
      <c r="E76">
        <f t="shared" si="14"/>
        <v>6.610648035216244E-4</v>
      </c>
      <c r="F76">
        <f t="shared" si="15"/>
        <v>4.3700667445508391E-10</v>
      </c>
      <c r="G76">
        <f t="shared" si="18"/>
        <v>6.7345735226617448E-5</v>
      </c>
      <c r="H76">
        <f t="shared" si="19"/>
        <v>14848.750208680834</v>
      </c>
      <c r="I76">
        <f t="shared" si="20"/>
        <v>9.8159861392432752</v>
      </c>
      <c r="J76">
        <f t="shared" si="21"/>
        <v>29716.591667630004</v>
      </c>
      <c r="K76">
        <f t="shared" si="22"/>
        <v>5.308776119698036E-2</v>
      </c>
    </row>
    <row r="77" spans="1:11" x14ac:dyDescent="0.2">
      <c r="A77">
        <v>1533.7460000000001</v>
      </c>
      <c r="B77">
        <f t="shared" si="16"/>
        <v>20.991999999999962</v>
      </c>
      <c r="C77">
        <f t="shared" si="13"/>
        <v>42.027999999999793</v>
      </c>
      <c r="D77">
        <f t="shared" si="17"/>
        <v>2.0013333333333234</v>
      </c>
      <c r="E77">
        <f t="shared" si="14"/>
        <v>6.5199844041973051E-4</v>
      </c>
      <c r="F77">
        <f t="shared" si="15"/>
        <v>4.2510196630976086E-10</v>
      </c>
      <c r="G77">
        <f t="shared" si="18"/>
        <v>6.7345674417630059E-5</v>
      </c>
      <c r="H77">
        <f t="shared" si="19"/>
        <v>14848.763616185799</v>
      </c>
      <c r="I77">
        <f t="shared" si="20"/>
        <v>9.6813707199143799</v>
      </c>
      <c r="J77">
        <f t="shared" si="21"/>
        <v>29717.3255838597</v>
      </c>
      <c r="K77">
        <f t="shared" si="22"/>
        <v>0.22730832652141375</v>
      </c>
    </row>
    <row r="78" spans="1:11" x14ac:dyDescent="0.2">
      <c r="A78">
        <v>1554.7380000000001</v>
      </c>
      <c r="B78">
        <f t="shared" si="16"/>
        <v>21.035999999999831</v>
      </c>
      <c r="C78">
        <f t="shared" si="13"/>
        <v>42.027000000000044</v>
      </c>
      <c r="D78">
        <f t="shared" si="17"/>
        <v>2.0012857142857166</v>
      </c>
      <c r="E78">
        <f t="shared" si="14"/>
        <v>6.4319518787088242E-4</v>
      </c>
      <c r="F78">
        <f t="shared" si="15"/>
        <v>4.1370004970025967E-10</v>
      </c>
      <c r="G78">
        <f t="shared" si="18"/>
        <v>6.7345616176839288E-5</v>
      </c>
      <c r="H78">
        <f t="shared" si="19"/>
        <v>14848.77645746314</v>
      </c>
      <c r="I78">
        <f t="shared" si="20"/>
        <v>9.5506615632107401</v>
      </c>
      <c r="J78">
        <f t="shared" si="21"/>
        <v>29716.644198943053</v>
      </c>
      <c r="K78">
        <f t="shared" si="22"/>
        <v>5.3003812442968902E-2</v>
      </c>
    </row>
    <row r="79" spans="1:11" x14ac:dyDescent="0.2">
      <c r="A79">
        <v>1575.7739999999999</v>
      </c>
      <c r="B79">
        <f t="shared" si="16"/>
        <v>20.991000000000213</v>
      </c>
      <c r="C79">
        <f t="shared" si="13"/>
        <v>42.027000000000044</v>
      </c>
      <c r="D79">
        <f t="shared" si="17"/>
        <v>2.0012857142857166</v>
      </c>
      <c r="E79">
        <f t="shared" si="14"/>
        <v>6.346087700393585E-4</v>
      </c>
      <c r="F79">
        <f t="shared" si="15"/>
        <v>4.0272829101086739E-10</v>
      </c>
      <c r="G79">
        <f t="shared" si="18"/>
        <v>6.7345560133240111E-5</v>
      </c>
      <c r="H79">
        <f t="shared" si="19"/>
        <v>14848.788814311527</v>
      </c>
      <c r="I79">
        <f t="shared" si="20"/>
        <v>9.4231716060244217</v>
      </c>
      <c r="J79">
        <f t="shared" si="21"/>
        <v>29716.6689285272</v>
      </c>
      <c r="K79">
        <f t="shared" si="22"/>
        <v>5.2963496446887331E-2</v>
      </c>
    </row>
    <row r="80" spans="1:11" x14ac:dyDescent="0.2">
      <c r="A80">
        <v>1596.7650000000001</v>
      </c>
      <c r="B80">
        <f t="shared" si="16"/>
        <v>21.035999999999831</v>
      </c>
      <c r="C80">
        <f t="shared" si="13"/>
        <v>42.026999999999816</v>
      </c>
      <c r="D80">
        <f t="shared" si="17"/>
        <v>2.0012857142857055</v>
      </c>
      <c r="E80">
        <f t="shared" si="14"/>
        <v>6.2626623203790159E-4</v>
      </c>
      <c r="F80">
        <f t="shared" si="15"/>
        <v>3.9220939339095077E-10</v>
      </c>
      <c r="G80">
        <f t="shared" si="18"/>
        <v>6.7345506402805526E-5</v>
      </c>
      <c r="H80">
        <f t="shared" si="19"/>
        <v>14848.800661158015</v>
      </c>
      <c r="I80">
        <f t="shared" si="20"/>
        <v>9.2993024403453308</v>
      </c>
      <c r="J80">
        <f t="shared" si="21"/>
        <v>29716.692637451673</v>
      </c>
      <c r="K80">
        <f t="shared" si="22"/>
        <v>5.2924339114161272E-2</v>
      </c>
    </row>
    <row r="81" spans="1:11" x14ac:dyDescent="0.2">
      <c r="A81">
        <v>1617.8009999999999</v>
      </c>
      <c r="B81">
        <f t="shared" si="16"/>
        <v>20.990999999999985</v>
      </c>
      <c r="C81">
        <f t="shared" si="13"/>
        <v>42.027000000000044</v>
      </c>
      <c r="D81">
        <f t="shared" si="17"/>
        <v>2.0012857142857166</v>
      </c>
      <c r="E81">
        <f t="shared" si="14"/>
        <v>6.1812299534986072E-4</v>
      </c>
      <c r="F81">
        <f t="shared" si="15"/>
        <v>3.8207603738028392E-10</v>
      </c>
      <c r="G81">
        <f t="shared" si="18"/>
        <v>6.7345454641673484E-5</v>
      </c>
      <c r="H81">
        <f t="shared" si="19"/>
        <v>14848.812073817351</v>
      </c>
      <c r="I81">
        <f t="shared" si="20"/>
        <v>9.1783921964551585</v>
      </c>
      <c r="J81">
        <f t="shared" si="21"/>
        <v>29716.71547744393</v>
      </c>
      <c r="K81">
        <f t="shared" si="22"/>
        <v>5.2886129919713219E-2</v>
      </c>
    </row>
    <row r="82" spans="1:11" x14ac:dyDescent="0.2">
      <c r="A82">
        <v>1638.7919999999999</v>
      </c>
      <c r="B82">
        <f t="shared" si="16"/>
        <v>21.036000000000058</v>
      </c>
      <c r="C82">
        <f t="shared" si="13"/>
        <v>42.027000000000044</v>
      </c>
      <c r="D82">
        <f t="shared" si="17"/>
        <v>2.0012857142857166</v>
      </c>
      <c r="E82">
        <f t="shared" si="14"/>
        <v>6.1020556605109137E-4</v>
      </c>
      <c r="F82">
        <f t="shared" si="15"/>
        <v>3.7235083283973279E-10</v>
      </c>
      <c r="G82">
        <f t="shared" si="18"/>
        <v>6.7345404965339704E-5</v>
      </c>
      <c r="H82">
        <f t="shared" si="19"/>
        <v>14848.823026822165</v>
      </c>
      <c r="I82">
        <f t="shared" si="20"/>
        <v>9.0608344602744992</v>
      </c>
      <c r="J82">
        <f t="shared" si="21"/>
        <v>29716.737397535991</v>
      </c>
      <c r="K82">
        <f t="shared" si="22"/>
        <v>5.2848992471966783E-2</v>
      </c>
    </row>
    <row r="83" spans="1:11" x14ac:dyDescent="0.2">
      <c r="A83">
        <v>1659.828</v>
      </c>
      <c r="B83">
        <f t="shared" si="16"/>
        <v>20.990999999999985</v>
      </c>
      <c r="C83">
        <f t="shared" si="13"/>
        <v>42.027000000000044</v>
      </c>
      <c r="D83">
        <f t="shared" si="17"/>
        <v>2.0012857142857166</v>
      </c>
      <c r="E83">
        <f t="shared" si="14"/>
        <v>6.0247206337042149E-4</v>
      </c>
      <c r="F83">
        <f t="shared" si="15"/>
        <v>3.629725871418132E-10</v>
      </c>
      <c r="G83">
        <f t="shared" si="18"/>
        <v>6.7345357061236602E-5</v>
      </c>
      <c r="H83">
        <f t="shared" si="19"/>
        <v>14848.833589087781</v>
      </c>
      <c r="I83">
        <f t="shared" si="20"/>
        <v>8.9460074110617356</v>
      </c>
      <c r="J83">
        <f t="shared" si="21"/>
        <v>29716.758535647277</v>
      </c>
      <c r="K83">
        <f t="shared" si="22"/>
        <v>5.2812729319670203E-2</v>
      </c>
    </row>
    <row r="84" spans="1:11" x14ac:dyDescent="0.2">
      <c r="A84">
        <v>1680.819</v>
      </c>
      <c r="B84">
        <f t="shared" si="16"/>
        <v>21.036000000000058</v>
      </c>
      <c r="C84">
        <f t="shared" si="13"/>
        <v>42.02800000000002</v>
      </c>
      <c r="D84">
        <f t="shared" si="17"/>
        <v>2.0013333333333341</v>
      </c>
      <c r="E84">
        <f t="shared" si="14"/>
        <v>5.9494805805979112E-4</v>
      </c>
      <c r="F84">
        <f t="shared" si="15"/>
        <v>3.5396319178911663E-10</v>
      </c>
      <c r="G84">
        <f t="shared" si="18"/>
        <v>6.7345311041189915E-5</v>
      </c>
      <c r="H84">
        <f t="shared" si="19"/>
        <v>14848.843735956278</v>
      </c>
      <c r="I84">
        <f t="shared" si="20"/>
        <v>8.8342907451404802</v>
      </c>
      <c r="J84">
        <f t="shared" si="21"/>
        <v>29717.485930227173</v>
      </c>
      <c r="K84">
        <f t="shared" si="22"/>
        <v>0.22786716952185937</v>
      </c>
    </row>
    <row r="85" spans="1:11" x14ac:dyDescent="0.2">
      <c r="A85">
        <v>1701.855</v>
      </c>
      <c r="B85">
        <f t="shared" si="16"/>
        <v>20.991999999999962</v>
      </c>
      <c r="C85">
        <f t="shared" si="13"/>
        <v>42.027000000000044</v>
      </c>
      <c r="D85">
        <f t="shared" si="17"/>
        <v>2.0012857142857166</v>
      </c>
      <c r="E85">
        <f t="shared" si="14"/>
        <v>5.8759412523393595E-4</v>
      </c>
      <c r="F85">
        <f t="shared" si="15"/>
        <v>3.4526685600943434E-10</v>
      </c>
      <c r="G85">
        <f t="shared" si="18"/>
        <v>6.7345266620223607E-5</v>
      </c>
      <c r="H85">
        <f t="shared" si="19"/>
        <v>14848.853530259878</v>
      </c>
      <c r="I85">
        <f t="shared" si="20"/>
        <v>8.7250991008398948</v>
      </c>
      <c r="J85">
        <f t="shared" si="21"/>
        <v>29716.798443630123</v>
      </c>
      <c r="K85">
        <f t="shared" si="22"/>
        <v>5.2742997375357821E-2</v>
      </c>
    </row>
    <row r="86" spans="1:11" x14ac:dyDescent="0.2">
      <c r="A86">
        <v>1722.847</v>
      </c>
      <c r="B86">
        <f t="shared" si="16"/>
        <v>21.035000000000082</v>
      </c>
      <c r="C86">
        <f t="shared" si="13"/>
        <v>42.027000000000044</v>
      </c>
      <c r="D86">
        <f t="shared" si="17"/>
        <v>2.0012857142857166</v>
      </c>
      <c r="E86">
        <f t="shared" si="14"/>
        <v>5.804345945983596E-4</v>
      </c>
      <c r="F86">
        <f t="shared" si="15"/>
        <v>3.3690431860656205E-10</v>
      </c>
      <c r="G86">
        <f t="shared" si="18"/>
        <v>6.7345223904274976E-5</v>
      </c>
      <c r="H86">
        <f t="shared" si="19"/>
        <v>14848.862948639206</v>
      </c>
      <c r="I86">
        <f t="shared" si="20"/>
        <v>8.6187937458399997</v>
      </c>
      <c r="J86">
        <f t="shared" si="21"/>
        <v>29716.817292498123</v>
      </c>
      <c r="K86">
        <f t="shared" si="22"/>
        <v>5.2709456202764064E-2</v>
      </c>
    </row>
    <row r="87" spans="1:11" x14ac:dyDescent="0.2">
      <c r="A87">
        <v>1743.8820000000001</v>
      </c>
      <c r="B87">
        <f t="shared" si="16"/>
        <v>20.991999999999962</v>
      </c>
      <c r="C87">
        <f t="shared" si="13"/>
        <v>42.02800000000002</v>
      </c>
      <c r="D87">
        <f t="shared" si="17"/>
        <v>2.0013333333333341</v>
      </c>
      <c r="E87">
        <f t="shared" si="14"/>
        <v>5.7343329422518267E-4</v>
      </c>
      <c r="F87">
        <f t="shared" si="15"/>
        <v>3.2882574292594492E-10</v>
      </c>
      <c r="G87">
        <f t="shared" si="18"/>
        <v>6.734518263878074E-5</v>
      </c>
      <c r="H87">
        <f t="shared" si="19"/>
        <v>14848.872047221234</v>
      </c>
      <c r="I87">
        <f t="shared" si="20"/>
        <v>8.5148376135663035</v>
      </c>
      <c r="J87">
        <f t="shared" si="21"/>
        <v>29717.54259050544</v>
      </c>
      <c r="K87">
        <f t="shared" si="22"/>
        <v>0.22807804084195149</v>
      </c>
    </row>
    <row r="88" spans="1:11" x14ac:dyDescent="0.2">
      <c r="A88">
        <v>1764.874</v>
      </c>
      <c r="B88">
        <f t="shared" si="16"/>
        <v>21.036000000000058</v>
      </c>
      <c r="C88">
        <f t="shared" si="13"/>
        <v>42.026000000000067</v>
      </c>
      <c r="D88">
        <f t="shared" si="17"/>
        <v>2.0012380952380986</v>
      </c>
      <c r="E88">
        <f t="shared" si="14"/>
        <v>5.6661268736465042E-4</v>
      </c>
      <c r="F88">
        <f t="shared" si="15"/>
        <v>3.2104993748259108E-10</v>
      </c>
      <c r="G88">
        <f t="shared" si="18"/>
        <v>6.7345142919817867E-5</v>
      </c>
      <c r="H88">
        <f t="shared" si="19"/>
        <v>14848.880804820845</v>
      </c>
      <c r="I88">
        <f t="shared" si="20"/>
        <v>8.4135642571769118</v>
      </c>
      <c r="J88">
        <f t="shared" si="21"/>
        <v>29716.145938257232</v>
      </c>
      <c r="K88">
        <f t="shared" si="22"/>
        <v>0.87709585399814538</v>
      </c>
    </row>
    <row r="89" spans="1:11" x14ac:dyDescent="0.2">
      <c r="A89">
        <v>1785.91</v>
      </c>
      <c r="B89">
        <f t="shared" si="16"/>
        <v>20.990000000000009</v>
      </c>
    </row>
    <row r="90" spans="1:11" x14ac:dyDescent="0.2">
      <c r="A90">
        <v>1806.9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8331-EAF1-45C0-883A-FF649D81B943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2.0285041878764787E-4</v>
      </c>
    </row>
    <row r="3" spans="1:15" x14ac:dyDescent="0.2">
      <c r="A3">
        <v>-3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20.867999999999999</v>
      </c>
      <c r="B5">
        <f>A6-A5</f>
        <v>21.120999999999999</v>
      </c>
      <c r="C5">
        <f t="shared" ref="C5:C36" si="0">A7-A5</f>
        <v>42.064999999999998</v>
      </c>
      <c r="D5">
        <f>C5/21</f>
        <v>2.0030952380952378</v>
      </c>
      <c r="E5">
        <f t="shared" ref="E5:E36" si="1">1/A5</f>
        <v>4.7920260686218137E-2</v>
      </c>
      <c r="F5">
        <f t="shared" ref="F5:F36" si="2">SQRT(((1/(A5^2))*$A$1)^2)</f>
        <v>2.2963513842351033E-6</v>
      </c>
      <c r="G5">
        <f>SQRT($D$1^2+($G$1*F5))</f>
        <v>7.0717488871324709E-5</v>
      </c>
      <c r="H5">
        <f>1/G5</f>
        <v>14140.77360438474</v>
      </c>
      <c r="I5">
        <f>E5/G5</f>
        <v>677.62955742690917</v>
      </c>
      <c r="J5">
        <f>D5/G5</f>
        <v>28325.316269925905</v>
      </c>
      <c r="K5">
        <f>(D5-$M$14-$M$15*E5)^2/G5^2</f>
        <v>1.6972385742957535E-3</v>
      </c>
      <c r="L5" t="s">
        <v>37</v>
      </c>
      <c r="M5">
        <f t="array" ref="M5:N6">MMULT(TRANSPOSE(H5:I88),H5:I88)</f>
        <v>18487487058.992855</v>
      </c>
      <c r="N5">
        <v>51486581.662055247</v>
      </c>
    </row>
    <row r="6" spans="1:15" x14ac:dyDescent="0.2">
      <c r="A6">
        <v>41.988999999999997</v>
      </c>
      <c r="B6">
        <f t="shared" ref="B6:B69" si="3">A7-A6</f>
        <v>20.944000000000003</v>
      </c>
      <c r="C6">
        <f t="shared" si="0"/>
        <v>42.065000000000005</v>
      </c>
      <c r="D6">
        <f t="shared" ref="D6:D69" si="4">C6/21</f>
        <v>2.0030952380952383</v>
      </c>
      <c r="E6">
        <f t="shared" si="1"/>
        <v>2.3815761270809022E-2</v>
      </c>
      <c r="F6">
        <f t="shared" si="2"/>
        <v>5.6719048490816696E-7</v>
      </c>
      <c r="G6">
        <f t="shared" ref="G6:G69" si="5">SQRT($D$1^2+($G$1*F6))</f>
        <v>6.8192391215488553E-5</v>
      </c>
      <c r="H6">
        <f t="shared" ref="H6:H69" si="6">1/G6</f>
        <v>14664.392642281618</v>
      </c>
      <c r="I6">
        <f t="shared" ref="I6:I69" si="7">E6/G6</f>
        <v>349.24367434998737</v>
      </c>
      <c r="J6">
        <f t="shared" ref="J6:J69" si="8">D6/G6</f>
        <v>29374.175071313159</v>
      </c>
      <c r="K6">
        <f t="shared" ref="K6:K69" si="9">(D6-$M$14-$M$15*E6)^2/G6^2</f>
        <v>8.4114451572683282E-4</v>
      </c>
      <c r="M6">
        <v>51486581.662055247</v>
      </c>
      <c r="N6">
        <v>771609.32348239131</v>
      </c>
    </row>
    <row r="7" spans="1:15" x14ac:dyDescent="0.2">
      <c r="A7">
        <v>62.933</v>
      </c>
      <c r="B7">
        <f t="shared" si="3"/>
        <v>21.121000000000002</v>
      </c>
      <c r="C7">
        <f t="shared" si="0"/>
        <v>42.065000000000005</v>
      </c>
      <c r="D7">
        <f t="shared" si="4"/>
        <v>2.0030952380952383</v>
      </c>
      <c r="E7">
        <f t="shared" si="1"/>
        <v>1.5889914671158217E-2</v>
      </c>
      <c r="F7">
        <f t="shared" si="2"/>
        <v>2.5248938825668911E-7</v>
      </c>
      <c r="G7">
        <f t="shared" si="5"/>
        <v>6.7722706461256817E-5</v>
      </c>
      <c r="H7">
        <f t="shared" si="6"/>
        <v>14766.096221687265</v>
      </c>
      <c r="I7">
        <f t="shared" si="7"/>
        <v>234.63200898872239</v>
      </c>
      <c r="J7">
        <f t="shared" si="8"/>
        <v>29577.89702691785</v>
      </c>
      <c r="K7">
        <f t="shared" si="9"/>
        <v>2.8038526765312979E-3</v>
      </c>
    </row>
    <row r="8" spans="1:15" x14ac:dyDescent="0.2">
      <c r="A8">
        <v>84.054000000000002</v>
      </c>
      <c r="B8">
        <f t="shared" si="3"/>
        <v>20.944000000000003</v>
      </c>
      <c r="C8">
        <f t="shared" si="0"/>
        <v>42.064999999999998</v>
      </c>
      <c r="D8">
        <f t="shared" si="4"/>
        <v>2.0030952380952378</v>
      </c>
      <c r="E8">
        <f t="shared" si="1"/>
        <v>1.1897113760201776E-2</v>
      </c>
      <c r="F8">
        <f t="shared" si="2"/>
        <v>1.4154131582318242E-7</v>
      </c>
      <c r="G8">
        <f t="shared" si="5"/>
        <v>6.7556340246350939E-5</v>
      </c>
      <c r="H8">
        <f t="shared" si="6"/>
        <v>14802.459641143972</v>
      </c>
      <c r="I8">
        <f t="shared" si="7"/>
        <v>176.10654628148538</v>
      </c>
      <c r="J8">
        <f t="shared" si="8"/>
        <v>29650.736419272434</v>
      </c>
      <c r="K8">
        <f t="shared" si="9"/>
        <v>4.2347154170211754E-3</v>
      </c>
      <c r="L8" t="s">
        <v>38</v>
      </c>
      <c r="M8">
        <f t="array" ref="M8:M9">MMULT(TRANSPOSE(H5:I88),J5:J88)</f>
        <v>37032081834.275436</v>
      </c>
    </row>
    <row r="9" spans="1:15" x14ac:dyDescent="0.2">
      <c r="A9">
        <v>104.998</v>
      </c>
      <c r="B9">
        <f t="shared" si="3"/>
        <v>21.120999999999995</v>
      </c>
      <c r="C9">
        <f t="shared" si="0"/>
        <v>42.064000000000007</v>
      </c>
      <c r="D9">
        <f t="shared" si="4"/>
        <v>2.0030476190476194</v>
      </c>
      <c r="E9">
        <f t="shared" si="1"/>
        <v>9.5239909331606316E-3</v>
      </c>
      <c r="F9">
        <f t="shared" si="2"/>
        <v>9.0706403294925912E-8</v>
      </c>
      <c r="G9">
        <f t="shared" si="5"/>
        <v>6.7479976468470598E-5</v>
      </c>
      <c r="H9">
        <f t="shared" si="6"/>
        <v>14819.21085830907</v>
      </c>
      <c r="I9">
        <f t="shared" si="7"/>
        <v>141.13802985113117</v>
      </c>
      <c r="J9">
        <f t="shared" si="8"/>
        <v>29683.585025900611</v>
      </c>
      <c r="K9">
        <f t="shared" si="9"/>
        <v>0.40118585535612689</v>
      </c>
      <c r="M9">
        <v>103132332.48436467</v>
      </c>
    </row>
    <row r="10" spans="1:15" x14ac:dyDescent="0.2">
      <c r="A10">
        <v>126.119</v>
      </c>
      <c r="B10">
        <f t="shared" si="3"/>
        <v>20.943000000000012</v>
      </c>
      <c r="C10">
        <f t="shared" si="0"/>
        <v>42.064999999999998</v>
      </c>
      <c r="D10">
        <f t="shared" si="4"/>
        <v>2.0030952380952378</v>
      </c>
      <c r="E10">
        <f t="shared" si="1"/>
        <v>7.9290194181685543E-3</v>
      </c>
      <c r="F10">
        <f t="shared" si="2"/>
        <v>6.2869348933694023E-8</v>
      </c>
      <c r="G10">
        <f t="shared" si="5"/>
        <v>6.7438123239384084E-5</v>
      </c>
      <c r="H10">
        <f t="shared" si="6"/>
        <v>14828.407908836893</v>
      </c>
      <c r="I10">
        <f t="shared" si="7"/>
        <v>117.57473424969189</v>
      </c>
      <c r="J10">
        <f t="shared" si="8"/>
        <v>29702.713270724944</v>
      </c>
      <c r="K10">
        <f t="shared" si="9"/>
        <v>5.9487780764758994E-3</v>
      </c>
    </row>
    <row r="11" spans="1:15" x14ac:dyDescent="0.2">
      <c r="A11">
        <v>147.06200000000001</v>
      </c>
      <c r="B11">
        <f t="shared" si="3"/>
        <v>21.121999999999986</v>
      </c>
      <c r="C11">
        <f t="shared" si="0"/>
        <v>42.064999999999998</v>
      </c>
      <c r="D11">
        <f t="shared" si="4"/>
        <v>2.0030952380952378</v>
      </c>
      <c r="E11">
        <f t="shared" si="1"/>
        <v>6.7998531231725388E-3</v>
      </c>
      <c r="F11">
        <f t="shared" si="2"/>
        <v>4.6238002496719338E-8</v>
      </c>
      <c r="G11">
        <f t="shared" si="5"/>
        <v>6.7413105480022299E-5</v>
      </c>
      <c r="H11">
        <f t="shared" si="6"/>
        <v>14833.910897286099</v>
      </c>
      <c r="I11">
        <f t="shared" si="7"/>
        <v>100.86841534377403</v>
      </c>
      <c r="J11">
        <f t="shared" si="8"/>
        <v>29713.736280682842</v>
      </c>
      <c r="K11">
        <f t="shared" si="9"/>
        <v>6.4892276841681746E-3</v>
      </c>
      <c r="L11" t="s">
        <v>39</v>
      </c>
      <c r="M11">
        <f t="array" ref="M11:N12">MINVERSE(M5:N6)</f>
        <v>6.6436435462486266E-11</v>
      </c>
      <c r="N11">
        <v>-4.4330529137952056E-9</v>
      </c>
    </row>
    <row r="12" spans="1:15" x14ac:dyDescent="0.2">
      <c r="A12">
        <v>168.184</v>
      </c>
      <c r="B12">
        <f t="shared" si="3"/>
        <v>20.943000000000012</v>
      </c>
      <c r="C12">
        <f t="shared" si="0"/>
        <v>42.066000000000003</v>
      </c>
      <c r="D12">
        <f t="shared" si="4"/>
        <v>2.0031428571428571</v>
      </c>
      <c r="E12">
        <f t="shared" si="1"/>
        <v>5.9458688103505688E-3</v>
      </c>
      <c r="F12">
        <f t="shared" si="2"/>
        <v>3.5353355909899689E-8</v>
      </c>
      <c r="G12">
        <f t="shared" si="5"/>
        <v>6.7396727185688486E-5</v>
      </c>
      <c r="H12">
        <f t="shared" si="6"/>
        <v>14837.515733439759</v>
      </c>
      <c r="I12">
        <f t="shared" si="7"/>
        <v>88.2219220225453</v>
      </c>
      <c r="J12">
        <f t="shared" si="8"/>
        <v>29721.663659184615</v>
      </c>
      <c r="K12">
        <f t="shared" si="9"/>
        <v>0.62361789247294785</v>
      </c>
      <c r="M12">
        <v>-4.4330529137952064E-9</v>
      </c>
      <c r="N12">
        <v>1.5917935456185015E-6</v>
      </c>
    </row>
    <row r="13" spans="1:15" x14ac:dyDescent="0.2">
      <c r="A13">
        <v>189.12700000000001</v>
      </c>
      <c r="B13">
        <f t="shared" si="3"/>
        <v>21.12299999999999</v>
      </c>
      <c r="C13">
        <f t="shared" si="0"/>
        <v>42.064999999999998</v>
      </c>
      <c r="D13">
        <f t="shared" si="4"/>
        <v>2.0030952380952378</v>
      </c>
      <c r="E13">
        <f t="shared" si="1"/>
        <v>5.287452346835724E-3</v>
      </c>
      <c r="F13">
        <f t="shared" si="2"/>
        <v>2.7957152320058604E-8</v>
      </c>
      <c r="G13">
        <f t="shared" si="5"/>
        <v>6.73855957334094E-5</v>
      </c>
      <c r="H13">
        <f t="shared" si="6"/>
        <v>14839.96674832698</v>
      </c>
      <c r="I13">
        <f t="shared" si="7"/>
        <v>78.465617010405609</v>
      </c>
      <c r="J13">
        <f t="shared" si="8"/>
        <v>29725.866727065448</v>
      </c>
      <c r="K13">
        <f t="shared" si="9"/>
        <v>7.2493003167115322E-3</v>
      </c>
    </row>
    <row r="14" spans="1:15" x14ac:dyDescent="0.2">
      <c r="A14">
        <v>210.25</v>
      </c>
      <c r="B14">
        <f t="shared" si="3"/>
        <v>20.942000000000007</v>
      </c>
      <c r="C14">
        <f t="shared" si="0"/>
        <v>42.064999999999998</v>
      </c>
      <c r="D14">
        <f t="shared" si="4"/>
        <v>2.0030952380952378</v>
      </c>
      <c r="E14">
        <f t="shared" si="1"/>
        <v>4.7562425683709865E-3</v>
      </c>
      <c r="F14">
        <f t="shared" si="2"/>
        <v>2.2621843369184242E-8</v>
      </c>
      <c r="G14">
        <f t="shared" si="5"/>
        <v>6.7377564832007963E-5</v>
      </c>
      <c r="H14">
        <f t="shared" si="6"/>
        <v>14841.735561285026</v>
      </c>
      <c r="I14">
        <f t="shared" si="7"/>
        <v>70.590894465089306</v>
      </c>
      <c r="J14">
        <f t="shared" si="8"/>
        <v>29729.40982787879</v>
      </c>
      <c r="K14">
        <f t="shared" si="9"/>
        <v>7.5260412817992018E-3</v>
      </c>
      <c r="L14" t="s">
        <v>40</v>
      </c>
      <c r="M14">
        <f t="array" ref="M14:M15">MMULT(M11:N12,M8:M9)</f>
        <v>2.0030884277980414</v>
      </c>
      <c r="N14">
        <f>SQRT(M11)</f>
        <v>8.1508548915120714E-6</v>
      </c>
      <c r="O14" t="s">
        <v>42</v>
      </c>
    </row>
    <row r="15" spans="1:15" x14ac:dyDescent="0.2">
      <c r="A15">
        <v>231.19200000000001</v>
      </c>
      <c r="B15">
        <f t="shared" si="3"/>
        <v>21.12299999999999</v>
      </c>
      <c r="C15">
        <f t="shared" si="0"/>
        <v>42.063999999999965</v>
      </c>
      <c r="D15">
        <f t="shared" si="4"/>
        <v>2.0030476190476172</v>
      </c>
      <c r="E15">
        <f t="shared" si="1"/>
        <v>4.3254091837087788E-3</v>
      </c>
      <c r="F15">
        <f t="shared" si="2"/>
        <v>1.8709164606512243E-8</v>
      </c>
      <c r="G15">
        <f t="shared" si="5"/>
        <v>6.737167471694501E-5</v>
      </c>
      <c r="H15">
        <f t="shared" si="6"/>
        <v>14843.033132268043</v>
      </c>
      <c r="I15">
        <f t="shared" si="7"/>
        <v>64.202191824405872</v>
      </c>
      <c r="J15">
        <f t="shared" si="8"/>
        <v>29731.302175034398</v>
      </c>
      <c r="K15">
        <f t="shared" si="9"/>
        <v>0.38285545930399212</v>
      </c>
      <c r="M15">
        <v>2.0291385575887944E-4</v>
      </c>
      <c r="O15" t="s">
        <v>43</v>
      </c>
    </row>
    <row r="16" spans="1:15" x14ac:dyDescent="0.2">
      <c r="A16">
        <v>252.315</v>
      </c>
      <c r="B16">
        <f t="shared" si="3"/>
        <v>20.940999999999974</v>
      </c>
      <c r="C16">
        <f t="shared" si="0"/>
        <v>42.064999999999998</v>
      </c>
      <c r="D16">
        <f t="shared" si="4"/>
        <v>2.0030952380952378</v>
      </c>
      <c r="E16">
        <f t="shared" si="1"/>
        <v>3.9632998434496565E-3</v>
      </c>
      <c r="F16">
        <f t="shared" si="2"/>
        <v>1.570774564908807E-8</v>
      </c>
      <c r="G16">
        <f t="shared" si="5"/>
        <v>6.7367156055999388E-5</v>
      </c>
      <c r="H16">
        <f t="shared" si="6"/>
        <v>14844.028730688044</v>
      </c>
      <c r="I16">
        <f t="shared" si="7"/>
        <v>58.831336744498131</v>
      </c>
      <c r="J16">
        <f t="shared" si="8"/>
        <v>29734.003264590119</v>
      </c>
      <c r="K16">
        <f t="shared" si="9"/>
        <v>7.9485344756955578E-3</v>
      </c>
    </row>
    <row r="17" spans="1:13" x14ac:dyDescent="0.2">
      <c r="A17">
        <v>273.25599999999997</v>
      </c>
      <c r="B17">
        <f t="shared" si="3"/>
        <v>21.124000000000024</v>
      </c>
      <c r="C17">
        <f t="shared" si="0"/>
        <v>42.065000000000055</v>
      </c>
      <c r="D17">
        <f t="shared" si="4"/>
        <v>2.0030952380952405</v>
      </c>
      <c r="E17">
        <f t="shared" si="1"/>
        <v>3.6595719764616333E-3</v>
      </c>
      <c r="F17">
        <f t="shared" si="2"/>
        <v>1.3392467050903309E-8</v>
      </c>
      <c r="G17">
        <f t="shared" si="5"/>
        <v>6.7363670177923978E-5</v>
      </c>
      <c r="H17">
        <f t="shared" si="6"/>
        <v>14844.796866898057</v>
      </c>
      <c r="I17">
        <f t="shared" si="7"/>
        <v>54.325602610365586</v>
      </c>
      <c r="J17">
        <f t="shared" si="8"/>
        <v>29735.541914574645</v>
      </c>
      <c r="K17">
        <f t="shared" si="9"/>
        <v>8.1133364706629605E-3</v>
      </c>
      <c r="L17" t="s">
        <v>41</v>
      </c>
      <c r="M17">
        <f>+SUM(K5:K88)/(COUNT(K5:K88)-2)</f>
        <v>0.14327888709968825</v>
      </c>
    </row>
    <row r="18" spans="1:13" x14ac:dyDescent="0.2">
      <c r="A18">
        <v>294.38</v>
      </c>
      <c r="B18">
        <f t="shared" si="3"/>
        <v>20.941000000000031</v>
      </c>
      <c r="C18">
        <f t="shared" si="0"/>
        <v>42.064999999999998</v>
      </c>
      <c r="D18">
        <f t="shared" si="4"/>
        <v>2.0030952380952378</v>
      </c>
      <c r="E18">
        <f t="shared" si="1"/>
        <v>3.3969699028466608E-3</v>
      </c>
      <c r="F18">
        <f t="shared" si="2"/>
        <v>1.1539404520846053E-8</v>
      </c>
      <c r="G18">
        <f t="shared" si="5"/>
        <v>6.7360880081319174E-5</v>
      </c>
      <c r="H18">
        <f t="shared" si="6"/>
        <v>14845.411740357065</v>
      </c>
      <c r="I18">
        <f t="shared" si="7"/>
        <v>50.429416877359415</v>
      </c>
      <c r="J18">
        <f t="shared" si="8"/>
        <v>29736.773564672374</v>
      </c>
      <c r="K18">
        <f t="shared" si="9"/>
        <v>8.2571458162520039E-3</v>
      </c>
    </row>
    <row r="19" spans="1:13" x14ac:dyDescent="0.2">
      <c r="A19">
        <v>315.32100000000003</v>
      </c>
      <c r="B19">
        <f t="shared" si="3"/>
        <v>21.123999999999967</v>
      </c>
      <c r="C19">
        <f t="shared" si="0"/>
        <v>42.063999999999965</v>
      </c>
      <c r="D19">
        <f t="shared" si="4"/>
        <v>2.0030476190476172</v>
      </c>
      <c r="E19">
        <f t="shared" si="1"/>
        <v>3.1713713961328293E-3</v>
      </c>
      <c r="F19">
        <f t="shared" si="2"/>
        <v>1.0057596532209492E-8</v>
      </c>
      <c r="G19">
        <f t="shared" si="5"/>
        <v>6.7358648887569031E-5</v>
      </c>
      <c r="H19">
        <f t="shared" si="6"/>
        <v>14845.903481068026</v>
      </c>
      <c r="I19">
        <f t="shared" si="7"/>
        <v>47.081873649607935</v>
      </c>
      <c r="J19">
        <f t="shared" si="8"/>
        <v>29737.05162036404</v>
      </c>
      <c r="K19">
        <f t="shared" si="9"/>
        <v>0.37871264851560277</v>
      </c>
    </row>
    <row r="20" spans="1:13" x14ac:dyDescent="0.2">
      <c r="A20">
        <v>336.44499999999999</v>
      </c>
      <c r="B20">
        <f t="shared" si="3"/>
        <v>20.939999999999998</v>
      </c>
      <c r="C20">
        <f t="shared" si="0"/>
        <v>42.064999999999998</v>
      </c>
      <c r="D20">
        <f t="shared" si="4"/>
        <v>2.0030952380952378</v>
      </c>
      <c r="E20">
        <f t="shared" si="1"/>
        <v>2.9722540088275946E-3</v>
      </c>
      <c r="F20">
        <f t="shared" si="2"/>
        <v>8.8342938929917049E-9</v>
      </c>
      <c r="G20">
        <f t="shared" si="5"/>
        <v>6.7356806875817202E-5</v>
      </c>
      <c r="H20">
        <f t="shared" si="6"/>
        <v>14846.309473126543</v>
      </c>
      <c r="I20">
        <f t="shared" si="7"/>
        <v>44.12700284779546</v>
      </c>
      <c r="J20">
        <f t="shared" si="8"/>
        <v>29738.571808907996</v>
      </c>
      <c r="K20">
        <f t="shared" si="9"/>
        <v>8.4923227605954114E-3</v>
      </c>
    </row>
    <row r="21" spans="1:13" x14ac:dyDescent="0.2">
      <c r="A21">
        <v>357.38499999999999</v>
      </c>
      <c r="B21">
        <f t="shared" si="3"/>
        <v>21.125</v>
      </c>
      <c r="C21">
        <f t="shared" si="0"/>
        <v>42.064999999999998</v>
      </c>
      <c r="D21">
        <f t="shared" si="4"/>
        <v>2.0030952380952378</v>
      </c>
      <c r="E21">
        <f t="shared" si="1"/>
        <v>2.7981028862431273E-3</v>
      </c>
      <c r="F21">
        <f t="shared" si="2"/>
        <v>7.829379762002119E-9</v>
      </c>
      <c r="G21">
        <f t="shared" si="5"/>
        <v>6.7355293669123126E-5</v>
      </c>
      <c r="H21">
        <f t="shared" si="6"/>
        <v>14846.643010902912</v>
      </c>
      <c r="I21">
        <f t="shared" si="7"/>
        <v>41.542434659828793</v>
      </c>
      <c r="J21">
        <f t="shared" si="8"/>
        <v>29739.239916839568</v>
      </c>
      <c r="K21">
        <f t="shared" si="9"/>
        <v>8.5896779864700554E-3</v>
      </c>
    </row>
    <row r="22" spans="1:13" x14ac:dyDescent="0.2">
      <c r="A22">
        <v>378.51</v>
      </c>
      <c r="B22">
        <f t="shared" si="3"/>
        <v>20.939999999999998</v>
      </c>
      <c r="C22">
        <f t="shared" si="0"/>
        <v>42.066000000000031</v>
      </c>
      <c r="D22">
        <f t="shared" si="4"/>
        <v>2.0031428571428584</v>
      </c>
      <c r="E22">
        <f t="shared" si="1"/>
        <v>2.6419381258090935E-3</v>
      </c>
      <c r="F22">
        <f t="shared" si="2"/>
        <v>6.9798370606036668E-9</v>
      </c>
      <c r="G22">
        <f t="shared" si="5"/>
        <v>6.7354014395290955E-5</v>
      </c>
      <c r="H22">
        <f t="shared" si="6"/>
        <v>14846.924997389833</v>
      </c>
      <c r="I22">
        <f t="shared" si="7"/>
        <v>39.224657201632276</v>
      </c>
      <c r="J22">
        <f t="shared" si="8"/>
        <v>29740.511759057197</v>
      </c>
      <c r="K22">
        <f t="shared" si="9"/>
        <v>0.64023870020787355</v>
      </c>
    </row>
    <row r="23" spans="1:13" x14ac:dyDescent="0.2">
      <c r="A23">
        <v>399.45</v>
      </c>
      <c r="B23">
        <f t="shared" si="3"/>
        <v>21.126000000000033</v>
      </c>
      <c r="C23">
        <f t="shared" si="0"/>
        <v>42.064999999999998</v>
      </c>
      <c r="D23">
        <f t="shared" si="4"/>
        <v>2.0030952380952378</v>
      </c>
      <c r="E23">
        <f t="shared" si="1"/>
        <v>2.503442233070472E-3</v>
      </c>
      <c r="F23">
        <f t="shared" si="2"/>
        <v>6.2672230143208712E-9</v>
      </c>
      <c r="G23">
        <f t="shared" si="5"/>
        <v>6.7352941295115978E-5</v>
      </c>
      <c r="H23">
        <f t="shared" si="6"/>
        <v>14847.161545898425</v>
      </c>
      <c r="I23">
        <f t="shared" si="7"/>
        <v>37.169011255221996</v>
      </c>
      <c r="J23">
        <f t="shared" si="8"/>
        <v>29740.278591819864</v>
      </c>
      <c r="K23">
        <f t="shared" si="9"/>
        <v>8.7556209827113225E-3</v>
      </c>
    </row>
    <row r="24" spans="1:13" x14ac:dyDescent="0.2">
      <c r="A24">
        <v>420.57600000000002</v>
      </c>
      <c r="B24">
        <f t="shared" si="3"/>
        <v>20.938999999999965</v>
      </c>
      <c r="C24">
        <f t="shared" si="0"/>
        <v>42.064999999999998</v>
      </c>
      <c r="D24">
        <f t="shared" si="4"/>
        <v>2.0030952380952378</v>
      </c>
      <c r="E24">
        <f t="shared" si="1"/>
        <v>2.3776915468310127E-3</v>
      </c>
      <c r="F24">
        <f t="shared" si="2"/>
        <v>5.6534170918716535E-9</v>
      </c>
      <c r="G24">
        <f t="shared" si="5"/>
        <v>6.7352016972878521E-5</v>
      </c>
      <c r="H24">
        <f t="shared" si="6"/>
        <v>14847.365304630483</v>
      </c>
      <c r="I24">
        <f t="shared" si="7"/>
        <v>35.302454977531966</v>
      </c>
      <c r="J24">
        <f t="shared" si="8"/>
        <v>29740.686739965771</v>
      </c>
      <c r="K24">
        <f t="shared" si="9"/>
        <v>8.826905594855031E-3</v>
      </c>
    </row>
    <row r="25" spans="1:13" x14ac:dyDescent="0.2">
      <c r="A25">
        <v>441.51499999999999</v>
      </c>
      <c r="B25">
        <f t="shared" si="3"/>
        <v>21.126000000000033</v>
      </c>
      <c r="C25">
        <f t="shared" si="0"/>
        <v>42.064000000000021</v>
      </c>
      <c r="D25">
        <f t="shared" si="4"/>
        <v>2.0030476190476199</v>
      </c>
      <c r="E25">
        <f t="shared" si="1"/>
        <v>2.2649287113688096E-3</v>
      </c>
      <c r="F25">
        <f t="shared" si="2"/>
        <v>5.1299020675827774E-9</v>
      </c>
      <c r="G25">
        <f t="shared" si="5"/>
        <v>6.735122860848937E-5</v>
      </c>
      <c r="H25">
        <f t="shared" si="6"/>
        <v>14847.539097066356</v>
      </c>
      <c r="I25">
        <f t="shared" si="7"/>
        <v>33.62861759411652</v>
      </c>
      <c r="J25">
        <f t="shared" si="8"/>
        <v>29740.327837095214</v>
      </c>
      <c r="K25">
        <f t="shared" si="9"/>
        <v>0.37544201095802671</v>
      </c>
    </row>
    <row r="26" spans="1:13" x14ac:dyDescent="0.2">
      <c r="A26">
        <v>462.64100000000002</v>
      </c>
      <c r="B26">
        <f t="shared" si="3"/>
        <v>20.937999999999988</v>
      </c>
      <c r="C26">
        <f t="shared" si="0"/>
        <v>42.064999999999998</v>
      </c>
      <c r="D26">
        <f t="shared" si="4"/>
        <v>2.0030952380952378</v>
      </c>
      <c r="E26">
        <f t="shared" si="1"/>
        <v>2.1615031957824748E-3</v>
      </c>
      <c r="F26">
        <f t="shared" si="2"/>
        <v>4.6720960653778513E-9</v>
      </c>
      <c r="G26">
        <f t="shared" si="5"/>
        <v>6.7350539188144041E-5</v>
      </c>
      <c r="H26">
        <f t="shared" si="6"/>
        <v>14847.691080935454</v>
      </c>
      <c r="I26">
        <f t="shared" si="7"/>
        <v>32.093331721432932</v>
      </c>
      <c r="J26">
        <f t="shared" si="8"/>
        <v>29741.33930093094</v>
      </c>
      <c r="K26">
        <f t="shared" si="9"/>
        <v>8.950107398248074E-3</v>
      </c>
    </row>
    <row r="27" spans="1:13" x14ac:dyDescent="0.2">
      <c r="A27">
        <v>483.57900000000001</v>
      </c>
      <c r="B27">
        <f t="shared" si="3"/>
        <v>21.12700000000001</v>
      </c>
      <c r="C27">
        <f t="shared" si="0"/>
        <v>42.064999999999998</v>
      </c>
      <c r="D27">
        <f t="shared" si="4"/>
        <v>2.0030952380952378</v>
      </c>
      <c r="E27">
        <f t="shared" si="1"/>
        <v>2.0679144462435301E-3</v>
      </c>
      <c r="F27">
        <f t="shared" si="2"/>
        <v>4.2762701569826855E-9</v>
      </c>
      <c r="G27">
        <f t="shared" si="5"/>
        <v>6.7349943099325938E-5</v>
      </c>
      <c r="H27">
        <f t="shared" si="6"/>
        <v>14847.822492221354</v>
      </c>
      <c r="I27">
        <f t="shared" si="7"/>
        <v>30.704026626924151</v>
      </c>
      <c r="J27">
        <f t="shared" si="8"/>
        <v>29741.602530251959</v>
      </c>
      <c r="K27">
        <f t="shared" si="9"/>
        <v>9.0036967639080985E-3</v>
      </c>
    </row>
    <row r="28" spans="1:13" x14ac:dyDescent="0.2">
      <c r="A28">
        <v>504.70600000000002</v>
      </c>
      <c r="B28">
        <f t="shared" si="3"/>
        <v>20.937999999999988</v>
      </c>
      <c r="C28">
        <f t="shared" si="0"/>
        <v>42.064999999999941</v>
      </c>
      <c r="D28">
        <f t="shared" si="4"/>
        <v>2.0030952380952352</v>
      </c>
      <c r="E28">
        <f t="shared" si="1"/>
        <v>1.9813515194984804E-3</v>
      </c>
      <c r="F28">
        <f t="shared" si="2"/>
        <v>3.9257538438189367E-9</v>
      </c>
      <c r="G28">
        <f t="shared" si="5"/>
        <v>6.7349415239492051E-5</v>
      </c>
      <c r="H28">
        <f t="shared" si="6"/>
        <v>14847.938863968406</v>
      </c>
      <c r="I28">
        <f t="shared" si="7"/>
        <v>29.418986229544341</v>
      </c>
      <c r="J28">
        <f t="shared" si="8"/>
        <v>29741.835633944287</v>
      </c>
      <c r="K28">
        <f t="shared" si="9"/>
        <v>9.0534000327959843E-3</v>
      </c>
    </row>
    <row r="29" spans="1:13" x14ac:dyDescent="0.2">
      <c r="A29">
        <v>525.64400000000001</v>
      </c>
      <c r="B29">
        <f t="shared" si="3"/>
        <v>21.126999999999953</v>
      </c>
      <c r="C29">
        <f t="shared" si="0"/>
        <v>42.064999999999941</v>
      </c>
      <c r="D29">
        <f t="shared" si="4"/>
        <v>2.0030952380952352</v>
      </c>
      <c r="E29">
        <f t="shared" si="1"/>
        <v>1.9024282594303369E-3</v>
      </c>
      <c r="F29">
        <f t="shared" si="2"/>
        <v>3.6192332822791409E-9</v>
      </c>
      <c r="G29">
        <f t="shared" si="5"/>
        <v>6.7348953631643372E-5</v>
      </c>
      <c r="H29">
        <f t="shared" si="6"/>
        <v>14848.040631327016</v>
      </c>
      <c r="I29">
        <f t="shared" si="7"/>
        <v>28.247332094206374</v>
      </c>
      <c r="J29">
        <f t="shared" si="8"/>
        <v>29742.039483655717</v>
      </c>
      <c r="K29">
        <f t="shared" si="9"/>
        <v>9.0988313155164011E-3</v>
      </c>
    </row>
    <row r="30" spans="1:13" x14ac:dyDescent="0.2">
      <c r="A30">
        <v>546.77099999999996</v>
      </c>
      <c r="B30">
        <f t="shared" si="3"/>
        <v>20.937999999999988</v>
      </c>
      <c r="C30">
        <f t="shared" si="0"/>
        <v>42.066000000000031</v>
      </c>
      <c r="D30">
        <f t="shared" si="4"/>
        <v>2.0031428571428584</v>
      </c>
      <c r="E30">
        <f t="shared" si="1"/>
        <v>1.8289192367554243E-3</v>
      </c>
      <c r="F30">
        <f t="shared" si="2"/>
        <v>3.3449455745740441E-9</v>
      </c>
      <c r="G30">
        <f t="shared" si="5"/>
        <v>6.7348540562516075E-5</v>
      </c>
      <c r="H30">
        <f t="shared" si="6"/>
        <v>14848.131698885933</v>
      </c>
      <c r="I30">
        <f t="shared" si="7"/>
        <v>27.156033693970482</v>
      </c>
      <c r="J30">
        <f t="shared" si="8"/>
        <v>29742.928954539813</v>
      </c>
      <c r="K30">
        <f t="shared" si="9"/>
        <v>0.64426908693283591</v>
      </c>
    </row>
    <row r="31" spans="1:13" x14ac:dyDescent="0.2">
      <c r="A31">
        <v>567.70899999999995</v>
      </c>
      <c r="B31">
        <f t="shared" si="3"/>
        <v>21.128000000000043</v>
      </c>
      <c r="C31">
        <f t="shared" si="0"/>
        <v>42.064000000000078</v>
      </c>
      <c r="D31">
        <f t="shared" si="4"/>
        <v>2.003047619047623</v>
      </c>
      <c r="E31">
        <f t="shared" si="1"/>
        <v>1.7614658213979347E-3</v>
      </c>
      <c r="F31">
        <f t="shared" si="2"/>
        <v>3.102761839953101E-9</v>
      </c>
      <c r="G31">
        <f t="shared" si="5"/>
        <v>6.7348175838911038E-5</v>
      </c>
      <c r="H31">
        <f t="shared" si="6"/>
        <v>14848.212108845873</v>
      </c>
      <c r="I31">
        <f t="shared" si="7"/>
        <v>26.154618138598959</v>
      </c>
      <c r="J31">
        <f t="shared" si="8"/>
        <v>29741.675911737813</v>
      </c>
      <c r="K31">
        <f t="shared" si="9"/>
        <v>0.37361936998342721</v>
      </c>
    </row>
    <row r="32" spans="1:13" x14ac:dyDescent="0.2">
      <c r="A32">
        <v>588.83699999999999</v>
      </c>
      <c r="B32">
        <f t="shared" si="3"/>
        <v>20.936000000000035</v>
      </c>
      <c r="C32">
        <f t="shared" si="0"/>
        <v>42.065000000000055</v>
      </c>
      <c r="D32">
        <f t="shared" si="4"/>
        <v>2.0030952380952405</v>
      </c>
      <c r="E32">
        <f t="shared" si="1"/>
        <v>1.6982628469338714E-3</v>
      </c>
      <c r="F32">
        <f t="shared" si="2"/>
        <v>2.8840966972759377E-9</v>
      </c>
      <c r="G32">
        <f t="shared" si="5"/>
        <v>6.7347846532113523E-5</v>
      </c>
      <c r="H32">
        <f t="shared" si="6"/>
        <v>14848.284711273867</v>
      </c>
      <c r="I32">
        <f t="shared" si="7"/>
        <v>25.216290265852635</v>
      </c>
      <c r="J32">
        <f t="shared" si="8"/>
        <v>29742.528399035047</v>
      </c>
      <c r="K32">
        <f t="shared" si="9"/>
        <v>9.2168634623403939E-3</v>
      </c>
    </row>
    <row r="33" spans="1:11" x14ac:dyDescent="0.2">
      <c r="A33">
        <v>609.77300000000002</v>
      </c>
      <c r="B33">
        <f t="shared" si="3"/>
        <v>21.129000000000019</v>
      </c>
      <c r="C33">
        <f t="shared" si="0"/>
        <v>42.064999999999941</v>
      </c>
      <c r="D33">
        <f t="shared" si="4"/>
        <v>2.0030952380952352</v>
      </c>
      <c r="E33">
        <f t="shared" si="1"/>
        <v>1.6399545404601383E-3</v>
      </c>
      <c r="F33">
        <f t="shared" si="2"/>
        <v>2.6894508947758237E-9</v>
      </c>
      <c r="G33">
        <f t="shared" si="5"/>
        <v>6.7347553396768342E-5</v>
      </c>
      <c r="H33">
        <f t="shared" si="6"/>
        <v>14848.349339561677</v>
      </c>
      <c r="I33">
        <f t="shared" si="7"/>
        <v>24.350617917752469</v>
      </c>
      <c r="J33">
        <f t="shared" si="8"/>
        <v>29742.657855650526</v>
      </c>
      <c r="K33">
        <f t="shared" si="9"/>
        <v>9.2507066750912997E-3</v>
      </c>
    </row>
    <row r="34" spans="1:11" x14ac:dyDescent="0.2">
      <c r="A34">
        <v>630.90200000000004</v>
      </c>
      <c r="B34">
        <f t="shared" si="3"/>
        <v>20.935999999999922</v>
      </c>
      <c r="C34">
        <f t="shared" si="0"/>
        <v>42.064999999999941</v>
      </c>
      <c r="D34">
        <f t="shared" si="4"/>
        <v>2.0030952380952352</v>
      </c>
      <c r="E34">
        <f t="shared" si="1"/>
        <v>1.5850322237051077E-3</v>
      </c>
      <c r="F34">
        <f t="shared" si="2"/>
        <v>2.5123271501835589E-9</v>
      </c>
      <c r="G34">
        <f t="shared" si="5"/>
        <v>6.7347286648422559E-5</v>
      </c>
      <c r="H34">
        <f t="shared" si="6"/>
        <v>14848.408150730189</v>
      </c>
      <c r="I34">
        <f t="shared" si="7"/>
        <v>23.535205389632917</v>
      </c>
      <c r="J34">
        <f t="shared" si="8"/>
        <v>29742.775660022118</v>
      </c>
      <c r="K34">
        <f t="shared" si="9"/>
        <v>9.2826390227738562E-3</v>
      </c>
    </row>
    <row r="35" spans="1:11" x14ac:dyDescent="0.2">
      <c r="A35">
        <v>651.83799999999997</v>
      </c>
      <c r="B35">
        <f t="shared" si="3"/>
        <v>21.129000000000019</v>
      </c>
      <c r="C35">
        <f t="shared" si="0"/>
        <v>42.064000000000078</v>
      </c>
      <c r="D35">
        <f t="shared" si="4"/>
        <v>2.003047619047623</v>
      </c>
      <c r="E35">
        <f t="shared" si="1"/>
        <v>1.53412350921548E-3</v>
      </c>
      <c r="F35">
        <f t="shared" si="2"/>
        <v>2.3535349415276189E-9</v>
      </c>
      <c r="G35">
        <f t="shared" si="5"/>
        <v>6.7347047506470319E-5</v>
      </c>
      <c r="H35">
        <f t="shared" si="6"/>
        <v>14848.460875793044</v>
      </c>
      <c r="I35">
        <f t="shared" si="7"/>
        <v>22.779372905220384</v>
      </c>
      <c r="J35">
        <f t="shared" si="8"/>
        <v>29742.174203779039</v>
      </c>
      <c r="K35">
        <f t="shared" si="9"/>
        <v>0.37279497312552601</v>
      </c>
    </row>
    <row r="36" spans="1:11" x14ac:dyDescent="0.2">
      <c r="A36">
        <v>672.96699999999998</v>
      </c>
      <c r="B36">
        <f t="shared" si="3"/>
        <v>20.935000000000059</v>
      </c>
      <c r="C36">
        <f t="shared" si="0"/>
        <v>42.065000000000055</v>
      </c>
      <c r="D36">
        <f t="shared" si="4"/>
        <v>2.0030952380952405</v>
      </c>
      <c r="E36">
        <f t="shared" si="1"/>
        <v>1.4859569637144169E-3</v>
      </c>
      <c r="F36">
        <f t="shared" si="2"/>
        <v>2.2080680980113693E-9</v>
      </c>
      <c r="G36">
        <f t="shared" si="5"/>
        <v>6.734682843184705E-5</v>
      </c>
      <c r="H36">
        <f t="shared" si="6"/>
        <v>14848.509176819955</v>
      </c>
      <c r="I36">
        <f t="shared" si="7"/>
        <v>22.064245612073037</v>
      </c>
      <c r="J36">
        <f t="shared" si="8"/>
        <v>29742.978024901531</v>
      </c>
      <c r="K36">
        <f t="shared" si="9"/>
        <v>9.3403757309744352E-3</v>
      </c>
    </row>
    <row r="37" spans="1:11" x14ac:dyDescent="0.2">
      <c r="A37">
        <v>693.90200000000004</v>
      </c>
      <c r="B37">
        <f t="shared" si="3"/>
        <v>21.129999999999995</v>
      </c>
      <c r="C37">
        <f t="shared" ref="C37:C68" si="10">A39-A37</f>
        <v>42.064999999999941</v>
      </c>
      <c r="D37">
        <f t="shared" si="4"/>
        <v>2.0030952380952352</v>
      </c>
      <c r="E37">
        <f t="shared" ref="E37:E68" si="11">1/A37</f>
        <v>1.4411256921006135E-3</v>
      </c>
      <c r="F37">
        <f t="shared" ref="F37:F68" si="12">SQRT(((1/(A37^2))*$A$1)^2)</f>
        <v>2.0768432604324724E-9</v>
      </c>
      <c r="G37">
        <f t="shared" si="5"/>
        <v>6.7346630805225765E-5</v>
      </c>
      <c r="H37">
        <f t="shared" si="6"/>
        <v>14848.552749314445</v>
      </c>
      <c r="I37">
        <f t="shared" si="7"/>
        <v>21.398630857548248</v>
      </c>
      <c r="J37">
        <f t="shared" si="8"/>
        <v>29743.065304757678</v>
      </c>
      <c r="K37">
        <f t="shared" si="9"/>
        <v>9.3665577847954398E-3</v>
      </c>
    </row>
    <row r="38" spans="1:11" x14ac:dyDescent="0.2">
      <c r="A38">
        <v>715.03200000000004</v>
      </c>
      <c r="B38">
        <f t="shared" si="3"/>
        <v>20.934999999999945</v>
      </c>
      <c r="C38">
        <f t="shared" si="10"/>
        <v>42.064999999999941</v>
      </c>
      <c r="D38">
        <f t="shared" si="4"/>
        <v>2.0030952380952352</v>
      </c>
      <c r="E38">
        <f t="shared" si="11"/>
        <v>1.3985388066548069E-3</v>
      </c>
      <c r="F38">
        <f t="shared" si="12"/>
        <v>1.9559107937194517E-9</v>
      </c>
      <c r="G38">
        <f t="shared" si="5"/>
        <v>6.7346448678559626E-5</v>
      </c>
      <c r="H38">
        <f t="shared" si="6"/>
        <v>14848.592904622741</v>
      </c>
      <c r="I38">
        <f t="shared" si="7"/>
        <v>20.766333401334119</v>
      </c>
      <c r="J38">
        <f t="shared" si="8"/>
        <v>29743.145739664509</v>
      </c>
      <c r="K38">
        <f t="shared" si="9"/>
        <v>9.3914616194339783E-3</v>
      </c>
    </row>
    <row r="39" spans="1:11" x14ac:dyDescent="0.2">
      <c r="A39">
        <v>735.96699999999998</v>
      </c>
      <c r="B39">
        <f t="shared" si="3"/>
        <v>21.129999999999995</v>
      </c>
      <c r="C39">
        <f t="shared" si="10"/>
        <v>42.063999999999965</v>
      </c>
      <c r="D39">
        <f t="shared" si="4"/>
        <v>2.0030476190476172</v>
      </c>
      <c r="E39">
        <f t="shared" si="11"/>
        <v>1.3587565746833758E-3</v>
      </c>
      <c r="F39">
        <f t="shared" si="12"/>
        <v>1.8462194292453001E-9</v>
      </c>
      <c r="G39">
        <f t="shared" si="5"/>
        <v>6.7346283480787891E-5</v>
      </c>
      <c r="H39">
        <f t="shared" si="6"/>
        <v>14848.629327634293</v>
      </c>
      <c r="I39">
        <f t="shared" si="7"/>
        <v>20.17567272395949</v>
      </c>
      <c r="J39">
        <f t="shared" si="8"/>
        <v>29742.511620838493</v>
      </c>
      <c r="K39">
        <f t="shared" si="9"/>
        <v>0.37215847923769618</v>
      </c>
    </row>
    <row r="40" spans="1:11" x14ac:dyDescent="0.2">
      <c r="A40">
        <v>757.09699999999998</v>
      </c>
      <c r="B40">
        <f t="shared" si="3"/>
        <v>20.933999999999969</v>
      </c>
      <c r="C40">
        <f t="shared" si="10"/>
        <v>42.065000000000055</v>
      </c>
      <c r="D40">
        <f t="shared" si="4"/>
        <v>2.0030952380952405</v>
      </c>
      <c r="E40">
        <f t="shared" si="11"/>
        <v>1.3208347147063058E-3</v>
      </c>
      <c r="F40">
        <f t="shared" si="12"/>
        <v>1.7446043435732884E-9</v>
      </c>
      <c r="G40">
        <f t="shared" si="5"/>
        <v>6.73461304457202E-5</v>
      </c>
      <c r="H40">
        <f t="shared" si="6"/>
        <v>14848.663069157068</v>
      </c>
      <c r="I40">
        <f t="shared" si="7"/>
        <v>19.612629648720134</v>
      </c>
      <c r="J40">
        <f t="shared" si="8"/>
        <v>29743.286285909184</v>
      </c>
      <c r="K40">
        <f t="shared" si="9"/>
        <v>9.4369828106674759E-3</v>
      </c>
    </row>
    <row r="41" spans="1:11" x14ac:dyDescent="0.2">
      <c r="A41">
        <v>778.03099999999995</v>
      </c>
      <c r="B41">
        <f t="shared" si="3"/>
        <v>21.131000000000085</v>
      </c>
      <c r="C41">
        <f t="shared" si="10"/>
        <v>42.065000000000055</v>
      </c>
      <c r="D41">
        <f t="shared" si="4"/>
        <v>2.0030952380952405</v>
      </c>
      <c r="E41">
        <f t="shared" si="11"/>
        <v>1.2852958301147386E-3</v>
      </c>
      <c r="F41">
        <f t="shared" si="12"/>
        <v>1.6519853709103347E-9</v>
      </c>
      <c r="G41">
        <f t="shared" si="5"/>
        <v>6.7345990958739098E-5</v>
      </c>
      <c r="H41">
        <f t="shared" si="6"/>
        <v>14848.693823700218</v>
      </c>
      <c r="I41">
        <f t="shared" si="7"/>
        <v>19.084964254252363</v>
      </c>
      <c r="J41">
        <f t="shared" si="8"/>
        <v>29743.347890188117</v>
      </c>
      <c r="K41">
        <f t="shared" si="9"/>
        <v>9.4578375781952922E-3</v>
      </c>
    </row>
    <row r="42" spans="1:11" x14ac:dyDescent="0.2">
      <c r="A42">
        <v>799.16200000000003</v>
      </c>
      <c r="B42">
        <f t="shared" si="3"/>
        <v>20.933999999999969</v>
      </c>
      <c r="C42">
        <f t="shared" si="10"/>
        <v>42.064999999999941</v>
      </c>
      <c r="D42">
        <f t="shared" si="4"/>
        <v>2.0030952380952352</v>
      </c>
      <c r="E42">
        <f t="shared" si="11"/>
        <v>1.2513107480085388E-3</v>
      </c>
      <c r="F42">
        <f t="shared" si="12"/>
        <v>1.5657785880816892E-9</v>
      </c>
      <c r="G42">
        <f t="shared" si="5"/>
        <v>6.7345861128450719E-5</v>
      </c>
      <c r="H42">
        <f t="shared" si="6"/>
        <v>14848.722449218831</v>
      </c>
      <c r="I42">
        <f t="shared" si="7"/>
        <v>18.580365994903197</v>
      </c>
      <c r="J42">
        <f t="shared" si="8"/>
        <v>29743.405229828059</v>
      </c>
      <c r="K42">
        <f t="shared" si="9"/>
        <v>9.4778011448652701E-3</v>
      </c>
    </row>
    <row r="43" spans="1:11" x14ac:dyDescent="0.2">
      <c r="A43">
        <v>820.096</v>
      </c>
      <c r="B43">
        <f t="shared" si="3"/>
        <v>21.130999999999972</v>
      </c>
      <c r="C43">
        <f t="shared" si="10"/>
        <v>42.064999999999941</v>
      </c>
      <c r="D43">
        <f t="shared" si="4"/>
        <v>2.0030952380952352</v>
      </c>
      <c r="E43">
        <f t="shared" si="11"/>
        <v>1.219369439675355E-3</v>
      </c>
      <c r="F43">
        <f t="shared" si="12"/>
        <v>1.4868618304141892E-9</v>
      </c>
      <c r="G43">
        <f t="shared" si="5"/>
        <v>6.7345742276963785E-5</v>
      </c>
      <c r="H43">
        <f t="shared" si="6"/>
        <v>14848.748654182686</v>
      </c>
      <c r="I43">
        <f t="shared" si="7"/>
        <v>18.106110326330924</v>
      </c>
      <c r="J43">
        <f t="shared" si="8"/>
        <v>29743.457720866369</v>
      </c>
      <c r="K43">
        <f t="shared" si="9"/>
        <v>9.4965825321480183E-3</v>
      </c>
    </row>
    <row r="44" spans="1:11" x14ac:dyDescent="0.2">
      <c r="A44">
        <v>841.22699999999998</v>
      </c>
      <c r="B44">
        <f t="shared" si="3"/>
        <v>20.933999999999969</v>
      </c>
      <c r="C44">
        <f t="shared" si="10"/>
        <v>42.066000000000031</v>
      </c>
      <c r="D44">
        <f t="shared" si="4"/>
        <v>2.0031428571428584</v>
      </c>
      <c r="E44">
        <f t="shared" si="11"/>
        <v>1.188739781295655E-3</v>
      </c>
      <c r="F44">
        <f t="shared" si="12"/>
        <v>1.4131022676348418E-9</v>
      </c>
      <c r="G44">
        <f t="shared" si="5"/>
        <v>6.734563119220896E-5</v>
      </c>
      <c r="H44">
        <f t="shared" si="6"/>
        <v>14848.773146782643</v>
      </c>
      <c r="I44">
        <f t="shared" si="7"/>
        <v>17.651327343015193</v>
      </c>
      <c r="J44">
        <f t="shared" si="8"/>
        <v>29744.213866312337</v>
      </c>
      <c r="K44">
        <f t="shared" si="9"/>
        <v>0.6474250835784694</v>
      </c>
    </row>
    <row r="45" spans="1:11" x14ac:dyDescent="0.2">
      <c r="A45">
        <v>862.16099999999994</v>
      </c>
      <c r="B45">
        <f t="shared" si="3"/>
        <v>21.132000000000062</v>
      </c>
      <c r="C45">
        <f t="shared" si="10"/>
        <v>42.064000000000078</v>
      </c>
      <c r="D45">
        <f t="shared" si="4"/>
        <v>2.003047619047623</v>
      </c>
      <c r="E45">
        <f t="shared" si="11"/>
        <v>1.1598761716199179E-3</v>
      </c>
      <c r="F45">
        <f t="shared" si="12"/>
        <v>1.3453127334916772E-9</v>
      </c>
      <c r="G45">
        <f t="shared" si="5"/>
        <v>6.7345529098386604E-5</v>
      </c>
      <c r="H45">
        <f t="shared" si="6"/>
        <v>14848.795657081815</v>
      </c>
      <c r="I45">
        <f t="shared" si="7"/>
        <v>17.222764259902519</v>
      </c>
      <c r="J45">
        <f t="shared" si="8"/>
        <v>29742.844786642414</v>
      </c>
      <c r="K45">
        <f t="shared" si="9"/>
        <v>0.37143604729824314</v>
      </c>
    </row>
    <row r="46" spans="1:11" x14ac:dyDescent="0.2">
      <c r="A46">
        <v>883.29300000000001</v>
      </c>
      <c r="B46">
        <f t="shared" si="3"/>
        <v>20.932000000000016</v>
      </c>
      <c r="C46">
        <f t="shared" si="10"/>
        <v>42.064999999999941</v>
      </c>
      <c r="D46">
        <f t="shared" si="4"/>
        <v>2.0030952380952352</v>
      </c>
      <c r="E46">
        <f t="shared" si="11"/>
        <v>1.1321271650516873E-3</v>
      </c>
      <c r="F46">
        <f t="shared" si="12"/>
        <v>1.2817119178479703E-9</v>
      </c>
      <c r="G46">
        <f t="shared" si="5"/>
        <v>6.7345433312805626E-5</v>
      </c>
      <c r="H46">
        <f t="shared" si="6"/>
        <v>14848.81677656162</v>
      </c>
      <c r="I46">
        <f t="shared" si="7"/>
        <v>16.81074884162064</v>
      </c>
      <c r="J46">
        <f t="shared" si="8"/>
        <v>29743.594176479222</v>
      </c>
      <c r="K46">
        <f t="shared" si="9"/>
        <v>9.5479713416478911E-3</v>
      </c>
    </row>
    <row r="47" spans="1:11" x14ac:dyDescent="0.2">
      <c r="A47">
        <v>904.22500000000002</v>
      </c>
      <c r="B47">
        <f t="shared" si="3"/>
        <v>21.132999999999925</v>
      </c>
      <c r="C47">
        <f t="shared" si="10"/>
        <v>42.064999999999941</v>
      </c>
      <c r="D47">
        <f t="shared" si="4"/>
        <v>2.0030952380952352</v>
      </c>
      <c r="E47">
        <f t="shared" si="11"/>
        <v>1.1059194337692498E-3</v>
      </c>
      <c r="F47">
        <f t="shared" si="12"/>
        <v>1.2230577939884982E-9</v>
      </c>
      <c r="G47">
        <f t="shared" si="5"/>
        <v>6.7345344977035802E-5</v>
      </c>
      <c r="H47">
        <f t="shared" si="6"/>
        <v>14848.836253507819</v>
      </c>
      <c r="I47">
        <f t="shared" si="7"/>
        <v>16.421616581611676</v>
      </c>
      <c r="J47">
        <f t="shared" si="8"/>
        <v>29743.633190657405</v>
      </c>
      <c r="K47">
        <f t="shared" si="9"/>
        <v>9.5634345344191279E-3</v>
      </c>
    </row>
    <row r="48" spans="1:11" x14ac:dyDescent="0.2">
      <c r="A48">
        <v>925.35799999999995</v>
      </c>
      <c r="B48">
        <f t="shared" si="3"/>
        <v>20.932000000000016</v>
      </c>
      <c r="C48">
        <f t="shared" si="10"/>
        <v>42.065000000000055</v>
      </c>
      <c r="D48">
        <f t="shared" si="4"/>
        <v>2.0030952380952405</v>
      </c>
      <c r="E48">
        <f t="shared" si="11"/>
        <v>1.0806628353566944E-3</v>
      </c>
      <c r="F48">
        <f t="shared" si="12"/>
        <v>1.1678321637211702E-9</v>
      </c>
      <c r="G48">
        <f t="shared" si="5"/>
        <v>6.734526180462686E-5</v>
      </c>
      <c r="H48">
        <f t="shared" si="6"/>
        <v>14848.854592043423</v>
      </c>
      <c r="I48">
        <f t="shared" si="7"/>
        <v>16.046605305236916</v>
      </c>
      <c r="J48">
        <f t="shared" si="8"/>
        <v>29743.669924490823</v>
      </c>
      <c r="K48">
        <f t="shared" si="9"/>
        <v>9.5783478715297781E-3</v>
      </c>
    </row>
    <row r="49" spans="1:11" x14ac:dyDescent="0.2">
      <c r="A49">
        <v>946.29</v>
      </c>
      <c r="B49">
        <f t="shared" si="3"/>
        <v>21.133000000000038</v>
      </c>
      <c r="C49">
        <f t="shared" si="10"/>
        <v>42.064000000000078</v>
      </c>
      <c r="D49">
        <f t="shared" si="4"/>
        <v>2.003047619047623</v>
      </c>
      <c r="E49">
        <f t="shared" si="11"/>
        <v>1.0567584989802281E-3</v>
      </c>
      <c r="F49">
        <f t="shared" si="12"/>
        <v>1.1167385251669449E-9</v>
      </c>
      <c r="G49">
        <f t="shared" si="5"/>
        <v>6.7345184855101224E-5</v>
      </c>
      <c r="H49">
        <f t="shared" si="6"/>
        <v>14848.87155854696</v>
      </c>
      <c r="I49">
        <f t="shared" si="7"/>
        <v>15.691671219760286</v>
      </c>
      <c r="J49">
        <f t="shared" si="8"/>
        <v>29742.996820891454</v>
      </c>
      <c r="K49">
        <f t="shared" si="9"/>
        <v>0.37106122613307102</v>
      </c>
    </row>
    <row r="50" spans="1:11" x14ac:dyDescent="0.2">
      <c r="A50">
        <v>967.423</v>
      </c>
      <c r="B50">
        <f t="shared" si="3"/>
        <v>20.93100000000004</v>
      </c>
      <c r="C50">
        <f t="shared" si="10"/>
        <v>42.066000000000031</v>
      </c>
      <c r="D50">
        <f t="shared" si="4"/>
        <v>2.0031428571428584</v>
      </c>
      <c r="E50">
        <f t="shared" si="11"/>
        <v>1.0336739978272173E-3</v>
      </c>
      <c r="F50">
        <f t="shared" si="12"/>
        <v>1.068481933784102E-9</v>
      </c>
      <c r="G50">
        <f t="shared" si="5"/>
        <v>6.7345112178227034E-5</v>
      </c>
      <c r="H50">
        <f t="shared" si="6"/>
        <v>14848.88758301459</v>
      </c>
      <c r="I50">
        <f t="shared" si="7"/>
        <v>15.348908991221617</v>
      </c>
      <c r="J50">
        <f t="shared" si="8"/>
        <v>29744.443098432959</v>
      </c>
      <c r="K50">
        <f t="shared" si="9"/>
        <v>0.64818716306493684</v>
      </c>
    </row>
    <row r="51" spans="1:11" x14ac:dyDescent="0.2">
      <c r="A51">
        <v>988.35400000000004</v>
      </c>
      <c r="B51">
        <f t="shared" si="3"/>
        <v>21.134999999999991</v>
      </c>
      <c r="C51">
        <f t="shared" si="10"/>
        <v>42.065000000000055</v>
      </c>
      <c r="D51">
        <f t="shared" si="4"/>
        <v>2.0030952380952405</v>
      </c>
      <c r="E51">
        <f t="shared" si="11"/>
        <v>1.0117832274670817E-3</v>
      </c>
      <c r="F51">
        <f t="shared" si="12"/>
        <v>1.023705299383704E-9</v>
      </c>
      <c r="G51">
        <f t="shared" si="5"/>
        <v>6.734504474227442E-5</v>
      </c>
      <c r="H51">
        <f t="shared" si="6"/>
        <v>14848.90245194642</v>
      </c>
      <c r="I51">
        <f t="shared" si="7"/>
        <v>15.023870447174211</v>
      </c>
      <c r="J51">
        <f t="shared" si="8"/>
        <v>29743.765792434613</v>
      </c>
      <c r="K51">
        <f t="shared" si="9"/>
        <v>9.6190758218390668E-3</v>
      </c>
    </row>
    <row r="52" spans="1:11" x14ac:dyDescent="0.2">
      <c r="A52">
        <v>1009.489</v>
      </c>
      <c r="B52">
        <f t="shared" si="3"/>
        <v>20.930000000000064</v>
      </c>
      <c r="C52">
        <f t="shared" si="10"/>
        <v>42.065000000000055</v>
      </c>
      <c r="D52">
        <f t="shared" si="4"/>
        <v>2.0030952380952405</v>
      </c>
      <c r="E52">
        <f t="shared" si="11"/>
        <v>9.9060019475199828E-4</v>
      </c>
      <c r="F52">
        <f t="shared" si="12"/>
        <v>9.8128874584269699E-10</v>
      </c>
      <c r="G52">
        <f t="shared" si="5"/>
        <v>6.7344980860664701E-5</v>
      </c>
      <c r="H52">
        <f t="shared" si="6"/>
        <v>14848.916537209778</v>
      </c>
      <c r="I52">
        <f t="shared" si="7"/>
        <v>14.709339613616173</v>
      </c>
      <c r="J52">
        <f t="shared" si="8"/>
        <v>29743.794006558572</v>
      </c>
      <c r="K52">
        <f t="shared" si="9"/>
        <v>9.6316177799284381E-3</v>
      </c>
    </row>
    <row r="53" spans="1:11" x14ac:dyDescent="0.2">
      <c r="A53">
        <v>1030.4190000000001</v>
      </c>
      <c r="B53">
        <f t="shared" si="3"/>
        <v>21.134999999999991</v>
      </c>
      <c r="C53">
        <f t="shared" si="10"/>
        <v>42.064999999999827</v>
      </c>
      <c r="D53">
        <f t="shared" si="4"/>
        <v>2.0030952380952298</v>
      </c>
      <c r="E53">
        <f t="shared" si="11"/>
        <v>9.7047899931969415E-4</v>
      </c>
      <c r="F53">
        <f t="shared" si="12"/>
        <v>9.4182948812055491E-10</v>
      </c>
      <c r="G53">
        <f t="shared" si="5"/>
        <v>6.734492143284704E-5</v>
      </c>
      <c r="H53">
        <f t="shared" si="6"/>
        <v>14848.929640480012</v>
      </c>
      <c r="I53">
        <f t="shared" si="7"/>
        <v>14.410574378461588</v>
      </c>
      <c r="J53">
        <f t="shared" si="8"/>
        <v>29743.820253656624</v>
      </c>
      <c r="K53">
        <f t="shared" si="9"/>
        <v>9.6435382495732077E-3</v>
      </c>
    </row>
    <row r="54" spans="1:11" x14ac:dyDescent="0.2">
      <c r="A54">
        <v>1051.5540000000001</v>
      </c>
      <c r="B54">
        <f t="shared" si="3"/>
        <v>20.929999999999836</v>
      </c>
      <c r="C54">
        <f t="shared" si="10"/>
        <v>42.064999999999827</v>
      </c>
      <c r="D54">
        <f t="shared" si="4"/>
        <v>2.0030952380952298</v>
      </c>
      <c r="E54">
        <f t="shared" si="11"/>
        <v>9.5097351158380822E-4</v>
      </c>
      <c r="F54">
        <f t="shared" si="12"/>
        <v>9.0435061973403947E-10</v>
      </c>
      <c r="G54">
        <f t="shared" si="5"/>
        <v>6.7344864987556351E-5</v>
      </c>
      <c r="H54">
        <f t="shared" si="6"/>
        <v>14848.942086152745</v>
      </c>
      <c r="I54">
        <f t="shared" si="7"/>
        <v>14.120950598973275</v>
      </c>
      <c r="J54">
        <f t="shared" si="8"/>
        <v>29743.845183524412</v>
      </c>
      <c r="K54">
        <f t="shared" si="9"/>
        <v>9.6551007069839278E-3</v>
      </c>
    </row>
    <row r="55" spans="1:11" x14ac:dyDescent="0.2">
      <c r="A55">
        <v>1072.4839999999999</v>
      </c>
      <c r="B55">
        <f t="shared" si="3"/>
        <v>21.134999999999991</v>
      </c>
      <c r="C55">
        <f t="shared" si="10"/>
        <v>42.064000000000078</v>
      </c>
      <c r="D55">
        <f t="shared" si="4"/>
        <v>2.003047619047623</v>
      </c>
      <c r="E55">
        <f t="shared" si="11"/>
        <v>9.3241484255242974E-4</v>
      </c>
      <c r="F55">
        <f t="shared" si="12"/>
        <v>8.693974386120724E-10</v>
      </c>
      <c r="G55">
        <f t="shared" si="5"/>
        <v>6.7344812346050559E-5</v>
      </c>
      <c r="H55">
        <f t="shared" si="6"/>
        <v>14848.95369314434</v>
      </c>
      <c r="I55">
        <f t="shared" si="7"/>
        <v>13.845384819861501</v>
      </c>
      <c r="J55">
        <f t="shared" si="8"/>
        <v>29743.161340401177</v>
      </c>
      <c r="K55">
        <f t="shared" si="9"/>
        <v>0.37060902864840023</v>
      </c>
    </row>
    <row r="56" spans="1:11" x14ac:dyDescent="0.2">
      <c r="A56">
        <v>1093.6189999999999</v>
      </c>
      <c r="B56">
        <f t="shared" si="3"/>
        <v>20.929000000000087</v>
      </c>
      <c r="C56">
        <f t="shared" si="10"/>
        <v>42.065000000000055</v>
      </c>
      <c r="D56">
        <f t="shared" si="4"/>
        <v>2.0030952380952405</v>
      </c>
      <c r="E56">
        <f t="shared" si="11"/>
        <v>9.1439523270901485E-4</v>
      </c>
      <c r="F56">
        <f t="shared" si="12"/>
        <v>8.3611864160097338E-10</v>
      </c>
      <c r="G56">
        <f t="shared" si="5"/>
        <v>6.7344762226225535E-5</v>
      </c>
      <c r="H56">
        <f t="shared" si="6"/>
        <v>14848.964744144245</v>
      </c>
      <c r="I56">
        <f t="shared" si="7"/>
        <v>13.577822572709733</v>
      </c>
      <c r="J56">
        <f t="shared" si="8"/>
        <v>29743.890569639447</v>
      </c>
      <c r="K56">
        <f t="shared" si="9"/>
        <v>9.6768014405091089E-3</v>
      </c>
    </row>
    <row r="57" spans="1:11" x14ac:dyDescent="0.2">
      <c r="A57">
        <v>1114.548</v>
      </c>
      <c r="B57">
        <f t="shared" si="3"/>
        <v>21.135999999999967</v>
      </c>
      <c r="C57">
        <f t="shared" si="10"/>
        <v>42.065000000000055</v>
      </c>
      <c r="D57">
        <f t="shared" si="4"/>
        <v>2.0030952380952405</v>
      </c>
      <c r="E57">
        <f t="shared" si="11"/>
        <v>8.9722470454390484E-4</v>
      </c>
      <c r="F57">
        <f t="shared" si="12"/>
        <v>8.0501217044389732E-10</v>
      </c>
      <c r="G57">
        <f t="shared" si="5"/>
        <v>6.7344715378017238E-5</v>
      </c>
      <c r="H57">
        <f t="shared" si="6"/>
        <v>14848.975073795047</v>
      </c>
      <c r="I57">
        <f t="shared" si="7"/>
        <v>13.322867273365569</v>
      </c>
      <c r="J57">
        <f t="shared" si="8"/>
        <v>29743.911260913781</v>
      </c>
      <c r="K57">
        <f t="shared" si="9"/>
        <v>9.6869961804267064E-3</v>
      </c>
    </row>
    <row r="58" spans="1:11" x14ac:dyDescent="0.2">
      <c r="A58">
        <v>1135.684</v>
      </c>
      <c r="B58">
        <f t="shared" si="3"/>
        <v>20.929000000000087</v>
      </c>
      <c r="C58">
        <f t="shared" si="10"/>
        <v>42.065000000000055</v>
      </c>
      <c r="D58">
        <f t="shared" si="4"/>
        <v>2.0030952380952405</v>
      </c>
      <c r="E58">
        <f t="shared" si="11"/>
        <v>8.8052662536409782E-4</v>
      </c>
      <c r="F58">
        <f t="shared" si="12"/>
        <v>7.7532713797508619E-10</v>
      </c>
      <c r="G58">
        <f t="shared" si="5"/>
        <v>6.7344670670550343E-5</v>
      </c>
      <c r="H58">
        <f t="shared" si="6"/>
        <v>14848.984931443098</v>
      </c>
      <c r="I58">
        <f t="shared" si="7"/>
        <v>13.07492659176593</v>
      </c>
      <c r="J58">
        <f t="shared" si="8"/>
        <v>29743.93100672165</v>
      </c>
      <c r="K58">
        <f t="shared" si="9"/>
        <v>9.696915327165611E-3</v>
      </c>
    </row>
    <row r="59" spans="1:11" x14ac:dyDescent="0.2">
      <c r="A59">
        <v>1156.6130000000001</v>
      </c>
      <c r="B59">
        <f t="shared" si="3"/>
        <v>21.135999999999967</v>
      </c>
      <c r="C59">
        <f t="shared" si="10"/>
        <v>42.063999999999851</v>
      </c>
      <c r="D59">
        <f t="shared" si="4"/>
        <v>2.0030476190476119</v>
      </c>
      <c r="E59">
        <f t="shared" si="11"/>
        <v>8.6459342926285625E-4</v>
      </c>
      <c r="F59">
        <f t="shared" si="12"/>
        <v>7.4752179792450569E-10</v>
      </c>
      <c r="G59">
        <f t="shared" si="5"/>
        <v>6.7344628793987796E-5</v>
      </c>
      <c r="H59">
        <f t="shared" si="6"/>
        <v>14848.994164910671</v>
      </c>
      <c r="I59">
        <f t="shared" si="7"/>
        <v>12.83834278614426</v>
      </c>
      <c r="J59">
        <f t="shared" si="8"/>
        <v>29743.242407276204</v>
      </c>
      <c r="K59">
        <f t="shared" si="9"/>
        <v>0.37036228261162313</v>
      </c>
    </row>
    <row r="60" spans="1:11" x14ac:dyDescent="0.2">
      <c r="A60">
        <v>1177.749</v>
      </c>
      <c r="B60">
        <f t="shared" si="3"/>
        <v>20.927999999999884</v>
      </c>
      <c r="C60">
        <f t="shared" si="10"/>
        <v>42.065000000000055</v>
      </c>
      <c r="D60">
        <f t="shared" si="4"/>
        <v>2.0030952380952405</v>
      </c>
      <c r="E60">
        <f t="shared" si="11"/>
        <v>8.4907735009751646E-4</v>
      </c>
      <c r="F60">
        <f t="shared" si="12"/>
        <v>7.2093234644862074E-10</v>
      </c>
      <c r="G60">
        <f t="shared" si="5"/>
        <v>6.7344588748604323E-5</v>
      </c>
      <c r="H60">
        <f t="shared" si="6"/>
        <v>14849.002994627752</v>
      </c>
      <c r="I60">
        <f t="shared" si="7"/>
        <v>12.607952114268619</v>
      </c>
      <c r="J60">
        <f t="shared" si="8"/>
        <v>29743.967189000814</v>
      </c>
      <c r="K60">
        <f t="shared" si="9"/>
        <v>9.7156102755306898E-3</v>
      </c>
    </row>
    <row r="61" spans="1:11" x14ac:dyDescent="0.2">
      <c r="A61">
        <v>1198.6769999999999</v>
      </c>
      <c r="B61">
        <f t="shared" si="3"/>
        <v>21.137000000000171</v>
      </c>
      <c r="C61">
        <f t="shared" si="10"/>
        <v>42.065000000000055</v>
      </c>
      <c r="D61">
        <f t="shared" si="4"/>
        <v>2.0030952380952405</v>
      </c>
      <c r="E61">
        <f t="shared" si="11"/>
        <v>8.3425309737318739E-4</v>
      </c>
      <c r="F61">
        <f t="shared" si="12"/>
        <v>6.959782304767568E-10</v>
      </c>
      <c r="G61">
        <f t="shared" si="5"/>
        <v>6.7344551166117125E-5</v>
      </c>
      <c r="H61">
        <f t="shared" si="6"/>
        <v>14849.01128130359</v>
      </c>
      <c r="I61">
        <f t="shared" si="7"/>
        <v>12.387833654356921</v>
      </c>
      <c r="J61">
        <f t="shared" si="8"/>
        <v>29743.983788001726</v>
      </c>
      <c r="K61">
        <f t="shared" si="9"/>
        <v>9.7244284788346545E-3</v>
      </c>
    </row>
    <row r="62" spans="1:11" x14ac:dyDescent="0.2">
      <c r="A62">
        <v>1219.8140000000001</v>
      </c>
      <c r="B62">
        <f t="shared" si="3"/>
        <v>20.927999999999884</v>
      </c>
      <c r="C62">
        <f t="shared" si="10"/>
        <v>42.066000000000031</v>
      </c>
      <c r="D62">
        <f t="shared" si="4"/>
        <v>2.0031428571428584</v>
      </c>
      <c r="E62">
        <f t="shared" si="11"/>
        <v>8.197971166095814E-4</v>
      </c>
      <c r="F62">
        <f t="shared" si="12"/>
        <v>6.7206731240138364E-10</v>
      </c>
      <c r="G62">
        <f t="shared" si="5"/>
        <v>6.7344515154732699E-5</v>
      </c>
      <c r="H62">
        <f t="shared" si="6"/>
        <v>14849.019221570921</v>
      </c>
      <c r="I62">
        <f t="shared" si="7"/>
        <v>12.173183142324092</v>
      </c>
      <c r="J62">
        <f t="shared" si="8"/>
        <v>29744.706789266798</v>
      </c>
      <c r="K62">
        <f t="shared" si="9"/>
        <v>0.64923673652752067</v>
      </c>
    </row>
    <row r="63" spans="1:11" x14ac:dyDescent="0.2">
      <c r="A63">
        <v>1240.742</v>
      </c>
      <c r="B63">
        <f t="shared" si="3"/>
        <v>21.138000000000147</v>
      </c>
      <c r="C63">
        <f t="shared" si="10"/>
        <v>42.064000000000078</v>
      </c>
      <c r="D63">
        <f t="shared" si="4"/>
        <v>2.003047619047623</v>
      </c>
      <c r="E63">
        <f t="shared" si="11"/>
        <v>8.0596933125500706E-4</v>
      </c>
      <c r="F63">
        <f t="shared" si="12"/>
        <v>6.4958656292364341E-10</v>
      </c>
      <c r="G63">
        <f t="shared" si="5"/>
        <v>6.7344481297256835E-5</v>
      </c>
      <c r="H63">
        <f t="shared" si="6"/>
        <v>14849.026686923689</v>
      </c>
      <c r="I63">
        <f t="shared" si="7"/>
        <v>11.967860108647638</v>
      </c>
      <c r="J63">
        <f t="shared" si="8"/>
        <v>29743.30755041711</v>
      </c>
      <c r="K63">
        <f t="shared" si="9"/>
        <v>0.37014894003145088</v>
      </c>
    </row>
    <row r="64" spans="1:11" x14ac:dyDescent="0.2">
      <c r="A64">
        <v>1261.8800000000001</v>
      </c>
      <c r="B64">
        <f t="shared" si="3"/>
        <v>20.925999999999931</v>
      </c>
      <c r="C64">
        <f t="shared" si="10"/>
        <v>42.064999999999827</v>
      </c>
      <c r="D64">
        <f t="shared" si="4"/>
        <v>2.0030952380952298</v>
      </c>
      <c r="E64">
        <f t="shared" si="11"/>
        <v>7.924683805116175E-4</v>
      </c>
      <c r="F64">
        <f t="shared" si="12"/>
        <v>6.2800613411070581E-10</v>
      </c>
      <c r="G64">
        <f t="shared" si="5"/>
        <v>6.734444879570665E-5</v>
      </c>
      <c r="H64">
        <f t="shared" si="6"/>
        <v>14849.033853310744</v>
      </c>
      <c r="I64">
        <f t="shared" si="7"/>
        <v>11.767389809895349</v>
      </c>
      <c r="J64">
        <f t="shared" si="8"/>
        <v>29744.029001881612</v>
      </c>
      <c r="K64">
        <f t="shared" si="9"/>
        <v>9.7493046257029203E-3</v>
      </c>
    </row>
    <row r="65" spans="1:11" x14ac:dyDescent="0.2">
      <c r="A65">
        <v>1282.806</v>
      </c>
      <c r="B65">
        <f t="shared" si="3"/>
        <v>21.138999999999896</v>
      </c>
      <c r="C65">
        <f t="shared" si="10"/>
        <v>42.065000000000055</v>
      </c>
      <c r="D65">
        <f t="shared" si="4"/>
        <v>2.0030952380952405</v>
      </c>
      <c r="E65">
        <f t="shared" si="11"/>
        <v>7.7954109974540185E-4</v>
      </c>
      <c r="F65">
        <f t="shared" si="12"/>
        <v>6.0768432619227058E-10</v>
      </c>
      <c r="G65">
        <f t="shared" si="5"/>
        <v>6.7344418189708256E-5</v>
      </c>
      <c r="H65">
        <f t="shared" si="6"/>
        <v>14849.040601746894</v>
      </c>
      <c r="I65">
        <f t="shared" si="7"/>
        <v>11.575437440849898</v>
      </c>
      <c r="J65">
        <f t="shared" si="8"/>
        <v>29744.042519642087</v>
      </c>
      <c r="K65">
        <f t="shared" si="9"/>
        <v>9.7570069474161927E-3</v>
      </c>
    </row>
    <row r="66" spans="1:11" x14ac:dyDescent="0.2">
      <c r="A66">
        <v>1303.9449999999999</v>
      </c>
      <c r="B66">
        <f t="shared" si="3"/>
        <v>20.926000000000158</v>
      </c>
      <c r="C66">
        <f t="shared" si="10"/>
        <v>42.065000000000055</v>
      </c>
      <c r="D66">
        <f t="shared" si="4"/>
        <v>2.0030952380952405</v>
      </c>
      <c r="E66">
        <f t="shared" si="11"/>
        <v>7.6690351203463343E-4</v>
      </c>
      <c r="F66">
        <f t="shared" si="12"/>
        <v>5.881409967710552E-10</v>
      </c>
      <c r="G66">
        <f t="shared" si="5"/>
        <v>6.7344388756137278E-5</v>
      </c>
      <c r="H66">
        <f t="shared" si="6"/>
        <v>14849.047091675729</v>
      </c>
      <c r="I66">
        <f t="shared" si="7"/>
        <v>11.387786364973778</v>
      </c>
      <c r="J66">
        <f t="shared" si="8"/>
        <v>29744.055519587637</v>
      </c>
      <c r="K66">
        <f t="shared" si="9"/>
        <v>9.7645394394430002E-3</v>
      </c>
    </row>
    <row r="67" spans="1:11" x14ac:dyDescent="0.2">
      <c r="A67">
        <v>1324.8710000000001</v>
      </c>
      <c r="B67">
        <f t="shared" si="3"/>
        <v>21.138999999999896</v>
      </c>
      <c r="C67">
        <f t="shared" si="10"/>
        <v>42.063999999999851</v>
      </c>
      <c r="D67">
        <f t="shared" si="4"/>
        <v>2.0030476190476119</v>
      </c>
      <c r="E67">
        <f t="shared" si="11"/>
        <v>7.5479046639257699E-4</v>
      </c>
      <c r="F67">
        <f t="shared" si="12"/>
        <v>5.6970864815712408E-10</v>
      </c>
      <c r="G67">
        <f t="shared" si="5"/>
        <v>6.734436099576648E-5</v>
      </c>
      <c r="H67">
        <f t="shared" si="6"/>
        <v>14849.053212678991</v>
      </c>
      <c r="I67">
        <f t="shared" si="7"/>
        <v>11.207923799886169</v>
      </c>
      <c r="J67">
        <f t="shared" si="8"/>
        <v>29743.360682767943</v>
      </c>
      <c r="K67">
        <f t="shared" si="9"/>
        <v>0.36996264873555718</v>
      </c>
    </row>
    <row r="68" spans="1:11" x14ac:dyDescent="0.2">
      <c r="A68">
        <v>1346.01</v>
      </c>
      <c r="B68">
        <f t="shared" si="3"/>
        <v>20.924999999999955</v>
      </c>
      <c r="C68">
        <f t="shared" si="10"/>
        <v>42.065000000000055</v>
      </c>
      <c r="D68">
        <f t="shared" si="4"/>
        <v>2.0030952380952405</v>
      </c>
      <c r="E68">
        <f t="shared" si="11"/>
        <v>7.4293653093216252E-4</v>
      </c>
      <c r="F68">
        <f t="shared" si="12"/>
        <v>5.5195468899351604E-10</v>
      </c>
      <c r="G68">
        <f t="shared" si="5"/>
        <v>6.7344334257085522E-5</v>
      </c>
      <c r="H68">
        <f t="shared" si="6"/>
        <v>14849.059108410247</v>
      </c>
      <c r="I68">
        <f t="shared" si="7"/>
        <v>11.031908461608939</v>
      </c>
      <c r="J68">
        <f t="shared" si="8"/>
        <v>29744.079590251324</v>
      </c>
      <c r="K68">
        <f t="shared" si="9"/>
        <v>9.7788323061475026E-3</v>
      </c>
    </row>
    <row r="69" spans="1:11" x14ac:dyDescent="0.2">
      <c r="A69">
        <v>1366.9349999999999</v>
      </c>
      <c r="B69">
        <f t="shared" si="3"/>
        <v>21.1400000000001</v>
      </c>
      <c r="C69">
        <f t="shared" ref="C69:C88" si="13">A71-A69</f>
        <v>42.065000000000055</v>
      </c>
      <c r="D69">
        <f t="shared" si="4"/>
        <v>2.0030952380952405</v>
      </c>
      <c r="E69">
        <f t="shared" ref="E69:E88" si="14">1/A69</f>
        <v>7.3156368078950351E-4</v>
      </c>
      <c r="F69">
        <f t="shared" ref="F69:F88" si="15">SQRT(((1/(A69^2))*$A$1)^2)</f>
        <v>5.351854190502867E-10</v>
      </c>
      <c r="G69">
        <f t="shared" si="5"/>
        <v>6.7344309001404363E-5</v>
      </c>
      <c r="H69">
        <f t="shared" si="6"/>
        <v>14849.06467715255</v>
      </c>
      <c r="I69">
        <f t="shared" si="7"/>
        <v>10.86303641149912</v>
      </c>
      <c r="J69">
        <f t="shared" si="8"/>
        <v>29744.090744972513</v>
      </c>
      <c r="K69">
        <f t="shared" si="9"/>
        <v>9.7856180691974267E-3</v>
      </c>
    </row>
    <row r="70" spans="1:11" x14ac:dyDescent="0.2">
      <c r="A70">
        <v>1388.075</v>
      </c>
      <c r="B70">
        <f t="shared" ref="B70:B89" si="16">A71-A70</f>
        <v>20.924999999999955</v>
      </c>
      <c r="C70">
        <f t="shared" si="13"/>
        <v>42.066000000000031</v>
      </c>
      <c r="D70">
        <f t="shared" ref="D70:D88" si="17">C70/21</f>
        <v>2.0031428571428584</v>
      </c>
      <c r="E70">
        <f t="shared" si="14"/>
        <v>7.2042216739009058E-4</v>
      </c>
      <c r="F70">
        <f t="shared" si="15"/>
        <v>5.1900809926703574E-10</v>
      </c>
      <c r="G70">
        <f t="shared" ref="G70:G88" si="18">SQRT($D$1^2+($G$1*F70))</f>
        <v>6.734428463723213E-5</v>
      </c>
      <c r="H70">
        <f t="shared" ref="H70:H88" si="19">1/G70</f>
        <v>14849.07004932587</v>
      </c>
      <c r="I70">
        <f t="shared" ref="I70:I88" si="20">E70/G70</f>
        <v>10.697599228662623</v>
      </c>
      <c r="J70">
        <f t="shared" ref="J70:J88" si="21">D70/G70</f>
        <v>29744.808604521069</v>
      </c>
      <c r="K70">
        <f t="shared" ref="K70:K88" si="22">(D70-$M$14-$M$15*E70)^2/G70^2</f>
        <v>0.64972379703228178</v>
      </c>
    </row>
    <row r="71" spans="1:11" x14ac:dyDescent="0.2">
      <c r="A71">
        <v>1409</v>
      </c>
      <c r="B71">
        <f t="shared" si="16"/>
        <v>21.141000000000076</v>
      </c>
      <c r="C71">
        <f t="shared" si="13"/>
        <v>42.065000000000055</v>
      </c>
      <c r="D71">
        <f t="shared" si="17"/>
        <v>2.0030952380952405</v>
      </c>
      <c r="E71">
        <f t="shared" si="14"/>
        <v>7.0972320794889996E-4</v>
      </c>
      <c r="F71">
        <f t="shared" si="15"/>
        <v>5.0370703190127755E-10</v>
      </c>
      <c r="G71">
        <f t="shared" si="18"/>
        <v>6.734426159274906E-5</v>
      </c>
      <c r="H71">
        <f t="shared" si="19"/>
        <v>14849.075130518169</v>
      </c>
      <c r="I71">
        <f t="shared" si="20"/>
        <v>10.538733236705585</v>
      </c>
      <c r="J71">
        <f t="shared" si="21"/>
        <v>29744.111684059408</v>
      </c>
      <c r="K71">
        <f t="shared" si="22"/>
        <v>9.798655775488007E-3</v>
      </c>
    </row>
    <row r="72" spans="1:11" x14ac:dyDescent="0.2">
      <c r="A72">
        <v>1430.1410000000001</v>
      </c>
      <c r="B72">
        <f t="shared" si="16"/>
        <v>20.923999999999978</v>
      </c>
      <c r="C72">
        <f t="shared" si="13"/>
        <v>42.064999999999827</v>
      </c>
      <c r="D72">
        <f t="shared" si="17"/>
        <v>2.0030952380952298</v>
      </c>
      <c r="E72">
        <f t="shared" si="14"/>
        <v>6.9923175407180123E-4</v>
      </c>
      <c r="F72">
        <f t="shared" si="15"/>
        <v>4.8892504590232805E-10</v>
      </c>
      <c r="G72">
        <f t="shared" si="18"/>
        <v>6.7344239330031526E-5</v>
      </c>
      <c r="H72">
        <f t="shared" si="19"/>
        <v>14849.080039338412</v>
      </c>
      <c r="I72">
        <f t="shared" si="20"/>
        <v>10.38294828225917</v>
      </c>
      <c r="J72">
        <f t="shared" si="21"/>
        <v>29744.121516893701</v>
      </c>
      <c r="K72">
        <f t="shared" si="22"/>
        <v>9.8049215787057251E-3</v>
      </c>
    </row>
    <row r="73" spans="1:11" x14ac:dyDescent="0.2">
      <c r="A73">
        <v>1451.0650000000001</v>
      </c>
      <c r="B73">
        <f t="shared" si="16"/>
        <v>21.140999999999849</v>
      </c>
      <c r="C73">
        <f t="shared" si="13"/>
        <v>42.063999999999851</v>
      </c>
      <c r="D73">
        <f t="shared" si="17"/>
        <v>2.0030476190476119</v>
      </c>
      <c r="E73">
        <f t="shared" si="14"/>
        <v>6.8914900435197593E-4</v>
      </c>
      <c r="F73">
        <f t="shared" si="15"/>
        <v>4.7492635019931972E-10</v>
      </c>
      <c r="G73">
        <f t="shared" si="18"/>
        <v>6.7344218246997864E-5</v>
      </c>
      <c r="H73">
        <f t="shared" si="19"/>
        <v>14849.084688047129</v>
      </c>
      <c r="I73">
        <f t="shared" si="20"/>
        <v>10.23323192830585</v>
      </c>
      <c r="J73">
        <f t="shared" si="21"/>
        <v>29743.423729429149</v>
      </c>
      <c r="K73">
        <f t="shared" si="22"/>
        <v>0.36972365412463848</v>
      </c>
    </row>
    <row r="74" spans="1:11" x14ac:dyDescent="0.2">
      <c r="A74">
        <v>1472.2059999999999</v>
      </c>
      <c r="B74">
        <f t="shared" si="16"/>
        <v>20.923000000000002</v>
      </c>
      <c r="C74">
        <f t="shared" si="13"/>
        <v>42.065000000000055</v>
      </c>
      <c r="D74">
        <f t="shared" si="17"/>
        <v>2.0030952380952405</v>
      </c>
      <c r="E74">
        <f t="shared" si="14"/>
        <v>6.7925276761540167E-4</v>
      </c>
      <c r="F74">
        <f t="shared" si="15"/>
        <v>4.613843223131829E-10</v>
      </c>
      <c r="G74">
        <f t="shared" si="18"/>
        <v>6.7344197851732201E-5</v>
      </c>
      <c r="H74">
        <f t="shared" si="19"/>
        <v>14849.089185109038</v>
      </c>
      <c r="I74">
        <f t="shared" si="20"/>
        <v>10.086284925553244</v>
      </c>
      <c r="J74">
        <f t="shared" si="21"/>
        <v>29744.139836743452</v>
      </c>
      <c r="K74">
        <f t="shared" si="22"/>
        <v>9.8168589874276339E-3</v>
      </c>
    </row>
    <row r="75" spans="1:11" x14ac:dyDescent="0.2">
      <c r="A75">
        <v>1493.1289999999999</v>
      </c>
      <c r="B75">
        <f t="shared" si="16"/>
        <v>21.142000000000053</v>
      </c>
      <c r="C75">
        <f t="shared" si="13"/>
        <v>42.064000000000078</v>
      </c>
      <c r="D75">
        <f t="shared" si="17"/>
        <v>2.003047619047623</v>
      </c>
      <c r="E75">
        <f t="shared" si="14"/>
        <v>6.6973449715329353E-4</v>
      </c>
      <c r="F75">
        <f t="shared" si="15"/>
        <v>4.4854429667717506E-10</v>
      </c>
      <c r="G75">
        <f t="shared" si="18"/>
        <v>6.7344178513726585E-5</v>
      </c>
      <c r="H75">
        <f t="shared" si="19"/>
        <v>14849.093449052507</v>
      </c>
      <c r="I75">
        <f t="shared" si="20"/>
        <v>9.9449501342834452</v>
      </c>
      <c r="J75">
        <f t="shared" si="21"/>
        <v>29743.441278140279</v>
      </c>
      <c r="K75">
        <f t="shared" si="22"/>
        <v>0.36965295476507637</v>
      </c>
    </row>
    <row r="76" spans="1:11" x14ac:dyDescent="0.2">
      <c r="A76">
        <v>1514.271</v>
      </c>
      <c r="B76">
        <f t="shared" si="16"/>
        <v>20.922000000000025</v>
      </c>
      <c r="C76">
        <f t="shared" si="13"/>
        <v>42.065000000000055</v>
      </c>
      <c r="D76">
        <f t="shared" si="17"/>
        <v>2.0030952380952405</v>
      </c>
      <c r="E76">
        <f t="shared" si="14"/>
        <v>6.6038377542725177E-4</v>
      </c>
      <c r="F76">
        <f t="shared" si="15"/>
        <v>4.3610673084755099E-10</v>
      </c>
      <c r="G76">
        <f t="shared" si="18"/>
        <v>6.7344159781849208E-5</v>
      </c>
      <c r="H76">
        <f t="shared" si="19"/>
        <v>14849.097579349753</v>
      </c>
      <c r="I76">
        <f t="shared" si="20"/>
        <v>9.8061031211386549</v>
      </c>
      <c r="J76">
        <f t="shared" si="21"/>
        <v>29744.156651207049</v>
      </c>
      <c r="K76">
        <f t="shared" si="22"/>
        <v>9.8281395066178463E-3</v>
      </c>
    </row>
    <row r="77" spans="1:11" x14ac:dyDescent="0.2">
      <c r="A77">
        <v>1535.193</v>
      </c>
      <c r="B77">
        <f t="shared" si="16"/>
        <v>21.143000000000029</v>
      </c>
      <c r="C77">
        <f t="shared" si="13"/>
        <v>42.065000000000055</v>
      </c>
      <c r="D77">
        <f t="shared" si="17"/>
        <v>2.0030952380952405</v>
      </c>
      <c r="E77">
        <f t="shared" si="14"/>
        <v>6.5138389765977307E-4</v>
      </c>
      <c r="F77">
        <f t="shared" si="15"/>
        <v>4.2430098213043768E-10</v>
      </c>
      <c r="G77">
        <f t="shared" si="18"/>
        <v>6.734414200152947E-5</v>
      </c>
      <c r="H77">
        <f t="shared" si="19"/>
        <v>14849.101499834815</v>
      </c>
      <c r="I77">
        <f t="shared" si="20"/>
        <v>9.6724656117079846</v>
      </c>
      <c r="J77">
        <f t="shared" si="21"/>
        <v>29744.164504312012</v>
      </c>
      <c r="K77">
        <f t="shared" si="22"/>
        <v>9.8335221124913278E-3</v>
      </c>
    </row>
    <row r="78" spans="1:11" x14ac:dyDescent="0.2">
      <c r="A78">
        <v>1556.336</v>
      </c>
      <c r="B78">
        <f t="shared" si="16"/>
        <v>20.922000000000025</v>
      </c>
      <c r="C78">
        <f t="shared" si="13"/>
        <v>42.065000000000055</v>
      </c>
      <c r="D78">
        <f t="shared" si="17"/>
        <v>2.0030952380952405</v>
      </c>
      <c r="E78">
        <f t="shared" si="14"/>
        <v>6.4253477398196787E-4</v>
      </c>
      <c r="F78">
        <f t="shared" si="15"/>
        <v>4.1285093577605853E-10</v>
      </c>
      <c r="G78">
        <f t="shared" si="18"/>
        <v>6.7344124756918972E-5</v>
      </c>
      <c r="H78">
        <f t="shared" si="19"/>
        <v>14849.10530220024</v>
      </c>
      <c r="I78">
        <f t="shared" si="20"/>
        <v>9.5410665191836728</v>
      </c>
      <c r="J78">
        <f t="shared" si="21"/>
        <v>29744.172120812087</v>
      </c>
      <c r="K78">
        <f t="shared" si="22"/>
        <v>9.8388159260444311E-3</v>
      </c>
    </row>
    <row r="79" spans="1:11" x14ac:dyDescent="0.2">
      <c r="A79">
        <v>1577.258</v>
      </c>
      <c r="B79">
        <f t="shared" si="16"/>
        <v>21.143000000000029</v>
      </c>
      <c r="C79">
        <f t="shared" si="13"/>
        <v>42.063999999999851</v>
      </c>
      <c r="D79">
        <f t="shared" si="17"/>
        <v>2.0030476190476119</v>
      </c>
      <c r="E79">
        <f t="shared" si="14"/>
        <v>6.3401168356730473E-4</v>
      </c>
      <c r="F79">
        <f t="shared" si="15"/>
        <v>4.019708148998482E-10</v>
      </c>
      <c r="G79">
        <f t="shared" si="18"/>
        <v>6.7344108370654014E-5</v>
      </c>
      <c r="H79">
        <f t="shared" si="19"/>
        <v>14849.108915305822</v>
      </c>
      <c r="I79">
        <f t="shared" si="20"/>
        <v>9.4145085428673188</v>
      </c>
      <c r="J79">
        <f t="shared" si="21"/>
        <v>29743.472257781996</v>
      </c>
      <c r="K79">
        <f t="shared" si="22"/>
        <v>0.36952285296622517</v>
      </c>
    </row>
    <row r="80" spans="1:11" x14ac:dyDescent="0.2">
      <c r="A80">
        <v>1598.4010000000001</v>
      </c>
      <c r="B80">
        <f t="shared" si="16"/>
        <v>20.920999999999822</v>
      </c>
      <c r="C80">
        <f t="shared" si="13"/>
        <v>42.064999999999827</v>
      </c>
      <c r="D80">
        <f t="shared" si="17"/>
        <v>2.0030952380952298</v>
      </c>
      <c r="E80">
        <f t="shared" si="14"/>
        <v>6.2562523421844703E-4</v>
      </c>
      <c r="F80">
        <f t="shared" si="15"/>
        <v>3.9140693369088669E-10</v>
      </c>
      <c r="G80">
        <f t="shared" si="18"/>
        <v>6.7344092460665505E-5</v>
      </c>
      <c r="H80">
        <f t="shared" si="19"/>
        <v>14849.112423396044</v>
      </c>
      <c r="I80">
        <f t="shared" si="20"/>
        <v>9.2899794378232023</v>
      </c>
      <c r="J80">
        <f t="shared" si="21"/>
        <v>29744.186385245335</v>
      </c>
      <c r="K80">
        <f t="shared" si="22"/>
        <v>9.8489354705845345E-3</v>
      </c>
    </row>
    <row r="81" spans="1:11" x14ac:dyDescent="0.2">
      <c r="A81">
        <v>1619.3219999999999</v>
      </c>
      <c r="B81">
        <f t="shared" si="16"/>
        <v>21.144000000000005</v>
      </c>
      <c r="C81">
        <f t="shared" si="13"/>
        <v>42.065000000000055</v>
      </c>
      <c r="D81">
        <f t="shared" si="17"/>
        <v>2.0030952380952405</v>
      </c>
      <c r="E81">
        <f t="shared" si="14"/>
        <v>6.1754240354913975E-4</v>
      </c>
      <c r="F81">
        <f t="shared" si="15"/>
        <v>3.8135862018124858E-10</v>
      </c>
      <c r="G81">
        <f t="shared" si="18"/>
        <v>6.7344077327156693E-5</v>
      </c>
      <c r="H81">
        <f t="shared" si="19"/>
        <v>14849.115760277067</v>
      </c>
      <c r="I81">
        <f t="shared" si="20"/>
        <v>9.1699586371809119</v>
      </c>
      <c r="J81">
        <f t="shared" si="21"/>
        <v>29744.193069335983</v>
      </c>
      <c r="K81">
        <f t="shared" si="22"/>
        <v>9.8537744533992548E-3</v>
      </c>
    </row>
    <row r="82" spans="1:11" x14ac:dyDescent="0.2">
      <c r="A82">
        <v>1640.4659999999999</v>
      </c>
      <c r="B82">
        <f t="shared" si="16"/>
        <v>20.921000000000049</v>
      </c>
      <c r="C82">
        <f t="shared" si="13"/>
        <v>42.065000000000055</v>
      </c>
      <c r="D82">
        <f t="shared" si="17"/>
        <v>2.0030952380952405</v>
      </c>
      <c r="E82">
        <f t="shared" si="14"/>
        <v>6.0958288681386876E-4</v>
      </c>
      <c r="F82">
        <f t="shared" si="15"/>
        <v>3.7159129589633E-10</v>
      </c>
      <c r="G82">
        <f t="shared" si="18"/>
        <v>6.7344062616835339E-5</v>
      </c>
      <c r="H82">
        <f t="shared" si="19"/>
        <v>14849.119003848307</v>
      </c>
      <c r="I82">
        <f t="shared" si="20"/>
        <v>9.0517688290085303</v>
      </c>
      <c r="J82">
        <f t="shared" si="21"/>
        <v>29744.199566518084</v>
      </c>
      <c r="K82">
        <f t="shared" si="22"/>
        <v>9.8585406876020368E-3</v>
      </c>
    </row>
    <row r="83" spans="1:11" x14ac:dyDescent="0.2">
      <c r="A83">
        <v>1661.3869999999999</v>
      </c>
      <c r="B83">
        <f t="shared" si="16"/>
        <v>21.144000000000005</v>
      </c>
      <c r="C83">
        <f t="shared" si="13"/>
        <v>42.064000000000078</v>
      </c>
      <c r="D83">
        <f t="shared" si="17"/>
        <v>2.003047619047623</v>
      </c>
      <c r="E83">
        <f t="shared" si="14"/>
        <v>6.01906720107958E-4</v>
      </c>
      <c r="F83">
        <f t="shared" si="15"/>
        <v>3.622916997111197E-10</v>
      </c>
      <c r="G83">
        <f t="shared" si="18"/>
        <v>6.7344048610944518E-5</v>
      </c>
      <c r="H83">
        <f t="shared" si="19"/>
        <v>14849.122092096546</v>
      </c>
      <c r="I83">
        <f t="shared" si="20"/>
        <v>8.9377863749364526</v>
      </c>
      <c r="J83">
        <f t="shared" si="21"/>
        <v>29743.498651521444</v>
      </c>
      <c r="K83">
        <f t="shared" si="22"/>
        <v>0.36940591025471681</v>
      </c>
    </row>
    <row r="84" spans="1:11" x14ac:dyDescent="0.2">
      <c r="A84">
        <v>1682.5309999999999</v>
      </c>
      <c r="B84">
        <f t="shared" si="16"/>
        <v>20.920000000000073</v>
      </c>
      <c r="C84">
        <f t="shared" si="13"/>
        <v>42.065000000000055</v>
      </c>
      <c r="D84">
        <f t="shared" si="17"/>
        <v>2.0030952380952405</v>
      </c>
      <c r="E84">
        <f t="shared" si="14"/>
        <v>5.9434268967406838E-4</v>
      </c>
      <c r="F84">
        <f t="shared" si="15"/>
        <v>3.53243232769006E-10</v>
      </c>
      <c r="G84">
        <f t="shared" si="18"/>
        <v>6.7344034983270415E-5</v>
      </c>
      <c r="H84">
        <f t="shared" si="19"/>
        <v>14849.125096950602</v>
      </c>
      <c r="I84">
        <f t="shared" si="20"/>
        <v>8.8254689494283323</v>
      </c>
      <c r="J84">
        <f t="shared" si="21"/>
        <v>29744.211771582275</v>
      </c>
      <c r="K84">
        <f t="shared" si="22"/>
        <v>9.8676697278873553E-3</v>
      </c>
    </row>
    <row r="85" spans="1:11" x14ac:dyDescent="0.2">
      <c r="A85">
        <v>1703.451</v>
      </c>
      <c r="B85">
        <f t="shared" si="16"/>
        <v>21.144999999999982</v>
      </c>
      <c r="C85">
        <f t="shared" si="13"/>
        <v>42.064000000000078</v>
      </c>
      <c r="D85">
        <f t="shared" si="17"/>
        <v>2.003047619047623</v>
      </c>
      <c r="E85">
        <f t="shared" si="14"/>
        <v>5.8704359561854145E-4</v>
      </c>
      <c r="F85">
        <f t="shared" si="15"/>
        <v>3.4462018315674561E-10</v>
      </c>
      <c r="G85">
        <f t="shared" si="18"/>
        <v>6.7344021996304352E-5</v>
      </c>
      <c r="H85">
        <f t="shared" si="19"/>
        <v>14849.127960531925</v>
      </c>
      <c r="I85">
        <f t="shared" si="20"/>
        <v>8.7170854697504812</v>
      </c>
      <c r="J85">
        <f t="shared" si="21"/>
        <v>29743.510406276961</v>
      </c>
      <c r="K85">
        <f t="shared" si="22"/>
        <v>0.36935176590418595</v>
      </c>
    </row>
    <row r="86" spans="1:11" x14ac:dyDescent="0.2">
      <c r="A86">
        <v>1724.596</v>
      </c>
      <c r="B86">
        <f t="shared" si="16"/>
        <v>20.919000000000096</v>
      </c>
      <c r="C86">
        <f t="shared" si="13"/>
        <v>42.065000000000055</v>
      </c>
      <c r="D86">
        <f t="shared" si="17"/>
        <v>2.0030952380952405</v>
      </c>
      <c r="E86">
        <f t="shared" si="14"/>
        <v>5.7984594652892615E-4</v>
      </c>
      <c r="F86">
        <f t="shared" si="15"/>
        <v>3.3622132170602635E-10</v>
      </c>
      <c r="G86">
        <f t="shared" si="18"/>
        <v>6.7344009346980232E-5</v>
      </c>
      <c r="H86">
        <f t="shared" si="19"/>
        <v>14849.130749665426</v>
      </c>
      <c r="I86">
        <f t="shared" si="20"/>
        <v>8.6102082746715318</v>
      </c>
      <c r="J86">
        <f t="shared" si="21"/>
        <v>29744.223094508423</v>
      </c>
      <c r="K86">
        <f t="shared" si="22"/>
        <v>9.8763571685320864E-3</v>
      </c>
    </row>
    <row r="87" spans="1:11" x14ac:dyDescent="0.2">
      <c r="A87">
        <v>1745.5150000000001</v>
      </c>
      <c r="B87">
        <f t="shared" si="16"/>
        <v>21.145999999999958</v>
      </c>
      <c r="C87">
        <f t="shared" si="13"/>
        <v>42.064999999999827</v>
      </c>
      <c r="D87">
        <f t="shared" si="17"/>
        <v>2.0030952380952298</v>
      </c>
      <c r="E87">
        <f t="shared" si="14"/>
        <v>5.7289682414645533E-4</v>
      </c>
      <c r="F87">
        <f t="shared" si="15"/>
        <v>3.2821077111709456E-10</v>
      </c>
      <c r="G87">
        <f t="shared" si="18"/>
        <v>6.7343997282479602E-5</v>
      </c>
      <c r="H87">
        <f t="shared" si="19"/>
        <v>14849.133409848286</v>
      </c>
      <c r="I87">
        <f t="shared" si="20"/>
        <v>8.5070213718291079</v>
      </c>
      <c r="J87">
        <f t="shared" si="21"/>
        <v>29744.228423107885</v>
      </c>
      <c r="K87">
        <f t="shared" si="22"/>
        <v>9.8805228186292365E-3</v>
      </c>
    </row>
    <row r="88" spans="1:11" x14ac:dyDescent="0.2">
      <c r="A88">
        <v>1766.6610000000001</v>
      </c>
      <c r="B88">
        <f t="shared" si="16"/>
        <v>20.918999999999869</v>
      </c>
      <c r="C88">
        <f t="shared" si="13"/>
        <v>42.065000000000055</v>
      </c>
      <c r="D88">
        <f t="shared" si="17"/>
        <v>2.0030952380952405</v>
      </c>
      <c r="E88">
        <f t="shared" si="14"/>
        <v>5.6603955144761788E-4</v>
      </c>
      <c r="F88">
        <f t="shared" si="15"/>
        <v>3.2040077380302042E-10</v>
      </c>
      <c r="G88">
        <f t="shared" si="18"/>
        <v>6.7343985520025432E-5</v>
      </c>
      <c r="H88">
        <f t="shared" si="19"/>
        <v>14849.136003431808</v>
      </c>
      <c r="I88">
        <f t="shared" si="20"/>
        <v>8.4051982827672145</v>
      </c>
      <c r="J88">
        <f t="shared" si="21"/>
        <v>29744.233618302846</v>
      </c>
      <c r="K88">
        <f t="shared" si="22"/>
        <v>9.884634292553306E-3</v>
      </c>
    </row>
    <row r="89" spans="1:11" x14ac:dyDescent="0.2">
      <c r="A89">
        <v>1787.58</v>
      </c>
      <c r="B89">
        <f t="shared" si="16"/>
        <v>21.146000000000186</v>
      </c>
    </row>
    <row r="90" spans="1:11" x14ac:dyDescent="0.2">
      <c r="A90">
        <v>1808.7260000000001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843C-B69F-41C0-9009-57DF91437059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7.8142934700053956E-4</v>
      </c>
    </row>
    <row r="3" spans="1:15" x14ac:dyDescent="0.2">
      <c r="A3">
        <v>-2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20.318000000000001</v>
      </c>
      <c r="B5">
        <f>A6-A5</f>
        <v>21.138999999999999</v>
      </c>
      <c r="C5">
        <f t="shared" ref="C5:C36" si="0">A7-A5</f>
        <v>42.096999999999994</v>
      </c>
      <c r="D5">
        <f>C5/21</f>
        <v>2.0046190476190473</v>
      </c>
      <c r="E5">
        <f t="shared" ref="E5:E36" si="1">1/A5</f>
        <v>4.9217442661679295E-2</v>
      </c>
      <c r="F5">
        <f t="shared" ref="F5:F36" si="2">SQRT(((1/(A5^2))*$A$1)^2)</f>
        <v>2.4223566621556893E-6</v>
      </c>
      <c r="G5">
        <f>SQRT($D$1^2+($G$1*F5))</f>
        <v>8.0175108213216502E-5</v>
      </c>
      <c r="H5">
        <f>1/G5</f>
        <v>12472.699099334106</v>
      </c>
      <c r="I5">
        <f>E5/G5</f>
        <v>613.87435275785538</v>
      </c>
      <c r="J5">
        <f>D5/G5</f>
        <v>25003.010189746085</v>
      </c>
      <c r="K5">
        <f>(D5-$M$14-$M$15*E5)^2/G5^2</f>
        <v>0.15204540903976385</v>
      </c>
      <c r="L5" t="s">
        <v>37</v>
      </c>
      <c r="M5" cm="1">
        <f t="array" ref="M5:N6">MMULT(TRANSPOSE(H5:I88),H5:I88)</f>
        <v>18404342593.637085</v>
      </c>
      <c r="N5">
        <v>49122774.581729703</v>
      </c>
    </row>
    <row r="6" spans="1:15" x14ac:dyDescent="0.2">
      <c r="A6">
        <v>41.457000000000001</v>
      </c>
      <c r="B6">
        <f t="shared" ref="B6:B69" si="3">A7-A6</f>
        <v>20.957999999999998</v>
      </c>
      <c r="C6">
        <f t="shared" si="0"/>
        <v>42.098000000000006</v>
      </c>
      <c r="D6">
        <f t="shared" ref="D6:D69" si="4">C6/21</f>
        <v>2.004666666666667</v>
      </c>
      <c r="E6">
        <f t="shared" si="1"/>
        <v>2.412137877801095E-2</v>
      </c>
      <c r="F6">
        <f t="shared" si="2"/>
        <v>5.818409141522771E-7</v>
      </c>
      <c r="G6">
        <f t="shared" ref="G6:G69" si="5">SQRT($D$1^2+($G$1*F6))</f>
        <v>7.0638622281967394E-5</v>
      </c>
      <c r="H6">
        <f t="shared" ref="H6:H69" si="6">1/G6</f>
        <v>14156.561491365323</v>
      </c>
      <c r="I6">
        <f t="shared" ref="I6:I69" si="7">E6/G6</f>
        <v>341.47578192742651</v>
      </c>
      <c r="J6">
        <f t="shared" ref="J6:J69" si="8">D6/G6</f>
        <v>28379.186936357022</v>
      </c>
      <c r="K6">
        <f t="shared" ref="K6:K69" si="9">(D6-$M$14-$M$15*E6)^2/G6^2</f>
        <v>0.25982773294977485</v>
      </c>
      <c r="M6">
        <v>49122774.581729703</v>
      </c>
      <c r="N6">
        <v>682843.15363705216</v>
      </c>
    </row>
    <row r="7" spans="1:15" x14ac:dyDescent="0.2">
      <c r="A7">
        <v>62.414999999999999</v>
      </c>
      <c r="B7">
        <f t="shared" si="3"/>
        <v>21.140000000000008</v>
      </c>
      <c r="C7">
        <f t="shared" si="0"/>
        <v>42.097000000000001</v>
      </c>
      <c r="D7">
        <f t="shared" si="4"/>
        <v>2.0046190476190477</v>
      </c>
      <c r="E7">
        <f t="shared" si="1"/>
        <v>1.6021789633902106E-2</v>
      </c>
      <c r="F7">
        <f t="shared" si="2"/>
        <v>2.56697743073013E-7</v>
      </c>
      <c r="G7">
        <f t="shared" si="5"/>
        <v>6.8816702493190599E-5</v>
      </c>
      <c r="H7">
        <f t="shared" si="6"/>
        <v>14531.355961133851</v>
      </c>
      <c r="I7">
        <f t="shared" si="7"/>
        <v>232.81832830463591</v>
      </c>
      <c r="J7">
        <f t="shared" si="8"/>
        <v>29129.832947421513</v>
      </c>
      <c r="K7">
        <f t="shared" si="9"/>
        <v>5.8648704043998932E-3</v>
      </c>
    </row>
    <row r="8" spans="1:15" x14ac:dyDescent="0.2">
      <c r="A8">
        <v>83.555000000000007</v>
      </c>
      <c r="B8">
        <f t="shared" si="3"/>
        <v>20.956999999999994</v>
      </c>
      <c r="C8">
        <f t="shared" si="0"/>
        <v>42.096999999999994</v>
      </c>
      <c r="D8">
        <f t="shared" si="4"/>
        <v>2.0046190476190473</v>
      </c>
      <c r="E8">
        <f t="shared" si="1"/>
        <v>1.1968164681946022E-2</v>
      </c>
      <c r="F8">
        <f t="shared" si="2"/>
        <v>1.4323696585418014E-7</v>
      </c>
      <c r="G8">
        <f t="shared" si="5"/>
        <v>6.816947235371577E-5</v>
      </c>
      <c r="H8">
        <f t="shared" si="6"/>
        <v>14669.32287243224</v>
      </c>
      <c r="I8">
        <f t="shared" si="7"/>
        <v>175.56487190990651</v>
      </c>
      <c r="J8">
        <f t="shared" si="8"/>
        <v>29406.404045751424</v>
      </c>
      <c r="K8">
        <f t="shared" si="9"/>
        <v>9.4548207570216154E-4</v>
      </c>
      <c r="L8" t="s">
        <v>38</v>
      </c>
      <c r="M8">
        <f t="array" ref="M8:M9">MMULT(TRANSPOSE(H5:I88),J5:J88)</f>
        <v>36893600292.840256</v>
      </c>
    </row>
    <row r="9" spans="1:15" x14ac:dyDescent="0.2">
      <c r="A9">
        <v>104.512</v>
      </c>
      <c r="B9">
        <f t="shared" si="3"/>
        <v>21.14</v>
      </c>
      <c r="C9">
        <f t="shared" si="0"/>
        <v>42.096000000000004</v>
      </c>
      <c r="D9">
        <f t="shared" si="4"/>
        <v>2.0045714285714289</v>
      </c>
      <c r="E9">
        <f t="shared" si="1"/>
        <v>9.5682792406613596E-3</v>
      </c>
      <c r="F9">
        <f t="shared" si="2"/>
        <v>9.155196762727112E-8</v>
      </c>
      <c r="G9">
        <f t="shared" si="5"/>
        <v>6.7872592307719043E-5</v>
      </c>
      <c r="H9">
        <f t="shared" si="6"/>
        <v>14733.487642054768</v>
      </c>
      <c r="I9">
        <f t="shared" si="7"/>
        <v>140.97412394801333</v>
      </c>
      <c r="J9">
        <f t="shared" si="8"/>
        <v>29534.32837047322</v>
      </c>
      <c r="K9">
        <f t="shared" si="9"/>
        <v>0.49673125024620168</v>
      </c>
      <c r="M9">
        <v>98472626.899804369</v>
      </c>
    </row>
    <row r="10" spans="1:15" x14ac:dyDescent="0.2">
      <c r="A10">
        <v>125.652</v>
      </c>
      <c r="B10">
        <f t="shared" si="3"/>
        <v>20.956000000000003</v>
      </c>
      <c r="C10">
        <f t="shared" si="0"/>
        <v>42.097999999999999</v>
      </c>
      <c r="D10">
        <f t="shared" si="4"/>
        <v>2.0046666666666666</v>
      </c>
      <c r="E10">
        <f t="shared" si="1"/>
        <v>7.9584885238595492E-3</v>
      </c>
      <c r="F10">
        <f t="shared" si="2"/>
        <v>6.3337539584404138E-8</v>
      </c>
      <c r="G10">
        <f t="shared" si="5"/>
        <v>6.7709978618282776E-5</v>
      </c>
      <c r="H10">
        <f t="shared" si="6"/>
        <v>14768.871891653263</v>
      </c>
      <c r="I10">
        <f t="shared" si="7"/>
        <v>117.53789746007438</v>
      </c>
      <c r="J10">
        <f t="shared" si="8"/>
        <v>29606.665185467577</v>
      </c>
      <c r="K10">
        <f t="shared" si="9"/>
        <v>0.51651653897637095</v>
      </c>
    </row>
    <row r="11" spans="1:15" x14ac:dyDescent="0.2">
      <c r="A11">
        <v>146.608</v>
      </c>
      <c r="B11">
        <f t="shared" si="3"/>
        <v>21.141999999999996</v>
      </c>
      <c r="C11">
        <f t="shared" si="0"/>
        <v>42.097000000000008</v>
      </c>
      <c r="D11">
        <f t="shared" si="4"/>
        <v>2.0046190476190482</v>
      </c>
      <c r="E11">
        <f t="shared" si="1"/>
        <v>6.8209101822547195E-3</v>
      </c>
      <c r="F11">
        <f t="shared" si="2"/>
        <v>4.6524815714386117E-8</v>
      </c>
      <c r="G11">
        <f t="shared" si="5"/>
        <v>6.7612892621550082E-5</v>
      </c>
      <c r="H11">
        <f t="shared" si="6"/>
        <v>14790.078655520687</v>
      </c>
      <c r="I11">
        <f t="shared" si="7"/>
        <v>100.88179809778924</v>
      </c>
      <c r="J11">
        <f t="shared" si="8"/>
        <v>29648.47338864069</v>
      </c>
      <c r="K11">
        <f t="shared" si="9"/>
        <v>8.183839325725757E-4</v>
      </c>
      <c r="L11" t="s">
        <v>39</v>
      </c>
      <c r="M11">
        <f t="array" ref="M11:N12">MINVERSE(M5:N6)</f>
        <v>6.7247146784508802E-11</v>
      </c>
      <c r="N11">
        <v>-4.8376650115990408E-9</v>
      </c>
    </row>
    <row r="12" spans="1:15" x14ac:dyDescent="0.2">
      <c r="A12">
        <v>167.75</v>
      </c>
      <c r="B12">
        <f t="shared" si="3"/>
        <v>20.955000000000013</v>
      </c>
      <c r="C12">
        <f t="shared" si="0"/>
        <v>42.097000000000008</v>
      </c>
      <c r="D12">
        <f t="shared" si="4"/>
        <v>2.0046190476190482</v>
      </c>
      <c r="E12">
        <f t="shared" si="1"/>
        <v>5.9612518628912071E-3</v>
      </c>
      <c r="F12">
        <f t="shared" si="2"/>
        <v>3.5536523772823887E-8</v>
      </c>
      <c r="G12">
        <f t="shared" si="5"/>
        <v>6.7549364725781952E-5</v>
      </c>
      <c r="H12">
        <f t="shared" si="6"/>
        <v>14803.988224900719</v>
      </c>
      <c r="I12">
        <f t="shared" si="7"/>
        <v>88.250302383908902</v>
      </c>
      <c r="J12">
        <f t="shared" si="8"/>
        <v>29676.356776364082</v>
      </c>
      <c r="K12">
        <f t="shared" si="9"/>
        <v>1.4898975752684574E-3</v>
      </c>
      <c r="M12">
        <v>-4.83766501159904E-9</v>
      </c>
      <c r="N12">
        <v>1.8124799542539402E-6</v>
      </c>
    </row>
    <row r="13" spans="1:15" x14ac:dyDescent="0.2">
      <c r="A13">
        <v>188.70500000000001</v>
      </c>
      <c r="B13">
        <f t="shared" si="3"/>
        <v>21.141999999999996</v>
      </c>
      <c r="C13">
        <f t="shared" si="0"/>
        <v>42.09699999999998</v>
      </c>
      <c r="D13">
        <f t="shared" si="4"/>
        <v>2.0046190476190469</v>
      </c>
      <c r="E13">
        <f t="shared" si="1"/>
        <v>5.2992766487374469E-3</v>
      </c>
      <c r="F13">
        <f t="shared" si="2"/>
        <v>2.8082332999853986E-8</v>
      </c>
      <c r="G13">
        <f t="shared" si="5"/>
        <v>6.7506234907811113E-5</v>
      </c>
      <c r="H13">
        <f t="shared" si="6"/>
        <v>14813.446511505717</v>
      </c>
      <c r="I13">
        <f t="shared" si="7"/>
        <v>78.500551185743447</v>
      </c>
      <c r="J13">
        <f t="shared" si="8"/>
        <v>29695.317037850284</v>
      </c>
      <c r="K13">
        <f t="shared" si="9"/>
        <v>2.1438894685891028E-3</v>
      </c>
    </row>
    <row r="14" spans="1:15" x14ac:dyDescent="0.2">
      <c r="A14">
        <v>209.84700000000001</v>
      </c>
      <c r="B14">
        <f t="shared" si="3"/>
        <v>20.954999999999984</v>
      </c>
      <c r="C14">
        <f t="shared" si="0"/>
        <v>42.09699999999998</v>
      </c>
      <c r="D14">
        <f t="shared" si="4"/>
        <v>2.0046190476190469</v>
      </c>
      <c r="E14">
        <f t="shared" si="1"/>
        <v>4.7653766791996071E-3</v>
      </c>
      <c r="F14">
        <f t="shared" si="2"/>
        <v>2.2708814894659474E-8</v>
      </c>
      <c r="G14">
        <f t="shared" si="5"/>
        <v>6.7475126725961309E-5</v>
      </c>
      <c r="H14">
        <f t="shared" si="6"/>
        <v>14820.27598201229</v>
      </c>
      <c r="I14">
        <f t="shared" si="7"/>
        <v>70.624197543983428</v>
      </c>
      <c r="J14">
        <f t="shared" si="8"/>
        <v>29709.007524512912</v>
      </c>
      <c r="K14">
        <f t="shared" si="9"/>
        <v>2.7582561606355666E-3</v>
      </c>
      <c r="L14" t="s">
        <v>40</v>
      </c>
      <c r="M14">
        <f t="array" ref="M14:M15">MMULT(M11:N12,M8:M9)</f>
        <v>2.0046117725481953</v>
      </c>
      <c r="N14">
        <f>SQRT(M11)</f>
        <v>8.2004357679643336E-6</v>
      </c>
      <c r="O14" t="s">
        <v>42</v>
      </c>
    </row>
    <row r="15" spans="1:15" x14ac:dyDescent="0.2">
      <c r="A15">
        <v>230.80199999999999</v>
      </c>
      <c r="B15">
        <f t="shared" si="3"/>
        <v>21.141999999999996</v>
      </c>
      <c r="C15">
        <f t="shared" si="0"/>
        <v>42.097000000000008</v>
      </c>
      <c r="D15">
        <f t="shared" si="4"/>
        <v>2.0046190476190482</v>
      </c>
      <c r="E15">
        <f t="shared" si="1"/>
        <v>4.332718087364928E-3</v>
      </c>
      <c r="F15">
        <f t="shared" si="2"/>
        <v>1.87724460245792E-8</v>
      </c>
      <c r="G15">
        <f t="shared" si="5"/>
        <v>6.7452329333602995E-5</v>
      </c>
      <c r="H15">
        <f t="shared" si="6"/>
        <v>14825.284906830135</v>
      </c>
      <c r="I15">
        <f t="shared" si="7"/>
        <v>64.233780066161188</v>
      </c>
      <c r="J15">
        <f t="shared" si="8"/>
        <v>29719.048510610872</v>
      </c>
      <c r="K15">
        <f t="shared" si="9"/>
        <v>3.3130734880080096E-3</v>
      </c>
      <c r="M15">
        <v>7.8301002935177166E-4</v>
      </c>
      <c r="O15" t="s">
        <v>43</v>
      </c>
    </row>
    <row r="16" spans="1:15" x14ac:dyDescent="0.2">
      <c r="A16">
        <v>251.94399999999999</v>
      </c>
      <c r="B16">
        <f t="shared" si="3"/>
        <v>20.955000000000013</v>
      </c>
      <c r="C16">
        <f t="shared" si="0"/>
        <v>42.097999999999985</v>
      </c>
      <c r="D16">
        <f t="shared" si="4"/>
        <v>2.0046666666666662</v>
      </c>
      <c r="E16">
        <f t="shared" si="1"/>
        <v>3.9691359984758518E-3</v>
      </c>
      <c r="F16">
        <f t="shared" si="2"/>
        <v>1.57540405743969E-8</v>
      </c>
      <c r="G16">
        <f t="shared" si="5"/>
        <v>6.7434843085225011E-5</v>
      </c>
      <c r="H16">
        <f t="shared" si="6"/>
        <v>14829.129189730409</v>
      </c>
      <c r="I16">
        <f t="shared" si="7"/>
        <v>58.858830493008007</v>
      </c>
      <c r="J16">
        <f t="shared" si="8"/>
        <v>29727.46098234622</v>
      </c>
      <c r="K16">
        <f t="shared" si="9"/>
        <v>0.589739400104903</v>
      </c>
    </row>
    <row r="17" spans="1:13" x14ac:dyDescent="0.2">
      <c r="A17">
        <v>272.899</v>
      </c>
      <c r="B17">
        <f t="shared" si="3"/>
        <v>21.142999999999972</v>
      </c>
      <c r="C17">
        <f t="shared" si="0"/>
        <v>42.09699999999998</v>
      </c>
      <c r="D17">
        <f t="shared" si="4"/>
        <v>2.0046190476190469</v>
      </c>
      <c r="E17">
        <f t="shared" si="1"/>
        <v>3.6643593417344878E-3</v>
      </c>
      <c r="F17">
        <f t="shared" si="2"/>
        <v>1.3427529385356809E-8</v>
      </c>
      <c r="G17">
        <f t="shared" si="5"/>
        <v>6.7421362028734469E-5</v>
      </c>
      <c r="H17">
        <f t="shared" si="6"/>
        <v>14832.094308237316</v>
      </c>
      <c r="I17">
        <f t="shared" si="7"/>
        <v>54.350123335876333</v>
      </c>
      <c r="J17">
        <f t="shared" si="8"/>
        <v>29732.698766374575</v>
      </c>
      <c r="K17">
        <f t="shared" si="9"/>
        <v>4.2703408853995116E-3</v>
      </c>
      <c r="L17" t="s">
        <v>41</v>
      </c>
      <c r="M17">
        <f>+SUM(K5:K88)/(COUNT(K5:K88)-2)</f>
        <v>0.15369593060076583</v>
      </c>
    </row>
    <row r="18" spans="1:13" x14ac:dyDescent="0.2">
      <c r="A18">
        <v>294.04199999999997</v>
      </c>
      <c r="B18">
        <f t="shared" si="3"/>
        <v>20.954000000000008</v>
      </c>
      <c r="C18">
        <f t="shared" si="0"/>
        <v>42.097000000000037</v>
      </c>
      <c r="D18">
        <f t="shared" si="4"/>
        <v>2.0046190476190495</v>
      </c>
      <c r="E18">
        <f t="shared" si="1"/>
        <v>3.4008747049741198E-3</v>
      </c>
      <c r="F18">
        <f t="shared" si="2"/>
        <v>1.1565948758932805E-8</v>
      </c>
      <c r="G18">
        <f t="shared" si="5"/>
        <v>6.741057308817649E-5</v>
      </c>
      <c r="H18">
        <f t="shared" si="6"/>
        <v>14834.468158161906</v>
      </c>
      <c r="I18">
        <f t="shared" si="7"/>
        <v>50.450167520836843</v>
      </c>
      <c r="J18">
        <f t="shared" si="8"/>
        <v>29737.457431149636</v>
      </c>
      <c r="K18">
        <f t="shared" si="9"/>
        <v>4.6811349005645674E-3</v>
      </c>
    </row>
    <row r="19" spans="1:13" x14ac:dyDescent="0.2">
      <c r="A19">
        <v>314.99599999999998</v>
      </c>
      <c r="B19">
        <f t="shared" si="3"/>
        <v>21.143000000000029</v>
      </c>
      <c r="C19">
        <f t="shared" si="0"/>
        <v>42.097000000000037</v>
      </c>
      <c r="D19">
        <f t="shared" si="4"/>
        <v>2.0046190476190495</v>
      </c>
      <c r="E19">
        <f t="shared" si="1"/>
        <v>3.1746434875363498E-3</v>
      </c>
      <c r="F19">
        <f t="shared" si="2"/>
        <v>1.0078361272956958E-8</v>
      </c>
      <c r="G19">
        <f t="shared" si="5"/>
        <v>6.7401950413609033E-5</v>
      </c>
      <c r="H19">
        <f t="shared" si="6"/>
        <v>14836.365919139505</v>
      </c>
      <c r="I19">
        <f t="shared" si="7"/>
        <v>47.100172443902487</v>
      </c>
      <c r="J19">
        <f t="shared" si="8"/>
        <v>29741.261718953159</v>
      </c>
      <c r="K19">
        <f t="shared" si="9"/>
        <v>5.0489133370501546E-3</v>
      </c>
    </row>
    <row r="20" spans="1:13" x14ac:dyDescent="0.2">
      <c r="A20">
        <v>336.13900000000001</v>
      </c>
      <c r="B20">
        <f t="shared" si="3"/>
        <v>20.954000000000008</v>
      </c>
      <c r="C20">
        <f t="shared" si="0"/>
        <v>42.098000000000013</v>
      </c>
      <c r="D20">
        <f t="shared" si="4"/>
        <v>2.0046666666666675</v>
      </c>
      <c r="E20">
        <f t="shared" si="1"/>
        <v>2.9749597636691961E-3</v>
      </c>
      <c r="F20">
        <f t="shared" si="2"/>
        <v>8.8503855954506807E-9</v>
      </c>
      <c r="G20">
        <f t="shared" si="5"/>
        <v>6.7394831725636089E-5</v>
      </c>
      <c r="H20">
        <f t="shared" si="6"/>
        <v>14837.93303425689</v>
      </c>
      <c r="I20">
        <f t="shared" si="7"/>
        <v>44.142253752932234</v>
      </c>
      <c r="J20">
        <f t="shared" si="8"/>
        <v>29745.10975600699</v>
      </c>
      <c r="K20">
        <f t="shared" si="9"/>
        <v>0.60832422763319394</v>
      </c>
    </row>
    <row r="21" spans="1:13" x14ac:dyDescent="0.2">
      <c r="A21">
        <v>357.09300000000002</v>
      </c>
      <c r="B21">
        <f t="shared" si="3"/>
        <v>21.144000000000005</v>
      </c>
      <c r="C21">
        <f t="shared" si="0"/>
        <v>42.096000000000004</v>
      </c>
      <c r="D21">
        <f t="shared" si="4"/>
        <v>2.0045714285714289</v>
      </c>
      <c r="E21">
        <f t="shared" si="1"/>
        <v>2.8003909345744663E-3</v>
      </c>
      <c r="F21">
        <f t="shared" si="2"/>
        <v>7.8421893864468533E-9</v>
      </c>
      <c r="G21">
        <f t="shared" si="5"/>
        <v>6.7388986557311822E-5</v>
      </c>
      <c r="H21">
        <f t="shared" si="6"/>
        <v>14839.220043019006</v>
      </c>
      <c r="I21">
        <f t="shared" si="7"/>
        <v>41.555617284626145</v>
      </c>
      <c r="J21">
        <f t="shared" si="8"/>
        <v>29746.27652052039</v>
      </c>
      <c r="K21">
        <f t="shared" si="9"/>
        <v>0.3984281013423111</v>
      </c>
    </row>
    <row r="22" spans="1:13" x14ac:dyDescent="0.2">
      <c r="A22">
        <v>378.23700000000002</v>
      </c>
      <c r="B22">
        <f t="shared" si="3"/>
        <v>20.951999999999998</v>
      </c>
      <c r="C22">
        <f t="shared" si="0"/>
        <v>42.09699999999998</v>
      </c>
      <c r="D22">
        <f t="shared" si="4"/>
        <v>2.0046190476190469</v>
      </c>
      <c r="E22">
        <f t="shared" si="1"/>
        <v>2.6438449966555361E-3</v>
      </c>
      <c r="F22">
        <f t="shared" si="2"/>
        <v>6.989916366340512E-9</v>
      </c>
      <c r="G22">
        <f t="shared" si="5"/>
        <v>6.7384044981523528E-5</v>
      </c>
      <c r="H22">
        <f t="shared" si="6"/>
        <v>14840.308269920521</v>
      </c>
      <c r="I22">
        <f t="shared" si="7"/>
        <v>39.235474768255145</v>
      </c>
      <c r="J22">
        <f t="shared" si="8"/>
        <v>29749.164630421139</v>
      </c>
      <c r="K22">
        <f t="shared" si="9"/>
        <v>5.9664074941396163E-3</v>
      </c>
    </row>
    <row r="23" spans="1:13" x14ac:dyDescent="0.2">
      <c r="A23">
        <v>399.18900000000002</v>
      </c>
      <c r="B23">
        <f t="shared" si="3"/>
        <v>21.144999999999982</v>
      </c>
      <c r="C23">
        <f t="shared" si="0"/>
        <v>42.09699999999998</v>
      </c>
      <c r="D23">
        <f t="shared" si="4"/>
        <v>2.0046190476190469</v>
      </c>
      <c r="E23">
        <f t="shared" si="1"/>
        <v>2.5050790477693522E-3</v>
      </c>
      <c r="F23">
        <f t="shared" si="2"/>
        <v>6.275421035573005E-9</v>
      </c>
      <c r="G23">
        <f t="shared" si="5"/>
        <v>6.7379901977164013E-5</v>
      </c>
      <c r="H23">
        <f t="shared" si="6"/>
        <v>14841.22075955103</v>
      </c>
      <c r="I23">
        <f t="shared" si="7"/>
        <v>37.178431168070837</v>
      </c>
      <c r="J23">
        <f t="shared" si="8"/>
        <v>29750.993824515212</v>
      </c>
      <c r="K23">
        <f t="shared" si="9"/>
        <v>6.2188756374060069E-3</v>
      </c>
    </row>
    <row r="24" spans="1:13" x14ac:dyDescent="0.2">
      <c r="A24">
        <v>420.334</v>
      </c>
      <c r="B24">
        <f t="shared" si="3"/>
        <v>20.951999999999998</v>
      </c>
      <c r="C24">
        <f t="shared" si="0"/>
        <v>42.09699999999998</v>
      </c>
      <c r="D24">
        <f t="shared" si="4"/>
        <v>2.0046190476190469</v>
      </c>
      <c r="E24">
        <f t="shared" si="1"/>
        <v>2.379060461442567E-3</v>
      </c>
      <c r="F24">
        <f t="shared" si="2"/>
        <v>5.6599286791993196E-9</v>
      </c>
      <c r="G24">
        <f t="shared" si="5"/>
        <v>6.7376332837741363E-5</v>
      </c>
      <c r="H24">
        <f t="shared" si="6"/>
        <v>14842.006946389378</v>
      </c>
      <c r="I24">
        <f t="shared" si="7"/>
        <v>35.310031894610894</v>
      </c>
      <c r="J24">
        <f t="shared" si="8"/>
        <v>29752.569829626351</v>
      </c>
      <c r="K24">
        <f t="shared" si="9"/>
        <v>6.4526748210692198E-3</v>
      </c>
    </row>
    <row r="25" spans="1:13" x14ac:dyDescent="0.2">
      <c r="A25">
        <v>441.286</v>
      </c>
      <c r="B25">
        <f t="shared" si="3"/>
        <v>21.144999999999982</v>
      </c>
      <c r="C25">
        <f t="shared" si="0"/>
        <v>42.09699999999998</v>
      </c>
      <c r="D25">
        <f t="shared" si="4"/>
        <v>2.0046190476190469</v>
      </c>
      <c r="E25">
        <f t="shared" si="1"/>
        <v>2.2661040685632446E-3</v>
      </c>
      <c r="F25">
        <f t="shared" si="2"/>
        <v>5.135227649558891E-9</v>
      </c>
      <c r="G25">
        <f t="shared" si="5"/>
        <v>6.737329003306238E-5</v>
      </c>
      <c r="H25">
        <f t="shared" si="6"/>
        <v>14842.677261408278</v>
      </c>
      <c r="I25">
        <f t="shared" si="7"/>
        <v>33.635051330448455</v>
      </c>
      <c r="J25">
        <f t="shared" si="8"/>
        <v>29753.913555881147</v>
      </c>
      <c r="K25">
        <f t="shared" si="9"/>
        <v>6.6658972356719408E-3</v>
      </c>
    </row>
    <row r="26" spans="1:13" x14ac:dyDescent="0.2">
      <c r="A26">
        <v>462.43099999999998</v>
      </c>
      <c r="B26">
        <f t="shared" si="3"/>
        <v>20.951999999999998</v>
      </c>
      <c r="C26">
        <f t="shared" si="0"/>
        <v>42.098000000000013</v>
      </c>
      <c r="D26">
        <f t="shared" si="4"/>
        <v>2.0046666666666675</v>
      </c>
      <c r="E26">
        <f t="shared" si="1"/>
        <v>2.1624847815133502E-3</v>
      </c>
      <c r="F26">
        <f t="shared" si="2"/>
        <v>4.6763404302768421E-9</v>
      </c>
      <c r="G26">
        <f t="shared" si="5"/>
        <v>6.7370628777969945E-5</v>
      </c>
      <c r="H26">
        <f t="shared" si="6"/>
        <v>14843.263572552523</v>
      </c>
      <c r="I26">
        <f t="shared" si="7"/>
        <v>32.098331583636316</v>
      </c>
      <c r="J26">
        <f t="shared" si="8"/>
        <v>29755.795708443638</v>
      </c>
      <c r="K26">
        <f t="shared" si="9"/>
        <v>0.62358590046055284</v>
      </c>
    </row>
    <row r="27" spans="1:13" x14ac:dyDescent="0.2">
      <c r="A27">
        <v>483.38299999999998</v>
      </c>
      <c r="B27">
        <f t="shared" si="3"/>
        <v>21.146000000000015</v>
      </c>
      <c r="C27">
        <f t="shared" si="0"/>
        <v>42.097000000000037</v>
      </c>
      <c r="D27">
        <f t="shared" si="4"/>
        <v>2.0046190476190495</v>
      </c>
      <c r="E27">
        <f t="shared" si="1"/>
        <v>2.0687529350432265E-3</v>
      </c>
      <c r="F27">
        <f t="shared" si="2"/>
        <v>4.2797387062499645E-9</v>
      </c>
      <c r="G27">
        <f t="shared" si="5"/>
        <v>6.7368328654589664E-5</v>
      </c>
      <c r="H27">
        <f t="shared" si="6"/>
        <v>14843.770358727345</v>
      </c>
      <c r="I27">
        <f t="shared" si="7"/>
        <v>30.708093496724839</v>
      </c>
      <c r="J27">
        <f t="shared" si="8"/>
        <v>29756.104799587883</v>
      </c>
      <c r="K27">
        <f t="shared" si="9"/>
        <v>7.046718687466382E-3</v>
      </c>
    </row>
    <row r="28" spans="1:13" x14ac:dyDescent="0.2">
      <c r="A28">
        <v>504.529</v>
      </c>
      <c r="B28">
        <f t="shared" si="3"/>
        <v>20.951000000000022</v>
      </c>
      <c r="C28">
        <f t="shared" si="0"/>
        <v>42.09699999999998</v>
      </c>
      <c r="D28">
        <f t="shared" si="4"/>
        <v>2.0046190476190469</v>
      </c>
      <c r="E28">
        <f t="shared" si="1"/>
        <v>1.9820466217006357E-3</v>
      </c>
      <c r="F28">
        <f t="shared" si="2"/>
        <v>3.9285088105949029E-9</v>
      </c>
      <c r="G28">
        <f t="shared" si="5"/>
        <v>6.736629160318087E-5</v>
      </c>
      <c r="H28">
        <f t="shared" si="6"/>
        <v>14844.219211151923</v>
      </c>
      <c r="I28">
        <f t="shared" si="7"/>
        <v>29.421934539247346</v>
      </c>
      <c r="J28">
        <f t="shared" si="8"/>
        <v>29757.004577707728</v>
      </c>
      <c r="K28">
        <f t="shared" si="9"/>
        <v>7.2173650519145888E-3</v>
      </c>
    </row>
    <row r="29" spans="1:13" x14ac:dyDescent="0.2">
      <c r="A29">
        <v>525.48</v>
      </c>
      <c r="B29">
        <f t="shared" si="3"/>
        <v>21.145999999999958</v>
      </c>
      <c r="C29">
        <f t="shared" si="0"/>
        <v>42.096000000000004</v>
      </c>
      <c r="D29">
        <f t="shared" si="4"/>
        <v>2.0045714285714289</v>
      </c>
      <c r="E29">
        <f t="shared" si="1"/>
        <v>1.9030219989343076E-3</v>
      </c>
      <c r="F29">
        <f t="shared" si="2"/>
        <v>3.621492728427928E-9</v>
      </c>
      <c r="G29">
        <f t="shared" si="5"/>
        <v>6.7364510931114095E-5</v>
      </c>
      <c r="H29">
        <f t="shared" si="6"/>
        <v>14844.611594116441</v>
      </c>
      <c r="I29">
        <f t="shared" si="7"/>
        <v>28.249622429238869</v>
      </c>
      <c r="J29">
        <f t="shared" si="8"/>
        <v>29757.08426980599</v>
      </c>
      <c r="K29">
        <f t="shared" si="9"/>
        <v>0.38565392056890452</v>
      </c>
    </row>
    <row r="30" spans="1:13" x14ac:dyDescent="0.2">
      <c r="A30">
        <v>546.62599999999998</v>
      </c>
      <c r="B30">
        <f t="shared" si="3"/>
        <v>20.950000000000045</v>
      </c>
      <c r="C30">
        <f t="shared" si="0"/>
        <v>42.09699999999998</v>
      </c>
      <c r="D30">
        <f t="shared" si="4"/>
        <v>2.0046190476190469</v>
      </c>
      <c r="E30">
        <f t="shared" si="1"/>
        <v>1.8294043825211389E-3</v>
      </c>
      <c r="F30">
        <f t="shared" si="2"/>
        <v>3.3467203947875494E-9</v>
      </c>
      <c r="G30">
        <f t="shared" si="5"/>
        <v>6.7362917230646575E-5</v>
      </c>
      <c r="H30">
        <f t="shared" si="6"/>
        <v>14844.96279423381</v>
      </c>
      <c r="I30">
        <f t="shared" si="7"/>
        <v>27.157439994134581</v>
      </c>
      <c r="J30">
        <f t="shared" si="8"/>
        <v>29758.495178517165</v>
      </c>
      <c r="K30">
        <f t="shared" si="9"/>
        <v>7.5227187964745385E-3</v>
      </c>
    </row>
    <row r="31" spans="1:13" x14ac:dyDescent="0.2">
      <c r="A31">
        <v>567.57600000000002</v>
      </c>
      <c r="B31">
        <f t="shared" si="3"/>
        <v>21.146999999999935</v>
      </c>
      <c r="C31">
        <f t="shared" si="0"/>
        <v>42.09699999999998</v>
      </c>
      <c r="D31">
        <f t="shared" si="4"/>
        <v>2.0046190476190469</v>
      </c>
      <c r="E31">
        <f t="shared" si="1"/>
        <v>1.7618785854229212E-3</v>
      </c>
      <c r="F31">
        <f t="shared" si="2"/>
        <v>3.1042161497718738E-9</v>
      </c>
      <c r="G31">
        <f t="shared" si="5"/>
        <v>6.7361510656227964E-5</v>
      </c>
      <c r="H31">
        <f t="shared" si="6"/>
        <v>14845.272771618642</v>
      </c>
      <c r="I31">
        <f t="shared" si="7"/>
        <v>26.155568191076863</v>
      </c>
      <c r="J31">
        <f t="shared" si="8"/>
        <v>29759.11656508713</v>
      </c>
      <c r="K31">
        <f t="shared" si="9"/>
        <v>7.6598097398408362E-3</v>
      </c>
    </row>
    <row r="32" spans="1:13" x14ac:dyDescent="0.2">
      <c r="A32">
        <v>588.72299999999996</v>
      </c>
      <c r="B32">
        <f t="shared" si="3"/>
        <v>20.950000000000045</v>
      </c>
      <c r="C32">
        <f t="shared" si="0"/>
        <v>42.09800000000007</v>
      </c>
      <c r="D32">
        <f t="shared" si="4"/>
        <v>2.0046666666666701</v>
      </c>
      <c r="E32">
        <f t="shared" si="1"/>
        <v>1.6985916976235006E-3</v>
      </c>
      <c r="F32">
        <f t="shared" si="2"/>
        <v>2.8852137552354856E-9</v>
      </c>
      <c r="G32">
        <f t="shared" si="5"/>
        <v>6.7360240372128715E-5</v>
      </c>
      <c r="H32">
        <f t="shared" si="6"/>
        <v>14845.552724805368</v>
      </c>
      <c r="I32">
        <f t="shared" si="7"/>
        <v>25.216532604986334</v>
      </c>
      <c r="J32">
        <f t="shared" si="8"/>
        <v>29760.384695659879</v>
      </c>
      <c r="K32">
        <f t="shared" si="9"/>
        <v>0.63232511976117745</v>
      </c>
    </row>
    <row r="33" spans="1:11" x14ac:dyDescent="0.2">
      <c r="A33">
        <v>609.673</v>
      </c>
      <c r="B33">
        <f t="shared" si="3"/>
        <v>21.148000000000025</v>
      </c>
      <c r="C33">
        <f t="shared" si="0"/>
        <v>42.09699999999998</v>
      </c>
      <c r="D33">
        <f t="shared" si="4"/>
        <v>2.0046190476190469</v>
      </c>
      <c r="E33">
        <f t="shared" si="1"/>
        <v>1.6402235296626225E-3</v>
      </c>
      <c r="F33">
        <f t="shared" si="2"/>
        <v>2.6903332272589115E-9</v>
      </c>
      <c r="G33">
        <f t="shared" si="5"/>
        <v>6.735910998244587E-5</v>
      </c>
      <c r="H33">
        <f t="shared" si="6"/>
        <v>14845.801856060823</v>
      </c>
      <c r="I33">
        <f t="shared" si="7"/>
        <v>24.350433521019994</v>
      </c>
      <c r="J33">
        <f t="shared" si="8"/>
        <v>29760.177177837726</v>
      </c>
      <c r="K33">
        <f t="shared" si="9"/>
        <v>7.9099014402624606E-3</v>
      </c>
    </row>
    <row r="34" spans="1:11" x14ac:dyDescent="0.2">
      <c r="A34">
        <v>630.82100000000003</v>
      </c>
      <c r="B34">
        <f t="shared" si="3"/>
        <v>20.948999999999955</v>
      </c>
      <c r="C34">
        <f t="shared" si="0"/>
        <v>42.09699999999998</v>
      </c>
      <c r="D34">
        <f t="shared" si="4"/>
        <v>2.0046190476190469</v>
      </c>
      <c r="E34">
        <f t="shared" si="1"/>
        <v>1.5852357483343135E-3</v>
      </c>
      <c r="F34">
        <f t="shared" si="2"/>
        <v>2.5129723777970506E-9</v>
      </c>
      <c r="G34">
        <f t="shared" si="5"/>
        <v>6.7358081197837436E-5</v>
      </c>
      <c r="H34">
        <f t="shared" si="6"/>
        <v>14846.028601422</v>
      </c>
      <c r="I34">
        <f t="shared" si="7"/>
        <v>23.534455259767824</v>
      </c>
      <c r="J34">
        <f t="shared" si="8"/>
        <v>29760.631715907701</v>
      </c>
      <c r="K34">
        <f t="shared" si="9"/>
        <v>8.0242530974466916E-3</v>
      </c>
    </row>
    <row r="35" spans="1:11" x14ac:dyDescent="0.2">
      <c r="A35">
        <v>651.77</v>
      </c>
      <c r="B35">
        <f t="shared" si="3"/>
        <v>21.148000000000025</v>
      </c>
      <c r="C35">
        <f t="shared" si="0"/>
        <v>42.096000000000004</v>
      </c>
      <c r="D35">
        <f t="shared" si="4"/>
        <v>2.0045714285714289</v>
      </c>
      <c r="E35">
        <f t="shared" si="1"/>
        <v>1.5342835662887214E-3</v>
      </c>
      <c r="F35">
        <f t="shared" si="2"/>
        <v>2.3540260617836378E-9</v>
      </c>
      <c r="G35">
        <f t="shared" si="5"/>
        <v>6.7357159213691085E-5</v>
      </c>
      <c r="H35">
        <f t="shared" si="6"/>
        <v>14846.231813718459</v>
      </c>
      <c r="I35">
        <f t="shared" si="7"/>
        <v>22.77832949310103</v>
      </c>
      <c r="J35">
        <f t="shared" si="8"/>
        <v>29760.332115728208</v>
      </c>
      <c r="K35">
        <f t="shared" si="9"/>
        <v>0.38043199108198439</v>
      </c>
    </row>
    <row r="36" spans="1:11" x14ac:dyDescent="0.2">
      <c r="A36">
        <v>672.91800000000001</v>
      </c>
      <c r="B36">
        <f t="shared" si="3"/>
        <v>20.947999999999979</v>
      </c>
      <c r="C36">
        <f t="shared" si="0"/>
        <v>42.09699999999998</v>
      </c>
      <c r="D36">
        <f t="shared" si="4"/>
        <v>2.0046190476190469</v>
      </c>
      <c r="E36">
        <f t="shared" si="1"/>
        <v>1.4860651669297003E-3</v>
      </c>
      <c r="F36">
        <f t="shared" si="2"/>
        <v>2.2083896803617975E-9</v>
      </c>
      <c r="G36">
        <f t="shared" si="5"/>
        <v>6.7356314424084219E-5</v>
      </c>
      <c r="H36">
        <f t="shared" si="6"/>
        <v>14846.418016637141</v>
      </c>
      <c r="I36">
        <f t="shared" si="7"/>
        <v>22.062744668201979</v>
      </c>
      <c r="J36">
        <f t="shared" si="8"/>
        <v>29761.412345065401</v>
      </c>
      <c r="K36">
        <f t="shared" si="9"/>
        <v>8.2325485348997817E-3</v>
      </c>
    </row>
    <row r="37" spans="1:11" x14ac:dyDescent="0.2">
      <c r="A37">
        <v>693.86599999999999</v>
      </c>
      <c r="B37">
        <f t="shared" si="3"/>
        <v>21.149000000000001</v>
      </c>
      <c r="C37">
        <f t="shared" ref="C37:C68" si="10">A39-A37</f>
        <v>42.09699999999998</v>
      </c>
      <c r="D37">
        <f t="shared" si="4"/>
        <v>2.0046190476190469</v>
      </c>
      <c r="E37">
        <f t="shared" ref="E37:E68" si="11">1/A37</f>
        <v>1.4412004623371084E-3</v>
      </c>
      <c r="F37">
        <f t="shared" ref="F37:F68" si="12">SQRT(((1/(A37^2))*$A$1)^2)</f>
        <v>2.0770587726406947E-9</v>
      </c>
      <c r="G37">
        <f t="shared" si="5"/>
        <v>6.7355552606823997E-5</v>
      </c>
      <c r="H37">
        <f t="shared" si="6"/>
        <v>14846.585935347028</v>
      </c>
      <c r="I37">
        <f t="shared" si="7"/>
        <v>21.396906514149748</v>
      </c>
      <c r="J37">
        <f t="shared" si="8"/>
        <v>29761.748958109696</v>
      </c>
      <c r="K37">
        <f t="shared" si="9"/>
        <v>8.3276524594569305E-3</v>
      </c>
    </row>
    <row r="38" spans="1:11" x14ac:dyDescent="0.2">
      <c r="A38">
        <v>715.01499999999999</v>
      </c>
      <c r="B38">
        <f t="shared" si="3"/>
        <v>20.947999999999979</v>
      </c>
      <c r="C38">
        <f t="shared" si="10"/>
        <v>42.09699999999998</v>
      </c>
      <c r="D38">
        <f t="shared" si="4"/>
        <v>2.0046190476190469</v>
      </c>
      <c r="E38">
        <f t="shared" si="11"/>
        <v>1.3985720579288547E-3</v>
      </c>
      <c r="F38">
        <f t="shared" si="12"/>
        <v>1.9560038012193517E-9</v>
      </c>
      <c r="G38">
        <f t="shared" si="5"/>
        <v>6.7354850390030318E-5</v>
      </c>
      <c r="H38">
        <f t="shared" si="6"/>
        <v>14846.740720368629</v>
      </c>
      <c r="I38">
        <f t="shared" si="7"/>
        <v>20.76423672282208</v>
      </c>
      <c r="J38">
        <f t="shared" si="8"/>
        <v>29762.059243112282</v>
      </c>
      <c r="K38">
        <f t="shared" si="9"/>
        <v>8.4185185126718666E-3</v>
      </c>
    </row>
    <row r="39" spans="1:11" x14ac:dyDescent="0.2">
      <c r="A39">
        <v>735.96299999999997</v>
      </c>
      <c r="B39">
        <f t="shared" si="3"/>
        <v>21.149000000000001</v>
      </c>
      <c r="C39">
        <f t="shared" si="10"/>
        <v>42.09699999999998</v>
      </c>
      <c r="D39">
        <f t="shared" si="4"/>
        <v>2.0046190476190469</v>
      </c>
      <c r="E39">
        <f t="shared" si="11"/>
        <v>1.3587639596012301E-3</v>
      </c>
      <c r="F39">
        <f t="shared" si="12"/>
        <v>1.8462394979112131E-9</v>
      </c>
      <c r="G39">
        <f t="shared" si="5"/>
        <v>6.735421366191953E-5</v>
      </c>
      <c r="H39">
        <f t="shared" si="6"/>
        <v>14846.881072941338</v>
      </c>
      <c r="I39">
        <f t="shared" si="7"/>
        <v>20.173406914398331</v>
      </c>
      <c r="J39">
        <f t="shared" si="8"/>
        <v>29762.34059655292</v>
      </c>
      <c r="K39">
        <f t="shared" si="9"/>
        <v>8.503814962231921E-3</v>
      </c>
    </row>
    <row r="40" spans="1:11" x14ac:dyDescent="0.2">
      <c r="A40">
        <v>757.11199999999997</v>
      </c>
      <c r="B40">
        <f t="shared" si="3"/>
        <v>20.947999999999979</v>
      </c>
      <c r="C40">
        <f t="shared" si="10"/>
        <v>42.09800000000007</v>
      </c>
      <c r="D40">
        <f t="shared" si="4"/>
        <v>2.0046666666666701</v>
      </c>
      <c r="E40">
        <f t="shared" si="11"/>
        <v>1.3208085461596172E-3</v>
      </c>
      <c r="F40">
        <f t="shared" si="12"/>
        <v>1.7445352156082817E-9</v>
      </c>
      <c r="G40">
        <f t="shared" si="5"/>
        <v>6.7353623683545053E-5</v>
      </c>
      <c r="H40">
        <f t="shared" si="6"/>
        <v>14847.01112294136</v>
      </c>
      <c r="I40">
        <f t="shared" si="7"/>
        <v>19.610059176107843</v>
      </c>
      <c r="J40">
        <f t="shared" si="8"/>
        <v>29763.30829778983</v>
      </c>
      <c r="K40">
        <f t="shared" si="9"/>
        <v>0.63945405978540382</v>
      </c>
    </row>
    <row r="41" spans="1:11" x14ac:dyDescent="0.2">
      <c r="A41">
        <v>778.06</v>
      </c>
      <c r="B41">
        <f t="shared" si="3"/>
        <v>21.150000000000091</v>
      </c>
      <c r="C41">
        <f t="shared" si="10"/>
        <v>42.096000000000004</v>
      </c>
      <c r="D41">
        <f t="shared" si="4"/>
        <v>2.0045714285714289</v>
      </c>
      <c r="E41">
        <f t="shared" si="11"/>
        <v>1.2852479243246023E-3</v>
      </c>
      <c r="F41">
        <f t="shared" si="12"/>
        <v>1.6518622269806987E-9</v>
      </c>
      <c r="G41">
        <f t="shared" si="5"/>
        <v>6.7353086090480018E-5</v>
      </c>
      <c r="H41">
        <f t="shared" si="6"/>
        <v>14847.12962753676</v>
      </c>
      <c r="I41">
        <f t="shared" si="7"/>
        <v>19.082242535969929</v>
      </c>
      <c r="J41">
        <f t="shared" si="8"/>
        <v>29762.131847656554</v>
      </c>
      <c r="K41">
        <f t="shared" si="9"/>
        <v>0.37691475993387008</v>
      </c>
    </row>
    <row r="42" spans="1:11" x14ac:dyDescent="0.2">
      <c r="A42">
        <v>799.21</v>
      </c>
      <c r="B42">
        <f t="shared" si="3"/>
        <v>20.945999999999913</v>
      </c>
      <c r="C42">
        <f t="shared" si="10"/>
        <v>42.09699999999998</v>
      </c>
      <c r="D42">
        <f t="shared" si="4"/>
        <v>2.0046190476190469</v>
      </c>
      <c r="E42">
        <f t="shared" si="11"/>
        <v>1.2512355951502109E-3</v>
      </c>
      <c r="F42">
        <f t="shared" si="12"/>
        <v>1.5655905145709024E-9</v>
      </c>
      <c r="G42">
        <f t="shared" si="5"/>
        <v>6.7352585627158517E-5</v>
      </c>
      <c r="H42">
        <f t="shared" si="6"/>
        <v>14847.23994911891</v>
      </c>
      <c r="I42">
        <f t="shared" si="7"/>
        <v>18.577395114073784</v>
      </c>
      <c r="J42">
        <f t="shared" si="8"/>
        <v>29763.060006574215</v>
      </c>
      <c r="K42">
        <f t="shared" si="9"/>
        <v>8.7363485069397347E-3</v>
      </c>
    </row>
    <row r="43" spans="1:11" x14ac:dyDescent="0.2">
      <c r="A43">
        <v>820.15599999999995</v>
      </c>
      <c r="B43">
        <f t="shared" si="3"/>
        <v>21.151000000000067</v>
      </c>
      <c r="C43">
        <f t="shared" si="10"/>
        <v>42.097000000000094</v>
      </c>
      <c r="D43">
        <f t="shared" si="4"/>
        <v>2.0046190476190522</v>
      </c>
      <c r="E43">
        <f t="shared" si="11"/>
        <v>1.2192802344919748E-3</v>
      </c>
      <c r="F43">
        <f t="shared" si="12"/>
        <v>1.4866442902228049E-9</v>
      </c>
      <c r="G43">
        <f t="shared" si="5"/>
        <v>6.7352127655829702E-5</v>
      </c>
      <c r="H43">
        <f t="shared" si="6"/>
        <v>14847.340905249701</v>
      </c>
      <c r="I43">
        <f t="shared" si="7"/>
        <v>18.103069300535143</v>
      </c>
      <c r="J43">
        <f t="shared" si="8"/>
        <v>29763.262385157053</v>
      </c>
      <c r="K43">
        <f t="shared" si="9"/>
        <v>8.8060530090506104E-3</v>
      </c>
    </row>
    <row r="44" spans="1:11" x14ac:dyDescent="0.2">
      <c r="A44">
        <v>841.30700000000002</v>
      </c>
      <c r="B44">
        <f t="shared" si="3"/>
        <v>20.946000000000026</v>
      </c>
      <c r="C44">
        <f t="shared" si="10"/>
        <v>42.09699999999998</v>
      </c>
      <c r="D44">
        <f t="shared" si="4"/>
        <v>2.0046190476190469</v>
      </c>
      <c r="E44">
        <f t="shared" si="11"/>
        <v>1.1886267438640115E-3</v>
      </c>
      <c r="F44">
        <f t="shared" si="12"/>
        <v>1.4128335362287626E-9</v>
      </c>
      <c r="G44">
        <f t="shared" si="5"/>
        <v>6.7351699472826109E-5</v>
      </c>
      <c r="H44">
        <f t="shared" si="6"/>
        <v>14847.435296023416</v>
      </c>
      <c r="I44">
        <f t="shared" si="7"/>
        <v>17.648058670643909</v>
      </c>
      <c r="J44">
        <f t="shared" si="8"/>
        <v>29763.451602699879</v>
      </c>
      <c r="K44">
        <f t="shared" si="9"/>
        <v>8.8731759399839592E-3</v>
      </c>
    </row>
    <row r="45" spans="1:11" x14ac:dyDescent="0.2">
      <c r="A45">
        <v>862.25300000000004</v>
      </c>
      <c r="B45">
        <f t="shared" si="3"/>
        <v>21.150999999999954</v>
      </c>
      <c r="C45">
        <f t="shared" si="10"/>
        <v>42.09699999999998</v>
      </c>
      <c r="D45">
        <f t="shared" si="4"/>
        <v>2.0046190476190469</v>
      </c>
      <c r="E45">
        <f t="shared" si="11"/>
        <v>1.1597524160542206E-3</v>
      </c>
      <c r="F45">
        <f t="shared" si="12"/>
        <v>1.3450256665436022E-9</v>
      </c>
      <c r="G45">
        <f t="shared" si="5"/>
        <v>6.735130611070994E-5</v>
      </c>
      <c r="H45">
        <f t="shared" si="6"/>
        <v>14847.522011766658</v>
      </c>
      <c r="I45">
        <f t="shared" si="7"/>
        <v>17.219449525564603</v>
      </c>
      <c r="J45">
        <f t="shared" si="8"/>
        <v>29763.625434730511</v>
      </c>
      <c r="K45">
        <f t="shared" si="9"/>
        <v>8.9366342237518475E-3</v>
      </c>
    </row>
    <row r="46" spans="1:11" x14ac:dyDescent="0.2">
      <c r="A46">
        <v>883.404</v>
      </c>
      <c r="B46">
        <f t="shared" si="3"/>
        <v>20.946000000000026</v>
      </c>
      <c r="C46">
        <f t="shared" si="10"/>
        <v>42.097999999999956</v>
      </c>
      <c r="D46">
        <f t="shared" si="4"/>
        <v>2.0046666666666644</v>
      </c>
      <c r="E46">
        <f t="shared" si="11"/>
        <v>1.1319849129050809E-3</v>
      </c>
      <c r="F46">
        <f t="shared" si="12"/>
        <v>1.2813898430447234E-9</v>
      </c>
      <c r="G46">
        <f t="shared" si="5"/>
        <v>6.735093694907705E-5</v>
      </c>
      <c r="H46">
        <f t="shared" si="6"/>
        <v>14847.603393492265</v>
      </c>
      <c r="I46">
        <f t="shared" si="7"/>
        <v>16.807263034231525</v>
      </c>
      <c r="J46">
        <f t="shared" si="8"/>
        <v>29764.495602820793</v>
      </c>
      <c r="K46">
        <f t="shared" si="9"/>
        <v>0.64302090703521053</v>
      </c>
    </row>
    <row r="47" spans="1:11" x14ac:dyDescent="0.2">
      <c r="A47">
        <v>904.35</v>
      </c>
      <c r="B47">
        <f t="shared" si="3"/>
        <v>21.15199999999993</v>
      </c>
      <c r="C47">
        <f t="shared" si="10"/>
        <v>42.096000000000004</v>
      </c>
      <c r="D47">
        <f t="shared" si="4"/>
        <v>2.0045714285714289</v>
      </c>
      <c r="E47">
        <f t="shared" si="11"/>
        <v>1.105766572676508E-3</v>
      </c>
      <c r="F47">
        <f t="shared" si="12"/>
        <v>1.2227197132487511E-9</v>
      </c>
      <c r="G47">
        <f t="shared" si="5"/>
        <v>6.7350596592438128E-5</v>
      </c>
      <c r="H47">
        <f t="shared" si="6"/>
        <v>14847.678425943985</v>
      </c>
      <c r="I47">
        <f t="shared" si="7"/>
        <v>16.418066485259008</v>
      </c>
      <c r="J47">
        <f t="shared" si="8"/>
        <v>29763.231953263716</v>
      </c>
      <c r="K47">
        <f t="shared" si="9"/>
        <v>0.37438477963198369</v>
      </c>
    </row>
    <row r="48" spans="1:11" x14ac:dyDescent="0.2">
      <c r="A48">
        <v>925.50199999999995</v>
      </c>
      <c r="B48">
        <f t="shared" si="3"/>
        <v>20.944000000000074</v>
      </c>
      <c r="C48">
        <f t="shared" si="10"/>
        <v>42.097000000000094</v>
      </c>
      <c r="D48">
        <f t="shared" si="4"/>
        <v>2.0046190476190522</v>
      </c>
      <c r="E48">
        <f t="shared" si="11"/>
        <v>1.0804946936905594E-3</v>
      </c>
      <c r="F48">
        <f t="shared" si="12"/>
        <v>1.1674687830934558E-9</v>
      </c>
      <c r="G48">
        <f t="shared" si="5"/>
        <v>6.7350276069657393E-5</v>
      </c>
      <c r="H48">
        <f t="shared" si="6"/>
        <v>14847.749086666616</v>
      </c>
      <c r="I48">
        <f t="shared" si="7"/>
        <v>16.042914101392128</v>
      </c>
      <c r="J48">
        <f t="shared" si="8"/>
        <v>29764.080633400285</v>
      </c>
      <c r="K48">
        <f t="shared" si="9"/>
        <v>9.1119747075069282E-3</v>
      </c>
    </row>
    <row r="49" spans="1:11" x14ac:dyDescent="0.2">
      <c r="A49">
        <v>946.44600000000003</v>
      </c>
      <c r="B49">
        <f t="shared" si="3"/>
        <v>21.15300000000002</v>
      </c>
      <c r="C49">
        <f t="shared" si="10"/>
        <v>42.09699999999998</v>
      </c>
      <c r="D49">
        <f t="shared" si="4"/>
        <v>2.0046190476190469</v>
      </c>
      <c r="E49">
        <f t="shared" si="11"/>
        <v>1.0565843164850397E-3</v>
      </c>
      <c r="F49">
        <f t="shared" si="12"/>
        <v>1.1163704178421589E-9</v>
      </c>
      <c r="G49">
        <f t="shared" si="5"/>
        <v>6.7349979635459973E-5</v>
      </c>
      <c r="H49">
        <f t="shared" si="6"/>
        <v>14847.814437548795</v>
      </c>
      <c r="I49">
        <f t="shared" si="7"/>
        <v>15.6879678687942</v>
      </c>
      <c r="J49">
        <f t="shared" si="8"/>
        <v>29764.211637023403</v>
      </c>
      <c r="K49">
        <f t="shared" si="9"/>
        <v>9.165202831767626E-3</v>
      </c>
    </row>
    <row r="50" spans="1:11" x14ac:dyDescent="0.2">
      <c r="A50">
        <v>967.59900000000005</v>
      </c>
      <c r="B50">
        <f t="shared" si="3"/>
        <v>20.94399999999996</v>
      </c>
      <c r="C50">
        <f t="shared" si="10"/>
        <v>42.09699999999998</v>
      </c>
      <c r="D50">
        <f t="shared" si="4"/>
        <v>2.0046190476190469</v>
      </c>
      <c r="E50">
        <f t="shared" si="11"/>
        <v>1.0334859792124631E-3</v>
      </c>
      <c r="F50">
        <f t="shared" si="12"/>
        <v>1.0680932692287435E-9</v>
      </c>
      <c r="G50">
        <f t="shared" si="5"/>
        <v>6.7349699566636209E-5</v>
      </c>
      <c r="H50">
        <f t="shared" si="6"/>
        <v>14847.876181104473</v>
      </c>
      <c r="I50">
        <f t="shared" si="7"/>
        <v>15.345071854254163</v>
      </c>
      <c r="J50">
        <f t="shared" si="8"/>
        <v>29764.335409331179</v>
      </c>
      <c r="K50">
        <f t="shared" si="9"/>
        <v>9.2167691774811076E-3</v>
      </c>
    </row>
    <row r="51" spans="1:11" x14ac:dyDescent="0.2">
      <c r="A51">
        <v>988.54300000000001</v>
      </c>
      <c r="B51">
        <f t="shared" si="3"/>
        <v>21.15300000000002</v>
      </c>
      <c r="C51">
        <f t="shared" si="10"/>
        <v>42.09599999999989</v>
      </c>
      <c r="D51">
        <f t="shared" si="4"/>
        <v>2.0045714285714231</v>
      </c>
      <c r="E51">
        <f t="shared" si="11"/>
        <v>1.0115897841570878E-3</v>
      </c>
      <c r="F51">
        <f t="shared" si="12"/>
        <v>1.0233138914109832E-9</v>
      </c>
      <c r="G51">
        <f t="shared" si="5"/>
        <v>6.7349439788287705E-5</v>
      </c>
      <c r="H51">
        <f t="shared" si="6"/>
        <v>14847.933451911256</v>
      </c>
      <c r="I51">
        <f t="shared" si="7"/>
        <v>15.020017795797711</v>
      </c>
      <c r="J51">
        <f t="shared" si="8"/>
        <v>29763.743171031168</v>
      </c>
      <c r="K51">
        <f t="shared" si="9"/>
        <v>0.37305893540791774</v>
      </c>
    </row>
    <row r="52" spans="1:11" x14ac:dyDescent="0.2">
      <c r="A52">
        <v>1009.696</v>
      </c>
      <c r="B52">
        <f t="shared" si="3"/>
        <v>20.94299999999987</v>
      </c>
      <c r="C52">
        <f t="shared" si="10"/>
        <v>42.096999999999866</v>
      </c>
      <c r="D52">
        <f t="shared" si="4"/>
        <v>2.0046190476190411</v>
      </c>
      <c r="E52">
        <f t="shared" si="11"/>
        <v>9.9039710962507514E-4</v>
      </c>
      <c r="F52">
        <f t="shared" si="12"/>
        <v>9.8088643475370351E-10</v>
      </c>
      <c r="G52">
        <f t="shared" si="5"/>
        <v>6.7349193653201515E-5</v>
      </c>
      <c r="H52">
        <f t="shared" si="6"/>
        <v>14847.987715328258</v>
      </c>
      <c r="I52">
        <f t="shared" si="7"/>
        <v>14.70540411700973</v>
      </c>
      <c r="J52">
        <f t="shared" si="8"/>
        <v>29764.558992960556</v>
      </c>
      <c r="K52">
        <f t="shared" si="9"/>
        <v>9.3133469741490497E-3</v>
      </c>
    </row>
    <row r="53" spans="1:11" x14ac:dyDescent="0.2">
      <c r="A53">
        <v>1030.6389999999999</v>
      </c>
      <c r="B53">
        <f t="shared" si="3"/>
        <v>21.153999999999996</v>
      </c>
      <c r="C53">
        <f t="shared" si="10"/>
        <v>42.097000000000207</v>
      </c>
      <c r="D53">
        <f t="shared" si="4"/>
        <v>2.0046190476190575</v>
      </c>
      <c r="E53">
        <f t="shared" si="11"/>
        <v>9.7027184106171038E-4</v>
      </c>
      <c r="F53">
        <f t="shared" si="12"/>
        <v>9.414274455572809E-10</v>
      </c>
      <c r="G53">
        <f t="shared" si="5"/>
        <v>6.7348964738326003E-5</v>
      </c>
      <c r="H53">
        <f t="shared" si="6"/>
        <v>14848.038182700291</v>
      </c>
      <c r="I53">
        <f t="shared" si="7"/>
        <v>14.406633343683184</v>
      </c>
      <c r="J53">
        <f t="shared" si="8"/>
        <v>29764.66016081606</v>
      </c>
      <c r="K53">
        <f t="shared" si="9"/>
        <v>9.3586259643541406E-3</v>
      </c>
    </row>
    <row r="54" spans="1:11" x14ac:dyDescent="0.2">
      <c r="A54">
        <v>1051.7929999999999</v>
      </c>
      <c r="B54">
        <f t="shared" si="3"/>
        <v>20.943000000000211</v>
      </c>
      <c r="C54">
        <f t="shared" si="10"/>
        <v>42.097000000000207</v>
      </c>
      <c r="D54">
        <f t="shared" si="4"/>
        <v>2.0046190476190575</v>
      </c>
      <c r="E54">
        <f t="shared" si="11"/>
        <v>9.5075742089935952E-4</v>
      </c>
      <c r="F54">
        <f t="shared" si="12"/>
        <v>9.0393967339520208E-10</v>
      </c>
      <c r="G54">
        <f t="shared" si="5"/>
        <v>6.7348747258423128E-5</v>
      </c>
      <c r="H54">
        <f t="shared" si="6"/>
        <v>14848.086129396159</v>
      </c>
      <c r="I54">
        <f t="shared" si="7"/>
        <v>14.116928073676245</v>
      </c>
      <c r="J54">
        <f t="shared" si="8"/>
        <v>29764.756275675863</v>
      </c>
      <c r="K54">
        <f t="shared" si="9"/>
        <v>9.4026344807776139E-3</v>
      </c>
    </row>
    <row r="55" spans="1:11" x14ac:dyDescent="0.2">
      <c r="A55">
        <v>1072.7360000000001</v>
      </c>
      <c r="B55">
        <f t="shared" si="3"/>
        <v>21.153999999999996</v>
      </c>
      <c r="C55">
        <f t="shared" si="10"/>
        <v>42.096000000000004</v>
      </c>
      <c r="D55">
        <f t="shared" si="4"/>
        <v>2.0045714285714289</v>
      </c>
      <c r="E55">
        <f t="shared" si="11"/>
        <v>9.3219580586463016E-4</v>
      </c>
      <c r="F55">
        <f t="shared" si="12"/>
        <v>8.689890204716072E-10</v>
      </c>
      <c r="G55">
        <f t="shared" si="5"/>
        <v>6.7348544496618982E-5</v>
      </c>
      <c r="H55">
        <f t="shared" si="6"/>
        <v>14848.130831546059</v>
      </c>
      <c r="I55">
        <f t="shared" si="7"/>
        <v>13.84136528609654</v>
      </c>
      <c r="J55">
        <f t="shared" si="8"/>
        <v>29764.138832607761</v>
      </c>
      <c r="K55">
        <f t="shared" si="9"/>
        <v>0.37194211597228871</v>
      </c>
    </row>
    <row r="56" spans="1:11" x14ac:dyDescent="0.2">
      <c r="A56">
        <v>1093.8900000000001</v>
      </c>
      <c r="B56">
        <f t="shared" si="3"/>
        <v>20.942000000000007</v>
      </c>
      <c r="C56">
        <f t="shared" si="10"/>
        <v>42.09699999999998</v>
      </c>
      <c r="D56">
        <f t="shared" si="4"/>
        <v>2.0046190476190469</v>
      </c>
      <c r="E56">
        <f t="shared" si="11"/>
        <v>9.1416870069202559E-4</v>
      </c>
      <c r="F56">
        <f t="shared" si="12"/>
        <v>8.3570441332494638E-10</v>
      </c>
      <c r="G56">
        <f t="shared" si="5"/>
        <v>6.7348351399601752E-5</v>
      </c>
      <c r="H56">
        <f t="shared" si="6"/>
        <v>14848.173403186129</v>
      </c>
      <c r="I56">
        <f t="shared" si="7"/>
        <v>13.573735387640555</v>
      </c>
      <c r="J56">
        <f t="shared" si="8"/>
        <v>29764.931226377437</v>
      </c>
      <c r="K56">
        <f t="shared" si="9"/>
        <v>9.4854242215198139E-3</v>
      </c>
    </row>
    <row r="57" spans="1:11" x14ac:dyDescent="0.2">
      <c r="A57">
        <v>1114.8320000000001</v>
      </c>
      <c r="B57">
        <f t="shared" si="3"/>
        <v>21.154999999999973</v>
      </c>
      <c r="C57">
        <f t="shared" si="10"/>
        <v>42.09699999999998</v>
      </c>
      <c r="D57">
        <f t="shared" si="4"/>
        <v>2.0046190476190469</v>
      </c>
      <c r="E57">
        <f t="shared" si="11"/>
        <v>8.9699613932861619E-4</v>
      </c>
      <c r="F57">
        <f t="shared" si="12"/>
        <v>8.0460207397044224E-10</v>
      </c>
      <c r="G57">
        <f t="shared" si="5"/>
        <v>6.7348170962272665E-5</v>
      </c>
      <c r="H57">
        <f t="shared" si="6"/>
        <v>14848.213183995502</v>
      </c>
      <c r="I57">
        <f t="shared" si="7"/>
        <v>13.318789901972226</v>
      </c>
      <c r="J57">
        <f t="shared" si="8"/>
        <v>29765.010971745636</v>
      </c>
      <c r="K57">
        <f t="shared" si="9"/>
        <v>9.5244047472731758E-3</v>
      </c>
    </row>
    <row r="58" spans="1:11" x14ac:dyDescent="0.2">
      <c r="A58">
        <v>1135.9870000000001</v>
      </c>
      <c r="B58">
        <f t="shared" si="3"/>
        <v>20.942000000000007</v>
      </c>
      <c r="C58">
        <f t="shared" si="10"/>
        <v>42.097999999999956</v>
      </c>
      <c r="D58">
        <f t="shared" si="4"/>
        <v>2.0046666666666644</v>
      </c>
      <c r="E58">
        <f t="shared" si="11"/>
        <v>8.8029176390222767E-4</v>
      </c>
      <c r="F58">
        <f t="shared" si="12"/>
        <v>7.7491358959409527E-10</v>
      </c>
      <c r="G58">
        <f t="shared" si="5"/>
        <v>6.7347998726840775E-5</v>
      </c>
      <c r="H58">
        <f t="shared" si="6"/>
        <v>14848.251156740927</v>
      </c>
      <c r="I58">
        <f t="shared" si="7"/>
        <v>13.070793201630762</v>
      </c>
      <c r="J58">
        <f t="shared" si="8"/>
        <v>29765.794152213279</v>
      </c>
      <c r="K58">
        <f t="shared" si="9"/>
        <v>0.64777884775892169</v>
      </c>
    </row>
    <row r="59" spans="1:11" x14ac:dyDescent="0.2">
      <c r="A59">
        <v>1156.9290000000001</v>
      </c>
      <c r="B59">
        <f t="shared" si="3"/>
        <v>21.155999999999949</v>
      </c>
      <c r="C59">
        <f t="shared" si="10"/>
        <v>42.096000000000004</v>
      </c>
      <c r="D59">
        <f t="shared" si="4"/>
        <v>2.0045714285714289</v>
      </c>
      <c r="E59">
        <f t="shared" si="11"/>
        <v>8.6435727689426051E-4</v>
      </c>
      <c r="F59">
        <f t="shared" si="12"/>
        <v>7.4711350212006143E-10</v>
      </c>
      <c r="G59">
        <f t="shared" si="5"/>
        <v>6.734783744639724E-5</v>
      </c>
      <c r="H59">
        <f t="shared" si="6"/>
        <v>14848.28671441617</v>
      </c>
      <c r="I59">
        <f t="shared" si="7"/>
        <v>12.834224671017987</v>
      </c>
      <c r="J59">
        <f t="shared" si="8"/>
        <v>29764.451310955392</v>
      </c>
      <c r="K59">
        <f t="shared" si="9"/>
        <v>0.37098850952265167</v>
      </c>
    </row>
    <row r="60" spans="1:11" x14ac:dyDescent="0.2">
      <c r="A60">
        <v>1178.085</v>
      </c>
      <c r="B60">
        <f t="shared" si="3"/>
        <v>20.940000000000055</v>
      </c>
      <c r="C60">
        <f t="shared" si="10"/>
        <v>42.09699999999998</v>
      </c>
      <c r="D60">
        <f t="shared" si="4"/>
        <v>2.0046190476190469</v>
      </c>
      <c r="E60">
        <f t="shared" si="11"/>
        <v>8.4883518591612661E-4</v>
      </c>
      <c r="F60">
        <f t="shared" si="12"/>
        <v>7.2052117284926513E-10</v>
      </c>
      <c r="G60">
        <f t="shared" si="5"/>
        <v>6.7347683172324854E-5</v>
      </c>
      <c r="H60">
        <f t="shared" si="6"/>
        <v>14848.320727548493</v>
      </c>
      <c r="I60">
        <f t="shared" si="7"/>
        <v>12.603777085310902</v>
      </c>
      <c r="J60">
        <f t="shared" si="8"/>
        <v>29765.226555600413</v>
      </c>
      <c r="K60">
        <f t="shared" si="9"/>
        <v>9.6341491090223535E-3</v>
      </c>
    </row>
    <row r="61" spans="1:11" x14ac:dyDescent="0.2">
      <c r="A61">
        <v>1199.0250000000001</v>
      </c>
      <c r="B61">
        <f t="shared" si="3"/>
        <v>21.156999999999925</v>
      </c>
      <c r="C61">
        <f t="shared" si="10"/>
        <v>42.096000000000004</v>
      </c>
      <c r="D61">
        <f t="shared" si="4"/>
        <v>2.0045714285714289</v>
      </c>
      <c r="E61">
        <f t="shared" si="11"/>
        <v>8.3401096724421923E-4</v>
      </c>
      <c r="F61">
        <f t="shared" si="12"/>
        <v>6.9557429348363805E-10</v>
      </c>
      <c r="G61">
        <f t="shared" si="5"/>
        <v>6.7347538443926779E-5</v>
      </c>
      <c r="H61">
        <f t="shared" si="6"/>
        <v>14848.352636267397</v>
      </c>
      <c r="I61">
        <f t="shared" si="7"/>
        <v>12.383688944156624</v>
      </c>
      <c r="J61">
        <f t="shared" si="8"/>
        <v>29764.583456014876</v>
      </c>
      <c r="K61">
        <f t="shared" si="9"/>
        <v>0.37056213090829748</v>
      </c>
    </row>
    <row r="62" spans="1:11" x14ac:dyDescent="0.2">
      <c r="A62">
        <v>1220.182</v>
      </c>
      <c r="B62">
        <f t="shared" si="3"/>
        <v>20.939000000000078</v>
      </c>
      <c r="C62">
        <f t="shared" si="10"/>
        <v>42.09699999999998</v>
      </c>
      <c r="D62">
        <f t="shared" si="4"/>
        <v>2.0046190476190469</v>
      </c>
      <c r="E62">
        <f t="shared" si="11"/>
        <v>8.1954987042916552E-4</v>
      </c>
      <c r="F62">
        <f t="shared" si="12"/>
        <v>6.7166199012046191E-10</v>
      </c>
      <c r="G62">
        <f t="shared" si="5"/>
        <v>6.7347399717291199E-5</v>
      </c>
      <c r="H62">
        <f t="shared" si="6"/>
        <v>14848.383221887832</v>
      </c>
      <c r="I62">
        <f t="shared" si="7"/>
        <v>12.168990545580769</v>
      </c>
      <c r="J62">
        <f t="shared" si="8"/>
        <v>29765.351832943423</v>
      </c>
      <c r="K62">
        <f t="shared" si="9"/>
        <v>9.7011858992976565E-3</v>
      </c>
    </row>
    <row r="63" spans="1:11" x14ac:dyDescent="0.2">
      <c r="A63">
        <v>1241.1210000000001</v>
      </c>
      <c r="B63">
        <f t="shared" si="3"/>
        <v>21.157999999999902</v>
      </c>
      <c r="C63">
        <f t="shared" si="10"/>
        <v>42.09699999999998</v>
      </c>
      <c r="D63">
        <f t="shared" si="4"/>
        <v>2.0046190476190469</v>
      </c>
      <c r="E63">
        <f t="shared" si="11"/>
        <v>8.0572321312748706E-4</v>
      </c>
      <c r="F63">
        <f t="shared" si="12"/>
        <v>6.4918989617248205E-10</v>
      </c>
      <c r="G63">
        <f t="shared" si="5"/>
        <v>6.7347269345734387E-5</v>
      </c>
      <c r="H63">
        <f t="shared" si="6"/>
        <v>14848.41196554523</v>
      </c>
      <c r="I63">
        <f t="shared" si="7"/>
        <v>11.963710198719729</v>
      </c>
      <c r="J63">
        <f t="shared" si="8"/>
        <v>29765.409453026539</v>
      </c>
      <c r="K63">
        <f t="shared" si="9"/>
        <v>9.7329163635233324E-3</v>
      </c>
    </row>
    <row r="64" spans="1:11" x14ac:dyDescent="0.2">
      <c r="A64">
        <v>1262.279</v>
      </c>
      <c r="B64">
        <f t="shared" si="3"/>
        <v>20.939000000000078</v>
      </c>
      <c r="C64">
        <f t="shared" si="10"/>
        <v>42.09699999999998</v>
      </c>
      <c r="D64">
        <f t="shared" si="4"/>
        <v>2.0046190476190469</v>
      </c>
      <c r="E64">
        <f t="shared" si="11"/>
        <v>7.9221788526942147E-4</v>
      </c>
      <c r="F64">
        <f t="shared" si="12"/>
        <v>6.276091777407542E-10</v>
      </c>
      <c r="G64">
        <f t="shared" si="5"/>
        <v>6.7347144145243326E-5</v>
      </c>
      <c r="H64">
        <f t="shared" si="6"/>
        <v>14848.439569217118</v>
      </c>
      <c r="I64">
        <f t="shared" si="7"/>
        <v>11.763199395075985</v>
      </c>
      <c r="J64">
        <f t="shared" si="8"/>
        <v>29765.464787872992</v>
      </c>
      <c r="K64">
        <f t="shared" si="9"/>
        <v>9.7639589295601976E-3</v>
      </c>
    </row>
    <row r="65" spans="1:11" x14ac:dyDescent="0.2">
      <c r="A65">
        <v>1283.2180000000001</v>
      </c>
      <c r="B65">
        <f t="shared" si="3"/>
        <v>21.157999999999902</v>
      </c>
      <c r="C65">
        <f t="shared" si="10"/>
        <v>42.096000000000004</v>
      </c>
      <c r="D65">
        <f t="shared" si="4"/>
        <v>2.0045714285714289</v>
      </c>
      <c r="E65">
        <f t="shared" si="11"/>
        <v>7.7929081418745679E-4</v>
      </c>
      <c r="F65">
        <f t="shared" si="12"/>
        <v>6.0729417307694938E-10</v>
      </c>
      <c r="G65">
        <f t="shared" si="5"/>
        <v>6.7347026287575257E-5</v>
      </c>
      <c r="H65">
        <f t="shared" si="6"/>
        <v>14848.465554068396</v>
      </c>
      <c r="I65">
        <f t="shared" si="7"/>
        <v>11.571272811064368</v>
      </c>
      <c r="J65">
        <f t="shared" si="8"/>
        <v>29764.80980781254</v>
      </c>
      <c r="K65">
        <f t="shared" si="9"/>
        <v>0.36979360290242103</v>
      </c>
    </row>
    <row r="66" spans="1:11" x14ac:dyDescent="0.2">
      <c r="A66">
        <v>1304.376</v>
      </c>
      <c r="B66">
        <f t="shared" si="3"/>
        <v>20.938000000000102</v>
      </c>
      <c r="C66">
        <f t="shared" si="10"/>
        <v>42.09699999999998</v>
      </c>
      <c r="D66">
        <f t="shared" si="4"/>
        <v>2.0046190476190469</v>
      </c>
      <c r="E66">
        <f t="shared" si="11"/>
        <v>7.66650107024355E-4</v>
      </c>
      <c r="F66">
        <f t="shared" si="12"/>
        <v>5.8775238660045494E-10</v>
      </c>
      <c r="G66">
        <f t="shared" si="5"/>
        <v>6.7346912915544296E-5</v>
      </c>
      <c r="H66">
        <f t="shared" si="6"/>
        <v>14848.490550027731</v>
      </c>
      <c r="I66">
        <f t="shared" si="7"/>
        <v>11.383596869328883</v>
      </c>
      <c r="J66">
        <f t="shared" si="8"/>
        <v>29765.566984977006</v>
      </c>
      <c r="K66">
        <f t="shared" si="9"/>
        <v>9.8228615308000415E-3</v>
      </c>
    </row>
    <row r="67" spans="1:11" x14ac:dyDescent="0.2">
      <c r="A67">
        <v>1325.3140000000001</v>
      </c>
      <c r="B67">
        <f t="shared" si="3"/>
        <v>21.158999999999878</v>
      </c>
      <c r="C67">
        <f t="shared" si="10"/>
        <v>42.09699999999998</v>
      </c>
      <c r="D67">
        <f t="shared" si="4"/>
        <v>2.0046190476190469</v>
      </c>
      <c r="E67">
        <f t="shared" si="11"/>
        <v>7.5453816982239672E-4</v>
      </c>
      <c r="F67">
        <f t="shared" si="12"/>
        <v>5.6932784971893207E-10</v>
      </c>
      <c r="G67">
        <f t="shared" si="5"/>
        <v>6.7346806025082468E-5</v>
      </c>
      <c r="H67">
        <f t="shared" si="6"/>
        <v>14848.514117025277</v>
      </c>
      <c r="I67">
        <f t="shared" si="7"/>
        <v>11.203770666442274</v>
      </c>
      <c r="J67">
        <f t="shared" si="8"/>
        <v>29765.614227829185</v>
      </c>
      <c r="K67">
        <f t="shared" si="9"/>
        <v>9.8508259991527888E-3</v>
      </c>
    </row>
    <row r="68" spans="1:11" x14ac:dyDescent="0.2">
      <c r="A68">
        <v>1346.473</v>
      </c>
      <c r="B68">
        <f t="shared" si="3"/>
        <v>20.938000000000102</v>
      </c>
      <c r="C68">
        <f t="shared" si="10"/>
        <v>42.09699999999998</v>
      </c>
      <c r="D68">
        <f t="shared" si="4"/>
        <v>2.0046190476190469</v>
      </c>
      <c r="E68">
        <f t="shared" si="11"/>
        <v>7.4268106378664852E-4</v>
      </c>
      <c r="F68">
        <f t="shared" si="12"/>
        <v>5.51575162507268E-10</v>
      </c>
      <c r="G68">
        <f t="shared" si="5"/>
        <v>6.734670303221464E-5</v>
      </c>
      <c r="H68">
        <f t="shared" si="6"/>
        <v>14848.536824759776</v>
      </c>
      <c r="I68">
        <f t="shared" si="7"/>
        <v>11.027727124687814</v>
      </c>
      <c r="J68">
        <f t="shared" si="8"/>
        <v>29765.659748186288</v>
      </c>
      <c r="K68">
        <f t="shared" si="9"/>
        <v>9.8782402102974391E-3</v>
      </c>
    </row>
    <row r="69" spans="1:11" x14ac:dyDescent="0.2">
      <c r="A69">
        <v>1367.4110000000001</v>
      </c>
      <c r="B69">
        <f t="shared" si="3"/>
        <v>21.158999999999878</v>
      </c>
      <c r="C69">
        <f t="shared" ref="C69:C88" si="13">A71-A69</f>
        <v>42.096000000000004</v>
      </c>
      <c r="D69">
        <f t="shared" si="4"/>
        <v>2.0045714285714289</v>
      </c>
      <c r="E69">
        <f t="shared" ref="E69:E88" si="14">1/A69</f>
        <v>7.3130902120869287E-4</v>
      </c>
      <c r="F69">
        <f t="shared" ref="F69:F88" si="15">SQRT(((1/(A69^2))*$A$1)^2)</f>
        <v>5.3481288450121636E-10</v>
      </c>
      <c r="G69">
        <f t="shared" si="5"/>
        <v>6.7346605785097678E-5</v>
      </c>
      <c r="H69">
        <f t="shared" si="6"/>
        <v>14848.558265742295</v>
      </c>
      <c r="I69">
        <f t="shared" si="7"/>
        <v>10.858884611680244</v>
      </c>
      <c r="J69">
        <f t="shared" si="8"/>
        <v>29764.99565498513</v>
      </c>
      <c r="K69">
        <f t="shared" si="9"/>
        <v>0.3691200466316783</v>
      </c>
    </row>
    <row r="70" spans="1:11" x14ac:dyDescent="0.2">
      <c r="A70">
        <v>1388.57</v>
      </c>
      <c r="B70">
        <f t="shared" ref="B70:B89" si="16">A71-A70</f>
        <v>20.937000000000126</v>
      </c>
      <c r="C70">
        <f t="shared" si="13"/>
        <v>42.09699999999998</v>
      </c>
      <c r="D70">
        <f t="shared" ref="D70:D88" si="17">C70/21</f>
        <v>2.0046190476190469</v>
      </c>
      <c r="E70">
        <f t="shared" si="14"/>
        <v>7.2016534996435181E-4</v>
      </c>
      <c r="F70">
        <f t="shared" si="15"/>
        <v>5.1863813128927733E-10</v>
      </c>
      <c r="G70">
        <f t="shared" ref="G70:G88" si="18">SQRT($D$1^2+($G$1*F70))</f>
        <v>6.7346511946399351E-5</v>
      </c>
      <c r="H70">
        <f t="shared" ref="H70:H88" si="19">1/G70</f>
        <v>14848.578955297544</v>
      </c>
      <c r="I70">
        <f t="shared" ref="I70:I88" si="20">E70/G70</f>
        <v>10.693432059815164</v>
      </c>
      <c r="J70">
        <f t="shared" ref="J70:J88" si="21">D70/G70</f>
        <v>29765.744203864782</v>
      </c>
      <c r="K70">
        <f t="shared" ref="K70:K88" si="22">(D70-$M$14-$M$15*E70)^2/G70^2</f>
        <v>9.9304014010137501E-3</v>
      </c>
    </row>
    <row r="71" spans="1:11" x14ac:dyDescent="0.2">
      <c r="A71">
        <v>1409.5070000000001</v>
      </c>
      <c r="B71">
        <f t="shared" si="16"/>
        <v>21.159999999999854</v>
      </c>
      <c r="C71">
        <f t="shared" si="13"/>
        <v>42.096000000000004</v>
      </c>
      <c r="D71">
        <f t="shared" si="17"/>
        <v>2.0045714285714289</v>
      </c>
      <c r="E71">
        <f t="shared" si="14"/>
        <v>7.0946792034377979E-4</v>
      </c>
      <c r="F71">
        <f t="shared" si="15"/>
        <v>5.0334472999692777E-10</v>
      </c>
      <c r="G71">
        <f t="shared" si="18"/>
        <v>6.7346423220791219E-5</v>
      </c>
      <c r="H71">
        <f t="shared" si="19"/>
        <v>14848.598517571747</v>
      </c>
      <c r="I71">
        <f t="shared" si="20"/>
        <v>10.53460431028136</v>
      </c>
      <c r="J71">
        <f t="shared" si="21"/>
        <v>29765.076342652399</v>
      </c>
      <c r="K71">
        <f t="shared" si="22"/>
        <v>0.36881355045567343</v>
      </c>
    </row>
    <row r="72" spans="1:11" x14ac:dyDescent="0.2">
      <c r="A72">
        <v>1430.6669999999999</v>
      </c>
      <c r="B72">
        <f t="shared" si="16"/>
        <v>20.936000000000149</v>
      </c>
      <c r="C72">
        <f t="shared" si="13"/>
        <v>42.09699999999998</v>
      </c>
      <c r="D72">
        <f t="shared" si="17"/>
        <v>2.0046190476190469</v>
      </c>
      <c r="E72">
        <f t="shared" si="14"/>
        <v>6.9897467405063518E-4</v>
      </c>
      <c r="F72">
        <f t="shared" si="15"/>
        <v>4.8856559496419168E-10</v>
      </c>
      <c r="G72">
        <f t="shared" si="18"/>
        <v>6.7346337478619339E-5</v>
      </c>
      <c r="H72">
        <f t="shared" si="19"/>
        <v>14848.617422105148</v>
      </c>
      <c r="I72">
        <f t="shared" si="20"/>
        <v>10.378807522718528</v>
      </c>
      <c r="J72">
        <f t="shared" si="21"/>
        <v>29765.82131516001</v>
      </c>
      <c r="K72">
        <f t="shared" si="22"/>
        <v>9.9796170791716619E-3</v>
      </c>
    </row>
    <row r="73" spans="1:11" x14ac:dyDescent="0.2">
      <c r="A73">
        <v>1451.6030000000001</v>
      </c>
      <c r="B73">
        <f t="shared" si="16"/>
        <v>21.160999999999831</v>
      </c>
      <c r="C73">
        <f t="shared" si="13"/>
        <v>42.09699999999998</v>
      </c>
      <c r="D73">
        <f t="shared" si="17"/>
        <v>2.0046190476190469</v>
      </c>
      <c r="E73">
        <f t="shared" si="14"/>
        <v>6.8889358867403822E-4</v>
      </c>
      <c r="F73">
        <f t="shared" si="15"/>
        <v>4.7457437651619507E-10</v>
      </c>
      <c r="G73">
        <f t="shared" si="18"/>
        <v>6.7346256307499329E-5</v>
      </c>
      <c r="H73">
        <f t="shared" si="19"/>
        <v>14848.635318852092</v>
      </c>
      <c r="I73">
        <f t="shared" si="20"/>
        <v>10.229129671716089</v>
      </c>
      <c r="J73">
        <f t="shared" si="21"/>
        <v>29765.857191319821</v>
      </c>
      <c r="K73">
        <f t="shared" si="22"/>
        <v>1.0003072809725656E-2</v>
      </c>
    </row>
    <row r="74" spans="1:11" x14ac:dyDescent="0.2">
      <c r="A74">
        <v>1472.7639999999999</v>
      </c>
      <c r="B74">
        <f t="shared" si="16"/>
        <v>20.936000000000149</v>
      </c>
      <c r="C74">
        <f t="shared" si="13"/>
        <v>42.097000000000207</v>
      </c>
      <c r="D74">
        <f t="shared" si="17"/>
        <v>2.0046190476190575</v>
      </c>
      <c r="E74">
        <f t="shared" si="14"/>
        <v>6.7899541270699179E-4</v>
      </c>
      <c r="F74">
        <f t="shared" si="15"/>
        <v>4.6103477047713811E-10</v>
      </c>
      <c r="G74">
        <f t="shared" si="18"/>
        <v>6.7346177756349965E-5</v>
      </c>
      <c r="H74">
        <f t="shared" si="19"/>
        <v>14848.652637984515</v>
      </c>
      <c r="I74">
        <f t="shared" si="20"/>
        <v>10.082167026071058</v>
      </c>
      <c r="J74">
        <f t="shared" si="21"/>
        <v>29765.891909582726</v>
      </c>
      <c r="K74">
        <f t="shared" si="22"/>
        <v>1.0026129496540024E-2</v>
      </c>
    </row>
    <row r="75" spans="1:11" x14ac:dyDescent="0.2">
      <c r="A75">
        <v>1493.7</v>
      </c>
      <c r="B75">
        <f t="shared" si="16"/>
        <v>21.161000000000058</v>
      </c>
      <c r="C75">
        <f t="shared" si="13"/>
        <v>42.096000000000004</v>
      </c>
      <c r="D75">
        <f t="shared" si="17"/>
        <v>2.0045714285714289</v>
      </c>
      <c r="E75">
        <f t="shared" si="14"/>
        <v>6.6947847626698802E-4</v>
      </c>
      <c r="F75">
        <f t="shared" si="15"/>
        <v>4.4820143018476808E-10</v>
      </c>
      <c r="G75">
        <f t="shared" si="18"/>
        <v>6.7346103302575439E-5</v>
      </c>
      <c r="H75">
        <f t="shared" si="19"/>
        <v>14848.669053755901</v>
      </c>
      <c r="I75">
        <f t="shared" si="20"/>
        <v>9.9408643327012793</v>
      </c>
      <c r="J75">
        <f t="shared" si="21"/>
        <v>29765.217737471834</v>
      </c>
      <c r="K75">
        <f t="shared" si="22"/>
        <v>0.36825254732293689</v>
      </c>
    </row>
    <row r="76" spans="1:11" x14ac:dyDescent="0.2">
      <c r="A76">
        <v>1514.8610000000001</v>
      </c>
      <c r="B76">
        <f t="shared" si="16"/>
        <v>20.934999999999945</v>
      </c>
      <c r="C76">
        <f t="shared" si="13"/>
        <v>42.09699999999998</v>
      </c>
      <c r="D76">
        <f t="shared" si="17"/>
        <v>2.0046190476190469</v>
      </c>
      <c r="E76">
        <f t="shared" si="14"/>
        <v>6.6012657266904351E-4</v>
      </c>
      <c r="F76">
        <f t="shared" si="15"/>
        <v>4.3576709194377802E-10</v>
      </c>
      <c r="G76">
        <f t="shared" si="18"/>
        <v>6.7346031163568581E-5</v>
      </c>
      <c r="H76">
        <f t="shared" si="19"/>
        <v>14848.684959195616</v>
      </c>
      <c r="I76">
        <f t="shared" si="20"/>
        <v>9.8020115107561772</v>
      </c>
      <c r="J76">
        <f t="shared" si="21"/>
        <v>29765.956701297982</v>
      </c>
      <c r="K76">
        <f t="shared" si="22"/>
        <v>1.0070154975153846E-2</v>
      </c>
    </row>
    <row r="77" spans="1:11" x14ac:dyDescent="0.2">
      <c r="A77">
        <v>1535.796</v>
      </c>
      <c r="B77">
        <f t="shared" si="16"/>
        <v>21.162000000000035</v>
      </c>
      <c r="C77">
        <f t="shared" si="13"/>
        <v>42.096000000000004</v>
      </c>
      <c r="D77">
        <f t="shared" si="17"/>
        <v>2.0045714285714289</v>
      </c>
      <c r="E77">
        <f t="shared" si="14"/>
        <v>6.5112814462337442E-4</v>
      </c>
      <c r="F77">
        <f t="shared" si="15"/>
        <v>4.2396786072067802E-10</v>
      </c>
      <c r="G77">
        <f t="shared" si="18"/>
        <v>6.7345962709124591E-5</v>
      </c>
      <c r="H77">
        <f t="shared" si="19"/>
        <v>14848.700052282595</v>
      </c>
      <c r="I77">
        <f t="shared" si="20"/>
        <v>9.6684065151117693</v>
      </c>
      <c r="J77">
        <f t="shared" si="21"/>
        <v>29765.279876232773</v>
      </c>
      <c r="K77">
        <f t="shared" si="22"/>
        <v>0.36799518782135171</v>
      </c>
    </row>
    <row r="78" spans="1:11" x14ac:dyDescent="0.2">
      <c r="A78">
        <v>1556.9580000000001</v>
      </c>
      <c r="B78">
        <f t="shared" si="16"/>
        <v>20.933999999999969</v>
      </c>
      <c r="C78">
        <f t="shared" si="13"/>
        <v>42.09699999999998</v>
      </c>
      <c r="D78">
        <f t="shared" si="17"/>
        <v>2.0046190476190469</v>
      </c>
      <c r="E78">
        <f t="shared" si="14"/>
        <v>6.422780832880527E-4</v>
      </c>
      <c r="F78">
        <f t="shared" si="15"/>
        <v>4.1252113627217476E-10</v>
      </c>
      <c r="G78">
        <f t="shared" si="18"/>
        <v>6.7345896299718147E-5</v>
      </c>
      <c r="H78">
        <f t="shared" si="19"/>
        <v>14848.714694501514</v>
      </c>
      <c r="I78">
        <f t="shared" si="20"/>
        <v>9.5370040132755758</v>
      </c>
      <c r="J78">
        <f t="shared" si="21"/>
        <v>29766.016309258572</v>
      </c>
      <c r="K78">
        <f t="shared" si="22"/>
        <v>1.0111887564779924E-2</v>
      </c>
    </row>
    <row r="79" spans="1:11" x14ac:dyDescent="0.2">
      <c r="A79">
        <v>1577.8920000000001</v>
      </c>
      <c r="B79">
        <f t="shared" si="16"/>
        <v>21.163000000000011</v>
      </c>
      <c r="C79">
        <f t="shared" si="13"/>
        <v>42.09699999999998</v>
      </c>
      <c r="D79">
        <f t="shared" si="17"/>
        <v>2.0046190476190469</v>
      </c>
      <c r="E79">
        <f t="shared" si="14"/>
        <v>6.3375693646966968E-4</v>
      </c>
      <c r="F79">
        <f t="shared" si="15"/>
        <v>4.0164785452342089E-10</v>
      </c>
      <c r="G79">
        <f t="shared" si="18"/>
        <v>6.734583321714071E-5</v>
      </c>
      <c r="H79">
        <f t="shared" si="19"/>
        <v>14848.728603234242</v>
      </c>
      <c r="I79">
        <f t="shared" si="20"/>
        <v>9.4104847500552911</v>
      </c>
      <c r="J79">
        <f t="shared" si="21"/>
        <v>29766.044190969125</v>
      </c>
      <c r="K79">
        <f t="shared" si="22"/>
        <v>1.0131841453631815E-2</v>
      </c>
    </row>
    <row r="80" spans="1:11" x14ac:dyDescent="0.2">
      <c r="A80">
        <v>1599.0550000000001</v>
      </c>
      <c r="B80">
        <f t="shared" si="16"/>
        <v>20.933999999999969</v>
      </c>
      <c r="C80">
        <f t="shared" si="13"/>
        <v>42.09699999999998</v>
      </c>
      <c r="D80">
        <f t="shared" si="17"/>
        <v>2.0046190476190469</v>
      </c>
      <c r="E80">
        <f t="shared" si="14"/>
        <v>6.2536935877752795E-4</v>
      </c>
      <c r="F80">
        <f t="shared" si="15"/>
        <v>3.9108683489781647E-10</v>
      </c>
      <c r="G80">
        <f t="shared" si="18"/>
        <v>6.7345771946130837E-5</v>
      </c>
      <c r="H80">
        <f t="shared" si="19"/>
        <v>14848.742112569284</v>
      </c>
      <c r="I80">
        <f t="shared" si="20"/>
        <v>9.2859483335903281</v>
      </c>
      <c r="J80">
        <f t="shared" si="21"/>
        <v>29766.071272039469</v>
      </c>
      <c r="K80">
        <f t="shared" si="22"/>
        <v>1.0151501561619099E-2</v>
      </c>
    </row>
    <row r="81" spans="1:11" x14ac:dyDescent="0.2">
      <c r="A81">
        <v>1619.989</v>
      </c>
      <c r="B81">
        <f t="shared" si="16"/>
        <v>21.163000000000011</v>
      </c>
      <c r="C81">
        <f t="shared" si="13"/>
        <v>42.096000000000004</v>
      </c>
      <c r="D81">
        <f t="shared" si="17"/>
        <v>2.0045714285714289</v>
      </c>
      <c r="E81">
        <f t="shared" si="14"/>
        <v>6.1728814207997703E-4</v>
      </c>
      <c r="F81">
        <f t="shared" si="15"/>
        <v>3.8104465035254995E-10</v>
      </c>
      <c r="G81">
        <f t="shared" si="18"/>
        <v>6.7345713685152615E-5</v>
      </c>
      <c r="H81">
        <f t="shared" si="19"/>
        <v>14848.754958260472</v>
      </c>
      <c r="I81">
        <f t="shared" si="20"/>
        <v>9.1659603603854531</v>
      </c>
      <c r="J81">
        <f t="shared" si="21"/>
        <v>29765.38993918728</v>
      </c>
      <c r="K81">
        <f t="shared" si="22"/>
        <v>0.36752071025331845</v>
      </c>
    </row>
    <row r="82" spans="1:11" x14ac:dyDescent="0.2">
      <c r="A82">
        <v>1641.152</v>
      </c>
      <c r="B82">
        <f t="shared" si="16"/>
        <v>20.932999999999993</v>
      </c>
      <c r="C82">
        <f t="shared" si="13"/>
        <v>42.09699999999998</v>
      </c>
      <c r="D82">
        <f t="shared" si="17"/>
        <v>2.0046190476190469</v>
      </c>
      <c r="E82">
        <f t="shared" si="14"/>
        <v>6.0932808173770614E-4</v>
      </c>
      <c r="F82">
        <f t="shared" si="15"/>
        <v>3.7128071119415277E-10</v>
      </c>
      <c r="G82">
        <f t="shared" si="18"/>
        <v>6.7345657038401157E-5</v>
      </c>
      <c r="H82">
        <f t="shared" si="19"/>
        <v>14848.767448059645</v>
      </c>
      <c r="I82">
        <f t="shared" si="20"/>
        <v>9.0477709852954771</v>
      </c>
      <c r="J82">
        <f t="shared" si="21"/>
        <v>29766.122060046029</v>
      </c>
      <c r="K82">
        <f t="shared" si="22"/>
        <v>1.0189154084175287E-2</v>
      </c>
    </row>
    <row r="83" spans="1:11" x14ac:dyDescent="0.2">
      <c r="A83">
        <v>1662.085</v>
      </c>
      <c r="B83">
        <f t="shared" si="16"/>
        <v>21.163999999999987</v>
      </c>
      <c r="C83">
        <f t="shared" si="13"/>
        <v>42.096000000000004</v>
      </c>
      <c r="D83">
        <f t="shared" si="17"/>
        <v>2.0045714285714289</v>
      </c>
      <c r="E83">
        <f t="shared" si="14"/>
        <v>6.016539466994769E-4</v>
      </c>
      <c r="F83">
        <f t="shared" si="15"/>
        <v>3.6198747157905688E-10</v>
      </c>
      <c r="G83">
        <f t="shared" si="18"/>
        <v>6.7345603122429508E-5</v>
      </c>
      <c r="H83">
        <f t="shared" si="19"/>
        <v>14848.779335780411</v>
      </c>
      <c r="I83">
        <f t="shared" si="20"/>
        <v>8.9338266910419222</v>
      </c>
      <c r="J83">
        <f t="shared" si="21"/>
        <v>29765.438805667251</v>
      </c>
      <c r="K83">
        <f t="shared" si="22"/>
        <v>0.36730155325713554</v>
      </c>
    </row>
    <row r="84" spans="1:11" x14ac:dyDescent="0.2">
      <c r="A84">
        <v>1683.249</v>
      </c>
      <c r="B84">
        <f t="shared" si="16"/>
        <v>20.932000000000016</v>
      </c>
      <c r="C84">
        <f t="shared" si="13"/>
        <v>42.09699999999998</v>
      </c>
      <c r="D84">
        <f t="shared" si="17"/>
        <v>2.0046190476190469</v>
      </c>
      <c r="E84">
        <f t="shared" si="14"/>
        <v>5.9408916921976484E-4</v>
      </c>
      <c r="F84">
        <f t="shared" si="15"/>
        <v>3.529419409842304E-10</v>
      </c>
      <c r="G84">
        <f t="shared" si="18"/>
        <v>6.7345550643533388E-5</v>
      </c>
      <c r="H84">
        <f t="shared" si="19"/>
        <v>14848.790906664321</v>
      </c>
      <c r="I84">
        <f t="shared" si="20"/>
        <v>8.8215058536582038</v>
      </c>
      <c r="J84">
        <f t="shared" si="21"/>
        <v>29766.169085611793</v>
      </c>
      <c r="K84">
        <f t="shared" si="22"/>
        <v>1.0224987110844458E-2</v>
      </c>
    </row>
    <row r="85" spans="1:11" x14ac:dyDescent="0.2">
      <c r="A85">
        <v>1704.181</v>
      </c>
      <c r="B85">
        <f t="shared" si="16"/>
        <v>21.164999999999964</v>
      </c>
      <c r="C85">
        <f t="shared" si="13"/>
        <v>42.096000000000004</v>
      </c>
      <c r="D85">
        <f t="shared" si="17"/>
        <v>2.0045714285714289</v>
      </c>
      <c r="E85">
        <f t="shared" si="14"/>
        <v>5.8679213064809427E-4</v>
      </c>
      <c r="F85">
        <f t="shared" si="15"/>
        <v>3.4432500459053016E-10</v>
      </c>
      <c r="G85">
        <f t="shared" si="18"/>
        <v>6.734550065114775E-5</v>
      </c>
      <c r="H85">
        <f t="shared" si="19"/>
        <v>14848.801929323206</v>
      </c>
      <c r="I85">
        <f t="shared" si="20"/>
        <v>8.7131601216790973</v>
      </c>
      <c r="J85">
        <f t="shared" si="21"/>
        <v>29765.48409603761</v>
      </c>
      <c r="K85">
        <f t="shared" si="22"/>
        <v>0.36709325458627901</v>
      </c>
    </row>
    <row r="86" spans="1:11" x14ac:dyDescent="0.2">
      <c r="A86">
        <v>1725.346</v>
      </c>
      <c r="B86">
        <f t="shared" si="16"/>
        <v>20.93100000000004</v>
      </c>
      <c r="C86">
        <f t="shared" si="13"/>
        <v>42.09699999999998</v>
      </c>
      <c r="D86">
        <f t="shared" si="17"/>
        <v>2.0046190476190469</v>
      </c>
      <c r="E86">
        <f t="shared" si="14"/>
        <v>5.7959389015304751E-4</v>
      </c>
      <c r="F86">
        <f t="shared" si="15"/>
        <v>3.3592907750274295E-10</v>
      </c>
      <c r="G86">
        <f t="shared" si="18"/>
        <v>6.7345451940943423E-5</v>
      </c>
      <c r="H86">
        <f t="shared" si="19"/>
        <v>14848.812669293839</v>
      </c>
      <c r="I86">
        <f t="shared" si="20"/>
        <v>8.6062810991498733</v>
      </c>
      <c r="J86">
        <f t="shared" si="21"/>
        <v>29766.212711393451</v>
      </c>
      <c r="K86">
        <f t="shared" si="22"/>
        <v>1.0259129258092206E-2</v>
      </c>
    </row>
    <row r="87" spans="1:11" x14ac:dyDescent="0.2">
      <c r="A87">
        <v>1746.277</v>
      </c>
      <c r="B87">
        <f t="shared" si="16"/>
        <v>21.16599999999994</v>
      </c>
      <c r="C87">
        <f t="shared" si="13"/>
        <v>42.09699999999998</v>
      </c>
      <c r="D87">
        <f t="shared" si="17"/>
        <v>2.0046190476190469</v>
      </c>
      <c r="E87">
        <f t="shared" si="14"/>
        <v>5.7264683667024188E-4</v>
      </c>
      <c r="F87">
        <f t="shared" si="15"/>
        <v>3.2792439954843471E-10</v>
      </c>
      <c r="G87">
        <f t="shared" si="18"/>
        <v>6.7345405500595612E-5</v>
      </c>
      <c r="H87">
        <f t="shared" si="19"/>
        <v>14848.822908804905</v>
      </c>
      <c r="I87">
        <f t="shared" si="20"/>
        <v>8.5031314670037492</v>
      </c>
      <c r="J87">
        <f t="shared" si="21"/>
        <v>29766.233237712375</v>
      </c>
      <c r="K87">
        <f t="shared" si="22"/>
        <v>1.0275512276088703E-2</v>
      </c>
    </row>
    <row r="88" spans="1:11" x14ac:dyDescent="0.2">
      <c r="A88">
        <v>1767.443</v>
      </c>
      <c r="B88">
        <f t="shared" si="16"/>
        <v>20.93100000000004</v>
      </c>
      <c r="C88">
        <f t="shared" si="13"/>
        <v>42.09699999999998</v>
      </c>
      <c r="D88">
        <f t="shared" si="17"/>
        <v>2.0046190476190469</v>
      </c>
      <c r="E88">
        <f t="shared" si="14"/>
        <v>5.6578910889912716E-4</v>
      </c>
      <c r="F88">
        <f t="shared" si="15"/>
        <v>3.2011731574886838E-10</v>
      </c>
      <c r="G88">
        <f t="shared" si="18"/>
        <v>6.7345360206589274E-5</v>
      </c>
      <c r="H88">
        <f t="shared" si="19"/>
        <v>14848.832895575737</v>
      </c>
      <c r="I88">
        <f t="shared" si="20"/>
        <v>8.4013079321798418</v>
      </c>
      <c r="J88">
        <f t="shared" si="21"/>
        <v>29766.253257383407</v>
      </c>
      <c r="K88">
        <f t="shared" si="22"/>
        <v>1.0291697314134015E-2</v>
      </c>
    </row>
    <row r="89" spans="1:11" x14ac:dyDescent="0.2">
      <c r="A89">
        <v>1788.374</v>
      </c>
      <c r="B89">
        <f t="shared" si="16"/>
        <v>21.16599999999994</v>
      </c>
    </row>
    <row r="90" spans="1:11" x14ac:dyDescent="0.2">
      <c r="A90">
        <v>1809.54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49AD-C4F4-4DE9-A6EC-4D1908CE9D3A}">
  <dimension ref="A1:O89"/>
  <sheetViews>
    <sheetView workbookViewId="0">
      <selection activeCell="N14" sqref="N14"/>
    </sheetView>
  </sheetViews>
  <sheetFormatPr baseColWidth="10" defaultColWidth="8.83203125" defaultRowHeight="15" x14ac:dyDescent="0.2"/>
  <cols>
    <col min="13" max="13" width="11.832031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7.5324657404962636E-4</v>
      </c>
    </row>
    <row r="3" spans="1:15" x14ac:dyDescent="0.2">
      <c r="A3">
        <v>-1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20.738</v>
      </c>
      <c r="B5">
        <f>A6-A5</f>
        <v>20.972000000000001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4.8220657729771438E-2</v>
      </c>
      <c r="F5">
        <f t="shared" ref="F5:F36" si="2">SQRT(((1/(A5^2))*$A$1)^2)</f>
        <v>2.3252318318917658E-6</v>
      </c>
      <c r="G5">
        <f>SQRT($D$1^2+($G$1*F5))</f>
        <v>7.9288210369094964E-5</v>
      </c>
      <c r="H5">
        <f>1/G5</f>
        <v>12612.215553168557</v>
      </c>
      <c r="I5">
        <f>E5/G5</f>
        <v>608.169329403441</v>
      </c>
      <c r="J5">
        <f>D5/G5</f>
        <v>25306.710798279211</v>
      </c>
      <c r="K5">
        <f>(D5-$M$14-$M$15*E5)^2/G5^2</f>
        <v>1.0942803299539164E-2</v>
      </c>
      <c r="L5" t="s">
        <v>37</v>
      </c>
      <c r="M5" s="2" cm="1">
        <f t="array" ref="M5:N6">MMULT(TRANSPOSE(H5:I60),H5:I60)</f>
        <v>12236611134.105961</v>
      </c>
      <c r="N5" s="2">
        <v>44833390.719424598</v>
      </c>
    </row>
    <row r="6" spans="1:15" x14ac:dyDescent="0.2">
      <c r="A6">
        <v>41.71</v>
      </c>
      <c r="B6">
        <f t="shared" ref="B6:B61" si="3">A7-A6</f>
        <v>21.164999999999999</v>
      </c>
      <c r="C6">
        <f t="shared" si="0"/>
        <v>42.136000000000003</v>
      </c>
      <c r="D6">
        <f t="shared" ref="D6:D60" si="4">C6/21</f>
        <v>2.0064761904761905</v>
      </c>
      <c r="E6">
        <f t="shared" si="1"/>
        <v>2.3975065931431311E-2</v>
      </c>
      <c r="F6">
        <f t="shared" si="2"/>
        <v>5.7480378641647833E-7</v>
      </c>
      <c r="G6">
        <f t="shared" ref="G6:G60" si="5">SQRT($D$1^2+($G$1*F6))</f>
        <v>7.0484866284609027E-5</v>
      </c>
      <c r="H6">
        <f t="shared" ref="H6:H60" si="6">1/G6</f>
        <v>14187.442676873725</v>
      </c>
      <c r="I6">
        <f t="shared" ref="I6:I60" si="7">E6/G6</f>
        <v>340.14487357644987</v>
      </c>
      <c r="J6">
        <f t="shared" ref="J6:J60" si="8">D6/G6</f>
        <v>28466.765934892916</v>
      </c>
      <c r="K6">
        <f t="shared" ref="K6:K60" si="9">(D6-$M$14-$M$15*E6)^2/G6^2</f>
        <v>8.920501747053379E-2</v>
      </c>
      <c r="M6" s="2">
        <v>44833390.719424598</v>
      </c>
      <c r="N6" s="2">
        <v>670650.14577316516</v>
      </c>
    </row>
    <row r="7" spans="1:15" x14ac:dyDescent="0.2">
      <c r="A7">
        <v>62.875</v>
      </c>
      <c r="B7">
        <f t="shared" si="3"/>
        <v>20.971000000000004</v>
      </c>
      <c r="C7">
        <f t="shared" si="0"/>
        <v>42.135999999999996</v>
      </c>
      <c r="D7">
        <f t="shared" si="4"/>
        <v>2.0064761904761901</v>
      </c>
      <c r="E7">
        <f t="shared" si="1"/>
        <v>1.5904572564612324E-2</v>
      </c>
      <c r="F7">
        <f t="shared" si="2"/>
        <v>2.5295542846301912E-7</v>
      </c>
      <c r="G7">
        <f t="shared" si="5"/>
        <v>6.8743619356033856E-5</v>
      </c>
      <c r="H7">
        <f t="shared" si="6"/>
        <v>14546.804625180484</v>
      </c>
      <c r="I7">
        <f t="shared" si="7"/>
        <v>231.3607097444212</v>
      </c>
      <c r="J7">
        <f t="shared" si="8"/>
        <v>29187.817127933562</v>
      </c>
      <c r="K7">
        <f t="shared" si="9"/>
        <v>4.741825281190451E-2</v>
      </c>
      <c r="M7" s="2"/>
    </row>
    <row r="8" spans="1:15" x14ac:dyDescent="0.2">
      <c r="A8">
        <v>83.846000000000004</v>
      </c>
      <c r="B8">
        <f t="shared" si="3"/>
        <v>21.164999999999992</v>
      </c>
      <c r="C8">
        <f t="shared" si="0"/>
        <v>42.135999999999996</v>
      </c>
      <c r="D8">
        <f t="shared" si="4"/>
        <v>2.0064761904761901</v>
      </c>
      <c r="E8">
        <f t="shared" si="1"/>
        <v>1.1926627388307133E-2</v>
      </c>
      <c r="F8">
        <f t="shared" si="2"/>
        <v>1.4224444085951786E-7</v>
      </c>
      <c r="G8">
        <f t="shared" si="5"/>
        <v>6.8134371135611767E-5</v>
      </c>
      <c r="H8">
        <f t="shared" si="6"/>
        <v>14676.880160963728</v>
      </c>
      <c r="I8">
        <f t="shared" si="7"/>
        <v>175.04568090265161</v>
      </c>
      <c r="J8">
        <f t="shared" si="8"/>
        <v>29448.810593446073</v>
      </c>
      <c r="K8">
        <f t="shared" si="9"/>
        <v>3.0871448857900819E-2</v>
      </c>
      <c r="L8" t="s">
        <v>38</v>
      </c>
      <c r="M8" s="2" cm="1">
        <f t="array" ref="M8:M9">MMULT(TRANSPOSE(H5:I60),J5:J60)</f>
        <v>24552539180.519157</v>
      </c>
    </row>
    <row r="9" spans="1:15" x14ac:dyDescent="0.2">
      <c r="A9">
        <v>105.011</v>
      </c>
      <c r="B9">
        <f t="shared" si="3"/>
        <v>20.971000000000004</v>
      </c>
      <c r="C9">
        <f t="shared" si="0"/>
        <v>42.137</v>
      </c>
      <c r="D9">
        <f t="shared" si="4"/>
        <v>2.0065238095238094</v>
      </c>
      <c r="E9">
        <f t="shared" si="1"/>
        <v>9.5228118958966216E-3</v>
      </c>
      <c r="F9">
        <f t="shared" si="2"/>
        <v>9.0683946404630202E-8</v>
      </c>
      <c r="G9">
        <f t="shared" si="5"/>
        <v>6.7848763910927928E-5</v>
      </c>
      <c r="H9">
        <f t="shared" si="6"/>
        <v>14738.662023567638</v>
      </c>
      <c r="I9">
        <f t="shared" si="7"/>
        <v>140.35350604762968</v>
      </c>
      <c r="J9">
        <f t="shared" si="8"/>
        <v>29573.476270812836</v>
      </c>
      <c r="K9">
        <f t="shared" si="9"/>
        <v>0.30481470211247069</v>
      </c>
      <c r="M9" s="2">
        <v>89957770.187319681</v>
      </c>
    </row>
    <row r="10" spans="1:15" x14ac:dyDescent="0.2">
      <c r="A10">
        <v>125.982</v>
      </c>
      <c r="B10">
        <f t="shared" si="3"/>
        <v>21.165999999999997</v>
      </c>
      <c r="C10">
        <f t="shared" si="0"/>
        <v>42.135999999999996</v>
      </c>
      <c r="D10">
        <f t="shared" si="4"/>
        <v>2.0064761904761901</v>
      </c>
      <c r="E10">
        <f t="shared" si="1"/>
        <v>7.9376418853487011E-3</v>
      </c>
      <c r="F10">
        <f t="shared" si="2"/>
        <v>6.3006158700042072E-8</v>
      </c>
      <c r="G10">
        <f t="shared" si="5"/>
        <v>6.7694952289480811E-5</v>
      </c>
      <c r="H10">
        <f t="shared" si="6"/>
        <v>14772.150155653349</v>
      </c>
      <c r="I10">
        <f t="shared" si="7"/>
        <v>117.25603781217436</v>
      </c>
      <c r="J10">
        <f t="shared" si="8"/>
        <v>29639.967569457589</v>
      </c>
      <c r="K10">
        <f t="shared" si="9"/>
        <v>1.7538487141939275E-2</v>
      </c>
      <c r="M10" s="2"/>
    </row>
    <row r="11" spans="1:15" x14ac:dyDescent="0.2">
      <c r="A11">
        <v>147.148</v>
      </c>
      <c r="B11">
        <f t="shared" si="3"/>
        <v>20.97</v>
      </c>
      <c r="C11">
        <f t="shared" si="0"/>
        <v>42.137</v>
      </c>
      <c r="D11">
        <f t="shared" si="4"/>
        <v>2.0065238095238094</v>
      </c>
      <c r="E11">
        <f t="shared" si="1"/>
        <v>6.7958789789871422E-3</v>
      </c>
      <c r="F11">
        <f t="shared" si="2"/>
        <v>4.6183971097039323E-8</v>
      </c>
      <c r="G11">
        <f t="shared" si="5"/>
        <v>6.7601296661344448E-5</v>
      </c>
      <c r="H11">
        <f t="shared" si="6"/>
        <v>14792.615665489398</v>
      </c>
      <c r="I11">
        <f t="shared" si="7"/>
        <v>100.52882584533529</v>
      </c>
      <c r="J11">
        <f t="shared" si="8"/>
        <v>29681.735537939367</v>
      </c>
      <c r="K11">
        <f t="shared" si="9"/>
        <v>0.34166709202647022</v>
      </c>
      <c r="L11" t="s">
        <v>39</v>
      </c>
      <c r="M11">
        <f t="array" ref="M11:N12">MINVERSE(M5:N6)</f>
        <v>1.0823131254153633E-10</v>
      </c>
      <c r="N11">
        <v>-7.2353323917595689E-9</v>
      </c>
    </row>
    <row r="12" spans="1:15" x14ac:dyDescent="0.2">
      <c r="A12">
        <v>168.11799999999999</v>
      </c>
      <c r="B12">
        <f t="shared" si="3"/>
        <v>21.167000000000002</v>
      </c>
      <c r="C12">
        <f t="shared" si="0"/>
        <v>42.135999999999996</v>
      </c>
      <c r="D12">
        <f t="shared" si="4"/>
        <v>2.0064761904761901</v>
      </c>
      <c r="E12">
        <f t="shared" si="1"/>
        <v>5.9482030478592417E-3</v>
      </c>
      <c r="F12">
        <f t="shared" si="2"/>
        <v>3.5381119498561971E-8</v>
      </c>
      <c r="G12">
        <f t="shared" si="5"/>
        <v>6.7541084528889377E-5</v>
      </c>
      <c r="H12">
        <f t="shared" si="6"/>
        <v>14805.803119318725</v>
      </c>
      <c r="I12">
        <f t="shared" si="7"/>
        <v>88.067923240335503</v>
      </c>
      <c r="J12">
        <f t="shared" si="8"/>
        <v>29707.491439791127</v>
      </c>
      <c r="K12">
        <f t="shared" si="9"/>
        <v>1.2218056273265067E-2</v>
      </c>
      <c r="M12">
        <v>-7.2353323917595689E-9</v>
      </c>
      <c r="N12">
        <v>1.9747770017671984E-6</v>
      </c>
    </row>
    <row r="13" spans="1:15" x14ac:dyDescent="0.2">
      <c r="A13">
        <v>189.285</v>
      </c>
      <c r="B13">
        <f t="shared" si="3"/>
        <v>20.968999999999994</v>
      </c>
      <c r="C13">
        <f t="shared" si="0"/>
        <v>42.135999999999996</v>
      </c>
      <c r="D13">
        <f t="shared" si="4"/>
        <v>2.0064761904761901</v>
      </c>
      <c r="E13">
        <f t="shared" si="1"/>
        <v>5.2830388039200151E-3</v>
      </c>
      <c r="F13">
        <f t="shared" si="2"/>
        <v>2.7910499003724622E-8</v>
      </c>
      <c r="G13">
        <f t="shared" si="5"/>
        <v>6.7499413923713581E-5</v>
      </c>
      <c r="H13">
        <f t="shared" si="6"/>
        <v>14814.943447215393</v>
      </c>
      <c r="I13">
        <f t="shared" si="7"/>
        <v>78.267921109519477</v>
      </c>
      <c r="J13">
        <f t="shared" si="8"/>
        <v>29725.831290088936</v>
      </c>
      <c r="K13">
        <f t="shared" si="9"/>
        <v>1.0645426650178947E-2</v>
      </c>
    </row>
    <row r="14" spans="1:15" x14ac:dyDescent="0.2">
      <c r="A14">
        <v>210.25399999999999</v>
      </c>
      <c r="B14">
        <f t="shared" si="3"/>
        <v>21.167000000000002</v>
      </c>
      <c r="C14">
        <f t="shared" si="0"/>
        <v>42.135999999999996</v>
      </c>
      <c r="D14">
        <f t="shared" si="4"/>
        <v>2.0064761904761901</v>
      </c>
      <c r="E14">
        <f t="shared" si="1"/>
        <v>4.7561520827189971E-3</v>
      </c>
      <c r="F14">
        <f t="shared" si="2"/>
        <v>2.2620982633952256E-8</v>
      </c>
      <c r="G14">
        <f t="shared" si="5"/>
        <v>6.7469893804280657E-5</v>
      </c>
      <c r="H14">
        <f t="shared" si="6"/>
        <v>14821.425433110056</v>
      </c>
      <c r="I14">
        <f t="shared" si="7"/>
        <v>70.492953442550714</v>
      </c>
      <c r="J14">
        <f t="shared" si="8"/>
        <v>29738.837240453584</v>
      </c>
      <c r="K14">
        <f t="shared" si="9"/>
        <v>9.4743557188838676E-3</v>
      </c>
      <c r="L14" t="s">
        <v>40</v>
      </c>
      <c r="M14">
        <f t="array" ref="M14:M15">MMULT(M11:N12,M8:M9)</f>
        <v>2.0064791732083078</v>
      </c>
      <c r="N14">
        <f>SQRT(M11)</f>
        <v>1.0403427922638593E-5</v>
      </c>
      <c r="O14" t="s">
        <v>42</v>
      </c>
    </row>
    <row r="15" spans="1:15" x14ac:dyDescent="0.2">
      <c r="A15">
        <v>231.42099999999999</v>
      </c>
      <c r="B15">
        <f t="shared" si="3"/>
        <v>20.968999999999994</v>
      </c>
      <c r="C15">
        <f t="shared" si="0"/>
        <v>42.137</v>
      </c>
      <c r="D15">
        <f t="shared" si="4"/>
        <v>2.0065238095238094</v>
      </c>
      <c r="E15">
        <f t="shared" si="1"/>
        <v>4.3211290245915458E-3</v>
      </c>
      <c r="F15">
        <f t="shared" si="2"/>
        <v>1.867215604716748E-8</v>
      </c>
      <c r="G15">
        <f t="shared" si="5"/>
        <v>6.7447847481316237E-5</v>
      </c>
      <c r="H15">
        <f t="shared" si="6"/>
        <v>14826.270034444176</v>
      </c>
      <c r="I15">
        <f t="shared" si="7"/>
        <v>64.066225772268623</v>
      </c>
      <c r="J15">
        <f t="shared" si="8"/>
        <v>29749.263830541629</v>
      </c>
      <c r="K15">
        <f t="shared" si="9"/>
        <v>0.37638923907490679</v>
      </c>
      <c r="M15">
        <v>7.5366342164784328E-4</v>
      </c>
      <c r="O15" t="s">
        <v>43</v>
      </c>
    </row>
    <row r="16" spans="1:15" x14ac:dyDescent="0.2">
      <c r="A16">
        <v>252.39</v>
      </c>
      <c r="B16">
        <f t="shared" si="3"/>
        <v>21.168000000000006</v>
      </c>
      <c r="C16">
        <f t="shared" si="0"/>
        <v>42.136000000000024</v>
      </c>
      <c r="D16">
        <f t="shared" si="4"/>
        <v>2.0064761904761914</v>
      </c>
      <c r="E16">
        <f t="shared" si="1"/>
        <v>3.9621221126035109E-3</v>
      </c>
      <c r="F16">
        <f t="shared" si="2"/>
        <v>1.569841163518171E-8</v>
      </c>
      <c r="G16">
        <f t="shared" si="5"/>
        <v>6.7431240290183529E-5</v>
      </c>
      <c r="H16">
        <f t="shared" si="6"/>
        <v>14829.921497759808</v>
      </c>
      <c r="I16">
        <f t="shared" si="7"/>
        <v>58.757959894448312</v>
      </c>
      <c r="J16">
        <f t="shared" si="8"/>
        <v>29755.884391886073</v>
      </c>
      <c r="K16">
        <f t="shared" si="9"/>
        <v>7.835331561220675E-3</v>
      </c>
    </row>
    <row r="17" spans="1:13" x14ac:dyDescent="0.2">
      <c r="A17">
        <v>273.55799999999999</v>
      </c>
      <c r="B17">
        <f t="shared" si="3"/>
        <v>20.968000000000018</v>
      </c>
      <c r="C17">
        <f t="shared" si="0"/>
        <v>42.136000000000024</v>
      </c>
      <c r="D17">
        <f t="shared" si="4"/>
        <v>2.0064761904761914</v>
      </c>
      <c r="E17">
        <f t="shared" si="1"/>
        <v>3.6555319164491627E-3</v>
      </c>
      <c r="F17">
        <f t="shared" si="2"/>
        <v>1.3362913592178487E-8</v>
      </c>
      <c r="G17">
        <f t="shared" si="5"/>
        <v>6.7418194585533651E-5</v>
      </c>
      <c r="H17">
        <f t="shared" si="6"/>
        <v>14832.791150040324</v>
      </c>
      <c r="I17">
        <f t="shared" si="7"/>
        <v>54.221741458997087</v>
      </c>
      <c r="J17">
        <f t="shared" si="8"/>
        <v>29761.642280861874</v>
      </c>
      <c r="K17">
        <f t="shared" si="9"/>
        <v>7.2432330637124736E-3</v>
      </c>
      <c r="L17" t="s">
        <v>41</v>
      </c>
      <c r="M17">
        <f>+SUM(K5:K60)/(COUNT(K5:K60)-2)</f>
        <v>0.16023167893542478</v>
      </c>
    </row>
    <row r="18" spans="1:13" x14ac:dyDescent="0.2">
      <c r="A18">
        <v>294.52600000000001</v>
      </c>
      <c r="B18">
        <f t="shared" si="3"/>
        <v>21.168000000000006</v>
      </c>
      <c r="C18">
        <f t="shared" si="0"/>
        <v>42.134999999999991</v>
      </c>
      <c r="D18">
        <f t="shared" si="4"/>
        <v>2.0064285714285708</v>
      </c>
      <c r="E18">
        <f t="shared" si="1"/>
        <v>3.3952859849385114E-3</v>
      </c>
      <c r="F18">
        <f t="shared" si="2"/>
        <v>1.1527966919519876E-8</v>
      </c>
      <c r="G18">
        <f t="shared" si="5"/>
        <v>6.7407943106715065E-5</v>
      </c>
      <c r="H18">
        <f t="shared" si="6"/>
        <v>14835.046938264783</v>
      </c>
      <c r="I18">
        <f t="shared" si="7"/>
        <v>50.369226955395391</v>
      </c>
      <c r="J18">
        <f t="shared" si="8"/>
        <v>29765.462035418401</v>
      </c>
      <c r="K18">
        <f t="shared" si="9"/>
        <v>0.62195497623580609</v>
      </c>
    </row>
    <row r="19" spans="1:13" x14ac:dyDescent="0.2">
      <c r="A19">
        <v>315.69400000000002</v>
      </c>
      <c r="B19">
        <f t="shared" si="3"/>
        <v>20.966999999999985</v>
      </c>
      <c r="C19">
        <f t="shared" si="0"/>
        <v>42.137</v>
      </c>
      <c r="D19">
        <f t="shared" si="4"/>
        <v>2.0065238095238094</v>
      </c>
      <c r="E19">
        <f t="shared" si="1"/>
        <v>3.1676243450936663E-3</v>
      </c>
      <c r="F19">
        <f t="shared" si="2"/>
        <v>1.0033843991630079E-8</v>
      </c>
      <c r="G19">
        <f t="shared" si="5"/>
        <v>6.739959459003809E-5</v>
      </c>
      <c r="H19">
        <f t="shared" si="6"/>
        <v>14836.884495857244</v>
      </c>
      <c r="I19">
        <f t="shared" si="7"/>
        <v>46.997676534420179</v>
      </c>
      <c r="J19">
        <f t="shared" si="8"/>
        <v>29770.562000092224</v>
      </c>
      <c r="K19">
        <f t="shared" si="9"/>
        <v>0.39293268286422572</v>
      </c>
    </row>
    <row r="20" spans="1:13" x14ac:dyDescent="0.2">
      <c r="A20">
        <v>336.661</v>
      </c>
      <c r="B20">
        <f t="shared" si="3"/>
        <v>21.170000000000016</v>
      </c>
      <c r="C20">
        <f t="shared" si="0"/>
        <v>42.136000000000024</v>
      </c>
      <c r="D20">
        <f t="shared" si="4"/>
        <v>2.0064761904761914</v>
      </c>
      <c r="E20">
        <f t="shared" si="1"/>
        <v>2.9703470256430059E-3</v>
      </c>
      <c r="F20">
        <f t="shared" si="2"/>
        <v>8.822961452746252E-9</v>
      </c>
      <c r="G20">
        <f t="shared" si="5"/>
        <v>6.7392827940200741E-5</v>
      </c>
      <c r="H20">
        <f t="shared" si="6"/>
        <v>14838.374209304939</v>
      </c>
      <c r="I20">
        <f t="shared" si="7"/>
        <v>44.075120697986819</v>
      </c>
      <c r="J20">
        <f t="shared" si="8"/>
        <v>29772.844556346343</v>
      </c>
      <c r="K20">
        <f t="shared" si="9"/>
        <v>6.0026392883604949E-3</v>
      </c>
    </row>
    <row r="21" spans="1:13" x14ac:dyDescent="0.2">
      <c r="A21">
        <v>357.83100000000002</v>
      </c>
      <c r="B21">
        <f t="shared" si="3"/>
        <v>20.966000000000008</v>
      </c>
      <c r="C21">
        <f t="shared" si="0"/>
        <v>42.135999999999967</v>
      </c>
      <c r="D21">
        <f t="shared" si="4"/>
        <v>2.0064761904761887</v>
      </c>
      <c r="E21">
        <f t="shared" si="1"/>
        <v>2.7946153351721902E-3</v>
      </c>
      <c r="F21">
        <f t="shared" si="2"/>
        <v>7.809874871579573E-9</v>
      </c>
      <c r="G21">
        <f t="shared" si="5"/>
        <v>6.738716609103712E-5</v>
      </c>
      <c r="H21">
        <f t="shared" si="6"/>
        <v>14839.620924985087</v>
      </c>
      <c r="I21">
        <f t="shared" si="7"/>
        <v>41.471032205105445</v>
      </c>
      <c r="J21">
        <f t="shared" si="8"/>
        <v>29775.346061674816</v>
      </c>
      <c r="K21">
        <f t="shared" si="9"/>
        <v>5.7029402311540335E-3</v>
      </c>
    </row>
    <row r="22" spans="1:13" x14ac:dyDescent="0.2">
      <c r="A22">
        <v>378.79700000000003</v>
      </c>
      <c r="B22">
        <f t="shared" si="3"/>
        <v>21.169999999999959</v>
      </c>
      <c r="C22">
        <f t="shared" si="0"/>
        <v>42.135999999999967</v>
      </c>
      <c r="D22">
        <f t="shared" si="4"/>
        <v>2.0064761904761887</v>
      </c>
      <c r="E22">
        <f t="shared" si="1"/>
        <v>2.6399364303307574E-3</v>
      </c>
      <c r="F22">
        <f t="shared" si="2"/>
        <v>6.969264356187503E-9</v>
      </c>
      <c r="G22">
        <f t="shared" si="5"/>
        <v>6.7382467799793382E-5</v>
      </c>
      <c r="H22">
        <f t="shared" si="6"/>
        <v>14840.655628274071</v>
      </c>
      <c r="I22">
        <f t="shared" si="7"/>
        <v>39.178387443073916</v>
      </c>
      <c r="J22">
        <f t="shared" si="8"/>
        <v>29777.422169188369</v>
      </c>
      <c r="K22">
        <f t="shared" si="9"/>
        <v>5.4454094679930046E-3</v>
      </c>
    </row>
    <row r="23" spans="1:13" x14ac:dyDescent="0.2">
      <c r="A23">
        <v>399.96699999999998</v>
      </c>
      <c r="B23">
        <f t="shared" si="3"/>
        <v>20.966000000000008</v>
      </c>
      <c r="C23">
        <f t="shared" si="0"/>
        <v>42.137</v>
      </c>
      <c r="D23">
        <f t="shared" si="4"/>
        <v>2.0065238095238094</v>
      </c>
      <c r="E23">
        <f t="shared" si="1"/>
        <v>2.5002062670170292E-3</v>
      </c>
      <c r="F23">
        <f t="shared" si="2"/>
        <v>6.2510313776312281E-9</v>
      </c>
      <c r="G23">
        <f t="shared" si="5"/>
        <v>6.737845323439628E-5</v>
      </c>
      <c r="H23">
        <f t="shared" si="6"/>
        <v>14841.539869150725</v>
      </c>
      <c r="I23">
        <f t="shared" si="7"/>
        <v>37.106910993033743</v>
      </c>
      <c r="J23">
        <f t="shared" si="8"/>
        <v>29779.903117447811</v>
      </c>
      <c r="K23">
        <f t="shared" si="9"/>
        <v>0.40259727346664009</v>
      </c>
    </row>
    <row r="24" spans="1:13" x14ac:dyDescent="0.2">
      <c r="A24">
        <v>420.93299999999999</v>
      </c>
      <c r="B24">
        <f t="shared" si="3"/>
        <v>21.170999999999992</v>
      </c>
      <c r="C24">
        <f t="shared" si="0"/>
        <v>42.136000000000024</v>
      </c>
      <c r="D24">
        <f t="shared" si="4"/>
        <v>2.0064761904761914</v>
      </c>
      <c r="E24">
        <f t="shared" si="1"/>
        <v>2.3756749886561521E-3</v>
      </c>
      <c r="F24">
        <f t="shared" si="2"/>
        <v>5.6438316517264079E-9</v>
      </c>
      <c r="G24">
        <f t="shared" si="5"/>
        <v>6.7375059103101534E-5</v>
      </c>
      <c r="H24">
        <f t="shared" si="6"/>
        <v>14842.287536545791</v>
      </c>
      <c r="I24">
        <f t="shared" si="7"/>
        <v>35.260451275014773</v>
      </c>
      <c r="J24">
        <f t="shared" si="8"/>
        <v>29780.696554280657</v>
      </c>
      <c r="K24">
        <f t="shared" si="9"/>
        <v>5.019025370548145E-3</v>
      </c>
    </row>
    <row r="25" spans="1:13" x14ac:dyDescent="0.2">
      <c r="A25">
        <v>442.10399999999998</v>
      </c>
      <c r="B25">
        <f t="shared" si="3"/>
        <v>20.965000000000032</v>
      </c>
      <c r="C25">
        <f t="shared" si="0"/>
        <v>42.136000000000024</v>
      </c>
      <c r="D25">
        <f t="shared" si="4"/>
        <v>2.0064761904761914</v>
      </c>
      <c r="E25">
        <f t="shared" si="1"/>
        <v>2.2619112245082606E-3</v>
      </c>
      <c r="F25">
        <f t="shared" si="2"/>
        <v>5.1162423875564595E-9</v>
      </c>
      <c r="G25">
        <f t="shared" si="5"/>
        <v>6.7372109840353696E-5</v>
      </c>
      <c r="H25">
        <f t="shared" si="6"/>
        <v>14842.937268398156</v>
      </c>
      <c r="I25">
        <f t="shared" si="7"/>
        <v>33.573406412061772</v>
      </c>
      <c r="J25">
        <f t="shared" si="8"/>
        <v>29782.000225772619</v>
      </c>
      <c r="K25">
        <f t="shared" si="9"/>
        <v>4.8407577206916706E-3</v>
      </c>
    </row>
    <row r="26" spans="1:13" x14ac:dyDescent="0.2">
      <c r="A26">
        <v>463.06900000000002</v>
      </c>
      <c r="B26">
        <f t="shared" si="3"/>
        <v>21.170999999999992</v>
      </c>
      <c r="C26">
        <f t="shared" si="0"/>
        <v>42.135999999999967</v>
      </c>
      <c r="D26">
        <f t="shared" si="4"/>
        <v>2.0064761904761887</v>
      </c>
      <c r="E26">
        <f t="shared" si="1"/>
        <v>2.1595053868861875E-3</v>
      </c>
      <c r="F26">
        <f t="shared" si="2"/>
        <v>4.6634635159904623E-9</v>
      </c>
      <c r="G26">
        <f t="shared" si="5"/>
        <v>6.7369578670249032E-5</v>
      </c>
      <c r="H26">
        <f t="shared" si="6"/>
        <v>14843.494938489326</v>
      </c>
      <c r="I26">
        <f t="shared" si="7"/>
        <v>32.054607279885559</v>
      </c>
      <c r="J26">
        <f t="shared" si="8"/>
        <v>29783.119177532655</v>
      </c>
      <c r="K26">
        <f t="shared" si="9"/>
        <v>4.683014462627891E-3</v>
      </c>
    </row>
    <row r="27" spans="1:13" x14ac:dyDescent="0.2">
      <c r="A27">
        <v>484.24</v>
      </c>
      <c r="B27">
        <f t="shared" si="3"/>
        <v>20.964999999999975</v>
      </c>
      <c r="C27">
        <f t="shared" si="0"/>
        <v>42.136999999999944</v>
      </c>
      <c r="D27">
        <f t="shared" si="4"/>
        <v>2.0065238095238067</v>
      </c>
      <c r="E27">
        <f t="shared" si="1"/>
        <v>2.0650916900710392E-3</v>
      </c>
      <c r="F27">
        <f t="shared" si="2"/>
        <v>4.264603688400461E-9</v>
      </c>
      <c r="G27">
        <f t="shared" si="5"/>
        <v>6.7367348845031862E-5</v>
      </c>
      <c r="H27">
        <f t="shared" si="6"/>
        <v>14843.986250673823</v>
      </c>
      <c r="I27">
        <f t="shared" si="7"/>
        <v>30.654192653795274</v>
      </c>
      <c r="J27">
        <f t="shared" si="8"/>
        <v>29784.811840221049</v>
      </c>
      <c r="K27">
        <f t="shared" si="9"/>
        <v>0.40893199715155948</v>
      </c>
    </row>
    <row r="28" spans="1:13" x14ac:dyDescent="0.2">
      <c r="A28">
        <v>505.20499999999998</v>
      </c>
      <c r="B28">
        <f t="shared" si="3"/>
        <v>21.171999999999969</v>
      </c>
      <c r="C28">
        <f t="shared" si="0"/>
        <v>42.136000000000024</v>
      </c>
      <c r="D28">
        <f t="shared" si="4"/>
        <v>2.0064761904761914</v>
      </c>
      <c r="E28">
        <f t="shared" si="1"/>
        <v>1.9793945032214647E-3</v>
      </c>
      <c r="F28">
        <f t="shared" si="2"/>
        <v>3.9180025993833492E-9</v>
      </c>
      <c r="G28">
        <f t="shared" si="5"/>
        <v>6.7365411112271494E-5</v>
      </c>
      <c r="H28">
        <f t="shared" si="6"/>
        <v>14844.413230602802</v>
      </c>
      <c r="I28">
        <f t="shared" si="7"/>
        <v>29.382949952203173</v>
      </c>
      <c r="J28">
        <f t="shared" si="8"/>
        <v>29784.961708794282</v>
      </c>
      <c r="K28">
        <f t="shared" si="9"/>
        <v>4.4118505590103425E-3</v>
      </c>
    </row>
    <row r="29" spans="1:13" x14ac:dyDescent="0.2">
      <c r="A29">
        <v>526.37699999999995</v>
      </c>
      <c r="B29">
        <f t="shared" si="3"/>
        <v>20.964000000000055</v>
      </c>
      <c r="C29">
        <f t="shared" si="0"/>
        <v>42.136000000000081</v>
      </c>
      <c r="D29">
        <f t="shared" si="4"/>
        <v>2.0064761904761945</v>
      </c>
      <c r="E29">
        <f t="shared" si="1"/>
        <v>1.8997790556958228E-3</v>
      </c>
      <c r="F29">
        <f t="shared" si="2"/>
        <v>3.6091604604605117E-9</v>
      </c>
      <c r="G29">
        <f t="shared" si="5"/>
        <v>6.7363684430427981E-5</v>
      </c>
      <c r="H29">
        <f t="shared" si="6"/>
        <v>14844.793726103006</v>
      </c>
      <c r="I29">
        <f t="shared" si="7"/>
        <v>28.201828206975243</v>
      </c>
      <c r="J29">
        <f t="shared" si="8"/>
        <v>29785.725163956071</v>
      </c>
      <c r="K29">
        <f t="shared" si="9"/>
        <v>4.2945386102073071E-3</v>
      </c>
    </row>
    <row r="30" spans="1:13" x14ac:dyDescent="0.2">
      <c r="A30">
        <v>547.34100000000001</v>
      </c>
      <c r="B30">
        <f t="shared" si="3"/>
        <v>21.172000000000025</v>
      </c>
      <c r="C30">
        <f t="shared" si="0"/>
        <v>42.135999999999967</v>
      </c>
      <c r="D30">
        <f t="shared" si="4"/>
        <v>2.0064761904761887</v>
      </c>
      <c r="E30">
        <f t="shared" si="1"/>
        <v>1.8270146033277244E-3</v>
      </c>
      <c r="F30">
        <f t="shared" si="2"/>
        <v>3.3379823607727619E-9</v>
      </c>
      <c r="G30">
        <f t="shared" si="5"/>
        <v>6.7362168285082236E-5</v>
      </c>
      <c r="H30">
        <f t="shared" si="6"/>
        <v>14845.127843390042</v>
      </c>
      <c r="I30">
        <f t="shared" si="7"/>
        <v>27.122265358140616</v>
      </c>
      <c r="J30">
        <f t="shared" si="8"/>
        <v>29786.395562337253</v>
      </c>
      <c r="K30">
        <f t="shared" si="9"/>
        <v>4.188691207175005E-3</v>
      </c>
    </row>
    <row r="31" spans="1:13" x14ac:dyDescent="0.2">
      <c r="A31">
        <v>568.51300000000003</v>
      </c>
      <c r="B31">
        <f t="shared" si="3"/>
        <v>20.963999999999942</v>
      </c>
      <c r="C31">
        <f t="shared" si="0"/>
        <v>42.135999999999967</v>
      </c>
      <c r="D31">
        <f t="shared" si="4"/>
        <v>2.0064761904761887</v>
      </c>
      <c r="E31">
        <f t="shared" si="1"/>
        <v>1.7589747288100711E-3</v>
      </c>
      <c r="F31">
        <f t="shared" si="2"/>
        <v>3.0939920965924632E-9</v>
      </c>
      <c r="G31">
        <f t="shared" si="5"/>
        <v>6.7360804116616248E-5</v>
      </c>
      <c r="H31">
        <f t="shared" si="6"/>
        <v>14845.428481951934</v>
      </c>
      <c r="I31">
        <f t="shared" si="7"/>
        <v>26.11273353811071</v>
      </c>
      <c r="J31">
        <f t="shared" si="8"/>
        <v>29786.998786453627</v>
      </c>
      <c r="K31">
        <f t="shared" si="9"/>
        <v>4.0909005912068393E-3</v>
      </c>
    </row>
    <row r="32" spans="1:13" x14ac:dyDescent="0.2">
      <c r="A32">
        <v>589.47699999999998</v>
      </c>
      <c r="B32">
        <f t="shared" si="3"/>
        <v>21.172000000000025</v>
      </c>
      <c r="C32">
        <f t="shared" si="0"/>
        <v>42.134999999999991</v>
      </c>
      <c r="D32">
        <f t="shared" si="4"/>
        <v>2.0064285714285708</v>
      </c>
      <c r="E32">
        <f t="shared" si="1"/>
        <v>1.6964190290715329E-3</v>
      </c>
      <c r="F32">
        <f t="shared" si="2"/>
        <v>2.8778375221960026E-9</v>
      </c>
      <c r="G32">
        <f t="shared" si="5"/>
        <v>6.7359595556568732E-5</v>
      </c>
      <c r="H32">
        <f t="shared" si="6"/>
        <v>14845.694837347975</v>
      </c>
      <c r="I32">
        <f t="shared" si="7"/>
        <v>25.184519221866122</v>
      </c>
      <c r="J32">
        <f t="shared" si="8"/>
        <v>29786.826284364604</v>
      </c>
      <c r="K32">
        <f t="shared" si="9"/>
        <v>0.59320685563639275</v>
      </c>
    </row>
    <row r="33" spans="1:11" x14ac:dyDescent="0.2">
      <c r="A33">
        <v>610.649</v>
      </c>
      <c r="B33">
        <f t="shared" si="3"/>
        <v>20.962999999999965</v>
      </c>
      <c r="C33">
        <f t="shared" si="0"/>
        <v>42.136999999999944</v>
      </c>
      <c r="D33">
        <f t="shared" si="4"/>
        <v>2.0065238095238067</v>
      </c>
      <c r="E33">
        <f t="shared" si="1"/>
        <v>1.6376019611921088E-3</v>
      </c>
      <c r="F33">
        <f t="shared" si="2"/>
        <v>2.6817401833002408E-9</v>
      </c>
      <c r="G33">
        <f t="shared" si="5"/>
        <v>6.7358499121460621E-5</v>
      </c>
      <c r="H33">
        <f t="shared" si="6"/>
        <v>14845.936489719039</v>
      </c>
      <c r="I33">
        <f t="shared" si="7"/>
        <v>24.311734711297387</v>
      </c>
      <c r="J33">
        <f t="shared" si="8"/>
        <v>29788.725041299534</v>
      </c>
      <c r="K33">
        <f t="shared" si="9"/>
        <v>0.41518053039591557</v>
      </c>
    </row>
    <row r="34" spans="1:11" x14ac:dyDescent="0.2">
      <c r="A34">
        <v>631.61199999999997</v>
      </c>
      <c r="B34">
        <f t="shared" si="3"/>
        <v>21.173999999999978</v>
      </c>
      <c r="C34">
        <f t="shared" si="0"/>
        <v>42.136000000000081</v>
      </c>
      <c r="D34">
        <f t="shared" si="4"/>
        <v>2.0064761904761945</v>
      </c>
      <c r="E34">
        <f t="shared" si="1"/>
        <v>1.5832504765583935E-3</v>
      </c>
      <c r="F34">
        <f t="shared" si="2"/>
        <v>2.5066820715223806E-9</v>
      </c>
      <c r="G34">
        <f t="shared" si="5"/>
        <v>6.7357520307482035E-5</v>
      </c>
      <c r="H34">
        <f t="shared" si="6"/>
        <v>14846.15222524634</v>
      </c>
      <c r="I34">
        <f t="shared" si="7"/>
        <v>23.505177585679721</v>
      </c>
      <c r="J34">
        <f t="shared" si="8"/>
        <v>29788.450960141956</v>
      </c>
      <c r="K34">
        <f t="shared" si="9"/>
        <v>3.8436388667695909E-3</v>
      </c>
    </row>
    <row r="35" spans="1:11" x14ac:dyDescent="0.2">
      <c r="A35">
        <v>652.78599999999994</v>
      </c>
      <c r="B35">
        <f t="shared" si="3"/>
        <v>20.962000000000103</v>
      </c>
      <c r="C35">
        <f t="shared" si="0"/>
        <v>42.136000000000081</v>
      </c>
      <c r="D35">
        <f t="shared" si="4"/>
        <v>2.0064761904761945</v>
      </c>
      <c r="E35">
        <f t="shared" si="1"/>
        <v>1.5318955982511881E-3</v>
      </c>
      <c r="F35">
        <f t="shared" si="2"/>
        <v>2.3467041239413654E-9</v>
      </c>
      <c r="G35">
        <f t="shared" si="5"/>
        <v>6.735662579978242E-5</v>
      </c>
      <c r="H35">
        <f t="shared" si="6"/>
        <v>14846.349384728685</v>
      </c>
      <c r="I35">
        <f t="shared" si="7"/>
        <v>22.743057272565107</v>
      </c>
      <c r="J35">
        <f t="shared" si="8"/>
        <v>29788.846555949007</v>
      </c>
      <c r="K35">
        <f t="shared" si="9"/>
        <v>3.772820976753874E-3</v>
      </c>
    </row>
    <row r="36" spans="1:11" x14ac:dyDescent="0.2">
      <c r="A36">
        <v>673.74800000000005</v>
      </c>
      <c r="B36">
        <f t="shared" si="3"/>
        <v>21.173999999999978</v>
      </c>
      <c r="C36">
        <f t="shared" si="0"/>
        <v>42.135999999999967</v>
      </c>
      <c r="D36">
        <f t="shared" si="4"/>
        <v>2.0064761904761887</v>
      </c>
      <c r="E36">
        <f t="shared" si="1"/>
        <v>1.484234461549422E-3</v>
      </c>
      <c r="F36">
        <f t="shared" si="2"/>
        <v>2.2029519368509024E-9</v>
      </c>
      <c r="G36">
        <f t="shared" si="5"/>
        <v>6.7355822007377186E-5</v>
      </c>
      <c r="H36">
        <f t="shared" si="6"/>
        <v>14846.526554014505</v>
      </c>
      <c r="I36">
        <f t="shared" si="7"/>
        <v>22.035726345776915</v>
      </c>
      <c r="J36">
        <f t="shared" si="8"/>
        <v>29789.202041902601</v>
      </c>
      <c r="K36">
        <f t="shared" si="9"/>
        <v>3.7076813075008173E-3</v>
      </c>
    </row>
    <row r="37" spans="1:11" x14ac:dyDescent="0.2">
      <c r="A37">
        <v>694.92200000000003</v>
      </c>
      <c r="B37">
        <f t="shared" si="3"/>
        <v>20.961999999999989</v>
      </c>
      <c r="C37">
        <f t="shared" ref="C37:C60" si="10">A39-A37</f>
        <v>42.136999999999944</v>
      </c>
      <c r="D37">
        <f t="shared" si="4"/>
        <v>2.0065238095238067</v>
      </c>
      <c r="E37">
        <f t="shared" ref="E37:E60" si="11">1/A37</f>
        <v>1.4390104213134712E-3</v>
      </c>
      <c r="F37">
        <f t="shared" ref="F37:F60" si="12">SQRT(((1/(A37^2))*$A$1)^2)</f>
        <v>2.0707509926487735E-9</v>
      </c>
      <c r="G37">
        <f t="shared" si="5"/>
        <v>6.7355082795444405E-5</v>
      </c>
      <c r="H37">
        <f t="shared" si="6"/>
        <v>14846.689492416977</v>
      </c>
      <c r="I37">
        <f t="shared" si="7"/>
        <v>21.364540901593241</v>
      </c>
      <c r="J37">
        <f t="shared" si="8"/>
        <v>29790.235959141588</v>
      </c>
      <c r="K37">
        <f t="shared" si="9"/>
        <v>0.41809135735529035</v>
      </c>
    </row>
    <row r="38" spans="1:11" x14ac:dyDescent="0.2">
      <c r="A38">
        <v>715.88400000000001</v>
      </c>
      <c r="B38">
        <f t="shared" si="3"/>
        <v>21.174999999999955</v>
      </c>
      <c r="C38">
        <f t="shared" si="10"/>
        <v>42.135999999999967</v>
      </c>
      <c r="D38">
        <f t="shared" si="4"/>
        <v>2.0064761904761887</v>
      </c>
      <c r="E38">
        <f t="shared" si="11"/>
        <v>1.3968743539456113E-3</v>
      </c>
      <c r="F38">
        <f t="shared" si="12"/>
        <v>1.9512579607109689E-9</v>
      </c>
      <c r="G38">
        <f t="shared" si="5"/>
        <v>6.7354414633817738E-5</v>
      </c>
      <c r="H38">
        <f t="shared" si="6"/>
        <v>14846.8367728626</v>
      </c>
      <c r="I38">
        <f t="shared" si="7"/>
        <v>20.73916552522839</v>
      </c>
      <c r="J38">
        <f t="shared" si="8"/>
        <v>29789.824488635142</v>
      </c>
      <c r="K38">
        <f t="shared" si="9"/>
        <v>3.5897457957201119E-3</v>
      </c>
    </row>
    <row r="39" spans="1:11" x14ac:dyDescent="0.2">
      <c r="A39">
        <v>737.05899999999997</v>
      </c>
      <c r="B39">
        <f t="shared" si="3"/>
        <v>20.961000000000013</v>
      </c>
      <c r="C39">
        <f t="shared" si="10"/>
        <v>42.136000000000081</v>
      </c>
      <c r="D39">
        <f t="shared" si="4"/>
        <v>2.0064761904761945</v>
      </c>
      <c r="E39">
        <f t="shared" si="11"/>
        <v>1.356743490005549E-3</v>
      </c>
      <c r="F39">
        <f t="shared" si="12"/>
        <v>1.8407528976724376E-9</v>
      </c>
      <c r="G39">
        <f t="shared" si="5"/>
        <v>6.7353796723748936E-5</v>
      </c>
      <c r="H39">
        <f t="shared" si="6"/>
        <v>14846.972979140168</v>
      </c>
      <c r="I39">
        <f t="shared" si="7"/>
        <v>20.143533935736716</v>
      </c>
      <c r="J39">
        <f t="shared" si="8"/>
        <v>29790.097783288162</v>
      </c>
      <c r="K39">
        <f t="shared" si="9"/>
        <v>3.5362037050598021E-3</v>
      </c>
    </row>
    <row r="40" spans="1:11" x14ac:dyDescent="0.2">
      <c r="A40">
        <v>758.02</v>
      </c>
      <c r="B40">
        <f t="shared" si="3"/>
        <v>21.175000000000068</v>
      </c>
      <c r="C40">
        <f t="shared" si="10"/>
        <v>42.134999999999991</v>
      </c>
      <c r="D40">
        <f t="shared" si="4"/>
        <v>2.0064285714285708</v>
      </c>
      <c r="E40">
        <f t="shared" si="11"/>
        <v>1.3192264056357352E-3</v>
      </c>
      <c r="F40">
        <f t="shared" si="12"/>
        <v>1.7403583093265816E-9</v>
      </c>
      <c r="G40">
        <f t="shared" si="5"/>
        <v>6.7353235343406984E-5</v>
      </c>
      <c r="H40">
        <f t="shared" si="6"/>
        <v>14847.096726703674</v>
      </c>
      <c r="I40">
        <f t="shared" si="7"/>
        <v>19.586682048895376</v>
      </c>
      <c r="J40">
        <f t="shared" si="8"/>
        <v>29789.639075221861</v>
      </c>
      <c r="K40">
        <f t="shared" si="9"/>
        <v>0.58683456988784988</v>
      </c>
    </row>
    <row r="41" spans="1:11" x14ac:dyDescent="0.2">
      <c r="A41">
        <v>779.19500000000005</v>
      </c>
      <c r="B41">
        <f t="shared" si="3"/>
        <v>20.959999999999923</v>
      </c>
      <c r="C41">
        <f t="shared" si="10"/>
        <v>42.135999999999967</v>
      </c>
      <c r="D41">
        <f t="shared" si="4"/>
        <v>2.0064761904761887</v>
      </c>
      <c r="E41">
        <f t="shared" si="11"/>
        <v>1.2833757916824414E-3</v>
      </c>
      <c r="F41">
        <f t="shared" si="12"/>
        <v>1.6470534226765335E-9</v>
      </c>
      <c r="G41">
        <f t="shared" si="5"/>
        <v>6.7352713602631902E-5</v>
      </c>
      <c r="H41">
        <f t="shared" si="6"/>
        <v>14847.211738190806</v>
      </c>
      <c r="I41">
        <f t="shared" si="7"/>
        <v>19.054552118777462</v>
      </c>
      <c r="J41">
        <f t="shared" si="8"/>
        <v>29790.576847638444</v>
      </c>
      <c r="K41">
        <f t="shared" si="9"/>
        <v>3.4393502990127767E-3</v>
      </c>
    </row>
    <row r="42" spans="1:11" x14ac:dyDescent="0.2">
      <c r="A42">
        <v>800.15499999999997</v>
      </c>
      <c r="B42">
        <f t="shared" si="3"/>
        <v>21.176000000000045</v>
      </c>
      <c r="C42">
        <f t="shared" si="10"/>
        <v>42.136000000000081</v>
      </c>
      <c r="D42">
        <f t="shared" si="4"/>
        <v>2.0064761904761945</v>
      </c>
      <c r="E42">
        <f t="shared" si="11"/>
        <v>1.2497578594147384E-3</v>
      </c>
      <c r="F42">
        <f t="shared" si="12"/>
        <v>1.5618947071689092E-9</v>
      </c>
      <c r="G42">
        <f t="shared" si="5"/>
        <v>6.7352237409958773E-5</v>
      </c>
      <c r="H42">
        <f t="shared" si="6"/>
        <v>14847.316710701269</v>
      </c>
      <c r="I42">
        <f t="shared" si="7"/>
        <v>18.555550750418693</v>
      </c>
      <c r="J42">
        <f t="shared" si="8"/>
        <v>29790.787472481425</v>
      </c>
      <c r="K42">
        <f t="shared" si="9"/>
        <v>3.3954171658217886E-3</v>
      </c>
    </row>
    <row r="43" spans="1:11" x14ac:dyDescent="0.2">
      <c r="A43">
        <v>821.33100000000002</v>
      </c>
      <c r="B43">
        <f t="shared" si="3"/>
        <v>20.960000000000036</v>
      </c>
      <c r="C43">
        <f t="shared" si="10"/>
        <v>42.136999999999944</v>
      </c>
      <c r="D43">
        <f t="shared" si="4"/>
        <v>2.0065238095238067</v>
      </c>
      <c r="E43">
        <f t="shared" si="11"/>
        <v>1.2175359264413495E-3</v>
      </c>
      <c r="F43">
        <f t="shared" si="12"/>
        <v>1.4823937321753952E-9</v>
      </c>
      <c r="G43">
        <f t="shared" si="5"/>
        <v>6.7351792851344365E-5</v>
      </c>
      <c r="H43">
        <f t="shared" si="6"/>
        <v>14847.414711099849</v>
      </c>
      <c r="I43">
        <f t="shared" si="7"/>
        <v>18.077260825537877</v>
      </c>
      <c r="J43">
        <f t="shared" si="8"/>
        <v>29791.691127695882</v>
      </c>
      <c r="K43">
        <f t="shared" si="9"/>
        <v>0.42134342488523541</v>
      </c>
    </row>
    <row r="44" spans="1:11" x14ac:dyDescent="0.2">
      <c r="A44">
        <v>842.29100000000005</v>
      </c>
      <c r="B44">
        <f t="shared" si="3"/>
        <v>21.176999999999907</v>
      </c>
      <c r="C44">
        <f t="shared" si="10"/>
        <v>42.135999999999967</v>
      </c>
      <c r="D44">
        <f t="shared" si="4"/>
        <v>2.0064761904761887</v>
      </c>
      <c r="E44">
        <f t="shared" si="11"/>
        <v>1.1872381397877931E-3</v>
      </c>
      <c r="F44">
        <f t="shared" si="12"/>
        <v>1.4095344005667791E-9</v>
      </c>
      <c r="G44">
        <f t="shared" si="5"/>
        <v>6.735138542931749E-5</v>
      </c>
      <c r="H44">
        <f t="shared" si="6"/>
        <v>14847.504526086681</v>
      </c>
      <c r="I44">
        <f t="shared" si="7"/>
        <v>17.62752365404199</v>
      </c>
      <c r="J44">
        <f t="shared" si="8"/>
        <v>29791.164319580374</v>
      </c>
      <c r="K44">
        <f t="shared" si="9"/>
        <v>3.3144601600845727E-3</v>
      </c>
    </row>
    <row r="45" spans="1:11" x14ac:dyDescent="0.2">
      <c r="A45">
        <v>863.46799999999996</v>
      </c>
      <c r="B45">
        <f t="shared" si="3"/>
        <v>20.95900000000006</v>
      </c>
      <c r="C45">
        <f t="shared" si="10"/>
        <v>42.136000000000081</v>
      </c>
      <c r="D45">
        <f t="shared" si="4"/>
        <v>2.0064761904761945</v>
      </c>
      <c r="E45">
        <f t="shared" si="11"/>
        <v>1.1581205093877248E-3</v>
      </c>
      <c r="F45">
        <f t="shared" si="12"/>
        <v>1.3412431142644833E-9</v>
      </c>
      <c r="G45">
        <f t="shared" si="5"/>
        <v>6.7351003549101157E-5</v>
      </c>
      <c r="H45">
        <f t="shared" si="6"/>
        <v>14847.588711443123</v>
      </c>
      <c r="I45">
        <f t="shared" si="7"/>
        <v>17.195297001675943</v>
      </c>
      <c r="J45">
        <f t="shared" si="8"/>
        <v>29791.333235493745</v>
      </c>
      <c r="K45">
        <f t="shared" si="9"/>
        <v>3.2770868876003771E-3</v>
      </c>
    </row>
    <row r="46" spans="1:11" x14ac:dyDescent="0.2">
      <c r="A46">
        <v>884.42700000000002</v>
      </c>
      <c r="B46">
        <f t="shared" si="3"/>
        <v>21.177000000000021</v>
      </c>
      <c r="C46">
        <f t="shared" si="10"/>
        <v>42.134999999999991</v>
      </c>
      <c r="D46">
        <f t="shared" si="4"/>
        <v>2.0064285714285708</v>
      </c>
      <c r="E46">
        <f t="shared" si="11"/>
        <v>1.1306755673447329E-3</v>
      </c>
      <c r="F46">
        <f t="shared" si="12"/>
        <v>1.2784272385903333E-9</v>
      </c>
      <c r="G46">
        <f t="shared" si="5"/>
        <v>6.7350652285095861E-5</v>
      </c>
      <c r="H46">
        <f t="shared" si="6"/>
        <v>14847.666148309772</v>
      </c>
      <c r="I46">
        <f t="shared" si="7"/>
        <v>16.787893345985335</v>
      </c>
      <c r="J46">
        <f t="shared" si="8"/>
        <v>29790.781579001527</v>
      </c>
      <c r="K46">
        <f t="shared" si="9"/>
        <v>0.58365131172543849</v>
      </c>
    </row>
    <row r="47" spans="1:11" x14ac:dyDescent="0.2">
      <c r="A47">
        <v>905.60400000000004</v>
      </c>
      <c r="B47">
        <f t="shared" si="3"/>
        <v>20.95799999999997</v>
      </c>
      <c r="C47">
        <f t="shared" si="10"/>
        <v>42.136999999999944</v>
      </c>
      <c r="D47">
        <f t="shared" si="4"/>
        <v>2.0065238095238067</v>
      </c>
      <c r="E47">
        <f t="shared" si="11"/>
        <v>1.1042354053206478E-3</v>
      </c>
      <c r="F47">
        <f t="shared" si="12"/>
        <v>1.2193358303636556E-9</v>
      </c>
      <c r="G47">
        <f t="shared" si="5"/>
        <v>6.735032184649963E-5</v>
      </c>
      <c r="H47">
        <f t="shared" si="6"/>
        <v>14847.738994909831</v>
      </c>
      <c r="I47">
        <f t="shared" si="7"/>
        <v>16.395399087139445</v>
      </c>
      <c r="J47">
        <f t="shared" si="8"/>
        <v>29792.341810881648</v>
      </c>
      <c r="K47">
        <f t="shared" si="9"/>
        <v>0.42300942800848929</v>
      </c>
    </row>
    <row r="48" spans="1:11" x14ac:dyDescent="0.2">
      <c r="A48">
        <v>926.56200000000001</v>
      </c>
      <c r="B48">
        <f t="shared" si="3"/>
        <v>21.178999999999974</v>
      </c>
      <c r="C48">
        <f t="shared" si="10"/>
        <v>42.135999999999967</v>
      </c>
      <c r="D48">
        <f t="shared" si="4"/>
        <v>2.0064761904761887</v>
      </c>
      <c r="E48">
        <f t="shared" si="11"/>
        <v>1.0792585925172844E-3</v>
      </c>
      <c r="F48">
        <f t="shared" si="12"/>
        <v>1.1647991095223898E-9</v>
      </c>
      <c r="G48">
        <f t="shared" si="5"/>
        <v>6.7350016876233616E-5</v>
      </c>
      <c r="H48">
        <f t="shared" si="6"/>
        <v>14847.806227541996</v>
      </c>
      <c r="I48">
        <f t="shared" si="7"/>
        <v>16.024622451106346</v>
      </c>
      <c r="J48">
        <f t="shared" si="8"/>
        <v>29791.769676367094</v>
      </c>
      <c r="K48">
        <f t="shared" si="9"/>
        <v>3.1769230776868022E-3</v>
      </c>
    </row>
    <row r="49" spans="1:11" x14ac:dyDescent="0.2">
      <c r="A49">
        <v>947.74099999999999</v>
      </c>
      <c r="B49">
        <f t="shared" si="3"/>
        <v>20.956999999999994</v>
      </c>
      <c r="C49">
        <f t="shared" si="10"/>
        <v>42.135999999999967</v>
      </c>
      <c r="D49">
        <f t="shared" si="4"/>
        <v>2.0064761904761887</v>
      </c>
      <c r="E49">
        <f t="shared" si="11"/>
        <v>1.0551405922082089E-3</v>
      </c>
      <c r="F49">
        <f t="shared" si="12"/>
        <v>1.1133216693254897E-9</v>
      </c>
      <c r="G49">
        <f t="shared" si="5"/>
        <v>6.73497290122498E-5</v>
      </c>
      <c r="H49">
        <f t="shared" si="6"/>
        <v>14847.869689544208</v>
      </c>
      <c r="I49">
        <f t="shared" si="7"/>
        <v>15.666590017255992</v>
      </c>
      <c r="J49">
        <f t="shared" si="8"/>
        <v>29791.897011363533</v>
      </c>
      <c r="K49">
        <f t="shared" si="9"/>
        <v>3.1465989504001748E-3</v>
      </c>
    </row>
    <row r="50" spans="1:11" x14ac:dyDescent="0.2">
      <c r="A50">
        <v>968.69799999999998</v>
      </c>
      <c r="B50">
        <f t="shared" si="3"/>
        <v>21.178999999999974</v>
      </c>
      <c r="C50">
        <f t="shared" si="10"/>
        <v>42.135999999999967</v>
      </c>
      <c r="D50">
        <f t="shared" si="4"/>
        <v>2.0064761904761887</v>
      </c>
      <c r="E50">
        <f t="shared" si="11"/>
        <v>1.0323134764395096E-3</v>
      </c>
      <c r="F50">
        <f t="shared" si="12"/>
        <v>1.0656711136386257E-9</v>
      </c>
      <c r="G50">
        <f t="shared" si="5"/>
        <v>6.7349462547266556E-5</v>
      </c>
      <c r="H50">
        <f t="shared" si="6"/>
        <v>14847.928434442807</v>
      </c>
      <c r="I50">
        <f t="shared" si="7"/>
        <v>15.327716620084699</v>
      </c>
      <c r="J50">
        <f t="shared" si="8"/>
        <v>29792.014881603885</v>
      </c>
      <c r="K50">
        <f t="shared" si="9"/>
        <v>3.1180310425472251E-3</v>
      </c>
    </row>
    <row r="51" spans="1:11" x14ac:dyDescent="0.2">
      <c r="A51">
        <v>989.87699999999995</v>
      </c>
      <c r="B51">
        <f t="shared" si="3"/>
        <v>20.956999999999994</v>
      </c>
      <c r="C51">
        <f t="shared" si="10"/>
        <v>42.135999999999967</v>
      </c>
      <c r="D51">
        <f t="shared" si="4"/>
        <v>2.0064761904761887</v>
      </c>
      <c r="E51">
        <f t="shared" si="11"/>
        <v>1.0102265230932733E-3</v>
      </c>
      <c r="F51">
        <f t="shared" si="12"/>
        <v>1.0205576279611239E-9</v>
      </c>
      <c r="G51">
        <f t="shared" si="5"/>
        <v>6.7349210268771018E-5</v>
      </c>
      <c r="H51">
        <f t="shared" si="6"/>
        <v>14847.984052215195</v>
      </c>
      <c r="I51">
        <f t="shared" si="7"/>
        <v>14.999827304013728</v>
      </c>
      <c r="J51">
        <f t="shared" si="8"/>
        <v>29792.126477339953</v>
      </c>
      <c r="K51">
        <f t="shared" si="9"/>
        <v>3.0905127258594582E-3</v>
      </c>
    </row>
    <row r="52" spans="1:11" x14ac:dyDescent="0.2">
      <c r="A52">
        <v>1010.8339999999999</v>
      </c>
      <c r="B52">
        <f t="shared" si="3"/>
        <v>21.178999999999974</v>
      </c>
      <c r="C52">
        <f t="shared" si="10"/>
        <v>42.136000000000081</v>
      </c>
      <c r="D52">
        <f t="shared" si="4"/>
        <v>2.0064761904761945</v>
      </c>
      <c r="E52">
        <f t="shared" si="11"/>
        <v>9.892821175385869E-4</v>
      </c>
      <c r="F52">
        <f t="shared" si="12"/>
        <v>9.7867910808163058E-10</v>
      </c>
      <c r="G52">
        <f t="shared" si="5"/>
        <v>6.7348976079636909E-5</v>
      </c>
      <c r="H52">
        <f t="shared" si="6"/>
        <v>14848.035682347247</v>
      </c>
      <c r="I52">
        <f t="shared" si="7"/>
        <v>14.688896181120981</v>
      </c>
      <c r="J52">
        <f t="shared" si="8"/>
        <v>29792.230071970705</v>
      </c>
      <c r="K52">
        <f t="shared" si="9"/>
        <v>3.0645299313846442E-3</v>
      </c>
    </row>
    <row r="53" spans="1:11" x14ac:dyDescent="0.2">
      <c r="A53">
        <v>1032.0129999999999</v>
      </c>
      <c r="B53">
        <f t="shared" si="3"/>
        <v>20.957000000000107</v>
      </c>
      <c r="C53">
        <f t="shared" si="10"/>
        <v>42.137000000000171</v>
      </c>
      <c r="D53">
        <f t="shared" si="4"/>
        <v>2.0065238095238178</v>
      </c>
      <c r="E53">
        <f t="shared" si="11"/>
        <v>9.6898004191807669E-4</v>
      </c>
      <c r="F53">
        <f t="shared" si="12"/>
        <v>9.3892232163555765E-10</v>
      </c>
      <c r="G53">
        <f t="shared" si="5"/>
        <v>6.7348753754708178E-5</v>
      </c>
      <c r="H53">
        <f t="shared" si="6"/>
        <v>14848.084697188515</v>
      </c>
      <c r="I53">
        <f t="shared" si="7"/>
        <v>14.38749773228488</v>
      </c>
      <c r="J53">
        <f t="shared" si="8"/>
        <v>29793.035470735002</v>
      </c>
      <c r="K53">
        <f t="shared" si="9"/>
        <v>0.42500028941702572</v>
      </c>
    </row>
    <row r="54" spans="1:11" x14ac:dyDescent="0.2">
      <c r="A54">
        <v>1052.97</v>
      </c>
      <c r="B54">
        <f t="shared" si="3"/>
        <v>21.180000000000064</v>
      </c>
      <c r="C54">
        <f t="shared" si="10"/>
        <v>42.134999999999991</v>
      </c>
      <c r="D54">
        <f t="shared" si="4"/>
        <v>2.0064285714285708</v>
      </c>
      <c r="E54">
        <f t="shared" si="11"/>
        <v>9.4969467316257826E-4</v>
      </c>
      <c r="F54">
        <f t="shared" si="12"/>
        <v>9.0191997223337617E-10</v>
      </c>
      <c r="G54">
        <f t="shared" si="5"/>
        <v>6.7348546832276935E-5</v>
      </c>
      <c r="H54">
        <f t="shared" si="6"/>
        <v>14848.130316610601</v>
      </c>
      <c r="I54">
        <f t="shared" si="7"/>
        <v>14.101190268108875</v>
      </c>
      <c r="J54">
        <f t="shared" si="8"/>
        <v>29791.712899542261</v>
      </c>
      <c r="K54">
        <f t="shared" si="9"/>
        <v>0.58059732248646623</v>
      </c>
    </row>
    <row r="55" spans="1:11" x14ac:dyDescent="0.2">
      <c r="A55">
        <v>1074.1500000000001</v>
      </c>
      <c r="B55">
        <f t="shared" si="3"/>
        <v>20.954999999999927</v>
      </c>
      <c r="C55">
        <f t="shared" si="10"/>
        <v>42.135999999999967</v>
      </c>
      <c r="D55">
        <f t="shared" si="4"/>
        <v>2.0064761904761887</v>
      </c>
      <c r="E55">
        <f t="shared" si="11"/>
        <v>9.3096867290415667E-4</v>
      </c>
      <c r="F55">
        <f t="shared" si="12"/>
        <v>8.667026699289268E-10</v>
      </c>
      <c r="G55">
        <f t="shared" si="5"/>
        <v>6.7348349891493945E-5</v>
      </c>
      <c r="H55">
        <f t="shared" si="6"/>
        <v>14848.17373567603</v>
      </c>
      <c r="I55">
        <f t="shared" si="7"/>
        <v>13.823184597752668</v>
      </c>
      <c r="J55">
        <f t="shared" si="8"/>
        <v>29792.50707268784</v>
      </c>
      <c r="K55">
        <f t="shared" si="9"/>
        <v>2.9927632103031203E-3</v>
      </c>
    </row>
    <row r="56" spans="1:11" x14ac:dyDescent="0.2">
      <c r="A56">
        <v>1095.105</v>
      </c>
      <c r="B56">
        <f t="shared" si="3"/>
        <v>21.18100000000004</v>
      </c>
      <c r="C56">
        <f t="shared" si="10"/>
        <v>42.135999999999967</v>
      </c>
      <c r="D56">
        <f t="shared" si="4"/>
        <v>2.0064761904761887</v>
      </c>
      <c r="E56">
        <f t="shared" si="11"/>
        <v>9.13154446377288E-4</v>
      </c>
      <c r="F56">
        <f t="shared" si="12"/>
        <v>8.3385104293861139E-10</v>
      </c>
      <c r="G56">
        <f t="shared" si="5"/>
        <v>6.7348166179426224E-5</v>
      </c>
      <c r="H56">
        <f t="shared" si="6"/>
        <v>14848.214238467028</v>
      </c>
      <c r="I56">
        <f t="shared" si="7"/>
        <v>13.558712852618724</v>
      </c>
      <c r="J56">
        <f t="shared" si="8"/>
        <v>29792.588340573628</v>
      </c>
      <c r="K56">
        <f t="shared" si="9"/>
        <v>2.9710077554555678E-3</v>
      </c>
    </row>
    <row r="57" spans="1:11" x14ac:dyDescent="0.2">
      <c r="A57">
        <v>1116.2860000000001</v>
      </c>
      <c r="B57">
        <f t="shared" si="3"/>
        <v>20.954999999999927</v>
      </c>
      <c r="C57">
        <f t="shared" si="10"/>
        <v>42.136999999999944</v>
      </c>
      <c r="D57">
        <f t="shared" si="4"/>
        <v>2.0065238095238067</v>
      </c>
      <c r="E57">
        <f t="shared" si="11"/>
        <v>8.9582777173591711E-4</v>
      </c>
      <c r="F57">
        <f t="shared" si="12"/>
        <v>8.0250739661333837E-10</v>
      </c>
      <c r="G57">
        <f t="shared" si="5"/>
        <v>6.7347990899784064E-5</v>
      </c>
      <c r="H57">
        <f t="shared" si="6"/>
        <v>14848.252882376722</v>
      </c>
      <c r="I57">
        <f t="shared" si="7"/>
        <v>13.301477293790947</v>
      </c>
      <c r="J57">
        <f t="shared" si="8"/>
        <v>29793.372938319386</v>
      </c>
      <c r="K57">
        <f t="shared" si="9"/>
        <v>0.42607794544841887</v>
      </c>
    </row>
    <row r="58" spans="1:11" x14ac:dyDescent="0.2">
      <c r="A58">
        <v>1137.241</v>
      </c>
      <c r="B58">
        <f t="shared" si="3"/>
        <v>21.182000000000016</v>
      </c>
      <c r="C58">
        <f t="shared" si="10"/>
        <v>42.135999999999967</v>
      </c>
      <c r="D58">
        <f t="shared" si="4"/>
        <v>2.0064761904761887</v>
      </c>
      <c r="E58">
        <f t="shared" si="11"/>
        <v>8.7932109376992213E-4</v>
      </c>
      <c r="F58">
        <f t="shared" si="12"/>
        <v>7.7320558594873226E-10</v>
      </c>
      <c r="G58">
        <f t="shared" si="5"/>
        <v>6.7347827038063377E-5</v>
      </c>
      <c r="H58">
        <f t="shared" si="6"/>
        <v>14848.289009158736</v>
      </c>
      <c r="I58">
        <f t="shared" si="7"/>
        <v>13.056413732145373</v>
      </c>
      <c r="J58">
        <f t="shared" si="8"/>
        <v>29792.738366186284</v>
      </c>
      <c r="K58">
        <f t="shared" si="9"/>
        <v>2.9299064193092786E-3</v>
      </c>
    </row>
    <row r="59" spans="1:11" x14ac:dyDescent="0.2">
      <c r="A59">
        <v>1158.423</v>
      </c>
      <c r="B59">
        <f t="shared" si="3"/>
        <v>20.953999999999951</v>
      </c>
      <c r="C59">
        <f t="shared" si="10"/>
        <v>42.135999999999967</v>
      </c>
      <c r="D59">
        <f t="shared" si="4"/>
        <v>2.0064761904761887</v>
      </c>
      <c r="E59">
        <f t="shared" si="11"/>
        <v>8.6324252885172344E-4</v>
      </c>
      <c r="F59">
        <f t="shared" si="12"/>
        <v>7.4518766361831848E-10</v>
      </c>
      <c r="G59">
        <f t="shared" si="5"/>
        <v>6.7347670355736081E-5</v>
      </c>
      <c r="H59">
        <f t="shared" si="6"/>
        <v>14848.323553256045</v>
      </c>
      <c r="I59">
        <f t="shared" si="7"/>
        <v>12.817704373321357</v>
      </c>
      <c r="J59">
        <f t="shared" si="8"/>
        <v>29792.807678095058</v>
      </c>
      <c r="K59">
        <f t="shared" si="9"/>
        <v>2.9104737241061555E-3</v>
      </c>
    </row>
    <row r="60" spans="1:11" x14ac:dyDescent="0.2">
      <c r="A60">
        <v>1179.377</v>
      </c>
      <c r="B60">
        <f t="shared" si="3"/>
        <v>21.182000000000016</v>
      </c>
      <c r="C60">
        <f t="shared" si="10"/>
        <v>42.134999999999991</v>
      </c>
      <c r="D60">
        <f t="shared" si="4"/>
        <v>2.0064285714285708</v>
      </c>
      <c r="E60">
        <f t="shared" si="11"/>
        <v>8.4790529237046338E-4</v>
      </c>
      <c r="F60">
        <f t="shared" si="12"/>
        <v>7.1894338482984107E-10</v>
      </c>
      <c r="G60">
        <f t="shared" si="5"/>
        <v>6.7347523591679363E-5</v>
      </c>
      <c r="H60">
        <f t="shared" si="6"/>
        <v>14848.355910796217</v>
      </c>
      <c r="I60">
        <f t="shared" si="7"/>
        <v>12.589999559764365</v>
      </c>
      <c r="J60">
        <f t="shared" si="8"/>
        <v>29792.165538161829</v>
      </c>
      <c r="K60">
        <f t="shared" si="9"/>
        <v>0.57888033197490418</v>
      </c>
    </row>
    <row r="61" spans="1:11" x14ac:dyDescent="0.2">
      <c r="A61">
        <v>1200.559</v>
      </c>
      <c r="B61">
        <f t="shared" si="3"/>
        <v>20.952999999999975</v>
      </c>
    </row>
    <row r="62" spans="1:11" x14ac:dyDescent="0.2">
      <c r="A62">
        <v>1221.5119999999999</v>
      </c>
    </row>
    <row r="89" spans="2:2" x14ac:dyDescent="0.2">
      <c r="B89">
        <f t="shared" ref="B89" si="13">A90-A89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6D07-3D6C-4806-814C-E4EF3AAC3DB2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4.4341876807152403E-4</v>
      </c>
    </row>
    <row r="3" spans="1:15" x14ac:dyDescent="0.2">
      <c r="A3">
        <v>0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21.021999999999998</v>
      </c>
      <c r="B5">
        <f>A6-A5</f>
        <v>21.008000000000003</v>
      </c>
      <c r="C5">
        <f t="shared" ref="C5:C36" si="0">A7-A5</f>
        <v>42.167000000000002</v>
      </c>
      <c r="D5">
        <f>C5/21</f>
        <v>2.0079523809523812</v>
      </c>
      <c r="E5">
        <f t="shared" ref="E5:E36" si="1">1/A5</f>
        <v>4.7569213205213588E-2</v>
      </c>
      <c r="F5">
        <f t="shared" ref="F5:F36" si="2">SQRT(((1/(A5^2))*$A$1)^2)</f>
        <v>2.2628300449630666E-6</v>
      </c>
      <c r="G5">
        <f>SQRT($D$1^2+($G$1*F5))</f>
        <v>7.4421292001570382E-5</v>
      </c>
      <c r="H5">
        <f>1/G5</f>
        <v>13437.014772316756</v>
      </c>
      <c r="I5">
        <f>E5/G5</f>
        <v>639.18822054594023</v>
      </c>
      <c r="J5">
        <f>D5/G5</f>
        <v>26980.885804965747</v>
      </c>
      <c r="K5">
        <f>(D5-$M$14-$M$15*E5)^2/G5^2</f>
        <v>7.1479643444349067E-2</v>
      </c>
      <c r="L5" t="s">
        <v>37</v>
      </c>
      <c r="M5">
        <f t="array" ref="M5:N6">MMULT(TRANSPOSE(H5:I88),H5:I88)</f>
        <v>18452086497.277668</v>
      </c>
      <c r="N5">
        <v>50153103.360272698</v>
      </c>
    </row>
    <row r="6" spans="1:15" x14ac:dyDescent="0.2">
      <c r="A6">
        <v>42.03</v>
      </c>
      <c r="B6">
        <f t="shared" ref="B6:B69" si="3">A7-A6</f>
        <v>21.158999999999999</v>
      </c>
      <c r="C6">
        <f t="shared" si="0"/>
        <v>42.167000000000002</v>
      </c>
      <c r="D6">
        <f t="shared" ref="D6:D69" si="4">C6/21</f>
        <v>2.0079523809523812</v>
      </c>
      <c r="E6">
        <f t="shared" si="1"/>
        <v>2.3792529145848201E-2</v>
      </c>
      <c r="F6">
        <f t="shared" si="2"/>
        <v>5.6608444315603635E-7</v>
      </c>
      <c r="G6">
        <f t="shared" ref="G6:G69" si="5">SQRT($D$1^2+($G$1*F6))</f>
        <v>6.9182077582990761E-5</v>
      </c>
      <c r="H6">
        <f t="shared" ref="H6:H69" si="6">1/G6</f>
        <v>14454.610716198871</v>
      </c>
      <c r="I6">
        <f t="shared" ref="I6:I69" si="7">E6/G6</f>
        <v>343.91174675705139</v>
      </c>
      <c r="J6">
        <f t="shared" ref="J6:J69" si="8">D6/G6</f>
        <v>29024.170003331328</v>
      </c>
      <c r="K6">
        <f t="shared" ref="K6:K69" si="9">(D6-$M$14-$M$15*E6)^2/G6^2</f>
        <v>1.8227374273265651E-2</v>
      </c>
      <c r="M6">
        <v>50153103.360272698</v>
      </c>
      <c r="N6">
        <v>715053.26880065387</v>
      </c>
    </row>
    <row r="7" spans="1:15" x14ac:dyDescent="0.2">
      <c r="A7">
        <v>63.189</v>
      </c>
      <c r="B7">
        <f t="shared" si="3"/>
        <v>21.008000000000003</v>
      </c>
      <c r="C7">
        <f t="shared" si="0"/>
        <v>42.167999999999999</v>
      </c>
      <c r="D7">
        <f t="shared" si="4"/>
        <v>2.008</v>
      </c>
      <c r="E7">
        <f t="shared" si="1"/>
        <v>1.5825539255250123E-2</v>
      </c>
      <c r="F7">
        <f t="shared" si="2"/>
        <v>2.5044769271946265E-7</v>
      </c>
      <c r="G7">
        <f t="shared" si="5"/>
        <v>6.8163044237051703E-5</v>
      </c>
      <c r="H7">
        <f t="shared" si="6"/>
        <v>14670.706263093005</v>
      </c>
      <c r="I7">
        <f t="shared" si="7"/>
        <v>232.17183786882219</v>
      </c>
      <c r="J7">
        <f t="shared" si="8"/>
        <v>29458.778176290754</v>
      </c>
      <c r="K7">
        <f t="shared" si="9"/>
        <v>0.37634939224834491</v>
      </c>
    </row>
    <row r="8" spans="1:15" x14ac:dyDescent="0.2">
      <c r="A8">
        <v>84.197000000000003</v>
      </c>
      <c r="B8">
        <f t="shared" si="3"/>
        <v>21.159999999999997</v>
      </c>
      <c r="C8">
        <f t="shared" si="0"/>
        <v>42.167000000000002</v>
      </c>
      <c r="D8">
        <f t="shared" si="4"/>
        <v>2.0079523809523812</v>
      </c>
      <c r="E8">
        <f t="shared" si="1"/>
        <v>1.1876907728303859E-2</v>
      </c>
      <c r="F8">
        <f t="shared" si="2"/>
        <v>1.4106093718664393E-7</v>
      </c>
      <c r="G8">
        <f t="shared" si="5"/>
        <v>6.7806315777223618E-5</v>
      </c>
      <c r="H8">
        <f t="shared" si="6"/>
        <v>14747.888725962952</v>
      </c>
      <c r="I8">
        <f t="shared" si="7"/>
        <v>175.15931358555474</v>
      </c>
      <c r="J8">
        <f t="shared" si="8"/>
        <v>29613.058281318088</v>
      </c>
      <c r="K8">
        <f t="shared" si="9"/>
        <v>3.5669360523873728E-3</v>
      </c>
      <c r="L8" t="s">
        <v>38</v>
      </c>
      <c r="M8">
        <f t="array" ref="M8:M9">MMULT(TRANSPOSE(H5:I88),J5:J88)</f>
        <v>37050910704.018463</v>
      </c>
    </row>
    <row r="9" spans="1:15" x14ac:dyDescent="0.2">
      <c r="A9">
        <v>105.357</v>
      </c>
      <c r="B9">
        <f t="shared" si="3"/>
        <v>21.007000000000005</v>
      </c>
      <c r="C9">
        <f t="shared" si="0"/>
        <v>42.167000000000002</v>
      </c>
      <c r="D9">
        <f t="shared" si="4"/>
        <v>2.0079523809523812</v>
      </c>
      <c r="E9">
        <f t="shared" si="1"/>
        <v>9.4915382936112454E-3</v>
      </c>
      <c r="F9">
        <f t="shared" si="2"/>
        <v>9.0089299179088685E-8</v>
      </c>
      <c r="G9">
        <f t="shared" si="5"/>
        <v>6.7639446171214823E-5</v>
      </c>
      <c r="H9">
        <f t="shared" si="6"/>
        <v>14784.272441686075</v>
      </c>
      <c r="I9">
        <f t="shared" si="7"/>
        <v>140.32548802344482</v>
      </c>
      <c r="J9">
        <f t="shared" si="8"/>
        <v>29686.115049932228</v>
      </c>
      <c r="K9">
        <f t="shared" si="9"/>
        <v>1.9547973862316837E-3</v>
      </c>
      <c r="M9">
        <v>100705299.41600679</v>
      </c>
    </row>
    <row r="10" spans="1:15" x14ac:dyDescent="0.2">
      <c r="A10">
        <v>126.364</v>
      </c>
      <c r="B10">
        <f t="shared" si="3"/>
        <v>21.159999999999997</v>
      </c>
      <c r="C10">
        <f t="shared" si="0"/>
        <v>42.167000000000002</v>
      </c>
      <c r="D10">
        <f t="shared" si="4"/>
        <v>2.0079523809523812</v>
      </c>
      <c r="E10">
        <f t="shared" si="1"/>
        <v>7.913646291665348E-3</v>
      </c>
      <c r="F10">
        <f t="shared" si="2"/>
        <v>6.262579762958871E-8</v>
      </c>
      <c r="G10">
        <f t="shared" si="5"/>
        <v>6.7549365994986637E-5</v>
      </c>
      <c r="H10">
        <f t="shared" si="6"/>
        <v>14803.987946744279</v>
      </c>
      <c r="I10">
        <f t="shared" si="7"/>
        <v>117.15352431661137</v>
      </c>
      <c r="J10">
        <f t="shared" si="8"/>
        <v>29725.702845255528</v>
      </c>
      <c r="K10">
        <f t="shared" si="9"/>
        <v>1.1492515741465172E-3</v>
      </c>
    </row>
    <row r="11" spans="1:15" x14ac:dyDescent="0.2">
      <c r="A11">
        <v>147.524</v>
      </c>
      <c r="B11">
        <f t="shared" si="3"/>
        <v>21.007000000000005</v>
      </c>
      <c r="C11">
        <f t="shared" si="0"/>
        <v>42.168000000000006</v>
      </c>
      <c r="D11">
        <f t="shared" si="4"/>
        <v>2.0080000000000005</v>
      </c>
      <c r="E11">
        <f t="shared" si="1"/>
        <v>6.7785580651283858E-3</v>
      </c>
      <c r="F11">
        <f t="shared" si="2"/>
        <v>4.5948849442317083E-8</v>
      </c>
      <c r="G11">
        <f t="shared" si="5"/>
        <v>6.7494607003109995E-5</v>
      </c>
      <c r="H11">
        <f t="shared" si="6"/>
        <v>14815.998557542862</v>
      </c>
      <c r="I11">
        <f t="shared" si="7"/>
        <v>100.4311065151627</v>
      </c>
      <c r="J11">
        <f t="shared" si="8"/>
        <v>29750.525103546071</v>
      </c>
      <c r="K11">
        <f t="shared" si="9"/>
        <v>0.46112598533752513</v>
      </c>
      <c r="L11" t="s">
        <v>39</v>
      </c>
      <c r="M11">
        <f t="array" ref="M11:N12">MINVERSE(M5:N6)</f>
        <v>6.6959506329834825E-11</v>
      </c>
      <c r="N11">
        <v>-4.6964711419972037E-9</v>
      </c>
    </row>
    <row r="12" spans="1:15" x14ac:dyDescent="0.2">
      <c r="A12">
        <v>168.53100000000001</v>
      </c>
      <c r="B12">
        <f t="shared" si="3"/>
        <v>21.161000000000001</v>
      </c>
      <c r="C12">
        <f t="shared" si="0"/>
        <v>42.167000000000002</v>
      </c>
      <c r="D12">
        <f t="shared" si="4"/>
        <v>2.0079523809523812</v>
      </c>
      <c r="E12">
        <f t="shared" si="1"/>
        <v>5.9336264544801844E-3</v>
      </c>
      <c r="F12">
        <f t="shared" si="2"/>
        <v>3.5207922901307081E-8</v>
      </c>
      <c r="G12">
        <f t="shared" si="5"/>
        <v>6.7459315487851669E-5</v>
      </c>
      <c r="H12">
        <f t="shared" si="6"/>
        <v>14823.749585482879</v>
      </c>
      <c r="I12">
        <f t="shared" si="7"/>
        <v>87.958592695010879</v>
      </c>
      <c r="J12">
        <f t="shared" si="8"/>
        <v>29765.383274812222</v>
      </c>
      <c r="K12">
        <f t="shared" si="9"/>
        <v>4.3739044063379156E-4</v>
      </c>
      <c r="M12">
        <v>-4.6964711419972029E-9</v>
      </c>
      <c r="N12">
        <v>1.7279028801385349E-6</v>
      </c>
    </row>
    <row r="13" spans="1:15" x14ac:dyDescent="0.2">
      <c r="A13">
        <v>189.69200000000001</v>
      </c>
      <c r="B13">
        <f t="shared" si="3"/>
        <v>21.006</v>
      </c>
      <c r="C13">
        <f t="shared" si="0"/>
        <v>42.167000000000002</v>
      </c>
      <c r="D13">
        <f t="shared" si="4"/>
        <v>2.0079523809523812</v>
      </c>
      <c r="E13">
        <f t="shared" si="1"/>
        <v>5.2717036037365833E-3</v>
      </c>
      <c r="F13">
        <f t="shared" si="2"/>
        <v>2.7790858885649277E-8</v>
      </c>
      <c r="G13">
        <f t="shared" si="5"/>
        <v>6.7434934423494275E-5</v>
      </c>
      <c r="H13">
        <f t="shared" si="6"/>
        <v>14829.109104191562</v>
      </c>
      <c r="I13">
        <f t="shared" si="7"/>
        <v>78.174667904769635</v>
      </c>
      <c r="J13">
        <f t="shared" si="8"/>
        <v>29776.144933164083</v>
      </c>
      <c r="K13">
        <f t="shared" si="9"/>
        <v>2.7434160084555001E-4</v>
      </c>
    </row>
    <row r="14" spans="1:15" x14ac:dyDescent="0.2">
      <c r="A14">
        <v>210.69800000000001</v>
      </c>
      <c r="B14">
        <f t="shared" si="3"/>
        <v>21.161000000000001</v>
      </c>
      <c r="C14">
        <f t="shared" si="0"/>
        <v>42.167000000000002</v>
      </c>
      <c r="D14">
        <f t="shared" si="4"/>
        <v>2.0079523809523812</v>
      </c>
      <c r="E14">
        <f t="shared" si="1"/>
        <v>4.7461295313671699E-3</v>
      </c>
      <c r="F14">
        <f t="shared" si="2"/>
        <v>2.2525745528515552E-8</v>
      </c>
      <c r="G14">
        <f t="shared" si="5"/>
        <v>6.7417621810787683E-5</v>
      </c>
      <c r="H14">
        <f t="shared" si="6"/>
        <v>14832.917168252696</v>
      </c>
      <c r="I14">
        <f t="shared" si="7"/>
        <v>70.39894620856721</v>
      </c>
      <c r="J14">
        <f t="shared" si="8"/>
        <v>29783.79134446245</v>
      </c>
      <c r="K14">
        <f t="shared" si="9"/>
        <v>1.7177196167119028E-4</v>
      </c>
      <c r="L14" t="s">
        <v>40</v>
      </c>
      <c r="M14">
        <f t="array" ref="M14:M15">MMULT(M11:N12,M8:M9)</f>
        <v>2.0079511572584052</v>
      </c>
      <c r="N14">
        <f>SQRT(M11)</f>
        <v>8.1828788534252922E-6</v>
      </c>
      <c r="O14" t="s">
        <v>42</v>
      </c>
    </row>
    <row r="15" spans="1:15" x14ac:dyDescent="0.2">
      <c r="A15">
        <v>231.85900000000001</v>
      </c>
      <c r="B15">
        <f t="shared" si="3"/>
        <v>21.006</v>
      </c>
      <c r="C15">
        <f t="shared" si="0"/>
        <v>42.167000000000002</v>
      </c>
      <c r="D15">
        <f t="shared" si="4"/>
        <v>2.0079523809523812</v>
      </c>
      <c r="E15">
        <f t="shared" si="1"/>
        <v>4.3129660698959281E-3</v>
      </c>
      <c r="F15">
        <f t="shared" si="2"/>
        <v>1.8601676320073527E-8</v>
      </c>
      <c r="G15">
        <f t="shared" si="5"/>
        <v>6.740471589353493E-5</v>
      </c>
      <c r="H15">
        <f t="shared" si="6"/>
        <v>14835.75721288537</v>
      </c>
      <c r="I15">
        <f t="shared" si="7"/>
        <v>63.986117480388387</v>
      </c>
      <c r="J15">
        <f t="shared" si="8"/>
        <v>29789.494018844642</v>
      </c>
      <c r="K15">
        <f t="shared" si="9"/>
        <v>1.0517341427458151E-4</v>
      </c>
      <c r="M15">
        <v>4.4399999364941323E-4</v>
      </c>
      <c r="O15" t="s">
        <v>43</v>
      </c>
    </row>
    <row r="16" spans="1:15" x14ac:dyDescent="0.2">
      <c r="A16">
        <v>252.86500000000001</v>
      </c>
      <c r="B16">
        <f t="shared" si="3"/>
        <v>21.161000000000001</v>
      </c>
      <c r="C16">
        <f t="shared" si="0"/>
        <v>42.166999999999973</v>
      </c>
      <c r="D16">
        <f t="shared" si="4"/>
        <v>2.0079523809523798</v>
      </c>
      <c r="E16">
        <f t="shared" si="1"/>
        <v>3.9546793743697227E-3</v>
      </c>
      <c r="F16">
        <f t="shared" si="2"/>
        <v>1.5639488954065303E-8</v>
      </c>
      <c r="G16">
        <f t="shared" si="5"/>
        <v>6.739497188378024E-5</v>
      </c>
      <c r="H16">
        <f t="shared" si="6"/>
        <v>14837.902176507432</v>
      </c>
      <c r="I16">
        <f t="shared" si="7"/>
        <v>58.679145696349558</v>
      </c>
      <c r="J16">
        <f t="shared" si="8"/>
        <v>29793.801003656597</v>
      </c>
      <c r="K16">
        <f t="shared" si="9"/>
        <v>6.2354535803071839E-5</v>
      </c>
    </row>
    <row r="17" spans="1:13" x14ac:dyDescent="0.2">
      <c r="A17">
        <v>274.02600000000001</v>
      </c>
      <c r="B17">
        <f t="shared" si="3"/>
        <v>21.005999999999972</v>
      </c>
      <c r="C17">
        <f t="shared" si="0"/>
        <v>42.168000000000006</v>
      </c>
      <c r="D17">
        <f t="shared" si="4"/>
        <v>2.0080000000000005</v>
      </c>
      <c r="E17">
        <f t="shared" si="1"/>
        <v>3.6492887536219189E-3</v>
      </c>
      <c r="F17">
        <f t="shared" si="2"/>
        <v>1.331730840731142E-8</v>
      </c>
      <c r="G17">
        <f t="shared" si="5"/>
        <v>6.7387332168429451E-5</v>
      </c>
      <c r="H17">
        <f t="shared" si="6"/>
        <v>14839.584352450353</v>
      </c>
      <c r="I17">
        <f t="shared" si="7"/>
        <v>54.153928285820882</v>
      </c>
      <c r="J17">
        <f t="shared" si="8"/>
        <v>29797.885379720316</v>
      </c>
      <c r="K17">
        <f t="shared" si="9"/>
        <v>0.49106687622478418</v>
      </c>
      <c r="L17" t="s">
        <v>41</v>
      </c>
      <c r="M17">
        <f>+SUM(K5:K88)/(COUNT(K5:K88)-2)</f>
        <v>0.13255179711545509</v>
      </c>
    </row>
    <row r="18" spans="1:13" x14ac:dyDescent="0.2">
      <c r="A18">
        <v>295.03199999999998</v>
      </c>
      <c r="B18">
        <f t="shared" si="3"/>
        <v>21.162000000000035</v>
      </c>
      <c r="C18">
        <f t="shared" si="0"/>
        <v>42.16700000000003</v>
      </c>
      <c r="D18">
        <f t="shared" si="4"/>
        <v>2.0079523809523825</v>
      </c>
      <c r="E18">
        <f t="shared" si="1"/>
        <v>3.3894628379294452E-3</v>
      </c>
      <c r="F18">
        <f t="shared" si="2"/>
        <v>1.148845832970473E-8</v>
      </c>
      <c r="G18">
        <f t="shared" si="5"/>
        <v>6.7381314845659158E-5</v>
      </c>
      <c r="H18">
        <f t="shared" si="6"/>
        <v>14840.909565070948</v>
      </c>
      <c r="I18">
        <f t="shared" si="7"/>
        <v>50.302711451879624</v>
      </c>
      <c r="J18">
        <f t="shared" si="8"/>
        <v>29799.839696683197</v>
      </c>
      <c r="K18">
        <f t="shared" si="9"/>
        <v>1.7419537240346947E-5</v>
      </c>
    </row>
    <row r="19" spans="1:13" x14ac:dyDescent="0.2">
      <c r="A19">
        <v>316.19400000000002</v>
      </c>
      <c r="B19">
        <f t="shared" si="3"/>
        <v>21.004999999999995</v>
      </c>
      <c r="C19">
        <f t="shared" si="0"/>
        <v>42.166999999999973</v>
      </c>
      <c r="D19">
        <f t="shared" si="4"/>
        <v>2.0079523809523798</v>
      </c>
      <c r="E19">
        <f t="shared" si="1"/>
        <v>3.1626153563951245E-3</v>
      </c>
      <c r="F19">
        <f t="shared" si="2"/>
        <v>1.0002135892506259E-8</v>
      </c>
      <c r="G19">
        <f t="shared" si="5"/>
        <v>6.7376424119017982E-5</v>
      </c>
      <c r="H19">
        <f t="shared" si="6"/>
        <v>14841.986838505063</v>
      </c>
      <c r="I19">
        <f t="shared" si="7"/>
        <v>46.939495494870435</v>
      </c>
      <c r="J19">
        <f t="shared" si="8"/>
        <v>29802.002810440128</v>
      </c>
      <c r="K19">
        <f t="shared" si="9"/>
        <v>7.1775009184633859E-6</v>
      </c>
    </row>
    <row r="20" spans="1:13" x14ac:dyDescent="0.2">
      <c r="A20">
        <v>337.19900000000001</v>
      </c>
      <c r="B20">
        <f t="shared" si="3"/>
        <v>21.161999999999978</v>
      </c>
      <c r="C20">
        <f t="shared" si="0"/>
        <v>42.165999999999997</v>
      </c>
      <c r="D20">
        <f t="shared" si="4"/>
        <v>2.0079047619047619</v>
      </c>
      <c r="E20">
        <f t="shared" si="1"/>
        <v>2.9656078458121168E-3</v>
      </c>
      <c r="F20">
        <f t="shared" si="2"/>
        <v>8.7948298951423826E-9</v>
      </c>
      <c r="G20">
        <f t="shared" si="5"/>
        <v>6.737245123140282E-5</v>
      </c>
      <c r="H20">
        <f t="shared" si="6"/>
        <v>14842.86205596587</v>
      </c>
      <c r="I20">
        <f t="shared" si="7"/>
        <v>44.018108167479355</v>
      </c>
      <c r="J20">
        <f t="shared" si="8"/>
        <v>29803.053402469377</v>
      </c>
      <c r="K20">
        <f t="shared" si="9"/>
        <v>0.50152439927056969</v>
      </c>
    </row>
    <row r="21" spans="1:13" x14ac:dyDescent="0.2">
      <c r="A21">
        <v>358.36099999999999</v>
      </c>
      <c r="B21">
        <f t="shared" si="3"/>
        <v>21.004000000000019</v>
      </c>
      <c r="C21">
        <f t="shared" si="0"/>
        <v>42.168000000000006</v>
      </c>
      <c r="D21">
        <f t="shared" si="4"/>
        <v>2.0080000000000005</v>
      </c>
      <c r="E21">
        <f t="shared" si="1"/>
        <v>2.7904822232329971E-3</v>
      </c>
      <c r="F21">
        <f t="shared" si="2"/>
        <v>7.7867910381793699E-9</v>
      </c>
      <c r="G21">
        <f t="shared" si="5"/>
        <v>6.7369133893643228E-5</v>
      </c>
      <c r="H21">
        <f t="shared" si="6"/>
        <v>14843.592936473202</v>
      </c>
      <c r="I21">
        <f t="shared" si="7"/>
        <v>41.420782218135351</v>
      </c>
      <c r="J21">
        <f t="shared" si="8"/>
        <v>29805.934616438197</v>
      </c>
      <c r="K21">
        <f t="shared" si="9"/>
        <v>0.49929903056019237</v>
      </c>
    </row>
    <row r="22" spans="1:13" x14ac:dyDescent="0.2">
      <c r="A22">
        <v>379.36500000000001</v>
      </c>
      <c r="B22">
        <f t="shared" si="3"/>
        <v>21.163999999999987</v>
      </c>
      <c r="C22">
        <f t="shared" si="0"/>
        <v>42.166999999999973</v>
      </c>
      <c r="D22">
        <f t="shared" si="4"/>
        <v>2.0079523809523798</v>
      </c>
      <c r="E22">
        <f t="shared" si="1"/>
        <v>2.6359838150593756E-3</v>
      </c>
      <c r="F22">
        <f t="shared" si="2"/>
        <v>6.9484106732549792E-9</v>
      </c>
      <c r="G22">
        <f t="shared" si="5"/>
        <v>6.7366374757671488E-5</v>
      </c>
      <c r="H22">
        <f t="shared" si="6"/>
        <v>14844.200888012352</v>
      </c>
      <c r="I22">
        <f t="shared" si="7"/>
        <v>39.12907328829057</v>
      </c>
      <c r="J22">
        <f t="shared" si="8"/>
        <v>29806.448516419834</v>
      </c>
      <c r="K22">
        <f t="shared" si="9"/>
        <v>6.2639451575328763E-7</v>
      </c>
    </row>
    <row r="23" spans="1:13" x14ac:dyDescent="0.2">
      <c r="A23">
        <v>400.529</v>
      </c>
      <c r="B23">
        <f t="shared" si="3"/>
        <v>21.002999999999986</v>
      </c>
      <c r="C23">
        <f t="shared" si="0"/>
        <v>42.16700000000003</v>
      </c>
      <c r="D23">
        <f t="shared" si="4"/>
        <v>2.0079523809523825</v>
      </c>
      <c r="E23">
        <f t="shared" si="1"/>
        <v>2.4966981167406106E-3</v>
      </c>
      <c r="F23">
        <f t="shared" si="2"/>
        <v>6.2335014861361118E-9</v>
      </c>
      <c r="G23">
        <f t="shared" si="5"/>
        <v>6.7364021879932342E-5</v>
      </c>
      <c r="H23">
        <f t="shared" si="6"/>
        <v>14844.719363436623</v>
      </c>
      <c r="I23">
        <f t="shared" si="7"/>
        <v>37.06278287823509</v>
      </c>
      <c r="J23">
        <f t="shared" si="8"/>
        <v>29807.489590382502</v>
      </c>
      <c r="K23">
        <f t="shared" si="9"/>
        <v>2.9224528747029661E-6</v>
      </c>
    </row>
    <row r="24" spans="1:13" x14ac:dyDescent="0.2">
      <c r="A24">
        <v>421.53199999999998</v>
      </c>
      <c r="B24">
        <f t="shared" si="3"/>
        <v>21.164000000000044</v>
      </c>
      <c r="C24">
        <f t="shared" si="0"/>
        <v>42.16700000000003</v>
      </c>
      <c r="D24">
        <f t="shared" si="4"/>
        <v>2.0079523809523825</v>
      </c>
      <c r="E24">
        <f t="shared" si="1"/>
        <v>2.3722991374320337E-3</v>
      </c>
      <c r="F24">
        <f t="shared" si="2"/>
        <v>5.6278031974607707E-9</v>
      </c>
      <c r="G24">
        <f t="shared" si="5"/>
        <v>6.7362028367998363E-5</v>
      </c>
      <c r="H24">
        <f t="shared" si="6"/>
        <v>14845.15867807611</v>
      </c>
      <c r="I24">
        <f t="shared" si="7"/>
        <v>35.217157127041624</v>
      </c>
      <c r="J24">
        <f t="shared" si="8"/>
        <v>29808.371713258846</v>
      </c>
      <c r="K24">
        <f t="shared" si="9"/>
        <v>6.3984396852762118E-6</v>
      </c>
    </row>
    <row r="25" spans="1:13" x14ac:dyDescent="0.2">
      <c r="A25">
        <v>442.69600000000003</v>
      </c>
      <c r="B25">
        <f t="shared" si="3"/>
        <v>21.002999999999986</v>
      </c>
      <c r="C25">
        <f t="shared" si="0"/>
        <v>42.166999999999973</v>
      </c>
      <c r="D25">
        <f t="shared" si="4"/>
        <v>2.0079523809523798</v>
      </c>
      <c r="E25">
        <f t="shared" si="1"/>
        <v>2.258886459331008E-3</v>
      </c>
      <c r="F25">
        <f t="shared" si="2"/>
        <v>5.1025680361489788E-9</v>
      </c>
      <c r="G25">
        <f t="shared" si="5"/>
        <v>6.7360299633558923E-5</v>
      </c>
      <c r="H25">
        <f t="shared" si="6"/>
        <v>14845.539664164435</v>
      </c>
      <c r="I25">
        <f t="shared" si="7"/>
        <v>33.534388528842442</v>
      </c>
      <c r="J25">
        <f t="shared" si="8"/>
        <v>29809.136715181969</v>
      </c>
      <c r="K25">
        <f t="shared" si="9"/>
        <v>1.0739575418595266E-5</v>
      </c>
    </row>
    <row r="26" spans="1:13" x14ac:dyDescent="0.2">
      <c r="A26">
        <v>463.69900000000001</v>
      </c>
      <c r="B26">
        <f t="shared" si="3"/>
        <v>21.163999999999987</v>
      </c>
      <c r="C26">
        <f t="shared" si="0"/>
        <v>42.166999999999973</v>
      </c>
      <c r="D26">
        <f t="shared" si="4"/>
        <v>2.0079523809523798</v>
      </c>
      <c r="E26">
        <f t="shared" si="1"/>
        <v>2.1565713965309391E-3</v>
      </c>
      <c r="F26">
        <f t="shared" si="2"/>
        <v>4.6508001883354056E-9</v>
      </c>
      <c r="G26">
        <f t="shared" si="5"/>
        <v>6.735881267050591E-5</v>
      </c>
      <c r="H26">
        <f t="shared" si="6"/>
        <v>14845.867383257268</v>
      </c>
      <c r="I26">
        <f t="shared" si="7"/>
        <v>32.016172955424246</v>
      </c>
      <c r="J26">
        <f t="shared" si="8"/>
        <v>29809.794759514705</v>
      </c>
      <c r="K26">
        <f t="shared" si="9"/>
        <v>1.5615283835048542E-5</v>
      </c>
    </row>
    <row r="27" spans="1:13" x14ac:dyDescent="0.2">
      <c r="A27">
        <v>484.863</v>
      </c>
      <c r="B27">
        <f t="shared" si="3"/>
        <v>21.002999999999986</v>
      </c>
      <c r="C27">
        <f t="shared" si="0"/>
        <v>42.16799999999995</v>
      </c>
      <c r="D27">
        <f t="shared" si="4"/>
        <v>2.0079999999999978</v>
      </c>
      <c r="E27">
        <f t="shared" si="1"/>
        <v>2.0624382557547184E-3</v>
      </c>
      <c r="F27">
        <f t="shared" si="2"/>
        <v>4.253651558800565E-9</v>
      </c>
      <c r="G27">
        <f t="shared" si="5"/>
        <v>6.7357505455771272E-5</v>
      </c>
      <c r="H27">
        <f t="shared" si="6"/>
        <v>14846.155498686432</v>
      </c>
      <c r="I27">
        <f t="shared" si="7"/>
        <v>30.619279051374164</v>
      </c>
      <c r="J27">
        <f t="shared" si="8"/>
        <v>29811.080241362321</v>
      </c>
      <c r="K27">
        <f t="shared" si="9"/>
        <v>0.50627775423792021</v>
      </c>
    </row>
    <row r="28" spans="1:13" x14ac:dyDescent="0.2">
      <c r="A28">
        <v>505.86599999999999</v>
      </c>
      <c r="B28">
        <f t="shared" si="3"/>
        <v>21.164999999999964</v>
      </c>
      <c r="C28">
        <f t="shared" si="0"/>
        <v>42.16700000000003</v>
      </c>
      <c r="D28">
        <f t="shared" si="4"/>
        <v>2.0079523809523825</v>
      </c>
      <c r="E28">
        <f t="shared" si="1"/>
        <v>1.9768080875172478E-3</v>
      </c>
      <c r="F28">
        <f t="shared" si="2"/>
        <v>3.907770214873598E-9</v>
      </c>
      <c r="G28">
        <f t="shared" si="5"/>
        <v>6.7356366966641207E-5</v>
      </c>
      <c r="H28">
        <f t="shared" si="6"/>
        <v>14846.406435419211</v>
      </c>
      <c r="I28">
        <f t="shared" si="7"/>
        <v>29.34849631210481</v>
      </c>
      <c r="J28">
        <f t="shared" si="8"/>
        <v>29810.877150586781</v>
      </c>
      <c r="K28">
        <f t="shared" si="9"/>
        <v>2.6385953616597203E-5</v>
      </c>
    </row>
    <row r="29" spans="1:13" x14ac:dyDescent="0.2">
      <c r="A29">
        <v>527.03099999999995</v>
      </c>
      <c r="B29">
        <f t="shared" si="3"/>
        <v>21.002000000000066</v>
      </c>
      <c r="C29">
        <f t="shared" si="0"/>
        <v>42.16700000000003</v>
      </c>
      <c r="D29">
        <f t="shared" si="4"/>
        <v>2.0079523809523825</v>
      </c>
      <c r="E29">
        <f t="shared" si="1"/>
        <v>1.8974215937961904E-3</v>
      </c>
      <c r="F29">
        <f t="shared" si="2"/>
        <v>3.600208704604076E-9</v>
      </c>
      <c r="G29">
        <f t="shared" si="5"/>
        <v>6.735535459337175E-5</v>
      </c>
      <c r="H29">
        <f t="shared" si="6"/>
        <v>14846.62958182106</v>
      </c>
      <c r="I29">
        <f t="shared" si="7"/>
        <v>28.170315563640582</v>
      </c>
      <c r="J29">
        <f t="shared" si="8"/>
        <v>29811.325217935671</v>
      </c>
      <c r="K29">
        <f t="shared" si="9"/>
        <v>3.2036859594601245E-5</v>
      </c>
    </row>
    <row r="30" spans="1:13" x14ac:dyDescent="0.2">
      <c r="A30">
        <v>548.03300000000002</v>
      </c>
      <c r="B30">
        <f t="shared" si="3"/>
        <v>21.164999999999964</v>
      </c>
      <c r="C30">
        <f t="shared" si="0"/>
        <v>42.16700000000003</v>
      </c>
      <c r="D30">
        <f t="shared" si="4"/>
        <v>2.0079523809523825</v>
      </c>
      <c r="E30">
        <f t="shared" si="1"/>
        <v>1.8247076362189868E-3</v>
      </c>
      <c r="F30">
        <f t="shared" si="2"/>
        <v>3.329557957675882E-9</v>
      </c>
      <c r="G30">
        <f t="shared" si="5"/>
        <v>6.7354463703440357E-5</v>
      </c>
      <c r="H30">
        <f t="shared" si="6"/>
        <v>14846.825956524121</v>
      </c>
      <c r="I30">
        <f t="shared" si="7"/>
        <v>27.091116696483827</v>
      </c>
      <c r="J30">
        <f t="shared" si="8"/>
        <v>29811.71952898824</v>
      </c>
      <c r="K30">
        <f t="shared" si="9"/>
        <v>3.7693655034725367E-5</v>
      </c>
    </row>
    <row r="31" spans="1:13" x14ac:dyDescent="0.2">
      <c r="A31">
        <v>569.19799999999998</v>
      </c>
      <c r="B31">
        <f t="shared" si="3"/>
        <v>21.002000000000066</v>
      </c>
      <c r="C31">
        <f t="shared" si="0"/>
        <v>42.16700000000003</v>
      </c>
      <c r="D31">
        <f t="shared" si="4"/>
        <v>2.0079523809523825</v>
      </c>
      <c r="E31">
        <f t="shared" si="1"/>
        <v>1.756857894792322E-3</v>
      </c>
      <c r="F31">
        <f t="shared" si="2"/>
        <v>3.0865496624941092E-9</v>
      </c>
      <c r="G31">
        <f t="shared" si="5"/>
        <v>6.7353663792990386E-5</v>
      </c>
      <c r="H31">
        <f t="shared" si="6"/>
        <v>14847.00228147161</v>
      </c>
      <c r="I31">
        <f t="shared" si="7"/>
        <v>26.084073172203013</v>
      </c>
      <c r="J31">
        <f t="shared" si="8"/>
        <v>29812.073581086373</v>
      </c>
      <c r="K31">
        <f t="shared" si="9"/>
        <v>4.3386710819044075E-5</v>
      </c>
    </row>
    <row r="32" spans="1:13" x14ac:dyDescent="0.2">
      <c r="A32">
        <v>590.20000000000005</v>
      </c>
      <c r="B32">
        <f t="shared" si="3"/>
        <v>21.164999999999964</v>
      </c>
      <c r="C32">
        <f t="shared" si="0"/>
        <v>42.16599999999994</v>
      </c>
      <c r="D32">
        <f t="shared" si="4"/>
        <v>2.0079047619047592</v>
      </c>
      <c r="E32">
        <f t="shared" si="1"/>
        <v>1.6943409013893593E-3</v>
      </c>
      <c r="F32">
        <f t="shared" si="2"/>
        <v>2.8707910901209072E-9</v>
      </c>
      <c r="G32">
        <f t="shared" si="5"/>
        <v>6.735295357249614E-5</v>
      </c>
      <c r="H32">
        <f t="shared" si="6"/>
        <v>14847.158839495261</v>
      </c>
      <c r="I32">
        <f t="shared" si="7"/>
        <v>25.156148491181394</v>
      </c>
      <c r="J32">
        <f t="shared" si="8"/>
        <v>29811.680934578872</v>
      </c>
      <c r="K32">
        <f t="shared" si="9"/>
        <v>0.49001192074706712</v>
      </c>
    </row>
    <row r="33" spans="1:11" x14ac:dyDescent="0.2">
      <c r="A33">
        <v>611.36500000000001</v>
      </c>
      <c r="B33">
        <f t="shared" si="3"/>
        <v>21.000999999999976</v>
      </c>
      <c r="C33">
        <f t="shared" si="0"/>
        <v>42.168000000000006</v>
      </c>
      <c r="D33">
        <f t="shared" si="4"/>
        <v>2.0080000000000005</v>
      </c>
      <c r="E33">
        <f t="shared" si="1"/>
        <v>1.6356840839760209E-3</v>
      </c>
      <c r="F33">
        <f t="shared" si="2"/>
        <v>2.6754624225724744E-9</v>
      </c>
      <c r="G33">
        <f t="shared" si="5"/>
        <v>6.7352310595418242E-5</v>
      </c>
      <c r="H33">
        <f t="shared" si="6"/>
        <v>14847.300577510205</v>
      </c>
      <c r="I33">
        <f t="shared" si="7"/>
        <v>24.285493244641426</v>
      </c>
      <c r="J33">
        <f t="shared" si="8"/>
        <v>29813.3795596405</v>
      </c>
      <c r="K33">
        <f t="shared" si="9"/>
        <v>0.51036751237802136</v>
      </c>
    </row>
    <row r="34" spans="1:11" x14ac:dyDescent="0.2">
      <c r="A34">
        <v>632.36599999999999</v>
      </c>
      <c r="B34">
        <f t="shared" si="3"/>
        <v>21.16700000000003</v>
      </c>
      <c r="C34">
        <f t="shared" si="0"/>
        <v>42.16700000000003</v>
      </c>
      <c r="D34">
        <f t="shared" si="4"/>
        <v>2.0079523809523825</v>
      </c>
      <c r="E34">
        <f t="shared" si="1"/>
        <v>1.5813626918588287E-3</v>
      </c>
      <c r="F34">
        <f t="shared" si="2"/>
        <v>2.5007079632030007E-9</v>
      </c>
      <c r="G34">
        <f t="shared" si="5"/>
        <v>6.7351735338702296E-5</v>
      </c>
      <c r="H34">
        <f t="shared" si="6"/>
        <v>14847.427389526672</v>
      </c>
      <c r="I34">
        <f t="shared" si="7"/>
        <v>23.479167743880403</v>
      </c>
      <c r="J34">
        <f t="shared" si="8"/>
        <v>29812.927177817699</v>
      </c>
      <c r="K34">
        <f t="shared" si="9"/>
        <v>5.9968872266392016E-5</v>
      </c>
    </row>
    <row r="35" spans="1:11" x14ac:dyDescent="0.2">
      <c r="A35">
        <v>653.53300000000002</v>
      </c>
      <c r="B35">
        <f t="shared" si="3"/>
        <v>21</v>
      </c>
      <c r="C35">
        <f t="shared" si="0"/>
        <v>42.16700000000003</v>
      </c>
      <c r="D35">
        <f t="shared" si="4"/>
        <v>2.0079523809523825</v>
      </c>
      <c r="E35">
        <f t="shared" si="1"/>
        <v>1.5301446139674661E-3</v>
      </c>
      <c r="F35">
        <f t="shared" si="2"/>
        <v>2.3413425396536457E-9</v>
      </c>
      <c r="G35">
        <f t="shared" si="5"/>
        <v>6.7351210735329875E-5</v>
      </c>
      <c r="H35">
        <f t="shared" si="6"/>
        <v>14847.543037194997</v>
      </c>
      <c r="I35">
        <f t="shared" si="7"/>
        <v>22.718888009014076</v>
      </c>
      <c r="J35">
        <f t="shared" si="8"/>
        <v>29813.159392828664</v>
      </c>
      <c r="K35">
        <f t="shared" si="9"/>
        <v>6.5313274582511557E-5</v>
      </c>
    </row>
    <row r="36" spans="1:11" x14ac:dyDescent="0.2">
      <c r="A36">
        <v>674.53300000000002</v>
      </c>
      <c r="B36">
        <f t="shared" si="3"/>
        <v>21.16700000000003</v>
      </c>
      <c r="C36">
        <f t="shared" si="0"/>
        <v>42.16700000000003</v>
      </c>
      <c r="D36">
        <f t="shared" si="4"/>
        <v>2.0079523809523825</v>
      </c>
      <c r="E36">
        <f t="shared" si="1"/>
        <v>1.4825071568032994E-3</v>
      </c>
      <c r="F36">
        <f t="shared" si="2"/>
        <v>2.197827469973003E-9</v>
      </c>
      <c r="G36">
        <f t="shared" si="5"/>
        <v>6.7350738305080345E-5</v>
      </c>
      <c r="H36">
        <f t="shared" si="6"/>
        <v>14847.647184954005</v>
      </c>
      <c r="I36">
        <f t="shared" si="7"/>
        <v>22.011743213384673</v>
      </c>
      <c r="J36">
        <f t="shared" si="8"/>
        <v>29813.368516569331</v>
      </c>
      <c r="K36">
        <f t="shared" si="9"/>
        <v>7.0488829463315409E-5</v>
      </c>
    </row>
    <row r="37" spans="1:11" x14ac:dyDescent="0.2">
      <c r="A37">
        <v>695.7</v>
      </c>
      <c r="B37">
        <f t="shared" si="3"/>
        <v>21</v>
      </c>
      <c r="C37">
        <f t="shared" ref="C37:C68" si="10">A39-A37</f>
        <v>42.166999999999916</v>
      </c>
      <c r="D37">
        <f t="shared" si="4"/>
        <v>2.0079523809523772</v>
      </c>
      <c r="E37">
        <f t="shared" ref="E37:E68" si="11">1/A37</f>
        <v>1.4374011786689664E-3</v>
      </c>
      <c r="F37">
        <f t="shared" ref="F37:F68" si="12">SQRT(((1/(A37^2))*$A$1)^2)</f>
        <v>2.0661221484389342E-9</v>
      </c>
      <c r="G37">
        <f t="shared" si="5"/>
        <v>6.735030474784798E-5</v>
      </c>
      <c r="H37">
        <f t="shared" si="6"/>
        <v>14847.742764400076</v>
      </c>
      <c r="I37">
        <f t="shared" si="7"/>
        <v>21.342162950122287</v>
      </c>
      <c r="J37">
        <f t="shared" si="8"/>
        <v>29813.560435545565</v>
      </c>
      <c r="K37">
        <f t="shared" si="9"/>
        <v>7.5571258603005897E-5</v>
      </c>
    </row>
    <row r="38" spans="1:11" x14ac:dyDescent="0.2">
      <c r="A38">
        <v>716.7</v>
      </c>
      <c r="B38">
        <f t="shared" si="3"/>
        <v>21.166999999999916</v>
      </c>
      <c r="C38">
        <f t="shared" si="10"/>
        <v>42.166999999999916</v>
      </c>
      <c r="D38">
        <f t="shared" si="4"/>
        <v>2.0079523809523772</v>
      </c>
      <c r="E38">
        <f t="shared" si="11"/>
        <v>1.3952839402818474E-3</v>
      </c>
      <c r="F38">
        <f t="shared" si="12"/>
        <v>1.9468172740084376E-9</v>
      </c>
      <c r="G38">
        <f t="shared" si="5"/>
        <v>6.7349912008907259E-5</v>
      </c>
      <c r="H38">
        <f t="shared" si="6"/>
        <v>14847.82934635084</v>
      </c>
      <c r="I38">
        <f t="shared" si="7"/>
        <v>20.716937835008846</v>
      </c>
      <c r="J38">
        <f t="shared" si="8"/>
        <v>29813.734287979743</v>
      </c>
      <c r="K38">
        <f t="shared" si="9"/>
        <v>8.0476670036182794E-5</v>
      </c>
    </row>
    <row r="39" spans="1:11" x14ac:dyDescent="0.2">
      <c r="A39">
        <v>737.86699999999996</v>
      </c>
      <c r="B39">
        <f t="shared" si="3"/>
        <v>21</v>
      </c>
      <c r="C39">
        <f t="shared" si="10"/>
        <v>42.16700000000003</v>
      </c>
      <c r="D39">
        <f t="shared" si="4"/>
        <v>2.0079523809523825</v>
      </c>
      <c r="E39">
        <f t="shared" si="11"/>
        <v>1.3552577903605935E-3</v>
      </c>
      <c r="F39">
        <f t="shared" si="12"/>
        <v>1.8367236783330783E-9</v>
      </c>
      <c r="G39">
        <f t="shared" si="5"/>
        <v>6.7349549590483402E-5</v>
      </c>
      <c r="H39">
        <f t="shared" si="6"/>
        <v>14847.909244834826</v>
      </c>
      <c r="I39">
        <f t="shared" si="7"/>
        <v>20.122744674629473</v>
      </c>
      <c r="J39">
        <f t="shared" si="8"/>
        <v>29813.89472033098</v>
      </c>
      <c r="K39">
        <f t="shared" si="9"/>
        <v>8.528150536820258E-5</v>
      </c>
    </row>
    <row r="40" spans="1:11" x14ac:dyDescent="0.2">
      <c r="A40">
        <v>758.86699999999996</v>
      </c>
      <c r="B40">
        <f t="shared" si="3"/>
        <v>21.16700000000003</v>
      </c>
      <c r="C40">
        <f t="shared" si="10"/>
        <v>42.166000000000054</v>
      </c>
      <c r="D40">
        <f t="shared" si="4"/>
        <v>2.0079047619047645</v>
      </c>
      <c r="E40">
        <f t="shared" si="11"/>
        <v>1.3177539674277575E-3</v>
      </c>
      <c r="F40">
        <f t="shared" si="12"/>
        <v>1.7364755186715954E-9</v>
      </c>
      <c r="G40">
        <f t="shared" si="5"/>
        <v>6.7349219580671634E-5</v>
      </c>
      <c r="H40">
        <f t="shared" si="6"/>
        <v>14847.981999289375</v>
      </c>
      <c r="I40">
        <f t="shared" si="7"/>
        <v>19.565987187859502</v>
      </c>
      <c r="J40">
        <f t="shared" si="8"/>
        <v>29813.333761049365</v>
      </c>
      <c r="K40">
        <f t="shared" si="9"/>
        <v>0.48659647426624053</v>
      </c>
    </row>
    <row r="41" spans="1:11" x14ac:dyDescent="0.2">
      <c r="A41">
        <v>780.03399999999999</v>
      </c>
      <c r="B41">
        <f t="shared" si="3"/>
        <v>20.999000000000024</v>
      </c>
      <c r="C41">
        <f t="shared" si="10"/>
        <v>42.16700000000003</v>
      </c>
      <c r="D41">
        <f t="shared" si="4"/>
        <v>2.0079523809523825</v>
      </c>
      <c r="E41">
        <f t="shared" si="11"/>
        <v>1.281995400200504E-3</v>
      </c>
      <c r="F41">
        <f t="shared" si="12"/>
        <v>1.6435122061352506E-9</v>
      </c>
      <c r="G41">
        <f t="shared" si="5"/>
        <v>6.7348913550613446E-5</v>
      </c>
      <c r="H41">
        <f t="shared" si="6"/>
        <v>14848.049467768906</v>
      </c>
      <c r="I41">
        <f t="shared" si="7"/>
        <v>19.035131119629277</v>
      </c>
      <c r="J41">
        <f t="shared" si="8"/>
        <v>29814.176281305328</v>
      </c>
      <c r="K41">
        <f t="shared" si="9"/>
        <v>9.4437009222324866E-5</v>
      </c>
    </row>
    <row r="42" spans="1:11" x14ac:dyDescent="0.2">
      <c r="A42">
        <v>801.03300000000002</v>
      </c>
      <c r="B42">
        <f t="shared" si="3"/>
        <v>21.168000000000006</v>
      </c>
      <c r="C42">
        <f t="shared" si="10"/>
        <v>42.16700000000003</v>
      </c>
      <c r="D42">
        <f t="shared" si="4"/>
        <v>2.0079523809523825</v>
      </c>
      <c r="E42">
        <f t="shared" si="11"/>
        <v>1.2483880189705042E-3</v>
      </c>
      <c r="F42">
        <f t="shared" si="12"/>
        <v>1.5584726459091002E-9</v>
      </c>
      <c r="G42">
        <f t="shared" si="5"/>
        <v>6.734863360388963E-5</v>
      </c>
      <c r="H42">
        <f t="shared" si="6"/>
        <v>14848.111186360376</v>
      </c>
      <c r="I42">
        <f t="shared" si="7"/>
        <v>18.536204109394212</v>
      </c>
      <c r="J42">
        <f t="shared" si="8"/>
        <v>29814.300209298024</v>
      </c>
      <c r="K42">
        <f t="shared" si="9"/>
        <v>9.8793058425496999E-5</v>
      </c>
    </row>
    <row r="43" spans="1:11" x14ac:dyDescent="0.2">
      <c r="A43">
        <v>822.20100000000002</v>
      </c>
      <c r="B43">
        <f t="shared" si="3"/>
        <v>20.999000000000024</v>
      </c>
      <c r="C43">
        <f t="shared" si="10"/>
        <v>42.168000000000006</v>
      </c>
      <c r="D43">
        <f t="shared" si="4"/>
        <v>2.0080000000000005</v>
      </c>
      <c r="E43">
        <f t="shared" si="11"/>
        <v>1.2162476085531397E-3</v>
      </c>
      <c r="F43">
        <f t="shared" si="12"/>
        <v>1.4792582453112311E-9</v>
      </c>
      <c r="G43">
        <f t="shared" si="5"/>
        <v>6.7348372832304153E-5</v>
      </c>
      <c r="H43">
        <f t="shared" si="6"/>
        <v>14848.168677957168</v>
      </c>
      <c r="I43">
        <f t="shared" si="7"/>
        <v>18.059049645959039</v>
      </c>
      <c r="J43">
        <f t="shared" si="8"/>
        <v>29815.122705337999</v>
      </c>
      <c r="K43">
        <f t="shared" si="9"/>
        <v>0.51438594966017492</v>
      </c>
    </row>
    <row r="44" spans="1:11" x14ac:dyDescent="0.2">
      <c r="A44">
        <v>843.2</v>
      </c>
      <c r="B44">
        <f t="shared" si="3"/>
        <v>21.168999999999983</v>
      </c>
      <c r="C44">
        <f t="shared" si="10"/>
        <v>42.166999999999916</v>
      </c>
      <c r="D44">
        <f t="shared" si="4"/>
        <v>2.0079523809523772</v>
      </c>
      <c r="E44">
        <f t="shared" si="11"/>
        <v>1.1859582542694497E-3</v>
      </c>
      <c r="F44">
        <f t="shared" si="12"/>
        <v>1.4064969808698406E-9</v>
      </c>
      <c r="G44">
        <f t="shared" si="5"/>
        <v>6.734813330337228E-5</v>
      </c>
      <c r="H44">
        <f t="shared" si="6"/>
        <v>14848.221486636625</v>
      </c>
      <c r="I44">
        <f t="shared" si="7"/>
        <v>17.609370833297707</v>
      </c>
      <c r="J44">
        <f t="shared" si="8"/>
        <v>29814.521687000259</v>
      </c>
      <c r="K44">
        <f t="shared" si="9"/>
        <v>1.071456560420124E-4</v>
      </c>
    </row>
    <row r="45" spans="1:11" x14ac:dyDescent="0.2">
      <c r="A45">
        <v>864.36900000000003</v>
      </c>
      <c r="B45">
        <f t="shared" si="3"/>
        <v>20.997999999999934</v>
      </c>
      <c r="C45">
        <f t="shared" si="10"/>
        <v>42.166999999999916</v>
      </c>
      <c r="D45">
        <f t="shared" si="4"/>
        <v>2.0079523809523772</v>
      </c>
      <c r="E45">
        <f t="shared" si="11"/>
        <v>1.1569133090150155E-3</v>
      </c>
      <c r="F45">
        <f t="shared" si="12"/>
        <v>1.3384484045760729E-9</v>
      </c>
      <c r="G45">
        <f t="shared" si="5"/>
        <v>6.7347909287764323E-5</v>
      </c>
      <c r="H45">
        <f t="shared" si="6"/>
        <v>14848.2708754506</v>
      </c>
      <c r="I45">
        <f t="shared" si="7"/>
        <v>17.178162191668836</v>
      </c>
      <c r="J45">
        <f t="shared" si="8"/>
        <v>29814.620857386872</v>
      </c>
      <c r="K45">
        <f t="shared" si="9"/>
        <v>1.1114716665665457E-4</v>
      </c>
    </row>
    <row r="46" spans="1:11" x14ac:dyDescent="0.2">
      <c r="A46">
        <v>885.36699999999996</v>
      </c>
      <c r="B46">
        <f t="shared" si="3"/>
        <v>21.168999999999983</v>
      </c>
      <c r="C46">
        <f t="shared" si="10"/>
        <v>42.166000000000054</v>
      </c>
      <c r="D46">
        <f t="shared" si="4"/>
        <v>2.0079047619047645</v>
      </c>
      <c r="E46">
        <f t="shared" si="11"/>
        <v>1.1294751216162338E-3</v>
      </c>
      <c r="F46">
        <f t="shared" si="12"/>
        <v>1.2757140503500062E-9</v>
      </c>
      <c r="G46">
        <f t="shared" si="5"/>
        <v>6.7347702765891478E-5</v>
      </c>
      <c r="H46">
        <f t="shared" si="6"/>
        <v>14848.316407704617</v>
      </c>
      <c r="I46">
        <f t="shared" si="7"/>
        <v>16.770803980388493</v>
      </c>
      <c r="J46">
        <f t="shared" si="8"/>
        <v>29814.005221298747</v>
      </c>
      <c r="K46">
        <f t="shared" si="9"/>
        <v>0.48488818057843303</v>
      </c>
    </row>
    <row r="47" spans="1:11" x14ac:dyDescent="0.2">
      <c r="A47">
        <v>906.53599999999994</v>
      </c>
      <c r="B47">
        <f t="shared" si="3"/>
        <v>20.997000000000071</v>
      </c>
      <c r="C47">
        <f t="shared" si="10"/>
        <v>42.16700000000003</v>
      </c>
      <c r="D47">
        <f t="shared" si="4"/>
        <v>2.0079523809523825</v>
      </c>
      <c r="E47">
        <f t="shared" si="11"/>
        <v>1.1031001526690613E-3</v>
      </c>
      <c r="F47">
        <f t="shared" si="12"/>
        <v>1.2168299468185062E-9</v>
      </c>
      <c r="G47">
        <f t="shared" si="5"/>
        <v>6.7347508918490958E-5</v>
      </c>
      <c r="H47">
        <f t="shared" si="6"/>
        <v>14848.359145848668</v>
      </c>
      <c r="I47">
        <f t="shared" si="7"/>
        <v>16.379227240670719</v>
      </c>
      <c r="J47">
        <f t="shared" si="8"/>
        <v>29814.798100142918</v>
      </c>
      <c r="K47">
        <f t="shared" si="9"/>
        <v>1.1875487132144353E-4</v>
      </c>
    </row>
    <row r="48" spans="1:11" x14ac:dyDescent="0.2">
      <c r="A48">
        <v>927.53300000000002</v>
      </c>
      <c r="B48">
        <f t="shared" si="3"/>
        <v>21.169999999999959</v>
      </c>
      <c r="C48">
        <f t="shared" si="10"/>
        <v>42.16700000000003</v>
      </c>
      <c r="D48">
        <f t="shared" si="4"/>
        <v>2.0079523809523825</v>
      </c>
      <c r="E48">
        <f t="shared" si="11"/>
        <v>1.0781287566048862E-3</v>
      </c>
      <c r="F48">
        <f t="shared" si="12"/>
        <v>1.1623616158183982E-9</v>
      </c>
      <c r="G48">
        <f t="shared" si="5"/>
        <v>6.7347329607386731E-5</v>
      </c>
      <c r="H48">
        <f t="shared" si="6"/>
        <v>14848.398679348957</v>
      </c>
      <c r="I48">
        <f t="shared" si="7"/>
        <v>16.008485605740123</v>
      </c>
      <c r="J48">
        <f t="shared" si="8"/>
        <v>29814.877481528947</v>
      </c>
      <c r="K48">
        <f t="shared" si="9"/>
        <v>1.2237068758276292E-4</v>
      </c>
    </row>
    <row r="49" spans="1:11" x14ac:dyDescent="0.2">
      <c r="A49">
        <v>948.70299999999997</v>
      </c>
      <c r="B49">
        <f t="shared" si="3"/>
        <v>20.997000000000071</v>
      </c>
      <c r="C49">
        <f t="shared" si="10"/>
        <v>42.16700000000003</v>
      </c>
      <c r="D49">
        <f t="shared" si="4"/>
        <v>2.0079523809523825</v>
      </c>
      <c r="E49">
        <f t="shared" si="11"/>
        <v>1.0540706627890921E-3</v>
      </c>
      <c r="F49">
        <f t="shared" si="12"/>
        <v>1.1110649621526361E-9</v>
      </c>
      <c r="G49">
        <f t="shared" si="5"/>
        <v>6.7347160737086853E-5</v>
      </c>
      <c r="H49">
        <f t="shared" si="6"/>
        <v>14848.43591111211</v>
      </c>
      <c r="I49">
        <f t="shared" si="7"/>
        <v>15.6513006822073</v>
      </c>
      <c r="J49">
        <f t="shared" si="8"/>
        <v>29814.952241136423</v>
      </c>
      <c r="K49">
        <f t="shared" si="9"/>
        <v>1.2590554906687323E-4</v>
      </c>
    </row>
    <row r="50" spans="1:11" x14ac:dyDescent="0.2">
      <c r="A50">
        <v>969.7</v>
      </c>
      <c r="B50">
        <f t="shared" si="3"/>
        <v>21.169999999999959</v>
      </c>
      <c r="C50">
        <f t="shared" si="10"/>
        <v>42.166999999999916</v>
      </c>
      <c r="D50">
        <f t="shared" si="4"/>
        <v>2.0079523809523772</v>
      </c>
      <c r="E50">
        <f t="shared" si="11"/>
        <v>1.0312467773538206E-3</v>
      </c>
      <c r="F50">
        <f t="shared" si="12"/>
        <v>1.0634699158026406E-9</v>
      </c>
      <c r="G50">
        <f t="shared" si="5"/>
        <v>6.7347004052223405E-5</v>
      </c>
      <c r="H50">
        <f t="shared" si="6"/>
        <v>14848.470456452114</v>
      </c>
      <c r="I50">
        <f t="shared" si="7"/>
        <v>15.312437306849656</v>
      </c>
      <c r="J50">
        <f t="shared" si="8"/>
        <v>29815.02160653405</v>
      </c>
      <c r="K50">
        <f t="shared" si="9"/>
        <v>1.2930559317170519E-4</v>
      </c>
    </row>
    <row r="51" spans="1:11" x14ac:dyDescent="0.2">
      <c r="A51">
        <v>990.87</v>
      </c>
      <c r="B51">
        <f t="shared" si="3"/>
        <v>20.996999999999957</v>
      </c>
      <c r="C51">
        <f t="shared" si="10"/>
        <v>42.168000000000006</v>
      </c>
      <c r="D51">
        <f t="shared" si="4"/>
        <v>2.0080000000000005</v>
      </c>
      <c r="E51">
        <f t="shared" si="11"/>
        <v>1.009214124960893E-3</v>
      </c>
      <c r="F51">
        <f t="shared" si="12"/>
        <v>1.0185131500205809E-9</v>
      </c>
      <c r="G51">
        <f t="shared" si="5"/>
        <v>6.7346856052354033E-5</v>
      </c>
      <c r="H51">
        <f t="shared" si="6"/>
        <v>14848.503087102106</v>
      </c>
      <c r="I51">
        <f t="shared" si="7"/>
        <v>14.98531905002887</v>
      </c>
      <c r="J51">
        <f t="shared" si="8"/>
        <v>29815.794198901036</v>
      </c>
      <c r="K51">
        <f t="shared" si="9"/>
        <v>0.51636888303781758</v>
      </c>
    </row>
    <row r="52" spans="1:11" x14ac:dyDescent="0.2">
      <c r="A52">
        <v>1011.867</v>
      </c>
      <c r="B52">
        <f t="shared" si="3"/>
        <v>21.171000000000049</v>
      </c>
      <c r="C52">
        <f t="shared" si="10"/>
        <v>42.167000000000144</v>
      </c>
      <c r="D52">
        <f t="shared" si="4"/>
        <v>2.0079523809523878</v>
      </c>
      <c r="E52">
        <f t="shared" si="11"/>
        <v>9.8827217410983863E-4</v>
      </c>
      <c r="F52">
        <f t="shared" si="12"/>
        <v>9.7668189011978705E-10</v>
      </c>
      <c r="G52">
        <f t="shared" si="5"/>
        <v>6.7346718341510626E-5</v>
      </c>
      <c r="H52">
        <f t="shared" si="6"/>
        <v>14848.533449381574</v>
      </c>
      <c r="I52">
        <f t="shared" si="7"/>
        <v>14.674392434362989</v>
      </c>
      <c r="J52">
        <f t="shared" si="8"/>
        <v>29815.148093336902</v>
      </c>
      <c r="K52">
        <f t="shared" si="9"/>
        <v>1.3583042105633154E-4</v>
      </c>
    </row>
    <row r="53" spans="1:11" x14ac:dyDescent="0.2">
      <c r="A53">
        <v>1033.038</v>
      </c>
      <c r="B53">
        <f t="shared" si="3"/>
        <v>20.996000000000095</v>
      </c>
      <c r="C53">
        <f t="shared" si="10"/>
        <v>42.166999999999916</v>
      </c>
      <c r="D53">
        <f t="shared" si="4"/>
        <v>2.0079523809523772</v>
      </c>
      <c r="E53">
        <f t="shared" si="11"/>
        <v>9.6801860144544538E-4</v>
      </c>
      <c r="F53">
        <f t="shared" si="12"/>
        <v>9.3706001274439617E-10</v>
      </c>
      <c r="G53">
        <f t="shared" si="5"/>
        <v>6.7346587903818173E-5</v>
      </c>
      <c r="H53">
        <f t="shared" si="6"/>
        <v>14848.562208202171</v>
      </c>
      <c r="I53">
        <f t="shared" si="7"/>
        <v>14.37368442225956</v>
      </c>
      <c r="J53">
        <f t="shared" si="8"/>
        <v>29815.205839679038</v>
      </c>
      <c r="K53">
        <f t="shared" si="9"/>
        <v>1.389611941677121E-4</v>
      </c>
    </row>
    <row r="54" spans="1:11" x14ac:dyDescent="0.2">
      <c r="A54">
        <v>1054.0340000000001</v>
      </c>
      <c r="B54">
        <f t="shared" si="3"/>
        <v>21.170999999999822</v>
      </c>
      <c r="C54">
        <f t="shared" si="10"/>
        <v>42.16599999999994</v>
      </c>
      <c r="D54">
        <f t="shared" si="4"/>
        <v>2.0079047619047592</v>
      </c>
      <c r="E54">
        <f t="shared" si="11"/>
        <v>9.4873599902849429E-4</v>
      </c>
      <c r="F54">
        <f t="shared" si="12"/>
        <v>9.0009999585259502E-10</v>
      </c>
      <c r="G54">
        <f t="shared" si="5"/>
        <v>6.734646622890878E-5</v>
      </c>
      <c r="H54">
        <f t="shared" si="6"/>
        <v>14848.589035110284</v>
      </c>
      <c r="I54">
        <f t="shared" si="7"/>
        <v>14.087390952388901</v>
      </c>
      <c r="J54">
        <f t="shared" si="8"/>
        <v>29814.552631164734</v>
      </c>
      <c r="K54">
        <f t="shared" si="9"/>
        <v>0.48324789959073322</v>
      </c>
    </row>
    <row r="55" spans="1:11" x14ac:dyDescent="0.2">
      <c r="A55">
        <v>1075.2049999999999</v>
      </c>
      <c r="B55">
        <f t="shared" si="3"/>
        <v>20.995000000000118</v>
      </c>
      <c r="C55">
        <f t="shared" si="10"/>
        <v>42.167000000000144</v>
      </c>
      <c r="D55">
        <f t="shared" si="4"/>
        <v>2.0079523809523878</v>
      </c>
      <c r="E55">
        <f t="shared" si="11"/>
        <v>9.3005519877604743E-4</v>
      </c>
      <c r="F55">
        <f t="shared" si="12"/>
        <v>8.650026727703531E-10</v>
      </c>
      <c r="G55">
        <f t="shared" si="5"/>
        <v>6.7346350685911613E-5</v>
      </c>
      <c r="H55">
        <f t="shared" si="6"/>
        <v>14848.614510142908</v>
      </c>
      <c r="I55">
        <f t="shared" si="7"/>
        <v>13.810031119779865</v>
      </c>
      <c r="J55">
        <f t="shared" si="8"/>
        <v>29815.310859485628</v>
      </c>
      <c r="K55">
        <f t="shared" si="9"/>
        <v>1.4492563866276039E-4</v>
      </c>
    </row>
    <row r="56" spans="1:11" x14ac:dyDescent="0.2">
      <c r="A56">
        <v>1096.2</v>
      </c>
      <c r="B56">
        <f t="shared" si="3"/>
        <v>21.172000000000025</v>
      </c>
      <c r="C56">
        <f t="shared" si="10"/>
        <v>42.166999999999916</v>
      </c>
      <c r="D56">
        <f t="shared" si="4"/>
        <v>2.0079523809523772</v>
      </c>
      <c r="E56">
        <f t="shared" si="11"/>
        <v>9.1224229155263637E-4</v>
      </c>
      <c r="F56">
        <f t="shared" si="12"/>
        <v>8.3218599849720511E-10</v>
      </c>
      <c r="G56">
        <f t="shared" si="5"/>
        <v>6.7346242650800564E-5</v>
      </c>
      <c r="H56">
        <f t="shared" si="6"/>
        <v>14848.638329908561</v>
      </c>
      <c r="I56">
        <f t="shared" si="7"/>
        <v>13.545555856512097</v>
      </c>
      <c r="J56">
        <f t="shared" si="8"/>
        <v>29815.358688440625</v>
      </c>
      <c r="K56">
        <f t="shared" si="9"/>
        <v>1.4776742433569704E-4</v>
      </c>
    </row>
    <row r="57" spans="1:11" x14ac:dyDescent="0.2">
      <c r="A57">
        <v>1117.3720000000001</v>
      </c>
      <c r="B57">
        <f t="shared" si="3"/>
        <v>20.994999999999891</v>
      </c>
      <c r="C57">
        <f t="shared" si="10"/>
        <v>42.166999999999916</v>
      </c>
      <c r="D57">
        <f t="shared" si="4"/>
        <v>2.0079523809523772</v>
      </c>
      <c r="E57">
        <f t="shared" si="11"/>
        <v>8.9495709575682938E-4</v>
      </c>
      <c r="F57">
        <f t="shared" si="12"/>
        <v>8.0094820324549871E-10</v>
      </c>
      <c r="G57">
        <f t="shared" si="5"/>
        <v>6.7346139813324277E-5</v>
      </c>
      <c r="H57">
        <f t="shared" si="6"/>
        <v>14848.661003761827</v>
      </c>
      <c r="I57">
        <f t="shared" si="7"/>
        <v>13.288914527804371</v>
      </c>
      <c r="J57">
        <f t="shared" si="8"/>
        <v>29815.404216458275</v>
      </c>
      <c r="K57">
        <f t="shared" si="9"/>
        <v>1.5055140295536321E-4</v>
      </c>
    </row>
    <row r="58" spans="1:11" x14ac:dyDescent="0.2">
      <c r="A58">
        <v>1138.367</v>
      </c>
      <c r="B58">
        <f t="shared" si="3"/>
        <v>21.172000000000025</v>
      </c>
      <c r="C58">
        <f t="shared" si="10"/>
        <v>42.167000000000144</v>
      </c>
      <c r="D58">
        <f t="shared" si="4"/>
        <v>2.0079523809523878</v>
      </c>
      <c r="E58">
        <f t="shared" si="11"/>
        <v>8.7845132545128239E-4</v>
      </c>
      <c r="F58">
        <f t="shared" si="12"/>
        <v>7.716767311871149E-10</v>
      </c>
      <c r="G58">
        <f t="shared" si="5"/>
        <v>6.7346043449008499E-5</v>
      </c>
      <c r="H58">
        <f t="shared" si="6"/>
        <v>14848.682250459993</v>
      </c>
      <c r="I58">
        <f t="shared" si="7"/>
        <v>13.043844604121512</v>
      </c>
      <c r="J58">
        <f t="shared" si="8"/>
        <v>29815.446878816605</v>
      </c>
      <c r="K58">
        <f t="shared" si="9"/>
        <v>1.5323410015668281E-4</v>
      </c>
    </row>
    <row r="59" spans="1:11" x14ac:dyDescent="0.2">
      <c r="A59">
        <v>1159.539</v>
      </c>
      <c r="B59">
        <f t="shared" si="3"/>
        <v>20.995000000000118</v>
      </c>
      <c r="C59">
        <f t="shared" si="10"/>
        <v>42.166999999999916</v>
      </c>
      <c r="D59">
        <f t="shared" si="4"/>
        <v>2.0079523809523772</v>
      </c>
      <c r="E59">
        <f t="shared" si="11"/>
        <v>8.624116998220845E-4</v>
      </c>
      <c r="F59">
        <f t="shared" si="12"/>
        <v>7.4375393999001708E-10</v>
      </c>
      <c r="G59">
        <f t="shared" si="5"/>
        <v>6.7345951524542792E-5</v>
      </c>
      <c r="H59">
        <f t="shared" si="6"/>
        <v>14848.702518303144</v>
      </c>
      <c r="I59">
        <f t="shared" si="7"/>
        <v>12.80569477896228</v>
      </c>
      <c r="J59">
        <f t="shared" si="8"/>
        <v>29815.487575680356</v>
      </c>
      <c r="K59">
        <f t="shared" si="9"/>
        <v>1.5586372308371284E-4</v>
      </c>
    </row>
    <row r="60" spans="1:11" x14ac:dyDescent="0.2">
      <c r="A60">
        <v>1180.5340000000001</v>
      </c>
      <c r="B60">
        <f t="shared" si="3"/>
        <v>21.171999999999798</v>
      </c>
      <c r="C60">
        <f t="shared" si="10"/>
        <v>42.16599999999994</v>
      </c>
      <c r="D60">
        <f t="shared" si="4"/>
        <v>2.0079047619047592</v>
      </c>
      <c r="E60">
        <f t="shared" si="11"/>
        <v>8.4707429010939111E-4</v>
      </c>
      <c r="F60">
        <f t="shared" si="12"/>
        <v>7.175348529643289E-10</v>
      </c>
      <c r="G60">
        <f t="shared" si="5"/>
        <v>6.7345865208717889E-5</v>
      </c>
      <c r="H60">
        <f t="shared" si="6"/>
        <v>14848.721549582981</v>
      </c>
      <c r="I60">
        <f t="shared" si="7"/>
        <v>12.577970265645021</v>
      </c>
      <c r="J60">
        <f t="shared" si="8"/>
        <v>29814.818707605482</v>
      </c>
      <c r="K60">
        <f t="shared" si="9"/>
        <v>0.48232511932885214</v>
      </c>
    </row>
    <row r="61" spans="1:11" x14ac:dyDescent="0.2">
      <c r="A61">
        <v>1201.7059999999999</v>
      </c>
      <c r="B61">
        <f t="shared" si="3"/>
        <v>20.994000000000142</v>
      </c>
      <c r="C61">
        <f t="shared" si="10"/>
        <v>42.16800000000012</v>
      </c>
      <c r="D61">
        <f t="shared" si="4"/>
        <v>2.0080000000000058</v>
      </c>
      <c r="E61">
        <f t="shared" si="11"/>
        <v>8.3215029300011823E-4</v>
      </c>
      <c r="F61">
        <f t="shared" si="12"/>
        <v>6.924741101401826E-10</v>
      </c>
      <c r="G61">
        <f t="shared" si="5"/>
        <v>6.7345782706173136E-5</v>
      </c>
      <c r="H61">
        <f t="shared" si="6"/>
        <v>14848.739740140205</v>
      </c>
      <c r="I61">
        <f t="shared" si="7"/>
        <v>12.356383125440171</v>
      </c>
      <c r="J61">
        <f t="shared" si="8"/>
        <v>29816.269398201617</v>
      </c>
      <c r="K61">
        <f t="shared" si="9"/>
        <v>0.5180644251612333</v>
      </c>
    </row>
    <row r="62" spans="1:11" x14ac:dyDescent="0.2">
      <c r="A62">
        <v>1222.7</v>
      </c>
      <c r="B62">
        <f t="shared" si="3"/>
        <v>21.173999999999978</v>
      </c>
      <c r="C62">
        <f t="shared" si="10"/>
        <v>42.166999999999916</v>
      </c>
      <c r="D62">
        <f t="shared" si="4"/>
        <v>2.0079523809523772</v>
      </c>
      <c r="E62">
        <f t="shared" si="11"/>
        <v>8.1786210844851551E-4</v>
      </c>
      <c r="F62">
        <f t="shared" si="12"/>
        <v>6.6889842843585148E-10</v>
      </c>
      <c r="G62">
        <f t="shared" si="5"/>
        <v>6.7345705092510175E-5</v>
      </c>
      <c r="H62">
        <f t="shared" si="6"/>
        <v>14848.756852813982</v>
      </c>
      <c r="I62">
        <f t="shared" si="7"/>
        <v>12.144235587481788</v>
      </c>
      <c r="J62">
        <f t="shared" si="8"/>
        <v>29815.596676790763</v>
      </c>
      <c r="K62">
        <f t="shared" si="9"/>
        <v>1.6328479059203154E-4</v>
      </c>
    </row>
    <row r="63" spans="1:11" x14ac:dyDescent="0.2">
      <c r="A63">
        <v>1243.874</v>
      </c>
      <c r="B63">
        <f t="shared" si="3"/>
        <v>20.992999999999938</v>
      </c>
      <c r="C63">
        <f t="shared" si="10"/>
        <v>42.166999999999916</v>
      </c>
      <c r="D63">
        <f t="shared" si="4"/>
        <v>2.0079523809523772</v>
      </c>
      <c r="E63">
        <f t="shared" si="11"/>
        <v>8.0393994890157682E-4</v>
      </c>
      <c r="F63">
        <f t="shared" si="12"/>
        <v>6.4631944143986986E-10</v>
      </c>
      <c r="G63">
        <f t="shared" si="5"/>
        <v>6.7345630759988823E-5</v>
      </c>
      <c r="H63">
        <f t="shared" si="6"/>
        <v>14848.773242081161</v>
      </c>
      <c r="I63">
        <f t="shared" si="7"/>
        <v>11.93752200148983</v>
      </c>
      <c r="J63">
        <f t="shared" si="8"/>
        <v>29815.629585658815</v>
      </c>
      <c r="K63">
        <f t="shared" si="9"/>
        <v>1.6563933537436023E-4</v>
      </c>
    </row>
    <row r="64" spans="1:11" x14ac:dyDescent="0.2">
      <c r="A64">
        <v>1264.867</v>
      </c>
      <c r="B64">
        <f t="shared" si="3"/>
        <v>21.173999999999978</v>
      </c>
      <c r="C64">
        <f t="shared" si="10"/>
        <v>42.167000000000144</v>
      </c>
      <c r="D64">
        <f t="shared" si="4"/>
        <v>2.0079523809523878</v>
      </c>
      <c r="E64">
        <f t="shared" si="11"/>
        <v>7.9059695604359983E-4</v>
      </c>
      <c r="F64">
        <f t="shared" si="12"/>
        <v>6.250435469054057E-10</v>
      </c>
      <c r="G64">
        <f t="shared" si="5"/>
        <v>6.7345560717316829E-5</v>
      </c>
      <c r="H64">
        <f t="shared" si="6"/>
        <v>14848.788685530479</v>
      </c>
      <c r="I64">
        <f t="shared" si="7"/>
        <v>11.739407135715043</v>
      </c>
      <c r="J64">
        <f t="shared" si="8"/>
        <v>29815.660595369802</v>
      </c>
      <c r="K64">
        <f t="shared" si="9"/>
        <v>1.6791175097271563E-4</v>
      </c>
    </row>
    <row r="65" spans="1:11" x14ac:dyDescent="0.2">
      <c r="A65">
        <v>1286.0409999999999</v>
      </c>
      <c r="B65">
        <f t="shared" si="3"/>
        <v>20.993000000000166</v>
      </c>
      <c r="C65">
        <f t="shared" si="10"/>
        <v>42.167000000000144</v>
      </c>
      <c r="D65">
        <f t="shared" si="4"/>
        <v>2.0079523809523878</v>
      </c>
      <c r="E65">
        <f t="shared" si="11"/>
        <v>7.7758018601273217E-4</v>
      </c>
      <c r="F65">
        <f t="shared" si="12"/>
        <v>6.0463094567959513E-10</v>
      </c>
      <c r="G65">
        <f t="shared" si="5"/>
        <v>6.7345493516636425E-5</v>
      </c>
      <c r="H65">
        <f t="shared" si="6"/>
        <v>14848.803502389792</v>
      </c>
      <c r="I65">
        <f t="shared" si="7"/>
        <v>11.546135389454763</v>
      </c>
      <c r="J65">
        <f t="shared" si="8"/>
        <v>29815.690346917738</v>
      </c>
      <c r="K65">
        <f t="shared" si="9"/>
        <v>1.7014352169243067E-4</v>
      </c>
    </row>
    <row r="66" spans="1:11" x14ac:dyDescent="0.2">
      <c r="A66">
        <v>1307.0340000000001</v>
      </c>
      <c r="B66">
        <f t="shared" si="3"/>
        <v>21.173999999999978</v>
      </c>
      <c r="C66">
        <f t="shared" si="10"/>
        <v>42.16599999999994</v>
      </c>
      <c r="D66">
        <f t="shared" si="4"/>
        <v>2.0079047619047592</v>
      </c>
      <c r="E66">
        <f t="shared" si="11"/>
        <v>7.6509103818263324E-4</v>
      </c>
      <c r="F66">
        <f t="shared" si="12"/>
        <v>5.8536429670737961E-10</v>
      </c>
      <c r="G66">
        <f t="shared" si="5"/>
        <v>6.73454300885039E-5</v>
      </c>
      <c r="H66">
        <f t="shared" si="6"/>
        <v>14848.817487479429</v>
      </c>
      <c r="I66">
        <f t="shared" si="7"/>
        <v>11.360697187280076</v>
      </c>
      <c r="J66">
        <f t="shared" si="8"/>
        <v>29815.011341764606</v>
      </c>
      <c r="K66">
        <f t="shared" si="9"/>
        <v>0.48158088137104099</v>
      </c>
    </row>
    <row r="67" spans="1:11" x14ac:dyDescent="0.2">
      <c r="A67">
        <v>1328.2080000000001</v>
      </c>
      <c r="B67">
        <f t="shared" si="3"/>
        <v>20.991999999999962</v>
      </c>
      <c r="C67">
        <f t="shared" si="10"/>
        <v>42.166999999999916</v>
      </c>
      <c r="D67">
        <f t="shared" si="4"/>
        <v>2.0079523809523772</v>
      </c>
      <c r="E67">
        <f t="shared" si="11"/>
        <v>7.5289412501656366E-4</v>
      </c>
      <c r="F67">
        <f t="shared" si="12"/>
        <v>5.6684956348445694E-10</v>
      </c>
      <c r="G67">
        <f t="shared" si="5"/>
        <v>6.7345369135712448E-5</v>
      </c>
      <c r="H67">
        <f t="shared" si="6"/>
        <v>14848.830926812931</v>
      </c>
      <c r="I67">
        <f t="shared" si="7"/>
        <v>11.179597568161711</v>
      </c>
      <c r="J67">
        <f t="shared" si="8"/>
        <v>29815.745413853318</v>
      </c>
      <c r="K67">
        <f t="shared" si="9"/>
        <v>1.7441649292773437E-4</v>
      </c>
    </row>
    <row r="68" spans="1:11" x14ac:dyDescent="0.2">
      <c r="A68">
        <v>1349.2</v>
      </c>
      <c r="B68">
        <f t="shared" si="3"/>
        <v>21.174999999999955</v>
      </c>
      <c r="C68">
        <f t="shared" si="10"/>
        <v>42.166999999999916</v>
      </c>
      <c r="D68">
        <f t="shared" si="4"/>
        <v>2.0079523809523772</v>
      </c>
      <c r="E68">
        <f t="shared" si="11"/>
        <v>7.4117995849392227E-4</v>
      </c>
      <c r="F68">
        <f t="shared" si="12"/>
        <v>5.4934773087305242E-10</v>
      </c>
      <c r="G68">
        <f t="shared" si="5"/>
        <v>6.7345311517464344E-5</v>
      </c>
      <c r="H68">
        <f t="shared" si="6"/>
        <v>14848.843630943406</v>
      </c>
      <c r="I68">
        <f t="shared" si="7"/>
        <v>11.005665306065376</v>
      </c>
      <c r="J68">
        <f t="shared" si="8"/>
        <v>29815.770923142351</v>
      </c>
      <c r="K68">
        <f t="shared" si="9"/>
        <v>1.7646266646937028E-4</v>
      </c>
    </row>
    <row r="69" spans="1:11" x14ac:dyDescent="0.2">
      <c r="A69">
        <v>1370.375</v>
      </c>
      <c r="B69">
        <f t="shared" si="3"/>
        <v>20.991999999999962</v>
      </c>
      <c r="C69">
        <f t="shared" ref="C69:C88" si="13">A71-A69</f>
        <v>42.166999999999916</v>
      </c>
      <c r="D69">
        <f t="shared" si="4"/>
        <v>2.0079523809523772</v>
      </c>
      <c r="E69">
        <f t="shared" ref="E69:E88" si="14">1/A69</f>
        <v>7.2972726443491743E-4</v>
      </c>
      <c r="F69">
        <f t="shared" ref="F69:F88" si="15">SQRT(((1/(A69^2))*$A$1)^2)</f>
        <v>5.3250188045966796E-10</v>
      </c>
      <c r="G69">
        <f t="shared" si="5"/>
        <v>6.7345256058746092E-5</v>
      </c>
      <c r="H69">
        <f t="shared" si="6"/>
        <v>14848.855858944062</v>
      </c>
      <c r="I69">
        <f t="shared" si="7"/>
        <v>10.835614965935646</v>
      </c>
      <c r="J69">
        <f t="shared" si="8"/>
        <v>29815.795476385385</v>
      </c>
      <c r="K69">
        <f t="shared" si="9"/>
        <v>1.7847470200270762E-4</v>
      </c>
    </row>
    <row r="70" spans="1:11" x14ac:dyDescent="0.2">
      <c r="A70">
        <v>1391.367</v>
      </c>
      <c r="B70">
        <f t="shared" ref="B70:B89" si="16">A71-A70</f>
        <v>21.174999999999955</v>
      </c>
      <c r="C70">
        <f t="shared" si="13"/>
        <v>42.16599999999994</v>
      </c>
      <c r="D70">
        <f t="shared" ref="D70:D88" si="17">C70/21</f>
        <v>2.0079047619047592</v>
      </c>
      <c r="E70">
        <f t="shared" si="14"/>
        <v>7.187176352464878E-4</v>
      </c>
      <c r="F70">
        <f t="shared" si="15"/>
        <v>5.1655503921430348E-10</v>
      </c>
      <c r="G70">
        <f t="shared" ref="G70:G88" si="18">SQRT($D$1^2+($G$1*F70))</f>
        <v>6.7345203559640227E-5</v>
      </c>
      <c r="H70">
        <f t="shared" ref="H70:H88" si="19">1/G70</f>
        <v>14848.867434403255</v>
      </c>
      <c r="I70">
        <f t="shared" ref="I70:I88" si="20">E70/G70</f>
        <v>10.67214288854289</v>
      </c>
      <c r="J70">
        <f t="shared" ref="J70:J88" si="21">D70/G70</f>
        <v>29815.111630430802</v>
      </c>
      <c r="K70">
        <f t="shared" ref="K70:K88" si="22">(D70-$M$14-$M$15*E70)^2/G70^2</f>
        <v>0.48115987721125708</v>
      </c>
    </row>
    <row r="71" spans="1:11" x14ac:dyDescent="0.2">
      <c r="A71">
        <v>1412.5419999999999</v>
      </c>
      <c r="B71">
        <f t="shared" si="16"/>
        <v>20.990999999999985</v>
      </c>
      <c r="C71">
        <f t="shared" si="13"/>
        <v>42.167000000000144</v>
      </c>
      <c r="D71">
        <f t="shared" si="17"/>
        <v>2.0079523809523878</v>
      </c>
      <c r="E71">
        <f t="shared" si="14"/>
        <v>7.0794355141298455E-4</v>
      </c>
      <c r="F71">
        <f t="shared" si="15"/>
        <v>5.011840719872291E-10</v>
      </c>
      <c r="G71">
        <f t="shared" si="18"/>
        <v>6.734515295634888E-5</v>
      </c>
      <c r="H71">
        <f t="shared" si="19"/>
        <v>14848.878591873869</v>
      </c>
      <c r="I71">
        <f t="shared" si="20"/>
        <v>10.512167844831422</v>
      </c>
      <c r="J71">
        <f t="shared" si="21"/>
        <v>29815.841123026072</v>
      </c>
      <c r="K71">
        <f t="shared" si="22"/>
        <v>1.8233319445934678E-4</v>
      </c>
    </row>
    <row r="72" spans="1:11" x14ac:dyDescent="0.2">
      <c r="A72">
        <v>1433.5329999999999</v>
      </c>
      <c r="B72">
        <f t="shared" si="16"/>
        <v>21.176000000000158</v>
      </c>
      <c r="C72">
        <f t="shared" si="13"/>
        <v>42.167000000000144</v>
      </c>
      <c r="D72">
        <f t="shared" si="17"/>
        <v>2.0079523809523878</v>
      </c>
      <c r="E72">
        <f t="shared" si="14"/>
        <v>6.9757724447222361E-4</v>
      </c>
      <c r="F72">
        <f t="shared" si="15"/>
        <v>4.8661401200546033E-10</v>
      </c>
      <c r="G72">
        <f t="shared" si="18"/>
        <v>6.7345104989716804E-5</v>
      </c>
      <c r="H72">
        <f t="shared" si="19"/>
        <v>14848.889168005515</v>
      </c>
      <c r="I72">
        <f t="shared" si="20"/>
        <v>10.358247189290736</v>
      </c>
      <c r="J72">
        <f t="shared" si="21"/>
        <v>29815.862359394796</v>
      </c>
      <c r="K72">
        <f t="shared" si="22"/>
        <v>1.8418383809941973E-4</v>
      </c>
    </row>
    <row r="73" spans="1:11" x14ac:dyDescent="0.2">
      <c r="A73">
        <v>1454.7090000000001</v>
      </c>
      <c r="B73">
        <f t="shared" si="16"/>
        <v>20.990999999999985</v>
      </c>
      <c r="C73">
        <f t="shared" si="13"/>
        <v>42.166999999999916</v>
      </c>
      <c r="D73">
        <f t="shared" si="17"/>
        <v>2.0079523809523772</v>
      </c>
      <c r="E73">
        <f t="shared" si="14"/>
        <v>6.8742270790927941E-4</v>
      </c>
      <c r="F73">
        <f t="shared" si="15"/>
        <v>4.725499793493265E-10</v>
      </c>
      <c r="G73">
        <f t="shared" si="18"/>
        <v>6.7345058688963547E-5</v>
      </c>
      <c r="H73">
        <f t="shared" si="19"/>
        <v>14848.89937684291</v>
      </c>
      <c r="I73">
        <f t="shared" si="20"/>
        <v>10.207470619101764</v>
      </c>
      <c r="J73">
        <f t="shared" si="21"/>
        <v>29815.88285825399</v>
      </c>
      <c r="K73">
        <f t="shared" si="22"/>
        <v>1.8600572999513212E-4</v>
      </c>
    </row>
    <row r="74" spans="1:11" x14ac:dyDescent="0.2">
      <c r="A74">
        <v>1475.7</v>
      </c>
      <c r="B74">
        <f t="shared" si="16"/>
        <v>21.175999999999931</v>
      </c>
      <c r="C74">
        <f t="shared" si="13"/>
        <v>42.166999999999916</v>
      </c>
      <c r="D74">
        <f t="shared" si="17"/>
        <v>2.0079523809523772</v>
      </c>
      <c r="E74">
        <f t="shared" si="14"/>
        <v>6.7764450769126515E-4</v>
      </c>
      <c r="F74">
        <f t="shared" si="15"/>
        <v>4.5920207880413712E-10</v>
      </c>
      <c r="G74">
        <f t="shared" si="18"/>
        <v>6.7345014745787436E-5</v>
      </c>
      <c r="H74">
        <f t="shared" si="19"/>
        <v>14848.909065871901</v>
      </c>
      <c r="I74">
        <f t="shared" si="20"/>
        <v>10.062281673695129</v>
      </c>
      <c r="J74">
        <f t="shared" si="21"/>
        <v>29815.902313362825</v>
      </c>
      <c r="K74">
        <f t="shared" si="22"/>
        <v>1.8776857811792991E-4</v>
      </c>
    </row>
    <row r="75" spans="1:11" x14ac:dyDescent="0.2">
      <c r="A75">
        <v>1496.876</v>
      </c>
      <c r="B75">
        <f t="shared" si="16"/>
        <v>20.990999999999985</v>
      </c>
      <c r="C75">
        <f t="shared" si="13"/>
        <v>42.16800000000012</v>
      </c>
      <c r="D75">
        <f t="shared" si="17"/>
        <v>2.0080000000000058</v>
      </c>
      <c r="E75">
        <f t="shared" si="14"/>
        <v>6.680580088130213E-4</v>
      </c>
      <c r="F75">
        <f t="shared" si="15"/>
        <v>4.4630150313921878E-10</v>
      </c>
      <c r="G75">
        <f t="shared" si="18"/>
        <v>6.7344972275240852E-5</v>
      </c>
      <c r="H75">
        <f t="shared" si="19"/>
        <v>14848.918430212891</v>
      </c>
      <c r="I75">
        <f t="shared" si="20"/>
        <v>9.9199388795149979</v>
      </c>
      <c r="J75">
        <f t="shared" si="21"/>
        <v>29816.628207867569</v>
      </c>
      <c r="K75">
        <f t="shared" si="22"/>
        <v>0.51963543890606334</v>
      </c>
    </row>
    <row r="76" spans="1:11" x14ac:dyDescent="0.2">
      <c r="A76">
        <v>1517.867</v>
      </c>
      <c r="B76">
        <f t="shared" si="16"/>
        <v>21.177000000000135</v>
      </c>
      <c r="C76">
        <f t="shared" si="13"/>
        <v>42.16599999999994</v>
      </c>
      <c r="D76">
        <f t="shared" si="17"/>
        <v>2.0079047619047592</v>
      </c>
      <c r="E76">
        <f t="shared" si="14"/>
        <v>6.588192509620408E-4</v>
      </c>
      <c r="F76">
        <f t="shared" si="15"/>
        <v>4.3404280543818458E-10</v>
      </c>
      <c r="G76">
        <f t="shared" si="18"/>
        <v>6.7344931917823832E-5</v>
      </c>
      <c r="H76">
        <f t="shared" si="19"/>
        <v>14848.927328640379</v>
      </c>
      <c r="I76">
        <f t="shared" si="20"/>
        <v>9.7827591802446321</v>
      </c>
      <c r="J76">
        <f t="shared" si="21"/>
        <v>29815.231892354732</v>
      </c>
      <c r="K76">
        <f t="shared" si="22"/>
        <v>0.48061605475921759</v>
      </c>
    </row>
    <row r="77" spans="1:11" x14ac:dyDescent="0.2">
      <c r="A77">
        <v>1539.0440000000001</v>
      </c>
      <c r="B77">
        <f t="shared" si="16"/>
        <v>20.988999999999805</v>
      </c>
      <c r="C77">
        <f t="shared" si="13"/>
        <v>42.166999999999916</v>
      </c>
      <c r="D77">
        <f t="shared" si="17"/>
        <v>2.0079523809523772</v>
      </c>
      <c r="E77">
        <f t="shared" si="14"/>
        <v>6.497540031344133E-4</v>
      </c>
      <c r="F77">
        <f t="shared" si="15"/>
        <v>4.221802645891951E-10</v>
      </c>
      <c r="G77">
        <f t="shared" si="18"/>
        <v>6.7344892864589783E-5</v>
      </c>
      <c r="H77">
        <f t="shared" si="19"/>
        <v>14848.935939518051</v>
      </c>
      <c r="I77">
        <f t="shared" si="20"/>
        <v>9.6481555689883134</v>
      </c>
      <c r="J77">
        <f t="shared" si="21"/>
        <v>29815.956274364595</v>
      </c>
      <c r="K77">
        <f t="shared" si="22"/>
        <v>1.9284244733960382E-4</v>
      </c>
    </row>
    <row r="78" spans="1:11" x14ac:dyDescent="0.2">
      <c r="A78">
        <v>1560.0329999999999</v>
      </c>
      <c r="B78">
        <f t="shared" si="16"/>
        <v>21.178000000000111</v>
      </c>
      <c r="C78">
        <f t="shared" si="13"/>
        <v>42.167000000000144</v>
      </c>
      <c r="D78">
        <f t="shared" si="17"/>
        <v>2.0079523809523878</v>
      </c>
      <c r="E78">
        <f t="shared" si="14"/>
        <v>6.4101208115469358E-4</v>
      </c>
      <c r="F78">
        <f t="shared" si="15"/>
        <v>4.108964881862715E-10</v>
      </c>
      <c r="G78">
        <f t="shared" si="18"/>
        <v>6.7344855716712656E-5</v>
      </c>
      <c r="H78">
        <f t="shared" si="19"/>
        <v>14848.944130291376</v>
      </c>
      <c r="I78">
        <f t="shared" si="20"/>
        <v>9.5183525799078463</v>
      </c>
      <c r="J78">
        <f t="shared" si="21"/>
        <v>29815.97272104755</v>
      </c>
      <c r="K78">
        <f t="shared" si="22"/>
        <v>1.9444671234152003E-4</v>
      </c>
    </row>
    <row r="79" spans="1:11" x14ac:dyDescent="0.2">
      <c r="A79">
        <v>1581.211</v>
      </c>
      <c r="B79">
        <f t="shared" si="16"/>
        <v>20.989000000000033</v>
      </c>
      <c r="C79">
        <f t="shared" si="13"/>
        <v>42.166999999999916</v>
      </c>
      <c r="D79">
        <f t="shared" si="17"/>
        <v>2.0079523809523772</v>
      </c>
      <c r="E79">
        <f t="shared" si="14"/>
        <v>6.3242666538494859E-4</v>
      </c>
      <c r="F79">
        <f t="shared" si="15"/>
        <v>3.9996348708992574E-10</v>
      </c>
      <c r="G79">
        <f t="shared" si="18"/>
        <v>6.7344819723620672E-5</v>
      </c>
      <c r="H79">
        <f t="shared" si="19"/>
        <v>14848.952066453565</v>
      </c>
      <c r="I79">
        <f t="shared" si="20"/>
        <v>9.3908732398481707</v>
      </c>
      <c r="J79">
        <f t="shared" si="21"/>
        <v>29815.988656483158</v>
      </c>
      <c r="K79">
        <f t="shared" si="22"/>
        <v>1.9602871433321449E-4</v>
      </c>
    </row>
    <row r="80" spans="1:11" x14ac:dyDescent="0.2">
      <c r="A80">
        <v>1602.2</v>
      </c>
      <c r="B80">
        <f t="shared" si="16"/>
        <v>21.177999999999884</v>
      </c>
      <c r="C80">
        <f t="shared" si="13"/>
        <v>42.16599999999994</v>
      </c>
      <c r="D80">
        <f t="shared" si="17"/>
        <v>2.0079047619047592</v>
      </c>
      <c r="E80">
        <f t="shared" si="14"/>
        <v>6.2414180501810007E-4</v>
      </c>
      <c r="F80">
        <f t="shared" si="15"/>
        <v>3.8955299277125202E-10</v>
      </c>
      <c r="G80">
        <f t="shared" si="18"/>
        <v>6.7344785450682086E-5</v>
      </c>
      <c r="H80">
        <f t="shared" si="19"/>
        <v>14848.95962334485</v>
      </c>
      <c r="I80">
        <f t="shared" si="20"/>
        <v>9.2678564619553416</v>
      </c>
      <c r="J80">
        <f t="shared" si="21"/>
        <v>29815.296737045624</v>
      </c>
      <c r="K80">
        <f t="shared" si="22"/>
        <v>0.48030119985682984</v>
      </c>
    </row>
    <row r="81" spans="1:11" x14ac:dyDescent="0.2">
      <c r="A81">
        <v>1623.3779999999999</v>
      </c>
      <c r="B81">
        <f t="shared" si="16"/>
        <v>20.988000000000056</v>
      </c>
      <c r="C81">
        <f t="shared" si="13"/>
        <v>42.167000000000144</v>
      </c>
      <c r="D81">
        <f t="shared" si="17"/>
        <v>2.0079523809523878</v>
      </c>
      <c r="E81">
        <f t="shared" si="14"/>
        <v>6.1599947763244303E-4</v>
      </c>
      <c r="F81">
        <f t="shared" si="15"/>
        <v>3.7945535644344262E-10</v>
      </c>
      <c r="G81">
        <f t="shared" si="18"/>
        <v>6.7344752207703173E-5</v>
      </c>
      <c r="H81">
        <f t="shared" si="19"/>
        <v>14848.96695314614</v>
      </c>
      <c r="I81">
        <f t="shared" si="20"/>
        <v>9.1469558865194323</v>
      </c>
      <c r="J81">
        <f t="shared" si="21"/>
        <v>29816.018548253116</v>
      </c>
      <c r="K81">
        <f t="shared" si="22"/>
        <v>1.9907356420038137E-4</v>
      </c>
    </row>
    <row r="82" spans="1:11" x14ac:dyDescent="0.2">
      <c r="A82">
        <v>1644.366</v>
      </c>
      <c r="B82">
        <f t="shared" si="16"/>
        <v>21.179000000000087</v>
      </c>
      <c r="C82">
        <f t="shared" si="13"/>
        <v>42.166999999999916</v>
      </c>
      <c r="D82">
        <f t="shared" si="17"/>
        <v>2.0079523809523772</v>
      </c>
      <c r="E82">
        <f t="shared" si="14"/>
        <v>6.0813711789224536E-4</v>
      </c>
      <c r="F82">
        <f t="shared" si="15"/>
        <v>3.6983075415828681E-10</v>
      </c>
      <c r="G82">
        <f t="shared" si="18"/>
        <v>6.7344720522010123E-5</v>
      </c>
      <c r="H82">
        <f t="shared" si="19"/>
        <v>14848.973939585543</v>
      </c>
      <c r="I82">
        <f t="shared" si="20"/>
        <v>9.0302122152766131</v>
      </c>
      <c r="J82">
        <f t="shared" si="21"/>
        <v>29816.032576690592</v>
      </c>
      <c r="K82">
        <f t="shared" si="22"/>
        <v>2.0053918136402911E-4</v>
      </c>
    </row>
    <row r="83" spans="1:11" x14ac:dyDescent="0.2">
      <c r="A83">
        <v>1665.5450000000001</v>
      </c>
      <c r="B83">
        <f t="shared" si="16"/>
        <v>20.987999999999829</v>
      </c>
      <c r="C83">
        <f t="shared" si="13"/>
        <v>42.166999999999916</v>
      </c>
      <c r="D83">
        <f t="shared" si="17"/>
        <v>2.0079523809523772</v>
      </c>
      <c r="E83">
        <f t="shared" si="14"/>
        <v>6.0040407194041588E-4</v>
      </c>
      <c r="F83">
        <f t="shared" si="15"/>
        <v>3.6048504960263209E-10</v>
      </c>
      <c r="G83">
        <f t="shared" si="18"/>
        <v>6.734468975447768E-5</v>
      </c>
      <c r="H83">
        <f t="shared" si="19"/>
        <v>14848.980723584238</v>
      </c>
      <c r="I83">
        <f t="shared" si="20"/>
        <v>8.9153884906047196</v>
      </c>
      <c r="J83">
        <f t="shared" si="21"/>
        <v>29816.046198636923</v>
      </c>
      <c r="K83">
        <f t="shared" si="22"/>
        <v>2.0198594004762171E-4</v>
      </c>
    </row>
    <row r="84" spans="1:11" x14ac:dyDescent="0.2">
      <c r="A84">
        <v>1686.5329999999999</v>
      </c>
      <c r="B84">
        <f t="shared" si="16"/>
        <v>21.179000000000087</v>
      </c>
      <c r="C84">
        <f t="shared" si="13"/>
        <v>42.167000000000144</v>
      </c>
      <c r="D84">
        <f t="shared" si="17"/>
        <v>2.0079523809523878</v>
      </c>
      <c r="E84">
        <f t="shared" si="14"/>
        <v>5.9293236479807988E-4</v>
      </c>
      <c r="F84">
        <f t="shared" si="15"/>
        <v>3.5156878922504327E-10</v>
      </c>
      <c r="G84">
        <f t="shared" si="18"/>
        <v>6.7344660400730057E-5</v>
      </c>
      <c r="H84">
        <f t="shared" si="19"/>
        <v>14848.987195860289</v>
      </c>
      <c r="I84">
        <f t="shared" si="20"/>
        <v>8.8044450928978488</v>
      </c>
      <c r="J84">
        <f t="shared" si="21"/>
        <v>29816.059194659185</v>
      </c>
      <c r="K84">
        <f t="shared" si="22"/>
        <v>2.0338874827817427E-4</v>
      </c>
    </row>
    <row r="85" spans="1:11" x14ac:dyDescent="0.2">
      <c r="A85">
        <v>1707.712</v>
      </c>
      <c r="B85">
        <f t="shared" si="16"/>
        <v>20.988000000000056</v>
      </c>
      <c r="C85">
        <f t="shared" si="13"/>
        <v>42.16800000000012</v>
      </c>
      <c r="D85">
        <f t="shared" si="17"/>
        <v>2.0080000000000058</v>
      </c>
      <c r="E85">
        <f t="shared" si="14"/>
        <v>5.8557883296480901E-4</v>
      </c>
      <c r="F85">
        <f t="shared" si="15"/>
        <v>3.4290256961642776E-10</v>
      </c>
      <c r="G85">
        <f t="shared" si="18"/>
        <v>6.7344631870144164E-5</v>
      </c>
      <c r="H85">
        <f t="shared" si="19"/>
        <v>14848.993486640902</v>
      </c>
      <c r="I85">
        <f t="shared" si="20"/>
        <v>8.6952562766092303</v>
      </c>
      <c r="J85">
        <f t="shared" si="21"/>
        <v>29816.778921175017</v>
      </c>
      <c r="K85">
        <f t="shared" si="22"/>
        <v>0.5204249693836146</v>
      </c>
    </row>
    <row r="86" spans="1:11" x14ac:dyDescent="0.2">
      <c r="A86">
        <v>1728.7</v>
      </c>
      <c r="B86">
        <f t="shared" si="16"/>
        <v>21.180000000000064</v>
      </c>
      <c r="C86">
        <f t="shared" si="13"/>
        <v>42.16599999999994</v>
      </c>
      <c r="D86">
        <f t="shared" si="17"/>
        <v>2.0079047619047592</v>
      </c>
      <c r="E86">
        <f t="shared" si="14"/>
        <v>5.7846937004685597E-4</v>
      </c>
      <c r="F86">
        <f t="shared" si="15"/>
        <v>3.3462681208240648E-10</v>
      </c>
      <c r="G86">
        <f t="shared" si="18"/>
        <v>6.7344604625010795E-5</v>
      </c>
      <c r="H86">
        <f t="shared" si="19"/>
        <v>14848.999493993831</v>
      </c>
      <c r="I86">
        <f t="shared" si="20"/>
        <v>8.5896913831166959</v>
      </c>
      <c r="J86">
        <f t="shared" si="21"/>
        <v>29815.376793511576</v>
      </c>
      <c r="K86">
        <f t="shared" si="22"/>
        <v>0.47988649877774014</v>
      </c>
    </row>
    <row r="87" spans="1:11" x14ac:dyDescent="0.2">
      <c r="A87">
        <v>1749.88</v>
      </c>
      <c r="B87">
        <f t="shared" si="16"/>
        <v>20.985999999999876</v>
      </c>
      <c r="C87">
        <f t="shared" si="13"/>
        <v>42.166999999999916</v>
      </c>
      <c r="D87">
        <f t="shared" si="17"/>
        <v>2.0079523809523772</v>
      </c>
      <c r="E87">
        <f t="shared" si="14"/>
        <v>5.7146775778910554E-4</v>
      </c>
      <c r="F87">
        <f t="shared" si="15"/>
        <v>3.2657539819250774E-10</v>
      </c>
      <c r="G87">
        <f t="shared" si="18"/>
        <v>6.7344578118442452E-5</v>
      </c>
      <c r="H87">
        <f t="shared" si="19"/>
        <v>14849.005338503233</v>
      </c>
      <c r="I87">
        <f t="shared" si="20"/>
        <v>8.4857277861928999</v>
      </c>
      <c r="J87">
        <f t="shared" si="21"/>
        <v>29816.095624222125</v>
      </c>
      <c r="K87">
        <f t="shared" si="22"/>
        <v>2.0744569572672764E-4</v>
      </c>
    </row>
    <row r="88" spans="1:11" x14ac:dyDescent="0.2">
      <c r="A88">
        <v>1770.866</v>
      </c>
      <c r="B88">
        <f t="shared" si="16"/>
        <v>21.18100000000004</v>
      </c>
      <c r="C88">
        <f t="shared" si="13"/>
        <v>42.166999999999916</v>
      </c>
      <c r="D88">
        <f t="shared" si="17"/>
        <v>2.0079523809523772</v>
      </c>
      <c r="E88">
        <f t="shared" si="14"/>
        <v>5.6469546538247392E-4</v>
      </c>
      <c r="F88">
        <f t="shared" si="15"/>
        <v>3.1888096862352878E-10</v>
      </c>
      <c r="G88">
        <f t="shared" si="18"/>
        <v>6.734455278711499E-5</v>
      </c>
      <c r="H88">
        <f t="shared" si="19"/>
        <v>14849.010923884696</v>
      </c>
      <c r="I88">
        <f t="shared" si="20"/>
        <v>8.3851691341325072</v>
      </c>
      <c r="J88">
        <f t="shared" si="21"/>
        <v>29816.106839402131</v>
      </c>
      <c r="K88">
        <f t="shared" si="22"/>
        <v>2.0873401592188439E-4</v>
      </c>
    </row>
    <row r="89" spans="1:11" x14ac:dyDescent="0.2">
      <c r="A89">
        <v>1792.047</v>
      </c>
      <c r="B89">
        <f t="shared" si="16"/>
        <v>20.985999999999876</v>
      </c>
    </row>
    <row r="90" spans="1:11" x14ac:dyDescent="0.2">
      <c r="A90">
        <v>1813.0329999999999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5038-4025-4F34-8091-9512FC6CDCF4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2.8263993698374179E-5</v>
      </c>
    </row>
    <row r="3" spans="1:15" x14ac:dyDescent="0.2">
      <c r="A3">
        <v>1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20.573</v>
      </c>
      <c r="B5">
        <f>A6-A5</f>
        <v>21.170999999999999</v>
      </c>
      <c r="C5">
        <f t="shared" ref="C5:C36" si="0">A7-A5</f>
        <v>42.210999999999999</v>
      </c>
      <c r="D5">
        <f>C5/21</f>
        <v>2.0100476190476191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6.7837498043118988E-5</v>
      </c>
      <c r="H5">
        <f>1/G5</f>
        <v>14741.1096937033</v>
      </c>
      <c r="I5">
        <f>E5/G5</f>
        <v>716.52698652132892</v>
      </c>
      <c r="J5">
        <f>D5/G5</f>
        <v>29630.332441948096</v>
      </c>
      <c r="K5">
        <f>(D5-$M$14-$M$15*E5)^2/G5^2</f>
        <v>0.15655383417037658</v>
      </c>
      <c r="L5" t="s">
        <v>37</v>
      </c>
      <c r="M5">
        <f t="array" ref="M5:N6">MMULT(TRANSPOSE(H5:I88),H5:I88)</f>
        <v>18516821927.172947</v>
      </c>
      <c r="N5">
        <v>52622579.764517948</v>
      </c>
    </row>
    <row r="6" spans="1:15" x14ac:dyDescent="0.2">
      <c r="A6">
        <v>41.744</v>
      </c>
      <c r="B6">
        <f t="shared" ref="B6:B69" si="3">A7-A6</f>
        <v>21.04</v>
      </c>
      <c r="C6">
        <f t="shared" si="0"/>
        <v>42.212000000000003</v>
      </c>
      <c r="D6">
        <f t="shared" ref="D6:D69" si="4">C6/21</f>
        <v>2.0100952380952384</v>
      </c>
      <c r="E6">
        <f t="shared" si="1"/>
        <v>2.3955538520505942E-2</v>
      </c>
      <c r="F6">
        <f t="shared" si="2"/>
        <v>5.7386782580744399E-7</v>
      </c>
      <c r="G6">
        <f t="shared" ref="G6:G69" si="5">SQRT($D$1^2+($G$1*F6))</f>
        <v>6.74638213333826E-5</v>
      </c>
      <c r="H6">
        <f t="shared" ref="H6:H69" si="6">1/G6</f>
        <v>14822.759521112062</v>
      </c>
      <c r="I6">
        <f t="shared" ref="I6:I69" si="7">E6/G6</f>
        <v>355.0871866881962</v>
      </c>
      <c r="J6">
        <f t="shared" ref="J6:J69" si="8">D6/G6</f>
        <v>29795.158328818212</v>
      </c>
      <c r="K6">
        <f t="shared" ref="K6:K69" si="9">(D6-$M$14-$M$15*E6)^2/G6^2</f>
        <v>0.10149910720758527</v>
      </c>
      <c r="M6">
        <v>52622579.764517948</v>
      </c>
      <c r="N6">
        <v>830856.52117317938</v>
      </c>
    </row>
    <row r="7" spans="1:15" x14ac:dyDescent="0.2">
      <c r="A7">
        <v>62.783999999999999</v>
      </c>
      <c r="B7">
        <f t="shared" si="3"/>
        <v>21.172000000000004</v>
      </c>
      <c r="C7">
        <f t="shared" si="0"/>
        <v>42.211999999999996</v>
      </c>
      <c r="D7">
        <f t="shared" si="4"/>
        <v>2.0100952380952379</v>
      </c>
      <c r="E7">
        <f t="shared" si="1"/>
        <v>1.5927624872579E-2</v>
      </c>
      <c r="F7">
        <f t="shared" si="2"/>
        <v>2.5368923408159724E-7</v>
      </c>
      <c r="G7">
        <f t="shared" si="5"/>
        <v>6.7396718489876606E-5</v>
      </c>
      <c r="H7">
        <f t="shared" si="6"/>
        <v>14837.517647839279</v>
      </c>
      <c r="I7">
        <f t="shared" si="7"/>
        <v>236.32641513505476</v>
      </c>
      <c r="J7">
        <f t="shared" si="8"/>
        <v>29824.82356907579</v>
      </c>
      <c r="K7">
        <f t="shared" si="9"/>
        <v>0.10391795764794784</v>
      </c>
    </row>
    <row r="8" spans="1:15" x14ac:dyDescent="0.2">
      <c r="A8">
        <v>83.956000000000003</v>
      </c>
      <c r="B8">
        <f t="shared" si="3"/>
        <v>21.039999999999992</v>
      </c>
      <c r="C8">
        <f t="shared" si="0"/>
        <v>42.212000000000003</v>
      </c>
      <c r="D8">
        <f t="shared" si="4"/>
        <v>2.0100952380952384</v>
      </c>
      <c r="E8">
        <f t="shared" si="1"/>
        <v>1.1911001000524083E-2</v>
      </c>
      <c r="F8">
        <f t="shared" si="2"/>
        <v>1.4187194483448574E-7</v>
      </c>
      <c r="G8">
        <f t="shared" si="5"/>
        <v>6.7373268141340939E-5</v>
      </c>
      <c r="H8">
        <f t="shared" si="6"/>
        <v>14842.682084267033</v>
      </c>
      <c r="I8">
        <f t="shared" si="7"/>
        <v>176.79120115616553</v>
      </c>
      <c r="J8">
        <f t="shared" si="8"/>
        <v>29835.20457814667</v>
      </c>
      <c r="K8">
        <f t="shared" si="9"/>
        <v>0.10510911329719277</v>
      </c>
      <c r="L8" t="s">
        <v>38</v>
      </c>
      <c r="M8">
        <f t="array" ref="M8:M9">MMULT(TRANSPOSE(H5:I88),J5:J88)</f>
        <v>37220166248.420158</v>
      </c>
    </row>
    <row r="9" spans="1:15" x14ac:dyDescent="0.2">
      <c r="A9">
        <v>104.996</v>
      </c>
      <c r="B9">
        <f t="shared" si="3"/>
        <v>21.172000000000011</v>
      </c>
      <c r="C9">
        <f t="shared" si="0"/>
        <v>42.210999999999999</v>
      </c>
      <c r="D9">
        <f t="shared" si="4"/>
        <v>2.0100476190476191</v>
      </c>
      <c r="E9">
        <f t="shared" si="1"/>
        <v>9.5241723494228353E-3</v>
      </c>
      <c r="F9">
        <f t="shared" si="2"/>
        <v>9.0709858941510497E-8</v>
      </c>
      <c r="G9">
        <f t="shared" si="5"/>
        <v>6.7362535694343874E-5</v>
      </c>
      <c r="H9">
        <f t="shared" si="6"/>
        <v>14845.046874979284</v>
      </c>
      <c r="I9">
        <f t="shared" si="7"/>
        <v>141.38678497256356</v>
      </c>
      <c r="J9">
        <f t="shared" si="8"/>
        <v>29839.251125702409</v>
      </c>
      <c r="K9">
        <f t="shared" si="9"/>
        <v>0.14563515838703409</v>
      </c>
      <c r="M9">
        <v>105775253.49978362</v>
      </c>
    </row>
    <row r="10" spans="1:15" x14ac:dyDescent="0.2">
      <c r="A10">
        <v>126.16800000000001</v>
      </c>
      <c r="B10">
        <f t="shared" si="3"/>
        <v>21.038999999999987</v>
      </c>
      <c r="C10">
        <f t="shared" si="0"/>
        <v>42.210999999999984</v>
      </c>
      <c r="D10">
        <f t="shared" si="4"/>
        <v>2.0100476190476182</v>
      </c>
      <c r="E10">
        <f t="shared" si="1"/>
        <v>7.9259400164859543E-3</v>
      </c>
      <c r="F10">
        <f t="shared" si="2"/>
        <v>6.2820525144933387E-8</v>
      </c>
      <c r="G10">
        <f t="shared" si="5"/>
        <v>6.7356684532547125E-5</v>
      </c>
      <c r="H10">
        <f t="shared" si="6"/>
        <v>14846.336439211083</v>
      </c>
      <c r="I10">
        <f t="shared" si="7"/>
        <v>117.67117208175672</v>
      </c>
      <c r="J10">
        <f t="shared" si="8"/>
        <v>29841.843211216135</v>
      </c>
      <c r="K10">
        <f t="shared" si="9"/>
        <v>0.14513534223093436</v>
      </c>
    </row>
    <row r="11" spans="1:15" x14ac:dyDescent="0.2">
      <c r="A11">
        <v>147.20699999999999</v>
      </c>
      <c r="B11">
        <f t="shared" si="3"/>
        <v>21.171999999999997</v>
      </c>
      <c r="C11">
        <f t="shared" si="0"/>
        <v>42.212000000000018</v>
      </c>
      <c r="D11">
        <f t="shared" si="4"/>
        <v>2.0100952380952388</v>
      </c>
      <c r="E11">
        <f t="shared" si="1"/>
        <v>6.7931552168035494E-3</v>
      </c>
      <c r="F11">
        <f t="shared" si="2"/>
        <v>4.6146957799585271E-8</v>
      </c>
      <c r="G11">
        <f t="shared" si="5"/>
        <v>6.7353186187549404E-5</v>
      </c>
      <c r="H11">
        <f t="shared" si="6"/>
        <v>14847.107562446026</v>
      </c>
      <c r="I11">
        <f t="shared" si="7"/>
        <v>100.85870619227366</v>
      </c>
      <c r="J11">
        <f t="shared" si="8"/>
        <v>29844.100210760567</v>
      </c>
      <c r="K11">
        <f t="shared" si="9"/>
        <v>0.1066068696496161</v>
      </c>
      <c r="L11" t="s">
        <v>39</v>
      </c>
      <c r="M11">
        <f t="array" ref="M11:N12">MINVERSE(M5:N6)</f>
        <v>6.585900269077138E-11</v>
      </c>
      <c r="N11">
        <v>-4.171202288227997E-9</v>
      </c>
    </row>
    <row r="12" spans="1:15" x14ac:dyDescent="0.2">
      <c r="A12">
        <v>168.37899999999999</v>
      </c>
      <c r="B12">
        <f t="shared" si="3"/>
        <v>21.04000000000002</v>
      </c>
      <c r="C12">
        <f t="shared" si="0"/>
        <v>42.212000000000018</v>
      </c>
      <c r="D12">
        <f t="shared" si="4"/>
        <v>2.0100952380952388</v>
      </c>
      <c r="E12">
        <f t="shared" si="1"/>
        <v>5.938982889790295E-3</v>
      </c>
      <c r="F12">
        <f t="shared" si="2"/>
        <v>3.5271517765221881E-8</v>
      </c>
      <c r="G12">
        <f t="shared" si="5"/>
        <v>6.7350904271925674E-5</v>
      </c>
      <c r="H12">
        <f t="shared" si="6"/>
        <v>14847.610597217128</v>
      </c>
      <c r="I12">
        <f t="shared" si="7"/>
        <v>88.179705291141588</v>
      </c>
      <c r="J12">
        <f t="shared" si="8"/>
        <v>29845.111358558555</v>
      </c>
      <c r="K12">
        <f t="shared" si="9"/>
        <v>0.10685457094414125</v>
      </c>
      <c r="M12">
        <v>-4.171202288227997E-9</v>
      </c>
      <c r="N12">
        <v>1.4677617543451061E-6</v>
      </c>
    </row>
    <row r="13" spans="1:15" x14ac:dyDescent="0.2">
      <c r="A13">
        <v>189.41900000000001</v>
      </c>
      <c r="B13">
        <f t="shared" si="3"/>
        <v>21.171999999999997</v>
      </c>
      <c r="C13">
        <f t="shared" si="0"/>
        <v>42.210999999999984</v>
      </c>
      <c r="D13">
        <f t="shared" si="4"/>
        <v>2.0100476190476182</v>
      </c>
      <c r="E13">
        <f t="shared" si="1"/>
        <v>5.2793014428330837E-3</v>
      </c>
      <c r="F13">
        <f t="shared" si="2"/>
        <v>2.7871023724299484E-8</v>
      </c>
      <c r="G13">
        <f t="shared" si="5"/>
        <v>6.7349351435104103E-5</v>
      </c>
      <c r="H13">
        <f t="shared" si="6"/>
        <v>14847.952930379312</v>
      </c>
      <c r="I13">
        <f t="shared" si="7"/>
        <v>78.386819328469201</v>
      </c>
      <c r="J13">
        <f t="shared" si="8"/>
        <v>29845.092435440038</v>
      </c>
      <c r="K13">
        <f t="shared" si="9"/>
        <v>0.14429925893430948</v>
      </c>
    </row>
    <row r="14" spans="1:15" x14ac:dyDescent="0.2">
      <c r="A14">
        <v>210.59100000000001</v>
      </c>
      <c r="B14">
        <f t="shared" si="3"/>
        <v>21.038999999999987</v>
      </c>
      <c r="C14">
        <f t="shared" si="0"/>
        <v>42.211999999999989</v>
      </c>
      <c r="D14">
        <f t="shared" si="4"/>
        <v>2.0100952380952375</v>
      </c>
      <c r="E14">
        <f t="shared" si="1"/>
        <v>4.7485410107744397E-3</v>
      </c>
      <c r="F14">
        <f t="shared" si="2"/>
        <v>2.2548641731006735E-8</v>
      </c>
      <c r="G14">
        <f t="shared" si="5"/>
        <v>6.7348234623916019E-5</v>
      </c>
      <c r="H14">
        <f t="shared" si="6"/>
        <v>14848.199148562244</v>
      </c>
      <c r="I14">
        <f t="shared" si="7"/>
        <v>70.507282593093933</v>
      </c>
      <c r="J14">
        <f t="shared" si="8"/>
        <v>29846.294402814725</v>
      </c>
      <c r="K14">
        <f t="shared" si="9"/>
        <v>0.10719866898025084</v>
      </c>
      <c r="L14" t="s">
        <v>40</v>
      </c>
      <c r="M14">
        <f t="array" ref="M14:M15">MMULT(M11:N12,M8:M9)</f>
        <v>2.0100730496694679</v>
      </c>
      <c r="N14">
        <f>SQRT(M11)</f>
        <v>8.1153559805329161E-6</v>
      </c>
      <c r="O14" t="s">
        <v>42</v>
      </c>
    </row>
    <row r="15" spans="1:15" x14ac:dyDescent="0.2">
      <c r="A15">
        <v>231.63</v>
      </c>
      <c r="B15">
        <f t="shared" si="3"/>
        <v>21.173000000000002</v>
      </c>
      <c r="C15">
        <f t="shared" si="0"/>
        <v>42.211999999999989</v>
      </c>
      <c r="D15">
        <f t="shared" si="4"/>
        <v>2.0100952380952375</v>
      </c>
      <c r="E15">
        <f t="shared" si="1"/>
        <v>4.3172300651901745E-3</v>
      </c>
      <c r="F15">
        <f t="shared" si="2"/>
        <v>1.8638475435781954E-8</v>
      </c>
      <c r="G15">
        <f t="shared" si="5"/>
        <v>6.7347414130332516E-5</v>
      </c>
      <c r="H15">
        <f t="shared" si="6"/>
        <v>14848.380044180662</v>
      </c>
      <c r="I15">
        <f t="shared" si="7"/>
        <v>64.10387274610656</v>
      </c>
      <c r="J15">
        <f t="shared" si="8"/>
        <v>29846.6580202359</v>
      </c>
      <c r="K15">
        <f t="shared" si="9"/>
        <v>0.1073230152434259</v>
      </c>
      <c r="M15">
        <v>2.9019504097504978E-5</v>
      </c>
      <c r="O15" t="s">
        <v>43</v>
      </c>
    </row>
    <row r="16" spans="1:15" x14ac:dyDescent="0.2">
      <c r="A16">
        <v>252.803</v>
      </c>
      <c r="B16">
        <f t="shared" si="3"/>
        <v>21.038999999999987</v>
      </c>
      <c r="C16">
        <f t="shared" si="0"/>
        <v>42.211999999999989</v>
      </c>
      <c r="D16">
        <f t="shared" si="4"/>
        <v>2.0100952380952375</v>
      </c>
      <c r="E16">
        <f t="shared" si="1"/>
        <v>3.955649260491371E-3</v>
      </c>
      <c r="F16">
        <f t="shared" si="2"/>
        <v>1.5647161072025931E-8</v>
      </c>
      <c r="G16">
        <f t="shared" si="5"/>
        <v>6.7346786438197525E-5</v>
      </c>
      <c r="H16">
        <f t="shared" si="6"/>
        <v>14848.518435511027</v>
      </c>
      <c r="I16">
        <f t="shared" si="7"/>
        <v>58.735530968821685</v>
      </c>
      <c r="J16">
        <f t="shared" si="8"/>
        <v>29846.936199990061</v>
      </c>
      <c r="K16">
        <f t="shared" si="9"/>
        <v>0.10742712439199623</v>
      </c>
    </row>
    <row r="17" spans="1:13" x14ac:dyDescent="0.2">
      <c r="A17">
        <v>273.84199999999998</v>
      </c>
      <c r="B17">
        <f t="shared" si="3"/>
        <v>21.173000000000002</v>
      </c>
      <c r="C17">
        <f t="shared" si="0"/>
        <v>42.211000000000013</v>
      </c>
      <c r="D17">
        <f t="shared" si="4"/>
        <v>2.0100476190476195</v>
      </c>
      <c r="E17">
        <f t="shared" si="1"/>
        <v>3.6517407848321295E-3</v>
      </c>
      <c r="F17">
        <f t="shared" si="2"/>
        <v>1.3335210759606379E-8</v>
      </c>
      <c r="G17">
        <f t="shared" si="5"/>
        <v>6.7346301298609748E-5</v>
      </c>
      <c r="H17">
        <f t="shared" si="6"/>
        <v>14848.625399130024</v>
      </c>
      <c r="I17">
        <f t="shared" si="7"/>
        <v>54.223330968697368</v>
      </c>
      <c r="J17">
        <f t="shared" si="8"/>
        <v>29846.444129651314</v>
      </c>
      <c r="K17">
        <f t="shared" si="9"/>
        <v>0.14377998384767193</v>
      </c>
      <c r="L17" t="s">
        <v>41</v>
      </c>
      <c r="M17">
        <f>+SUM(K5:K88)/(COUNT(K5:K88)-2)</f>
        <v>0.12735063842837682</v>
      </c>
    </row>
    <row r="18" spans="1:13" x14ac:dyDescent="0.2">
      <c r="A18">
        <v>295.01499999999999</v>
      </c>
      <c r="B18">
        <f t="shared" si="3"/>
        <v>21.038000000000011</v>
      </c>
      <c r="C18">
        <f t="shared" si="0"/>
        <v>42.211999999999989</v>
      </c>
      <c r="D18">
        <f t="shared" si="4"/>
        <v>2.0100952380952375</v>
      </c>
      <c r="E18">
        <f t="shared" si="1"/>
        <v>3.3896581529752725E-3</v>
      </c>
      <c r="F18">
        <f t="shared" si="2"/>
        <v>1.1489782394031737E-8</v>
      </c>
      <c r="G18">
        <f t="shared" si="5"/>
        <v>6.7345914051465878E-5</v>
      </c>
      <c r="H18">
        <f t="shared" si="6"/>
        <v>14848.710780520376</v>
      </c>
      <c r="I18">
        <f t="shared" si="7"/>
        <v>50.332053558362709</v>
      </c>
      <c r="J18">
        <f t="shared" si="8"/>
        <v>29847.322831777423</v>
      </c>
      <c r="K18">
        <f t="shared" si="9"/>
        <v>0.10758984221435541</v>
      </c>
    </row>
    <row r="19" spans="1:13" x14ac:dyDescent="0.2">
      <c r="A19">
        <v>316.053</v>
      </c>
      <c r="B19">
        <f t="shared" si="3"/>
        <v>21.173999999999978</v>
      </c>
      <c r="C19">
        <f t="shared" si="0"/>
        <v>42.211999999999989</v>
      </c>
      <c r="D19">
        <f t="shared" si="4"/>
        <v>2.0100952380952375</v>
      </c>
      <c r="E19">
        <f t="shared" si="1"/>
        <v>3.1640262867303902E-3</v>
      </c>
      <c r="F19">
        <f t="shared" si="2"/>
        <v>1.0011062343120902E-8</v>
      </c>
      <c r="G19">
        <f t="shared" si="5"/>
        <v>6.7345603753275754E-5</v>
      </c>
      <c r="H19">
        <f t="shared" si="6"/>
        <v>14848.77919668749</v>
      </c>
      <c r="I19">
        <f t="shared" si="7"/>
        <v>46.981927704174588</v>
      </c>
      <c r="J19">
        <f t="shared" si="8"/>
        <v>29847.460354789149</v>
      </c>
      <c r="K19">
        <f t="shared" si="9"/>
        <v>0.10765462521892855</v>
      </c>
    </row>
    <row r="20" spans="1:13" x14ac:dyDescent="0.2">
      <c r="A20">
        <v>337.22699999999998</v>
      </c>
      <c r="B20">
        <f t="shared" si="3"/>
        <v>21.038000000000011</v>
      </c>
      <c r="C20">
        <f t="shared" si="0"/>
        <v>42.212000000000046</v>
      </c>
      <c r="D20">
        <f t="shared" si="4"/>
        <v>2.0100952380952402</v>
      </c>
      <c r="E20">
        <f t="shared" si="1"/>
        <v>2.9653616110216561E-3</v>
      </c>
      <c r="F20">
        <f t="shared" si="2"/>
        <v>8.793369484120953E-9</v>
      </c>
      <c r="G20">
        <f t="shared" si="5"/>
        <v>6.7345348228589139E-5</v>
      </c>
      <c r="H20">
        <f t="shared" si="6"/>
        <v>14848.835536579563</v>
      </c>
      <c r="I20">
        <f t="shared" si="7"/>
        <v>44.032166868547193</v>
      </c>
      <c r="J20">
        <f t="shared" si="8"/>
        <v>29847.573603337962</v>
      </c>
      <c r="K20">
        <f t="shared" si="9"/>
        <v>0.10771162553838323</v>
      </c>
    </row>
    <row r="21" spans="1:13" x14ac:dyDescent="0.2">
      <c r="A21">
        <v>358.26499999999999</v>
      </c>
      <c r="B21">
        <f t="shared" si="3"/>
        <v>21.174000000000035</v>
      </c>
      <c r="C21">
        <f t="shared" si="0"/>
        <v>42.211000000000013</v>
      </c>
      <c r="D21">
        <f t="shared" si="4"/>
        <v>2.0100476190476195</v>
      </c>
      <c r="E21">
        <f t="shared" si="1"/>
        <v>2.7912299554798824E-3</v>
      </c>
      <c r="F21">
        <f t="shared" si="2"/>
        <v>7.7909646643682261E-9</v>
      </c>
      <c r="G21">
        <f t="shared" si="5"/>
        <v>6.7345137879927351E-5</v>
      </c>
      <c r="H21">
        <f t="shared" si="6"/>
        <v>14848.881916062664</v>
      </c>
      <c r="I21">
        <f t="shared" si="7"/>
        <v>41.446644009497625</v>
      </c>
      <c r="J21">
        <f t="shared" si="8"/>
        <v>29846.959740901013</v>
      </c>
      <c r="K21">
        <f t="shared" si="9"/>
        <v>0.14350388168437242</v>
      </c>
    </row>
    <row r="22" spans="1:13" x14ac:dyDescent="0.2">
      <c r="A22">
        <v>379.43900000000002</v>
      </c>
      <c r="B22">
        <f t="shared" si="3"/>
        <v>21.036999999999978</v>
      </c>
      <c r="C22">
        <f t="shared" si="0"/>
        <v>42.211999999999989</v>
      </c>
      <c r="D22">
        <f t="shared" si="4"/>
        <v>2.0100952380952375</v>
      </c>
      <c r="E22">
        <f t="shared" si="1"/>
        <v>2.6354697329478518E-3</v>
      </c>
      <c r="F22">
        <f t="shared" si="2"/>
        <v>6.9457007132842215E-9</v>
      </c>
      <c r="G22">
        <f t="shared" si="5"/>
        <v>6.7344960505827311E-5</v>
      </c>
      <c r="H22">
        <f t="shared" si="6"/>
        <v>14848.921025255791</v>
      </c>
      <c r="I22">
        <f t="shared" si="7"/>
        <v>39.133881928994619</v>
      </c>
      <c r="J22">
        <f t="shared" si="8"/>
        <v>29847.745443718915</v>
      </c>
      <c r="K22">
        <f t="shared" si="9"/>
        <v>0.10780619427571753</v>
      </c>
    </row>
    <row r="23" spans="1:13" x14ac:dyDescent="0.2">
      <c r="A23">
        <v>400.476</v>
      </c>
      <c r="B23">
        <f t="shared" si="3"/>
        <v>21.175000000000011</v>
      </c>
      <c r="C23">
        <f t="shared" si="0"/>
        <v>42.211999999999989</v>
      </c>
      <c r="D23">
        <f t="shared" si="4"/>
        <v>2.0100952380952375</v>
      </c>
      <c r="E23">
        <f t="shared" si="1"/>
        <v>2.4970285360421101E-3</v>
      </c>
      <c r="F23">
        <f t="shared" si="2"/>
        <v>6.2351515098086022E-9</v>
      </c>
      <c r="G23">
        <f t="shared" si="5"/>
        <v>6.7344811400532034E-5</v>
      </c>
      <c r="H23">
        <f t="shared" si="6"/>
        <v>14848.95390162307</v>
      </c>
      <c r="I23">
        <f t="shared" si="7"/>
        <v>37.078261622726636</v>
      </c>
      <c r="J23">
        <f t="shared" si="8"/>
        <v>29847.811528348233</v>
      </c>
      <c r="K23">
        <f t="shared" si="9"/>
        <v>0.10784584976233748</v>
      </c>
    </row>
    <row r="24" spans="1:13" x14ac:dyDescent="0.2">
      <c r="A24">
        <v>421.65100000000001</v>
      </c>
      <c r="B24">
        <f t="shared" si="3"/>
        <v>21.036999999999978</v>
      </c>
      <c r="C24">
        <f t="shared" si="0"/>
        <v>42.211999999999989</v>
      </c>
      <c r="D24">
        <f t="shared" si="4"/>
        <v>2.0100952380952375</v>
      </c>
      <c r="E24">
        <f t="shared" si="1"/>
        <v>2.3716296178593198E-3</v>
      </c>
      <c r="F24">
        <f t="shared" si="2"/>
        <v>5.6246270443075425E-9</v>
      </c>
      <c r="G24">
        <f t="shared" si="5"/>
        <v>6.7344683284677968E-5</v>
      </c>
      <c r="H24">
        <f t="shared" si="6"/>
        <v>14848.982150124932</v>
      </c>
      <c r="I24">
        <f t="shared" si="7"/>
        <v>35.216285862300651</v>
      </c>
      <c r="J24">
        <f t="shared" si="8"/>
        <v>29847.868310527305</v>
      </c>
      <c r="K24">
        <f t="shared" si="9"/>
        <v>0.10788175358456932</v>
      </c>
    </row>
    <row r="25" spans="1:13" x14ac:dyDescent="0.2">
      <c r="A25">
        <v>442.68799999999999</v>
      </c>
      <c r="B25">
        <f t="shared" si="3"/>
        <v>21.175000000000011</v>
      </c>
      <c r="C25">
        <f t="shared" si="0"/>
        <v>42.211999999999989</v>
      </c>
      <c r="D25">
        <f t="shared" si="4"/>
        <v>2.0100952380952375</v>
      </c>
      <c r="E25">
        <f t="shared" si="1"/>
        <v>2.2589272806129825E-3</v>
      </c>
      <c r="F25">
        <f t="shared" si="2"/>
        <v>5.1027524590975648E-9</v>
      </c>
      <c r="G25">
        <f t="shared" si="5"/>
        <v>6.7344573771415292E-5</v>
      </c>
      <c r="H25">
        <f t="shared" si="6"/>
        <v>14849.006296992178</v>
      </c>
      <c r="I25">
        <f t="shared" si="7"/>
        <v>33.542825414269593</v>
      </c>
      <c r="J25">
        <f t="shared" si="8"/>
        <v>29847.916848030174</v>
      </c>
      <c r="K25">
        <f t="shared" si="9"/>
        <v>0.10791400933089275</v>
      </c>
    </row>
    <row r="26" spans="1:13" x14ac:dyDescent="0.2">
      <c r="A26">
        <v>463.863</v>
      </c>
      <c r="B26">
        <f t="shared" si="3"/>
        <v>21.036999999999978</v>
      </c>
      <c r="C26">
        <f t="shared" si="0"/>
        <v>42.211999999999989</v>
      </c>
      <c r="D26">
        <f t="shared" si="4"/>
        <v>2.0100952380952375</v>
      </c>
      <c r="E26">
        <f t="shared" si="1"/>
        <v>2.155808934965712E-3</v>
      </c>
      <c r="F26">
        <f t="shared" si="2"/>
        <v>4.6475121640779974E-9</v>
      </c>
      <c r="G26">
        <f t="shared" si="5"/>
        <v>6.7344478240942424E-5</v>
      </c>
      <c r="H26">
        <f t="shared" si="6"/>
        <v>14849.027360821467</v>
      </c>
      <c r="I26">
        <f t="shared" si="7"/>
        <v>32.011665860009245</v>
      </c>
      <c r="J26">
        <f t="shared" si="8"/>
        <v>29847.959188333123</v>
      </c>
      <c r="K26">
        <f t="shared" si="9"/>
        <v>0.10794351145521326</v>
      </c>
    </row>
    <row r="27" spans="1:13" x14ac:dyDescent="0.2">
      <c r="A27">
        <v>484.9</v>
      </c>
      <c r="B27">
        <f t="shared" si="3"/>
        <v>21.175000000000011</v>
      </c>
      <c r="C27">
        <f t="shared" si="0"/>
        <v>42.211000000000013</v>
      </c>
      <c r="D27">
        <f t="shared" si="4"/>
        <v>2.0100476190476195</v>
      </c>
      <c r="E27">
        <f t="shared" si="1"/>
        <v>2.0622808826562177E-3</v>
      </c>
      <c r="F27">
        <f t="shared" si="2"/>
        <v>4.2530024389693092E-9</v>
      </c>
      <c r="G27">
        <f t="shared" si="5"/>
        <v>6.7344395454442844E-5</v>
      </c>
      <c r="H27">
        <f t="shared" si="6"/>
        <v>14849.045614738354</v>
      </c>
      <c r="I27">
        <f t="shared" si="7"/>
        <v>30.622902896965051</v>
      </c>
      <c r="J27">
        <f t="shared" si="8"/>
        <v>29847.288783034324</v>
      </c>
      <c r="K27">
        <f t="shared" si="9"/>
        <v>0.14326915793030748</v>
      </c>
    </row>
    <row r="28" spans="1:13" x14ac:dyDescent="0.2">
      <c r="A28">
        <v>506.07499999999999</v>
      </c>
      <c r="B28">
        <f t="shared" si="3"/>
        <v>21.036000000000001</v>
      </c>
      <c r="C28">
        <f t="shared" si="0"/>
        <v>42.212000000000046</v>
      </c>
      <c r="D28">
        <f t="shared" si="4"/>
        <v>2.0100952380952402</v>
      </c>
      <c r="E28">
        <f t="shared" si="1"/>
        <v>1.9759917008348566E-3</v>
      </c>
      <c r="F28">
        <f t="shared" si="2"/>
        <v>3.9045432017682293E-9</v>
      </c>
      <c r="G28">
        <f t="shared" si="5"/>
        <v>6.734432233139405E-5</v>
      </c>
      <c r="H28">
        <f t="shared" si="6"/>
        <v>14849.061737960763</v>
      </c>
      <c r="I28">
        <f t="shared" si="7"/>
        <v>29.34162275939488</v>
      </c>
      <c r="J28">
        <f t="shared" si="8"/>
        <v>29848.028289657163</v>
      </c>
      <c r="K28">
        <f t="shared" si="9"/>
        <v>0.10799493273791806</v>
      </c>
    </row>
    <row r="29" spans="1:13" x14ac:dyDescent="0.2">
      <c r="A29">
        <v>527.11099999999999</v>
      </c>
      <c r="B29">
        <f t="shared" si="3"/>
        <v>21.176000000000045</v>
      </c>
      <c r="C29">
        <f t="shared" si="0"/>
        <v>42.211000000000013</v>
      </c>
      <c r="D29">
        <f t="shared" si="4"/>
        <v>2.0100476190476195</v>
      </c>
      <c r="E29">
        <f t="shared" si="1"/>
        <v>1.8971336208123148E-3</v>
      </c>
      <c r="F29">
        <f t="shared" si="2"/>
        <v>3.5991159752164436E-9</v>
      </c>
      <c r="G29">
        <f t="shared" si="5"/>
        <v>6.7344258238408804E-5</v>
      </c>
      <c r="H29">
        <f t="shared" si="6"/>
        <v>14849.075870133569</v>
      </c>
      <c r="I29">
        <f t="shared" si="7"/>
        <v>28.170681071223271</v>
      </c>
      <c r="J29">
        <f t="shared" si="8"/>
        <v>29847.349597819441</v>
      </c>
      <c r="K29">
        <f t="shared" si="9"/>
        <v>0.14321587421496096</v>
      </c>
    </row>
    <row r="30" spans="1:13" x14ac:dyDescent="0.2">
      <c r="A30">
        <v>548.28700000000003</v>
      </c>
      <c r="B30">
        <f t="shared" si="3"/>
        <v>21.034999999999968</v>
      </c>
      <c r="C30">
        <f t="shared" si="0"/>
        <v>42.211999999999989</v>
      </c>
      <c r="D30">
        <f t="shared" si="4"/>
        <v>2.0100952380952375</v>
      </c>
      <c r="E30">
        <f t="shared" si="1"/>
        <v>1.8238623202811665E-3</v>
      </c>
      <c r="F30">
        <f t="shared" si="2"/>
        <v>3.3264737633414004E-9</v>
      </c>
      <c r="G30">
        <f t="shared" si="5"/>
        <v>6.7344201025208792E-5</v>
      </c>
      <c r="H30">
        <f t="shared" si="6"/>
        <v>14849.088485371924</v>
      </c>
      <c r="I30">
        <f t="shared" si="7"/>
        <v>27.082692978990789</v>
      </c>
      <c r="J30">
        <f t="shared" si="8"/>
        <v>29848.082054500926</v>
      </c>
      <c r="K30">
        <f t="shared" si="9"/>
        <v>0.10803841198677455</v>
      </c>
    </row>
    <row r="31" spans="1:13" x14ac:dyDescent="0.2">
      <c r="A31">
        <v>569.322</v>
      </c>
      <c r="B31">
        <f t="shared" si="3"/>
        <v>21.177000000000021</v>
      </c>
      <c r="C31">
        <f t="shared" si="0"/>
        <v>42.211999999999989</v>
      </c>
      <c r="D31">
        <f t="shared" si="4"/>
        <v>2.0100952380952375</v>
      </c>
      <c r="E31">
        <f t="shared" si="1"/>
        <v>1.7564752459943581E-3</v>
      </c>
      <c r="F31">
        <f t="shared" si="2"/>
        <v>3.0852052897909411E-9</v>
      </c>
      <c r="G31">
        <f t="shared" si="5"/>
        <v>6.7344150395658842E-5</v>
      </c>
      <c r="H31">
        <f t="shared" si="6"/>
        <v>14849.099648964646</v>
      </c>
      <c r="I31">
        <f t="shared" si="7"/>
        <v>26.082075958709911</v>
      </c>
      <c r="J31">
        <f t="shared" si="8"/>
        <v>29848.104494385498</v>
      </c>
      <c r="K31">
        <f t="shared" si="9"/>
        <v>0.108057664406954</v>
      </c>
    </row>
    <row r="32" spans="1:13" x14ac:dyDescent="0.2">
      <c r="A32">
        <v>590.49900000000002</v>
      </c>
      <c r="B32">
        <f t="shared" si="3"/>
        <v>21.034999999999968</v>
      </c>
      <c r="C32">
        <f t="shared" si="0"/>
        <v>42.211999999999989</v>
      </c>
      <c r="D32">
        <f t="shared" si="4"/>
        <v>2.0100952380952375</v>
      </c>
      <c r="E32">
        <f t="shared" si="1"/>
        <v>1.6934829694885173E-3</v>
      </c>
      <c r="F32">
        <f t="shared" si="2"/>
        <v>2.8678845679476463E-9</v>
      </c>
      <c r="G32">
        <f t="shared" si="5"/>
        <v>6.734410479144856E-5</v>
      </c>
      <c r="H32">
        <f t="shared" si="6"/>
        <v>14849.109704506478</v>
      </c>
      <c r="I32">
        <f t="shared" si="7"/>
        <v>25.146714396648388</v>
      </c>
      <c r="J32">
        <f t="shared" si="8"/>
        <v>29848.124706982249</v>
      </c>
      <c r="K32">
        <f t="shared" si="9"/>
        <v>0.10807565728345683</v>
      </c>
    </row>
    <row r="33" spans="1:11" x14ac:dyDescent="0.2">
      <c r="A33">
        <v>611.53399999999999</v>
      </c>
      <c r="B33">
        <f t="shared" si="3"/>
        <v>21.177000000000021</v>
      </c>
      <c r="C33">
        <f t="shared" si="0"/>
        <v>42.211000000000013</v>
      </c>
      <c r="D33">
        <f t="shared" si="4"/>
        <v>2.0100476190476195</v>
      </c>
      <c r="E33">
        <f t="shared" si="1"/>
        <v>1.635232055781036E-3</v>
      </c>
      <c r="F33">
        <f t="shared" si="2"/>
        <v>2.6739838762538729E-9</v>
      </c>
      <c r="G33">
        <f t="shared" si="5"/>
        <v>6.7344064101846997E-5</v>
      </c>
      <c r="H33">
        <f t="shared" si="6"/>
        <v>14849.118676408687</v>
      </c>
      <c r="I33">
        <f t="shared" si="7"/>
        <v>24.281754859760351</v>
      </c>
      <c r="J33">
        <f t="shared" si="8"/>
        <v>29847.43564047082</v>
      </c>
      <c r="K33">
        <f t="shared" si="9"/>
        <v>0.14313129344911082</v>
      </c>
    </row>
    <row r="34" spans="1:11" x14ac:dyDescent="0.2">
      <c r="A34">
        <v>632.71100000000001</v>
      </c>
      <c r="B34">
        <f t="shared" si="3"/>
        <v>21.033999999999992</v>
      </c>
      <c r="C34">
        <f t="shared" si="0"/>
        <v>42.211000000000013</v>
      </c>
      <c r="D34">
        <f t="shared" si="4"/>
        <v>2.0100476190476195</v>
      </c>
      <c r="E34">
        <f t="shared" si="1"/>
        <v>1.5805004180423606E-3</v>
      </c>
      <c r="F34">
        <f t="shared" si="2"/>
        <v>2.4979815714320766E-9</v>
      </c>
      <c r="G34">
        <f t="shared" si="5"/>
        <v>6.7344027168158291E-5</v>
      </c>
      <c r="H34">
        <f t="shared" si="6"/>
        <v>14849.126820155798</v>
      </c>
      <c r="I34">
        <f t="shared" si="7"/>
        <v>23.469051146820266</v>
      </c>
      <c r="J34">
        <f t="shared" si="8"/>
        <v>29847.452009790311</v>
      </c>
      <c r="K34">
        <f t="shared" si="9"/>
        <v>0.14311360557693537</v>
      </c>
    </row>
    <row r="35" spans="1:11" x14ac:dyDescent="0.2">
      <c r="A35">
        <v>653.745</v>
      </c>
      <c r="B35">
        <f t="shared" si="3"/>
        <v>21.177000000000021</v>
      </c>
      <c r="C35">
        <f t="shared" si="0"/>
        <v>42.211999999999989</v>
      </c>
      <c r="D35">
        <f t="shared" si="4"/>
        <v>2.0100952380952375</v>
      </c>
      <c r="E35">
        <f t="shared" si="1"/>
        <v>1.5296484103128896E-3</v>
      </c>
      <c r="F35">
        <f t="shared" si="2"/>
        <v>2.3398242591727502E-9</v>
      </c>
      <c r="G35">
        <f t="shared" si="5"/>
        <v>6.7343993979183963E-5</v>
      </c>
      <c r="H35">
        <f t="shared" si="6"/>
        <v>14849.134138214316</v>
      </c>
      <c r="I35">
        <f t="shared" si="7"/>
        <v>22.713954429042388</v>
      </c>
      <c r="J35">
        <f t="shared" si="8"/>
        <v>29848.173821062028</v>
      </c>
      <c r="K35">
        <f t="shared" si="9"/>
        <v>0.10812243645735489</v>
      </c>
    </row>
    <row r="36" spans="1:11" x14ac:dyDescent="0.2">
      <c r="A36">
        <v>674.92200000000003</v>
      </c>
      <c r="B36">
        <f t="shared" si="3"/>
        <v>21.034999999999968</v>
      </c>
      <c r="C36">
        <f t="shared" si="0"/>
        <v>42.211999999999989</v>
      </c>
      <c r="D36">
        <f t="shared" si="4"/>
        <v>2.0100952380952375</v>
      </c>
      <c r="E36">
        <f t="shared" si="1"/>
        <v>1.4816526946817557E-3</v>
      </c>
      <c r="F36">
        <f t="shared" si="2"/>
        <v>2.1952947076577081E-9</v>
      </c>
      <c r="G36">
        <f t="shared" si="5"/>
        <v>6.7343963649951823E-5</v>
      </c>
      <c r="H36">
        <f t="shared" si="6"/>
        <v>14849.140825715496</v>
      </c>
      <c r="I36">
        <f t="shared" si="7"/>
        <v>22.001269518130236</v>
      </c>
      <c r="J36">
        <f t="shared" si="8"/>
        <v>29848.187263576303</v>
      </c>
      <c r="K36">
        <f t="shared" si="9"/>
        <v>0.10813613561978094</v>
      </c>
    </row>
    <row r="37" spans="1:11" x14ac:dyDescent="0.2">
      <c r="A37">
        <v>695.95699999999999</v>
      </c>
      <c r="B37">
        <f t="shared" si="3"/>
        <v>21.177000000000021</v>
      </c>
      <c r="C37">
        <f t="shared" ref="C37:C68" si="10">A39-A37</f>
        <v>42.211000000000013</v>
      </c>
      <c r="D37">
        <f t="shared" si="4"/>
        <v>2.0100476190476195</v>
      </c>
      <c r="E37">
        <f t="shared" ref="E37:E68" si="11">1/A37</f>
        <v>1.436870381359768E-3</v>
      </c>
      <c r="F37">
        <f t="shared" ref="F37:F68" si="12">SQRT(((1/(A37^2))*$A$1)^2)</f>
        <v>2.0645964928289651E-9</v>
      </c>
      <c r="G37">
        <f t="shared" si="5"/>
        <v>6.7343936223185764E-5</v>
      </c>
      <c r="H37">
        <f t="shared" si="6"/>
        <v>14849.146873237136</v>
      </c>
      <c r="I37">
        <f t="shared" si="7"/>
        <v>21.33629933061545</v>
      </c>
      <c r="J37">
        <f t="shared" si="8"/>
        <v>29847.492317438711</v>
      </c>
      <c r="K37">
        <f t="shared" si="9"/>
        <v>0.14306716770820499</v>
      </c>
    </row>
    <row r="38" spans="1:11" x14ac:dyDescent="0.2">
      <c r="A38">
        <v>717.13400000000001</v>
      </c>
      <c r="B38">
        <f t="shared" si="3"/>
        <v>21.033999999999992</v>
      </c>
      <c r="C38">
        <f t="shared" si="10"/>
        <v>42.211999999999989</v>
      </c>
      <c r="D38">
        <f t="shared" si="4"/>
        <v>2.0100952380952375</v>
      </c>
      <c r="E38">
        <f t="shared" si="11"/>
        <v>1.3944395329185341E-3</v>
      </c>
      <c r="F38">
        <f t="shared" si="12"/>
        <v>1.9444616109660593E-9</v>
      </c>
      <c r="G38">
        <f t="shared" si="5"/>
        <v>6.7343911013104725E-5</v>
      </c>
      <c r="H38">
        <f t="shared" si="6"/>
        <v>14849.152431990562</v>
      </c>
      <c r="I38">
        <f t="shared" si="7"/>
        <v>20.706245181501032</v>
      </c>
      <c r="J38">
        <f t="shared" si="8"/>
        <v>29848.210593294541</v>
      </c>
      <c r="K38">
        <f t="shared" si="9"/>
        <v>0.10816102271386639</v>
      </c>
    </row>
    <row r="39" spans="1:11" x14ac:dyDescent="0.2">
      <c r="A39">
        <v>738.16800000000001</v>
      </c>
      <c r="B39">
        <f t="shared" si="3"/>
        <v>21.177999999999997</v>
      </c>
      <c r="C39">
        <f t="shared" si="10"/>
        <v>42.211000000000013</v>
      </c>
      <c r="D39">
        <f t="shared" si="4"/>
        <v>2.0100476190476195</v>
      </c>
      <c r="E39">
        <f t="shared" si="11"/>
        <v>1.3547051619685491E-3</v>
      </c>
      <c r="F39">
        <f t="shared" si="12"/>
        <v>1.8352260758642332E-9</v>
      </c>
      <c r="G39">
        <f t="shared" si="5"/>
        <v>6.7343888090223101E-5</v>
      </c>
      <c r="H39">
        <f t="shared" si="6"/>
        <v>14849.157486426429</v>
      </c>
      <c r="I39">
        <f t="shared" si="7"/>
        <v>20.116230297745808</v>
      </c>
      <c r="J39">
        <f t="shared" si="8"/>
        <v>29847.513650454577</v>
      </c>
      <c r="K39">
        <f t="shared" si="9"/>
        <v>0.14304058918325296</v>
      </c>
    </row>
    <row r="40" spans="1:11" x14ac:dyDescent="0.2">
      <c r="A40">
        <v>759.346</v>
      </c>
      <c r="B40">
        <f t="shared" si="3"/>
        <v>21.033000000000015</v>
      </c>
      <c r="C40">
        <f t="shared" si="10"/>
        <v>42.211999999999989</v>
      </c>
      <c r="D40">
        <f t="shared" si="4"/>
        <v>2.0100952380952375</v>
      </c>
      <c r="E40">
        <f t="shared" si="11"/>
        <v>1.316922720340925E-3</v>
      </c>
      <c r="F40">
        <f t="shared" si="12"/>
        <v>1.734285451350142E-9</v>
      </c>
      <c r="G40">
        <f t="shared" si="5"/>
        <v>6.7343866908006679E-5</v>
      </c>
      <c r="H40">
        <f t="shared" si="6"/>
        <v>14849.162157053199</v>
      </c>
      <c r="I40">
        <f t="shared" si="7"/>
        <v>19.555199022650015</v>
      </c>
      <c r="J40">
        <f t="shared" si="8"/>
        <v>29848.230141596639</v>
      </c>
      <c r="K40">
        <f t="shared" si="9"/>
        <v>0.10818313669089706</v>
      </c>
    </row>
    <row r="41" spans="1:11" x14ac:dyDescent="0.2">
      <c r="A41">
        <v>780.37900000000002</v>
      </c>
      <c r="B41">
        <f t="shared" si="3"/>
        <v>21.178999999999974</v>
      </c>
      <c r="C41">
        <f t="shared" si="10"/>
        <v>42.211000000000013</v>
      </c>
      <c r="D41">
        <f t="shared" si="4"/>
        <v>2.0100476190476195</v>
      </c>
      <c r="E41">
        <f t="shared" si="11"/>
        <v>1.2814286391612281E-3</v>
      </c>
      <c r="F41">
        <f t="shared" si="12"/>
        <v>1.6420593572625968E-9</v>
      </c>
      <c r="G41">
        <f t="shared" si="5"/>
        <v>6.7343847554513655E-5</v>
      </c>
      <c r="H41">
        <f t="shared" si="6"/>
        <v>14849.166424453513</v>
      </c>
      <c r="I41">
        <f t="shared" si="7"/>
        <v>19.028147123966065</v>
      </c>
      <c r="J41">
        <f t="shared" si="8"/>
        <v>29847.531616314638</v>
      </c>
      <c r="K41">
        <f t="shared" si="9"/>
        <v>0.14301687784234995</v>
      </c>
    </row>
    <row r="42" spans="1:11" x14ac:dyDescent="0.2">
      <c r="A42">
        <v>801.55799999999999</v>
      </c>
      <c r="B42">
        <f t="shared" si="3"/>
        <v>21.032000000000039</v>
      </c>
      <c r="C42">
        <f t="shared" si="10"/>
        <v>42.211999999999989</v>
      </c>
      <c r="D42">
        <f t="shared" si="4"/>
        <v>2.0100952380952375</v>
      </c>
      <c r="E42">
        <f t="shared" si="11"/>
        <v>1.2475703567302679E-3</v>
      </c>
      <c r="F42">
        <f t="shared" si="12"/>
        <v>1.5564317949920878E-9</v>
      </c>
      <c r="G42">
        <f t="shared" si="5"/>
        <v>6.7343829585706617E-5</v>
      </c>
      <c r="H42">
        <f t="shared" si="6"/>
        <v>14849.170386535976</v>
      </c>
      <c r="I42">
        <f t="shared" si="7"/>
        <v>18.525384796279216</v>
      </c>
      <c r="J42">
        <f t="shared" si="8"/>
        <v>29848.24668364078</v>
      </c>
      <c r="K42">
        <f t="shared" si="9"/>
        <v>0.10820291658781551</v>
      </c>
    </row>
    <row r="43" spans="1:11" x14ac:dyDescent="0.2">
      <c r="A43">
        <v>822.59</v>
      </c>
      <c r="B43">
        <f t="shared" si="3"/>
        <v>21.17999999999995</v>
      </c>
      <c r="C43">
        <f t="shared" si="10"/>
        <v>42.211999999999989</v>
      </c>
      <c r="D43">
        <f t="shared" si="4"/>
        <v>2.0100952380952375</v>
      </c>
      <c r="E43">
        <f t="shared" si="11"/>
        <v>1.2156724492152834E-3</v>
      </c>
      <c r="F43">
        <f t="shared" si="12"/>
        <v>1.4778595037810857E-9</v>
      </c>
      <c r="G43">
        <f t="shared" si="5"/>
        <v>6.7343813097432722E-5</v>
      </c>
      <c r="H43">
        <f t="shared" si="6"/>
        <v>14849.174022165995</v>
      </c>
      <c r="I43">
        <f t="shared" si="7"/>
        <v>18.051731752350495</v>
      </c>
      <c r="J43">
        <f t="shared" si="8"/>
        <v>29848.253991603367</v>
      </c>
      <c r="K43">
        <f t="shared" si="9"/>
        <v>0.10821201258466144</v>
      </c>
    </row>
    <row r="44" spans="1:11" x14ac:dyDescent="0.2">
      <c r="A44">
        <v>843.77</v>
      </c>
      <c r="B44">
        <f t="shared" si="3"/>
        <v>21.032000000000039</v>
      </c>
      <c r="C44">
        <f t="shared" si="10"/>
        <v>42.211000000000013</v>
      </c>
      <c r="D44">
        <f t="shared" si="4"/>
        <v>2.0100476190476195</v>
      </c>
      <c r="E44">
        <f t="shared" si="11"/>
        <v>1.1851570925726206E-3</v>
      </c>
      <c r="F44">
        <f t="shared" si="12"/>
        <v>1.404597334075187E-9</v>
      </c>
      <c r="G44">
        <f t="shared" si="5"/>
        <v>6.7343797723475976E-5</v>
      </c>
      <c r="H44">
        <f t="shared" si="6"/>
        <v>14849.177412093008</v>
      </c>
      <c r="I44">
        <f t="shared" si="7"/>
        <v>17.59860792881118</v>
      </c>
      <c r="J44">
        <f t="shared" si="8"/>
        <v>29847.553701993245</v>
      </c>
      <c r="K44">
        <f t="shared" si="9"/>
        <v>0.14298571400620683</v>
      </c>
    </row>
    <row r="45" spans="1:11" x14ac:dyDescent="0.2">
      <c r="A45">
        <v>864.80200000000002</v>
      </c>
      <c r="B45">
        <f t="shared" si="3"/>
        <v>21.178999999999974</v>
      </c>
      <c r="C45">
        <f t="shared" si="10"/>
        <v>42.211000000000013</v>
      </c>
      <c r="D45">
        <f t="shared" si="4"/>
        <v>2.0100476190476195</v>
      </c>
      <c r="E45">
        <f t="shared" si="11"/>
        <v>1.1563340510313343E-3</v>
      </c>
      <c r="F45">
        <f t="shared" si="12"/>
        <v>1.3371084375745367E-9</v>
      </c>
      <c r="G45">
        <f t="shared" si="5"/>
        <v>6.7343783561028868E-5</v>
      </c>
      <c r="H45">
        <f t="shared" si="6"/>
        <v>14849.180534885916</v>
      </c>
      <c r="I45">
        <f t="shared" si="7"/>
        <v>17.170613082400266</v>
      </c>
      <c r="J45">
        <f t="shared" si="8"/>
        <v>29847.559978955691</v>
      </c>
      <c r="K45">
        <f t="shared" si="9"/>
        <v>0.14297638120594983</v>
      </c>
    </row>
    <row r="46" spans="1:11" x14ac:dyDescent="0.2">
      <c r="A46">
        <v>885.98099999999999</v>
      </c>
      <c r="B46">
        <f t="shared" si="3"/>
        <v>21.032000000000039</v>
      </c>
      <c r="C46">
        <f t="shared" si="10"/>
        <v>42.211999999999989</v>
      </c>
      <c r="D46">
        <f t="shared" si="4"/>
        <v>2.0100952380952375</v>
      </c>
      <c r="E46">
        <f t="shared" si="11"/>
        <v>1.1286923760216077E-3</v>
      </c>
      <c r="F46">
        <f t="shared" si="12"/>
        <v>1.2739464796893022E-9</v>
      </c>
      <c r="G46">
        <f t="shared" si="5"/>
        <v>6.734377030658086E-5</v>
      </c>
      <c r="H46">
        <f t="shared" si="6"/>
        <v>14849.183457467923</v>
      </c>
      <c r="I46">
        <f t="shared" si="7"/>
        <v>16.760160158590221</v>
      </c>
      <c r="J46">
        <f t="shared" si="8"/>
        <v>29848.272957458845</v>
      </c>
      <c r="K46">
        <f t="shared" si="9"/>
        <v>0.10823681078424469</v>
      </c>
    </row>
    <row r="47" spans="1:11" x14ac:dyDescent="0.2">
      <c r="A47">
        <v>907.01300000000003</v>
      </c>
      <c r="B47">
        <f t="shared" si="3"/>
        <v>21.17999999999995</v>
      </c>
      <c r="C47">
        <f t="shared" si="10"/>
        <v>42.211000000000013</v>
      </c>
      <c r="D47">
        <f t="shared" si="4"/>
        <v>2.0100476190476195</v>
      </c>
      <c r="E47">
        <f t="shared" si="11"/>
        <v>1.1025200300326455E-3</v>
      </c>
      <c r="F47">
        <f t="shared" si="12"/>
        <v>1.2155504166231857E-9</v>
      </c>
      <c r="G47">
        <f t="shared" si="5"/>
        <v>6.7343758052246865E-5</v>
      </c>
      <c r="H47">
        <f t="shared" si="6"/>
        <v>14849.186159527608</v>
      </c>
      <c r="I47">
        <f t="shared" si="7"/>
        <v>16.37152517056272</v>
      </c>
      <c r="J47">
        <f t="shared" si="8"/>
        <v>29847.571284753332</v>
      </c>
      <c r="K47">
        <f t="shared" si="9"/>
        <v>0.1429589532564603</v>
      </c>
    </row>
    <row r="48" spans="1:11" x14ac:dyDescent="0.2">
      <c r="A48">
        <v>928.19299999999998</v>
      </c>
      <c r="B48">
        <f t="shared" si="3"/>
        <v>21.031000000000063</v>
      </c>
      <c r="C48">
        <f t="shared" si="10"/>
        <v>42.211999999999989</v>
      </c>
      <c r="D48">
        <f t="shared" si="4"/>
        <v>2.0100952380952375</v>
      </c>
      <c r="E48">
        <f t="shared" si="11"/>
        <v>1.0773621434335317E-3</v>
      </c>
      <c r="F48">
        <f t="shared" si="12"/>
        <v>1.1607091881036935E-9</v>
      </c>
      <c r="G48">
        <f t="shared" si="5"/>
        <v>6.7343746543887997E-5</v>
      </c>
      <c r="H48">
        <f t="shared" si="6"/>
        <v>14849.188697101948</v>
      </c>
      <c r="I48">
        <f t="shared" si="7"/>
        <v>15.997953762958726</v>
      </c>
      <c r="J48">
        <f t="shared" si="8"/>
        <v>29848.283489622248</v>
      </c>
      <c r="K48">
        <f t="shared" si="9"/>
        <v>0.10825144169845895</v>
      </c>
    </row>
    <row r="49" spans="1:11" x14ac:dyDescent="0.2">
      <c r="A49">
        <v>949.22400000000005</v>
      </c>
      <c r="B49">
        <f t="shared" si="3"/>
        <v>21.180999999999926</v>
      </c>
      <c r="C49">
        <f t="shared" si="10"/>
        <v>42.211999999999989</v>
      </c>
      <c r="D49">
        <f t="shared" si="4"/>
        <v>2.0100952380952375</v>
      </c>
      <c r="E49">
        <f t="shared" si="11"/>
        <v>1.0534921156650063E-3</v>
      </c>
      <c r="F49">
        <f t="shared" si="12"/>
        <v>1.1098456377683311E-9</v>
      </c>
      <c r="G49">
        <f t="shared" si="5"/>
        <v>6.7343735870237855E-5</v>
      </c>
      <c r="H49">
        <f t="shared" si="6"/>
        <v>14849.191050625152</v>
      </c>
      <c r="I49">
        <f t="shared" si="7"/>
        <v>15.64350569583697</v>
      </c>
      <c r="J49">
        <f t="shared" si="8"/>
        <v>29848.288220428036</v>
      </c>
      <c r="K49">
        <f t="shared" si="9"/>
        <v>0.10825824462173329</v>
      </c>
    </row>
    <row r="50" spans="1:11" x14ac:dyDescent="0.2">
      <c r="A50">
        <v>970.40499999999997</v>
      </c>
      <c r="B50">
        <f t="shared" si="3"/>
        <v>21.031000000000063</v>
      </c>
      <c r="C50">
        <f t="shared" si="10"/>
        <v>42.211999999999989</v>
      </c>
      <c r="D50">
        <f t="shared" si="4"/>
        <v>2.0100952380952375</v>
      </c>
      <c r="E50">
        <f t="shared" si="11"/>
        <v>1.030497575754453E-3</v>
      </c>
      <c r="F50">
        <f t="shared" si="12"/>
        <v>1.0619252536358048E-9</v>
      </c>
      <c r="G50">
        <f t="shared" si="5"/>
        <v>6.7343725814205784E-5</v>
      </c>
      <c r="H50">
        <f t="shared" si="6"/>
        <v>14849.193267965218</v>
      </c>
      <c r="I50">
        <f t="shared" si="7"/>
        <v>15.302057664547501</v>
      </c>
      <c r="J50">
        <f t="shared" si="8"/>
        <v>29848.292677492744</v>
      </c>
      <c r="K50">
        <f t="shared" si="9"/>
        <v>0.10826479750931793</v>
      </c>
    </row>
    <row r="51" spans="1:11" x14ac:dyDescent="0.2">
      <c r="A51">
        <v>991.43600000000004</v>
      </c>
      <c r="B51">
        <f t="shared" si="3"/>
        <v>21.180999999999926</v>
      </c>
      <c r="C51">
        <f t="shared" si="10"/>
        <v>42.210999999999899</v>
      </c>
      <c r="D51">
        <f t="shared" si="4"/>
        <v>2.0100476190476142</v>
      </c>
      <c r="E51">
        <f t="shared" si="11"/>
        <v>1.0086379756232373E-3</v>
      </c>
      <c r="F51">
        <f t="shared" si="12"/>
        <v>1.0173505658693426E-9</v>
      </c>
      <c r="G51">
        <f t="shared" si="5"/>
        <v>6.7343716460262505E-5</v>
      </c>
      <c r="H51">
        <f t="shared" si="6"/>
        <v>14849.195330496348</v>
      </c>
      <c r="I51">
        <f t="shared" si="7"/>
        <v>14.977462317785864</v>
      </c>
      <c r="J51">
        <f t="shared" si="8"/>
        <v>29847.589718837135</v>
      </c>
      <c r="K51">
        <f t="shared" si="9"/>
        <v>0.14292853928693366</v>
      </c>
    </row>
    <row r="52" spans="1:11" x14ac:dyDescent="0.2">
      <c r="A52">
        <v>1012.617</v>
      </c>
      <c r="B52">
        <f t="shared" si="3"/>
        <v>21.029999999999973</v>
      </c>
      <c r="C52">
        <f t="shared" si="10"/>
        <v>42.211000000000013</v>
      </c>
      <c r="D52">
        <f t="shared" si="4"/>
        <v>2.0100476190476195</v>
      </c>
      <c r="E52">
        <f t="shared" si="11"/>
        <v>9.8754020523060559E-4</v>
      </c>
      <c r="F52">
        <f t="shared" si="12"/>
        <v>9.7523565694690628E-10</v>
      </c>
      <c r="G52">
        <f t="shared" si="5"/>
        <v>6.73437076224996E-5</v>
      </c>
      <c r="H52">
        <f t="shared" si="6"/>
        <v>14849.197279210968</v>
      </c>
      <c r="I52">
        <f t="shared" si="7"/>
        <v>14.664179328621749</v>
      </c>
      <c r="J52">
        <f t="shared" si="8"/>
        <v>29847.593635846395</v>
      </c>
      <c r="K52">
        <f t="shared" si="9"/>
        <v>0.14292170267302629</v>
      </c>
    </row>
    <row r="53" spans="1:11" x14ac:dyDescent="0.2">
      <c r="A53">
        <v>1033.6469999999999</v>
      </c>
      <c r="B53">
        <f t="shared" si="3"/>
        <v>21.18100000000004</v>
      </c>
      <c r="C53">
        <f t="shared" si="10"/>
        <v>42.211000000000013</v>
      </c>
      <c r="D53">
        <f t="shared" si="4"/>
        <v>2.0100476190476195</v>
      </c>
      <c r="E53">
        <f t="shared" si="11"/>
        <v>9.6744826812248286E-4</v>
      </c>
      <c r="F53">
        <f t="shared" si="12"/>
        <v>9.3595615149319145E-10</v>
      </c>
      <c r="G53">
        <f t="shared" si="5"/>
        <v>6.7343699379741656E-5</v>
      </c>
      <c r="H53">
        <f t="shared" si="6"/>
        <v>14849.199096728271</v>
      </c>
      <c r="I53">
        <f t="shared" si="7"/>
        <v>14.365831949135702</v>
      </c>
      <c r="J53">
        <f t="shared" si="8"/>
        <v>29847.597289142723</v>
      </c>
      <c r="K53">
        <f t="shared" si="9"/>
        <v>0.14291519146395479</v>
      </c>
    </row>
    <row r="54" spans="1:11" x14ac:dyDescent="0.2">
      <c r="A54">
        <v>1054.828</v>
      </c>
      <c r="B54">
        <f t="shared" si="3"/>
        <v>21.029999999999973</v>
      </c>
      <c r="C54">
        <f t="shared" si="10"/>
        <v>42.211999999999989</v>
      </c>
      <c r="D54">
        <f t="shared" si="4"/>
        <v>2.0100952380952375</v>
      </c>
      <c r="E54">
        <f t="shared" si="11"/>
        <v>9.4802185759194869E-4</v>
      </c>
      <c r="F54">
        <f t="shared" si="12"/>
        <v>8.98745442472089E-10</v>
      </c>
      <c r="G54">
        <f t="shared" si="5"/>
        <v>6.7343691571117263E-5</v>
      </c>
      <c r="H54">
        <f t="shared" si="6"/>
        <v>14849.200818520105</v>
      </c>
      <c r="I54">
        <f t="shared" si="7"/>
        <v>14.077366943729315</v>
      </c>
      <c r="J54">
        <f t="shared" si="8"/>
        <v>29848.307854827166</v>
      </c>
      <c r="K54">
        <f t="shared" si="9"/>
        <v>0.10828829687064509</v>
      </c>
    </row>
    <row r="55" spans="1:11" x14ac:dyDescent="0.2">
      <c r="A55">
        <v>1075.8579999999999</v>
      </c>
      <c r="B55">
        <f t="shared" si="3"/>
        <v>21.182000000000016</v>
      </c>
      <c r="C55">
        <f t="shared" si="10"/>
        <v>42.211000000000013</v>
      </c>
      <c r="D55">
        <f t="shared" si="4"/>
        <v>2.0100476190476195</v>
      </c>
      <c r="E55">
        <f t="shared" si="11"/>
        <v>9.2949069486865377E-4</v>
      </c>
      <c r="F55">
        <f t="shared" si="12"/>
        <v>8.6395295184741278E-10</v>
      </c>
      <c r="G55">
        <f t="shared" si="5"/>
        <v>6.7343684269952409E-5</v>
      </c>
      <c r="H55">
        <f t="shared" si="6"/>
        <v>14849.202428418113</v>
      </c>
      <c r="I55">
        <f t="shared" si="7"/>
        <v>13.802195483435654</v>
      </c>
      <c r="J55">
        <f t="shared" si="8"/>
        <v>29847.603985997957</v>
      </c>
      <c r="K55">
        <f t="shared" si="9"/>
        <v>0.14290288896292283</v>
      </c>
    </row>
    <row r="56" spans="1:11" x14ac:dyDescent="0.2">
      <c r="A56">
        <v>1097.04</v>
      </c>
      <c r="B56">
        <f t="shared" si="3"/>
        <v>21.028999999999996</v>
      </c>
      <c r="C56">
        <f t="shared" si="10"/>
        <v>42.211999999999989</v>
      </c>
      <c r="D56">
        <f t="shared" si="4"/>
        <v>2.0100952380952375</v>
      </c>
      <c r="E56">
        <f t="shared" si="11"/>
        <v>9.1154379056369872E-4</v>
      </c>
      <c r="F56">
        <f t="shared" si="12"/>
        <v>8.3091208211523621E-10</v>
      </c>
      <c r="G56">
        <f t="shared" si="5"/>
        <v>6.7343677336362476E-5</v>
      </c>
      <c r="H56">
        <f t="shared" si="6"/>
        <v>14849.203957266618</v>
      </c>
      <c r="I56">
        <f t="shared" si="7"/>
        <v>13.535699662060289</v>
      </c>
      <c r="J56">
        <f t="shared" si="8"/>
        <v>29848.314164006588</v>
      </c>
      <c r="K56">
        <f t="shared" si="9"/>
        <v>0.10829868826174255</v>
      </c>
    </row>
    <row r="57" spans="1:11" x14ac:dyDescent="0.2">
      <c r="A57">
        <v>1118.069</v>
      </c>
      <c r="B57">
        <f t="shared" si="3"/>
        <v>21.182999999999993</v>
      </c>
      <c r="C57">
        <f t="shared" si="10"/>
        <v>42.211999999999989</v>
      </c>
      <c r="D57">
        <f t="shared" si="4"/>
        <v>2.0100952380952375</v>
      </c>
      <c r="E57">
        <f t="shared" si="11"/>
        <v>8.9439918287690658E-4</v>
      </c>
      <c r="F57">
        <f t="shared" si="12"/>
        <v>7.9994989833087813E-10</v>
      </c>
      <c r="G57">
        <f t="shared" si="5"/>
        <v>6.734367083898184E-5</v>
      </c>
      <c r="H57">
        <f t="shared" si="6"/>
        <v>14849.205389931769</v>
      </c>
      <c r="I57">
        <f t="shared" si="7"/>
        <v>13.281117167126331</v>
      </c>
      <c r="J57">
        <f t="shared" si="8"/>
        <v>29848.317043799983</v>
      </c>
      <c r="K57">
        <f t="shared" si="9"/>
        <v>0.108303571744904</v>
      </c>
    </row>
    <row r="58" spans="1:11" x14ac:dyDescent="0.2">
      <c r="A58">
        <v>1139.252</v>
      </c>
      <c r="B58">
        <f t="shared" si="3"/>
        <v>21.028999999999996</v>
      </c>
      <c r="C58">
        <f t="shared" si="10"/>
        <v>42.211000000000013</v>
      </c>
      <c r="D58">
        <f t="shared" si="4"/>
        <v>2.0100476190476195</v>
      </c>
      <c r="E58">
        <f t="shared" si="11"/>
        <v>8.7776892206465295E-4</v>
      </c>
      <c r="F58">
        <f t="shared" si="12"/>
        <v>7.704782805425429E-10</v>
      </c>
      <c r="G58">
        <f t="shared" si="5"/>
        <v>6.7343664654394289E-5</v>
      </c>
      <c r="H58">
        <f t="shared" si="6"/>
        <v>14849.20675362665</v>
      </c>
      <c r="I58">
        <f t="shared" si="7"/>
        <v>13.03417220564603</v>
      </c>
      <c r="J58">
        <f t="shared" si="8"/>
        <v>29847.61267987308</v>
      </c>
      <c r="K58">
        <f t="shared" si="9"/>
        <v>0.14288612203416556</v>
      </c>
    </row>
    <row r="59" spans="1:11" x14ac:dyDescent="0.2">
      <c r="A59">
        <v>1160.2809999999999</v>
      </c>
      <c r="B59">
        <f t="shared" si="3"/>
        <v>21.182000000000016</v>
      </c>
      <c r="C59">
        <f t="shared" si="10"/>
        <v>42.211000000000013</v>
      </c>
      <c r="D59">
        <f t="shared" si="4"/>
        <v>2.0100476190476195</v>
      </c>
      <c r="E59">
        <f t="shared" si="11"/>
        <v>8.6186018731669318E-4</v>
      </c>
      <c r="F59">
        <f t="shared" si="12"/>
        <v>7.4280298248156551E-10</v>
      </c>
      <c r="G59">
        <f t="shared" si="5"/>
        <v>6.7343658846762001E-5</v>
      </c>
      <c r="H59">
        <f t="shared" si="6"/>
        <v>14849.208034203531</v>
      </c>
      <c r="I59">
        <f t="shared" si="7"/>
        <v>12.797941217863201</v>
      </c>
      <c r="J59">
        <f t="shared" si="8"/>
        <v>29847.615253893589</v>
      </c>
      <c r="K59">
        <f t="shared" si="9"/>
        <v>0.14288096405078357</v>
      </c>
    </row>
    <row r="60" spans="1:11" x14ac:dyDescent="0.2">
      <c r="A60">
        <v>1181.463</v>
      </c>
      <c r="B60">
        <f t="shared" si="3"/>
        <v>21.028999999999996</v>
      </c>
      <c r="C60">
        <f t="shared" si="10"/>
        <v>42.211999999999989</v>
      </c>
      <c r="D60">
        <f t="shared" si="4"/>
        <v>2.0100952380952375</v>
      </c>
      <c r="E60">
        <f t="shared" si="11"/>
        <v>8.4640822437943473E-4</v>
      </c>
      <c r="F60">
        <f t="shared" si="12"/>
        <v>7.1640688229714743E-10</v>
      </c>
      <c r="G60">
        <f t="shared" si="5"/>
        <v>6.7343653307567558E-5</v>
      </c>
      <c r="H60">
        <f t="shared" si="6"/>
        <v>14849.209255590353</v>
      </c>
      <c r="I60">
        <f t="shared" si="7"/>
        <v>12.568492839462898</v>
      </c>
      <c r="J60">
        <f t="shared" si="8"/>
        <v>29848.324814141892</v>
      </c>
      <c r="K60">
        <f t="shared" si="9"/>
        <v>0.10831724000652447</v>
      </c>
    </row>
    <row r="61" spans="1:11" x14ac:dyDescent="0.2">
      <c r="A61">
        <v>1202.492</v>
      </c>
      <c r="B61">
        <f t="shared" si="3"/>
        <v>21.182999999999993</v>
      </c>
      <c r="C61">
        <f t="shared" si="10"/>
        <v>42.211000000000013</v>
      </c>
      <c r="D61">
        <f t="shared" si="4"/>
        <v>2.0100476190476195</v>
      </c>
      <c r="E61">
        <f t="shared" si="11"/>
        <v>8.3160636411718338E-4</v>
      </c>
      <c r="F61">
        <f t="shared" si="12"/>
        <v>6.9156914484020136E-10</v>
      </c>
      <c r="G61">
        <f t="shared" si="5"/>
        <v>6.7343648095393523E-5</v>
      </c>
      <c r="H61">
        <f t="shared" si="6"/>
        <v>14849.210404869684</v>
      </c>
      <c r="I61">
        <f t="shared" si="7"/>
        <v>12.348697874804726</v>
      </c>
      <c r="J61">
        <f t="shared" si="8"/>
        <v>29847.620019045447</v>
      </c>
      <c r="K61">
        <f t="shared" si="9"/>
        <v>0.14287115406556769</v>
      </c>
    </row>
    <row r="62" spans="1:11" x14ac:dyDescent="0.2">
      <c r="A62">
        <v>1223.675</v>
      </c>
      <c r="B62">
        <f t="shared" si="3"/>
        <v>21.02800000000002</v>
      </c>
      <c r="C62">
        <f t="shared" si="10"/>
        <v>42.211999999999989</v>
      </c>
      <c r="D62">
        <f t="shared" si="4"/>
        <v>2.0100952380952375</v>
      </c>
      <c r="E62">
        <f t="shared" si="11"/>
        <v>8.1721045212168272E-4</v>
      </c>
      <c r="F62">
        <f t="shared" si="12"/>
        <v>6.6783292305692499E-10</v>
      </c>
      <c r="G62">
        <f t="shared" si="5"/>
        <v>6.7343643114371065E-5</v>
      </c>
      <c r="H62">
        <f t="shared" si="6"/>
        <v>14849.211503180484</v>
      </c>
      <c r="I62">
        <f t="shared" si="7"/>
        <v>12.134930846164615</v>
      </c>
      <c r="J62">
        <f t="shared" si="8"/>
        <v>29848.329332012116</v>
      </c>
      <c r="K62">
        <f t="shared" si="9"/>
        <v>0.10832555470166494</v>
      </c>
    </row>
    <row r="63" spans="1:11" x14ac:dyDescent="0.2">
      <c r="A63">
        <v>1244.703</v>
      </c>
      <c r="B63">
        <f t="shared" si="3"/>
        <v>21.183999999999969</v>
      </c>
      <c r="C63">
        <f t="shared" si="10"/>
        <v>42.211000000000013</v>
      </c>
      <c r="D63">
        <f t="shared" si="4"/>
        <v>2.0100476190476195</v>
      </c>
      <c r="E63">
        <f t="shared" si="11"/>
        <v>8.0340450693860304E-4</v>
      </c>
      <c r="F63">
        <f t="shared" si="12"/>
        <v>6.4545880176925991E-10</v>
      </c>
      <c r="G63">
        <f t="shared" si="5"/>
        <v>6.7343638419183698E-5</v>
      </c>
      <c r="H63">
        <f t="shared" si="6"/>
        <v>14849.212538465061</v>
      </c>
      <c r="I63">
        <f t="shared" si="7"/>
        <v>11.929924277892045</v>
      </c>
      <c r="J63">
        <f t="shared" si="8"/>
        <v>29847.624307673756</v>
      </c>
      <c r="K63">
        <f t="shared" si="9"/>
        <v>0.14286200827544487</v>
      </c>
    </row>
    <row r="64" spans="1:11" x14ac:dyDescent="0.2">
      <c r="A64">
        <v>1265.8869999999999</v>
      </c>
      <c r="B64">
        <f t="shared" si="3"/>
        <v>21.027000000000044</v>
      </c>
      <c r="C64">
        <f t="shared" si="10"/>
        <v>42.211999999999989</v>
      </c>
      <c r="D64">
        <f t="shared" si="4"/>
        <v>2.0100952380952375</v>
      </c>
      <c r="E64">
        <f t="shared" si="11"/>
        <v>7.8995992533298788E-4</v>
      </c>
      <c r="F64">
        <f t="shared" si="12"/>
        <v>6.2403668363209986E-10</v>
      </c>
      <c r="G64">
        <f t="shared" si="5"/>
        <v>6.734363392377294E-5</v>
      </c>
      <c r="H64">
        <f t="shared" si="6"/>
        <v>14849.213529699213</v>
      </c>
      <c r="I64">
        <f t="shared" si="7"/>
        <v>11.730283611174784</v>
      </c>
      <c r="J64">
        <f t="shared" si="8"/>
        <v>29848.333405507761</v>
      </c>
      <c r="K64">
        <f t="shared" si="9"/>
        <v>0.10833331412830198</v>
      </c>
    </row>
    <row r="65" spans="1:11" x14ac:dyDescent="0.2">
      <c r="A65">
        <v>1286.914</v>
      </c>
      <c r="B65">
        <f t="shared" si="3"/>
        <v>21.184999999999945</v>
      </c>
      <c r="C65">
        <f t="shared" si="10"/>
        <v>42.211000000000013</v>
      </c>
      <c r="D65">
        <f t="shared" si="4"/>
        <v>2.0100476190476195</v>
      </c>
      <c r="E65">
        <f t="shared" si="11"/>
        <v>7.7705270126830544E-4</v>
      </c>
      <c r="F65">
        <f t="shared" si="12"/>
        <v>6.0381090054837027E-10</v>
      </c>
      <c r="G65">
        <f t="shared" si="5"/>
        <v>6.7343629679411676E-5</v>
      </c>
      <c r="H65">
        <f t="shared" si="6"/>
        <v>14849.21446557729</v>
      </c>
      <c r="I65">
        <f t="shared" si="7"/>
        <v>11.53862221218923</v>
      </c>
      <c r="J65">
        <f t="shared" si="8"/>
        <v>29847.628181261101</v>
      </c>
      <c r="K65">
        <f t="shared" si="9"/>
        <v>0.14285346143461761</v>
      </c>
    </row>
    <row r="66" spans="1:11" x14ac:dyDescent="0.2">
      <c r="A66">
        <v>1308.0989999999999</v>
      </c>
      <c r="B66">
        <f t="shared" si="3"/>
        <v>21.026000000000067</v>
      </c>
      <c r="C66">
        <f t="shared" si="10"/>
        <v>42.211000000000013</v>
      </c>
      <c r="D66">
        <f t="shared" si="4"/>
        <v>2.0100476190476195</v>
      </c>
      <c r="E66">
        <f t="shared" si="11"/>
        <v>7.6446813276365177E-4</v>
      </c>
      <c r="F66">
        <f t="shared" si="12"/>
        <v>5.8441152601114426E-10</v>
      </c>
      <c r="G66">
        <f t="shared" si="5"/>
        <v>6.7343625608471192E-5</v>
      </c>
      <c r="H66">
        <f t="shared" si="6"/>
        <v>14849.215363216343</v>
      </c>
      <c r="I66">
        <f t="shared" si="7"/>
        <v>11.351751941723329</v>
      </c>
      <c r="J66">
        <f t="shared" si="8"/>
        <v>29847.629985558346</v>
      </c>
      <c r="K66">
        <f t="shared" si="9"/>
        <v>0.1428493794584457</v>
      </c>
    </row>
    <row r="67" spans="1:11" x14ac:dyDescent="0.2">
      <c r="A67">
        <v>1329.125</v>
      </c>
      <c r="B67">
        <f t="shared" si="3"/>
        <v>21.184999999999945</v>
      </c>
      <c r="C67">
        <f t="shared" si="10"/>
        <v>42.211999999999989</v>
      </c>
      <c r="D67">
        <f t="shared" si="4"/>
        <v>2.0100952380952375</v>
      </c>
      <c r="E67">
        <f t="shared" si="11"/>
        <v>7.5237468259193078E-4</v>
      </c>
      <c r="F67">
        <f t="shared" si="12"/>
        <v>5.6606766300530858E-10</v>
      </c>
      <c r="G67">
        <f t="shared" si="5"/>
        <v>6.734362175902859E-5</v>
      </c>
      <c r="H67">
        <f t="shared" si="6"/>
        <v>14849.216212015393</v>
      </c>
      <c r="I67">
        <f t="shared" si="7"/>
        <v>11.172174334254034</v>
      </c>
      <c r="J67">
        <f t="shared" si="8"/>
        <v>29848.338797218745</v>
      </c>
      <c r="K67">
        <f t="shared" si="9"/>
        <v>0.10834401511832582</v>
      </c>
    </row>
    <row r="68" spans="1:11" x14ac:dyDescent="0.2">
      <c r="A68">
        <v>1350.31</v>
      </c>
      <c r="B68">
        <f t="shared" si="3"/>
        <v>21.027000000000044</v>
      </c>
      <c r="C68">
        <f t="shared" si="10"/>
        <v>42.211999999999989</v>
      </c>
      <c r="D68">
        <f t="shared" si="4"/>
        <v>2.0100952380952375</v>
      </c>
      <c r="E68">
        <f t="shared" si="11"/>
        <v>7.4057068376891233E-4</v>
      </c>
      <c r="F68">
        <f t="shared" si="12"/>
        <v>5.4844493765795432E-10</v>
      </c>
      <c r="G68">
        <f t="shared" si="5"/>
        <v>6.7343618060915837E-5</v>
      </c>
      <c r="H68">
        <f t="shared" si="6"/>
        <v>14849.217027446424</v>
      </c>
      <c r="I68">
        <f t="shared" si="7"/>
        <v>10.996894807448975</v>
      </c>
      <c r="J68">
        <f t="shared" si="8"/>
        <v>29848.340436312774</v>
      </c>
      <c r="K68">
        <f t="shared" si="9"/>
        <v>0.10834737558103456</v>
      </c>
    </row>
    <row r="69" spans="1:11" x14ac:dyDescent="0.2">
      <c r="A69">
        <v>1371.337</v>
      </c>
      <c r="B69">
        <f t="shared" si="3"/>
        <v>21.184999999999945</v>
      </c>
      <c r="C69">
        <f t="shared" ref="C69:C88" si="13">A71-A69</f>
        <v>42.211000000000013</v>
      </c>
      <c r="D69">
        <f t="shared" si="4"/>
        <v>2.0100476190476195</v>
      </c>
      <c r="E69">
        <f t="shared" ref="E69:E88" si="14">1/A69</f>
        <v>7.2921535698373193E-4</v>
      </c>
      <c r="F69">
        <f t="shared" ref="F69:F88" si="15">SQRT(((1/(A69^2))*$A$1)^2)</f>
        <v>5.3175503686091158E-10</v>
      </c>
      <c r="G69">
        <f t="shared" si="5"/>
        <v>6.7343614558555286E-5</v>
      </c>
      <c r="H69">
        <f t="shared" si="6"/>
        <v>14849.217799714326</v>
      </c>
      <c r="I69">
        <f t="shared" si="7"/>
        <v>10.828277658747869</v>
      </c>
      <c r="J69">
        <f t="shared" si="8"/>
        <v>29847.634883035313</v>
      </c>
      <c r="K69">
        <f t="shared" si="9"/>
        <v>0.14283794354721721</v>
      </c>
    </row>
    <row r="70" spans="1:11" x14ac:dyDescent="0.2">
      <c r="A70">
        <v>1392.5219999999999</v>
      </c>
      <c r="B70">
        <f t="shared" ref="B70:B89" si="16">A71-A70</f>
        <v>21.026000000000067</v>
      </c>
      <c r="C70">
        <f t="shared" si="13"/>
        <v>42.211999999999989</v>
      </c>
      <c r="D70">
        <f t="shared" ref="D70:D88" si="17">C70/21</f>
        <v>2.0100952380952375</v>
      </c>
      <c r="E70">
        <f t="shared" si="14"/>
        <v>7.1812150903181426E-4</v>
      </c>
      <c r="F70">
        <f t="shared" si="15"/>
        <v>5.156985017341301E-10</v>
      </c>
      <c r="G70">
        <f t="shared" ref="G70:G88" si="18">SQRT($D$1^2+($G$1*F70))</f>
        <v>6.7343611189105777E-5</v>
      </c>
      <c r="H70">
        <f t="shared" ref="H70:H88" si="19">1/G70</f>
        <v>14849.218542675519</v>
      </c>
      <c r="I70">
        <f t="shared" ref="I70:I88" si="20">E70/G70</f>
        <v>10.66354322780934</v>
      </c>
      <c r="J70">
        <f t="shared" ref="J70:J88" si="21">D70/G70</f>
        <v>29848.343482067561</v>
      </c>
      <c r="K70">
        <f t="shared" ref="K70:K88" si="22">(D70-$M$14-$M$15*E70)^2/G70^2</f>
        <v>0.1083537662284596</v>
      </c>
    </row>
    <row r="71" spans="1:11" x14ac:dyDescent="0.2">
      <c r="A71">
        <v>1413.548</v>
      </c>
      <c r="B71">
        <f t="shared" si="16"/>
        <v>21.185999999999922</v>
      </c>
      <c r="C71">
        <f t="shared" si="13"/>
        <v>42.211000000000013</v>
      </c>
      <c r="D71">
        <f t="shared" si="17"/>
        <v>2.0100476190476195</v>
      </c>
      <c r="E71">
        <f t="shared" si="14"/>
        <v>7.0743971906153875E-4</v>
      </c>
      <c r="F71">
        <f t="shared" si="15"/>
        <v>5.0047095610586887E-10</v>
      </c>
      <c r="G71">
        <f t="shared" si="18"/>
        <v>6.7343607993618798E-5</v>
      </c>
      <c r="H71">
        <f t="shared" si="19"/>
        <v>14849.219247278166</v>
      </c>
      <c r="I71">
        <f t="shared" si="20"/>
        <v>10.504927492577659</v>
      </c>
      <c r="J71">
        <f t="shared" si="21"/>
        <v>29847.637792707563</v>
      </c>
      <c r="K71">
        <f t="shared" si="22"/>
        <v>0.14283087870682584</v>
      </c>
    </row>
    <row r="72" spans="1:11" x14ac:dyDescent="0.2">
      <c r="A72">
        <v>1434.7339999999999</v>
      </c>
      <c r="B72">
        <f t="shared" si="16"/>
        <v>21.025000000000091</v>
      </c>
      <c r="C72">
        <f t="shared" si="13"/>
        <v>42.211000000000013</v>
      </c>
      <c r="D72">
        <f t="shared" si="17"/>
        <v>2.0100476190476195</v>
      </c>
      <c r="E72">
        <f t="shared" si="14"/>
        <v>6.9699331025820815E-4</v>
      </c>
      <c r="F72">
        <f t="shared" si="15"/>
        <v>4.8579967454469489E-10</v>
      </c>
      <c r="G72">
        <f t="shared" si="18"/>
        <v>6.7343604914863204E-5</v>
      </c>
      <c r="H72">
        <f t="shared" si="19"/>
        <v>14849.219926141688</v>
      </c>
      <c r="I72">
        <f t="shared" si="20"/>
        <v>10.34980695107364</v>
      </c>
      <c r="J72">
        <f t="shared" si="21"/>
        <v>29847.639157255569</v>
      </c>
      <c r="K72">
        <f t="shared" si="22"/>
        <v>0.14282748925868216</v>
      </c>
    </row>
    <row r="73" spans="1:11" x14ac:dyDescent="0.2">
      <c r="A73">
        <v>1455.759</v>
      </c>
      <c r="B73">
        <f t="shared" si="16"/>
        <v>21.185999999999922</v>
      </c>
      <c r="C73">
        <f t="shared" si="13"/>
        <v>42.211000000000013</v>
      </c>
      <c r="D73">
        <f t="shared" si="17"/>
        <v>2.0100476190476195</v>
      </c>
      <c r="E73">
        <f t="shared" si="14"/>
        <v>6.8692688831049648E-4</v>
      </c>
      <c r="F73">
        <f t="shared" si="15"/>
        <v>4.7186854988394128E-10</v>
      </c>
      <c r="G73">
        <f t="shared" si="18"/>
        <v>6.7343601991428774E-5</v>
      </c>
      <c r="H73">
        <f t="shared" si="19"/>
        <v>14849.220570757056</v>
      </c>
      <c r="I73">
        <f t="shared" si="20"/>
        <v>10.200328880506358</v>
      </c>
      <c r="J73">
        <f t="shared" si="21"/>
        <v>29847.640452963155</v>
      </c>
      <c r="K73">
        <f t="shared" si="22"/>
        <v>0.14282422295526198</v>
      </c>
    </row>
    <row r="74" spans="1:11" x14ac:dyDescent="0.2">
      <c r="A74">
        <v>1476.9449999999999</v>
      </c>
      <c r="B74">
        <f t="shared" si="16"/>
        <v>21.025000000000091</v>
      </c>
      <c r="C74">
        <f t="shared" si="13"/>
        <v>42.211999999999989</v>
      </c>
      <c r="D74">
        <f t="shared" si="17"/>
        <v>2.0100952380952375</v>
      </c>
      <c r="E74">
        <f t="shared" si="14"/>
        <v>6.7707328302678846E-4</v>
      </c>
      <c r="F74">
        <f t="shared" si="15"/>
        <v>4.5842823058867354E-10</v>
      </c>
      <c r="G74">
        <f t="shared" si="18"/>
        <v>6.7343599170989281E-5</v>
      </c>
      <c r="H74">
        <f t="shared" si="19"/>
        <v>14849.221192662162</v>
      </c>
      <c r="I74">
        <f t="shared" si="20"/>
        <v>10.054010943306732</v>
      </c>
      <c r="J74">
        <f t="shared" si="21"/>
        <v>29848.348808793093</v>
      </c>
      <c r="K74">
        <f t="shared" si="22"/>
        <v>0.10836545023211092</v>
      </c>
    </row>
    <row r="75" spans="1:11" x14ac:dyDescent="0.2">
      <c r="A75">
        <v>1497.97</v>
      </c>
      <c r="B75">
        <f t="shared" si="16"/>
        <v>21.186999999999898</v>
      </c>
      <c r="C75">
        <f t="shared" si="13"/>
        <v>42.211000000000013</v>
      </c>
      <c r="D75">
        <f t="shared" si="17"/>
        <v>2.0100476190476195</v>
      </c>
      <c r="E75">
        <f t="shared" si="14"/>
        <v>6.6757011155096566E-4</v>
      </c>
      <c r="F75">
        <f t="shared" si="15"/>
        <v>4.456498538361687E-10</v>
      </c>
      <c r="G75">
        <f t="shared" si="18"/>
        <v>6.7343596489457771E-5</v>
      </c>
      <c r="H75">
        <f t="shared" si="19"/>
        <v>14849.221783938194</v>
      </c>
      <c r="I75">
        <f t="shared" si="20"/>
        <v>9.9128966427486489</v>
      </c>
      <c r="J75">
        <f t="shared" si="21"/>
        <v>29847.64289151501</v>
      </c>
      <c r="K75">
        <f t="shared" si="22"/>
        <v>0.14281794176012994</v>
      </c>
    </row>
    <row r="76" spans="1:11" x14ac:dyDescent="0.2">
      <c r="A76">
        <v>1519.1569999999999</v>
      </c>
      <c r="B76">
        <f t="shared" si="16"/>
        <v>21.024000000000115</v>
      </c>
      <c r="C76">
        <f t="shared" si="13"/>
        <v>42.211000000000013</v>
      </c>
      <c r="D76">
        <f t="shared" si="17"/>
        <v>2.0100476190476195</v>
      </c>
      <c r="E76">
        <f t="shared" si="14"/>
        <v>6.5825981119792102E-4</v>
      </c>
      <c r="F76">
        <f t="shared" si="15"/>
        <v>4.3330597903832257E-10</v>
      </c>
      <c r="G76">
        <f t="shared" si="18"/>
        <v>6.7343593899106023E-5</v>
      </c>
      <c r="H76">
        <f t="shared" si="19"/>
        <v>14849.22235510919</v>
      </c>
      <c r="I76">
        <f t="shared" si="20"/>
        <v>9.7746463039101226</v>
      </c>
      <c r="J76">
        <f t="shared" si="21"/>
        <v>29847.644039595911</v>
      </c>
      <c r="K76">
        <f t="shared" si="22"/>
        <v>0.14281492041690336</v>
      </c>
    </row>
    <row r="77" spans="1:11" x14ac:dyDescent="0.2">
      <c r="A77">
        <v>1540.181</v>
      </c>
      <c r="B77">
        <f t="shared" si="16"/>
        <v>21.186999999999898</v>
      </c>
      <c r="C77">
        <f t="shared" si="13"/>
        <v>42.211000000000013</v>
      </c>
      <c r="D77">
        <f t="shared" si="17"/>
        <v>2.0100476190476195</v>
      </c>
      <c r="E77">
        <f t="shared" si="14"/>
        <v>6.4927433853553579E-4</v>
      </c>
      <c r="F77">
        <f t="shared" si="15"/>
        <v>4.2155716668075752E-10</v>
      </c>
      <c r="G77">
        <f t="shared" si="18"/>
        <v>6.7343591433627532E-5</v>
      </c>
      <c r="H77">
        <f t="shared" si="19"/>
        <v>14849.222898745749</v>
      </c>
      <c r="I77">
        <f t="shared" si="20"/>
        <v>9.6412193753498769</v>
      </c>
      <c r="J77">
        <f t="shared" si="21"/>
        <v>29847.645132331283</v>
      </c>
      <c r="K77">
        <f t="shared" si="22"/>
        <v>0.14281200436929031</v>
      </c>
    </row>
    <row r="78" spans="1:11" x14ac:dyDescent="0.2">
      <c r="A78">
        <v>1561.3679999999999</v>
      </c>
      <c r="B78">
        <f t="shared" si="16"/>
        <v>21.024000000000115</v>
      </c>
      <c r="C78">
        <f t="shared" si="13"/>
        <v>42.211999999999989</v>
      </c>
      <c r="D78">
        <f t="shared" si="17"/>
        <v>2.0100952380952375</v>
      </c>
      <c r="E78">
        <f t="shared" si="14"/>
        <v>6.4046400336115509E-4</v>
      </c>
      <c r="F78">
        <f t="shared" si="15"/>
        <v>4.1019413960139773E-10</v>
      </c>
      <c r="G78">
        <f t="shared" si="18"/>
        <v>6.7343589049105671E-5</v>
      </c>
      <c r="H78">
        <f t="shared" si="19"/>
        <v>14849.223424531456</v>
      </c>
      <c r="I78">
        <f t="shared" si="20"/>
        <v>9.5103930812796573</v>
      </c>
      <c r="J78">
        <f t="shared" si="21"/>
        <v>29848.353295062934</v>
      </c>
      <c r="K78">
        <f t="shared" si="22"/>
        <v>0.10837586934485932</v>
      </c>
    </row>
    <row r="79" spans="1:11" x14ac:dyDescent="0.2">
      <c r="A79">
        <v>1582.3920000000001</v>
      </c>
      <c r="B79">
        <f t="shared" si="16"/>
        <v>21.187999999999874</v>
      </c>
      <c r="C79">
        <f t="shared" si="13"/>
        <v>42.211999999999989</v>
      </c>
      <c r="D79">
        <f t="shared" si="17"/>
        <v>2.0100952380952375</v>
      </c>
      <c r="E79">
        <f t="shared" si="14"/>
        <v>6.31954661044798E-4</v>
      </c>
      <c r="F79">
        <f t="shared" si="15"/>
        <v>3.9936669361624553E-10</v>
      </c>
      <c r="G79">
        <f t="shared" si="18"/>
        <v>6.7343586776974986E-5</v>
      </c>
      <c r="H79">
        <f t="shared" si="19"/>
        <v>14849.223925535009</v>
      </c>
      <c r="I79">
        <f t="shared" si="20"/>
        <v>9.384036272639781</v>
      </c>
      <c r="J79">
        <f t="shared" si="21"/>
        <v>29848.354302127791</v>
      </c>
      <c r="K79">
        <f t="shared" si="22"/>
        <v>0.10837829094252809</v>
      </c>
    </row>
    <row r="80" spans="1:11" x14ac:dyDescent="0.2">
      <c r="A80">
        <v>1603.58</v>
      </c>
      <c r="B80">
        <f t="shared" si="16"/>
        <v>21.024000000000115</v>
      </c>
      <c r="C80">
        <f t="shared" si="13"/>
        <v>42.211999999999989</v>
      </c>
      <c r="D80">
        <f t="shared" si="17"/>
        <v>2.0100952380952375</v>
      </c>
      <c r="E80">
        <f t="shared" si="14"/>
        <v>6.2360468451839015E-4</v>
      </c>
      <c r="F80">
        <f t="shared" si="15"/>
        <v>3.888828025532809E-10</v>
      </c>
      <c r="G80">
        <f t="shared" si="18"/>
        <v>6.7343584576938948E-5</v>
      </c>
      <c r="H80">
        <f t="shared" si="19"/>
        <v>14849.224410641764</v>
      </c>
      <c r="I80">
        <f t="shared" si="20"/>
        <v>9.2600459039410339</v>
      </c>
      <c r="J80">
        <f t="shared" si="21"/>
        <v>29848.355277238566</v>
      </c>
      <c r="K80">
        <f t="shared" si="22"/>
        <v>0.10838066711908302</v>
      </c>
    </row>
    <row r="81" spans="1:11" x14ac:dyDescent="0.2">
      <c r="A81">
        <v>1624.604</v>
      </c>
      <c r="B81">
        <f t="shared" si="16"/>
        <v>21.187999999999874</v>
      </c>
      <c r="C81">
        <f t="shared" si="13"/>
        <v>42.211000000000013</v>
      </c>
      <c r="D81">
        <f t="shared" si="17"/>
        <v>2.0100476190476195</v>
      </c>
      <c r="E81">
        <f t="shared" si="14"/>
        <v>6.1553461643575915E-4</v>
      </c>
      <c r="F81">
        <f t="shared" si="15"/>
        <v>3.7888286403071708E-10</v>
      </c>
      <c r="G81">
        <f t="shared" si="18"/>
        <v>6.7343582478459897E-5</v>
      </c>
      <c r="H81">
        <f t="shared" si="19"/>
        <v>14849.224873355288</v>
      </c>
      <c r="I81">
        <f t="shared" si="20"/>
        <v>9.1402119367890808</v>
      </c>
      <c r="J81">
        <f t="shared" si="21"/>
        <v>29847.649101390485</v>
      </c>
      <c r="K81">
        <f t="shared" si="22"/>
        <v>0.14280105382762912</v>
      </c>
    </row>
    <row r="82" spans="1:11" x14ac:dyDescent="0.2">
      <c r="A82">
        <v>1645.7919999999999</v>
      </c>
      <c r="B82">
        <f t="shared" si="16"/>
        <v>21.023000000000138</v>
      </c>
      <c r="C82">
        <f t="shared" si="13"/>
        <v>42.211000000000013</v>
      </c>
      <c r="D82">
        <f t="shared" si="17"/>
        <v>2.0100476190476195</v>
      </c>
      <c r="E82">
        <f t="shared" si="14"/>
        <v>6.0761019618518015E-4</v>
      </c>
      <c r="F82">
        <f t="shared" si="15"/>
        <v>3.6919015050819313E-10</v>
      </c>
      <c r="G82">
        <f t="shared" si="18"/>
        <v>6.7343580444451695E-5</v>
      </c>
      <c r="H82">
        <f t="shared" si="19"/>
        <v>14849.22532185305</v>
      </c>
      <c r="I82">
        <f t="shared" si="20"/>
        <v>9.0225407110090767</v>
      </c>
      <c r="J82">
        <f t="shared" si="21"/>
        <v>29847.650002892344</v>
      </c>
      <c r="K82">
        <f t="shared" si="22"/>
        <v>0.14279848164972175</v>
      </c>
    </row>
    <row r="83" spans="1:11" x14ac:dyDescent="0.2">
      <c r="A83">
        <v>1666.8150000000001</v>
      </c>
      <c r="B83">
        <f t="shared" si="16"/>
        <v>21.187999999999874</v>
      </c>
      <c r="C83">
        <f t="shared" si="13"/>
        <v>42.211000000000013</v>
      </c>
      <c r="D83">
        <f t="shared" si="17"/>
        <v>2.0100476190476195</v>
      </c>
      <c r="E83">
        <f t="shared" si="14"/>
        <v>5.9994660475217701E-4</v>
      </c>
      <c r="F83">
        <f t="shared" si="15"/>
        <v>3.59935928553665E-10</v>
      </c>
      <c r="G83">
        <f t="shared" si="18"/>
        <v>6.734357850246053E-5</v>
      </c>
      <c r="H83">
        <f t="shared" si="19"/>
        <v>14849.225750061129</v>
      </c>
      <c r="I83">
        <f t="shared" si="20"/>
        <v>8.9087425719477729</v>
      </c>
      <c r="J83">
        <f t="shared" si="21"/>
        <v>29847.650863610976</v>
      </c>
      <c r="K83">
        <f t="shared" si="22"/>
        <v>0.14279599404949775</v>
      </c>
    </row>
    <row r="84" spans="1:11" x14ac:dyDescent="0.2">
      <c r="A84">
        <v>1688.0029999999999</v>
      </c>
      <c r="B84">
        <f t="shared" si="16"/>
        <v>21.023000000000138</v>
      </c>
      <c r="C84">
        <f t="shared" si="13"/>
        <v>42.211999999999989</v>
      </c>
      <c r="D84">
        <f t="shared" si="17"/>
        <v>2.0100952380952375</v>
      </c>
      <c r="E84">
        <f t="shared" si="14"/>
        <v>5.9241600873932102E-4</v>
      </c>
      <c r="F84">
        <f t="shared" si="15"/>
        <v>3.5095672741062722E-10</v>
      </c>
      <c r="G84">
        <f t="shared" si="18"/>
        <v>6.7343576618182234E-5</v>
      </c>
      <c r="H84">
        <f t="shared" si="19"/>
        <v>14849.226165543572</v>
      </c>
      <c r="I84">
        <f t="shared" si="20"/>
        <v>8.7969192978588158</v>
      </c>
      <c r="J84">
        <f t="shared" si="21"/>
        <v>29848.35880475834</v>
      </c>
      <c r="K84">
        <f t="shared" si="22"/>
        <v>0.10838954196792937</v>
      </c>
    </row>
    <row r="85" spans="1:11" x14ac:dyDescent="0.2">
      <c r="A85">
        <v>1709.0260000000001</v>
      </c>
      <c r="B85">
        <f t="shared" si="16"/>
        <v>21.188999999999851</v>
      </c>
      <c r="C85">
        <f t="shared" si="13"/>
        <v>42.211000000000013</v>
      </c>
      <c r="D85">
        <f t="shared" si="17"/>
        <v>2.0100476190476195</v>
      </c>
      <c r="E85">
        <f t="shared" si="14"/>
        <v>5.8512860541618439E-4</v>
      </c>
      <c r="F85">
        <f t="shared" si="15"/>
        <v>3.4237548487628884E-10</v>
      </c>
      <c r="G85">
        <f t="shared" si="18"/>
        <v>6.7343574817415179E-5</v>
      </c>
      <c r="H85">
        <f t="shared" si="19"/>
        <v>14849.226562611851</v>
      </c>
      <c r="I85">
        <f t="shared" si="20"/>
        <v>8.6887072300900332</v>
      </c>
      <c r="J85">
        <f t="shared" si="21"/>
        <v>29847.652496876617</v>
      </c>
      <c r="K85">
        <f t="shared" si="22"/>
        <v>0.14279118389451023</v>
      </c>
    </row>
    <row r="86" spans="1:11" x14ac:dyDescent="0.2">
      <c r="A86">
        <v>1730.2149999999999</v>
      </c>
      <c r="B86">
        <f t="shared" si="16"/>
        <v>21.022000000000162</v>
      </c>
      <c r="C86">
        <f t="shared" si="13"/>
        <v>42.211999999999989</v>
      </c>
      <c r="D86">
        <f t="shared" si="17"/>
        <v>2.0100952380952375</v>
      </c>
      <c r="E86">
        <f t="shared" si="14"/>
        <v>5.7796285432735236E-4</v>
      </c>
      <c r="F86">
        <f t="shared" si="15"/>
        <v>3.340410609822204E-10</v>
      </c>
      <c r="G86">
        <f t="shared" si="18"/>
        <v>6.7343573068442779E-5</v>
      </c>
      <c r="H86">
        <f t="shared" si="19"/>
        <v>14849.226948259453</v>
      </c>
      <c r="I86">
        <f t="shared" si="20"/>
        <v>8.5823015915706726</v>
      </c>
      <c r="J86">
        <f t="shared" si="21"/>
        <v>29848.360378091802</v>
      </c>
      <c r="K86">
        <f t="shared" si="22"/>
        <v>0.10839365434281682</v>
      </c>
    </row>
    <row r="87" spans="1:11" x14ac:dyDescent="0.2">
      <c r="A87">
        <v>1751.2370000000001</v>
      </c>
      <c r="B87">
        <f t="shared" si="16"/>
        <v>21.189999999999827</v>
      </c>
      <c r="C87">
        <f t="shared" si="13"/>
        <v>42.211000000000013</v>
      </c>
      <c r="D87">
        <f t="shared" si="17"/>
        <v>2.0100476190476195</v>
      </c>
      <c r="E87">
        <f t="shared" si="14"/>
        <v>5.7102493837213352E-4</v>
      </c>
      <c r="F87">
        <f t="shared" si="15"/>
        <v>3.2606948024289885E-10</v>
      </c>
      <c r="G87">
        <f t="shared" si="18"/>
        <v>6.7343571395612692E-5</v>
      </c>
      <c r="H87">
        <f t="shared" si="19"/>
        <v>14849.227317117728</v>
      </c>
      <c r="I87">
        <f t="shared" si="20"/>
        <v>8.4792791136309518</v>
      </c>
      <c r="J87">
        <f t="shared" si="21"/>
        <v>29847.654013469361</v>
      </c>
      <c r="K87">
        <f t="shared" si="22"/>
        <v>0.14278660533477217</v>
      </c>
    </row>
    <row r="88" spans="1:11" x14ac:dyDescent="0.2">
      <c r="A88">
        <v>1772.4269999999999</v>
      </c>
      <c r="B88">
        <f t="shared" si="16"/>
        <v>21.021000000000186</v>
      </c>
      <c r="C88">
        <f t="shared" si="13"/>
        <v>42.211000000000013</v>
      </c>
      <c r="D88">
        <f t="shared" si="17"/>
        <v>2.0100476190476195</v>
      </c>
      <c r="E88">
        <f t="shared" si="14"/>
        <v>5.6419813058591417E-4</v>
      </c>
      <c r="F88">
        <f t="shared" si="15"/>
        <v>3.1831953055664025E-10</v>
      </c>
      <c r="G88">
        <f t="shared" si="18"/>
        <v>6.7343569769291666E-5</v>
      </c>
      <c r="H88">
        <f t="shared" si="19"/>
        <v>14849.227675720795</v>
      </c>
      <c r="I88">
        <f t="shared" si="20"/>
        <v>8.3779064952862914</v>
      </c>
      <c r="J88">
        <f t="shared" si="21"/>
        <v>29847.6547342786</v>
      </c>
      <c r="K88">
        <f t="shared" si="22"/>
        <v>0.14278438900543278</v>
      </c>
    </row>
    <row r="89" spans="1:11" x14ac:dyDescent="0.2">
      <c r="A89">
        <v>1793.4480000000001</v>
      </c>
      <c r="B89">
        <f t="shared" si="16"/>
        <v>21.189999999999827</v>
      </c>
    </row>
    <row r="90" spans="1:11" x14ac:dyDescent="0.2">
      <c r="A90">
        <v>1814.6379999999999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684-E57F-4991-AE8A-0119D602727B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6.6776005678548245E-4</v>
      </c>
    </row>
    <row r="3" spans="1:15" x14ac:dyDescent="0.2">
      <c r="A3">
        <v>2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20.573</v>
      </c>
      <c r="B5">
        <f>A6-A5</f>
        <v>21.042999999999999</v>
      </c>
      <c r="C5">
        <f t="shared" ref="C5:C36" si="0">A7-A5</f>
        <v>42.198999999999998</v>
      </c>
      <c r="D5">
        <f>C5/21</f>
        <v>2.0094761904761902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7.8184718149956693E-5</v>
      </c>
      <c r="H5">
        <f>1/G5</f>
        <v>12790.223251582494</v>
      </c>
      <c r="I5">
        <f>E5/G5</f>
        <v>621.69947268665214</v>
      </c>
      <c r="J5">
        <f>D5/G5</f>
        <v>25701.64909492998</v>
      </c>
      <c r="K5">
        <f>(D5-$M$14-$M$15*E5)^2/G5^2</f>
        <v>4.7353135476170038E-2</v>
      </c>
      <c r="L5" t="s">
        <v>37</v>
      </c>
      <c r="M5">
        <f t="array" ref="M5:N6">MMULT(TRANSPOSE(H5:I88),H5:I88)</f>
        <v>18420059168.919697</v>
      </c>
      <c r="N5">
        <v>49397630.763670675</v>
      </c>
    </row>
    <row r="6" spans="1:15" x14ac:dyDescent="0.2">
      <c r="A6">
        <v>41.616</v>
      </c>
      <c r="B6">
        <f t="shared" ref="B6:B69" si="3">A7-A6</f>
        <v>21.155999999999999</v>
      </c>
      <c r="C6">
        <f t="shared" si="0"/>
        <v>42.198999999999998</v>
      </c>
      <c r="D6">
        <f t="shared" ref="D6:D69" si="4">C6/21</f>
        <v>2.0094761904761902</v>
      </c>
      <c r="E6">
        <f t="shared" si="1"/>
        <v>2.4029219530949636E-2</v>
      </c>
      <c r="F6">
        <f t="shared" si="2"/>
        <v>5.7740339126657131E-7</v>
      </c>
      <c r="G6">
        <f t="shared" ref="G6:G69" si="5">SQRT($D$1^2+($G$1*F6))</f>
        <v>7.014780334144857E-5</v>
      </c>
      <c r="H6">
        <f t="shared" ref="H6:H69" si="6">1/G6</f>
        <v>14255.613894742235</v>
      </c>
      <c r="I6">
        <f t="shared" ref="I6:I69" si="7">E6/G6</f>
        <v>342.55127582521709</v>
      </c>
      <c r="J6">
        <f t="shared" ref="J6:J69" si="8">D6/G6</f>
        <v>28646.316702106069</v>
      </c>
      <c r="K6">
        <f t="shared" ref="K6:K69" si="9">(D6-$M$14-$M$15*E6)^2/G6^2</f>
        <v>7.0855743061284065E-5</v>
      </c>
      <c r="M6">
        <v>49397630.763670675</v>
      </c>
      <c r="N6">
        <v>692339.5455357891</v>
      </c>
    </row>
    <row r="7" spans="1:15" x14ac:dyDescent="0.2">
      <c r="A7">
        <v>62.771999999999998</v>
      </c>
      <c r="B7">
        <f t="shared" si="3"/>
        <v>21.042999999999999</v>
      </c>
      <c r="C7">
        <f t="shared" si="0"/>
        <v>42.199000000000005</v>
      </c>
      <c r="D7">
        <f t="shared" si="4"/>
        <v>2.0094761904761906</v>
      </c>
      <c r="E7">
        <f t="shared" si="1"/>
        <v>1.5930669725355253E-2</v>
      </c>
      <c r="F7">
        <f t="shared" si="2"/>
        <v>2.537862378983505E-7</v>
      </c>
      <c r="G7">
        <f t="shared" si="5"/>
        <v>6.859020123108421E-5</v>
      </c>
      <c r="H7">
        <f t="shared" si="6"/>
        <v>14579.341976719739</v>
      </c>
      <c r="I7">
        <f t="shared" si="7"/>
        <v>232.25868184413017</v>
      </c>
      <c r="J7">
        <f t="shared" si="8"/>
        <v>29296.840575028396</v>
      </c>
      <c r="K7">
        <f t="shared" si="9"/>
        <v>4.9402052364793678E-3</v>
      </c>
    </row>
    <row r="8" spans="1:15" x14ac:dyDescent="0.2">
      <c r="A8">
        <v>83.814999999999998</v>
      </c>
      <c r="B8">
        <f t="shared" si="3"/>
        <v>21.156000000000006</v>
      </c>
      <c r="C8">
        <f t="shared" si="0"/>
        <v>42.198999999999998</v>
      </c>
      <c r="D8">
        <f t="shared" si="4"/>
        <v>2.0094761904761902</v>
      </c>
      <c r="E8">
        <f t="shared" si="1"/>
        <v>1.1931038596909862E-2</v>
      </c>
      <c r="F8">
        <f t="shared" si="2"/>
        <v>1.4234968200095284E-7</v>
      </c>
      <c r="G8">
        <f t="shared" si="5"/>
        <v>6.8045593714998175E-5</v>
      </c>
      <c r="H8">
        <f t="shared" si="6"/>
        <v>14696.028727273584</v>
      </c>
      <c r="I8">
        <f t="shared" si="7"/>
        <v>175.33888596639724</v>
      </c>
      <c r="J8">
        <f t="shared" si="8"/>
        <v>29531.319822010373</v>
      </c>
      <c r="K8">
        <f t="shared" si="9"/>
        <v>1.2127522111942509E-2</v>
      </c>
      <c r="L8" t="s">
        <v>38</v>
      </c>
      <c r="M8">
        <f t="array" ref="M8:M9">MMULT(TRANSPOSE(H5:I88),J5:J88)</f>
        <v>37014418452.950104</v>
      </c>
    </row>
    <row r="9" spans="1:15" x14ac:dyDescent="0.2">
      <c r="A9">
        <v>104.971</v>
      </c>
      <c r="B9">
        <f t="shared" si="3"/>
        <v>21.042999999999992</v>
      </c>
      <c r="C9">
        <f t="shared" si="0"/>
        <v>42.198999999999984</v>
      </c>
      <c r="D9">
        <f t="shared" si="4"/>
        <v>2.0094761904761897</v>
      </c>
      <c r="E9">
        <f t="shared" si="1"/>
        <v>9.5264406359851766E-3</v>
      </c>
      <c r="F9">
        <f t="shared" si="2"/>
        <v>9.0753071190949653E-8</v>
      </c>
      <c r="G9">
        <f t="shared" si="5"/>
        <v>6.7791951353108097E-5</v>
      </c>
      <c r="H9">
        <f t="shared" si="6"/>
        <v>14751.01365339519</v>
      </c>
      <c r="I9">
        <f t="shared" si="7"/>
        <v>140.5246558896761</v>
      </c>
      <c r="J9">
        <f t="shared" si="8"/>
        <v>29641.810721886828</v>
      </c>
      <c r="K9">
        <f t="shared" si="9"/>
        <v>1.8019912475372227E-2</v>
      </c>
      <c r="M9">
        <v>99263061.53075847</v>
      </c>
    </row>
    <row r="10" spans="1:15" x14ac:dyDescent="0.2">
      <c r="A10">
        <v>126.014</v>
      </c>
      <c r="B10">
        <f t="shared" si="3"/>
        <v>21.155999999999992</v>
      </c>
      <c r="C10">
        <f t="shared" si="0"/>
        <v>42.197999999999993</v>
      </c>
      <c r="D10">
        <f t="shared" si="4"/>
        <v>2.0094285714285709</v>
      </c>
      <c r="E10">
        <f t="shared" si="1"/>
        <v>7.9356262002634632E-3</v>
      </c>
      <c r="F10">
        <f t="shared" si="2"/>
        <v>6.2974163190307936E-8</v>
      </c>
      <c r="G10">
        <f t="shared" si="5"/>
        <v>6.7654999985797252E-5</v>
      </c>
      <c r="H10">
        <f t="shared" si="6"/>
        <v>14780.873552729718</v>
      </c>
      <c r="I10">
        <f t="shared" si="7"/>
        <v>117.29548742782325</v>
      </c>
      <c r="J10">
        <f t="shared" si="8"/>
        <v>29701.109627528022</v>
      </c>
      <c r="K10">
        <f t="shared" si="9"/>
        <v>0.30650543230583371</v>
      </c>
    </row>
    <row r="11" spans="1:15" x14ac:dyDescent="0.2">
      <c r="A11">
        <v>147.16999999999999</v>
      </c>
      <c r="B11">
        <f t="shared" si="3"/>
        <v>21.042000000000002</v>
      </c>
      <c r="C11">
        <f t="shared" si="0"/>
        <v>42.199000000000012</v>
      </c>
      <c r="D11">
        <f t="shared" si="4"/>
        <v>2.0094761904761911</v>
      </c>
      <c r="E11">
        <f t="shared" si="1"/>
        <v>6.7948630835088682E-3</v>
      </c>
      <c r="F11">
        <f t="shared" si="2"/>
        <v>4.6170164323631644E-8</v>
      </c>
      <c r="G11">
        <f t="shared" si="5"/>
        <v>6.7572020717459618E-5</v>
      </c>
      <c r="H11">
        <f t="shared" si="6"/>
        <v>14799.024646329908</v>
      </c>
      <c r="I11">
        <f t="shared" si="7"/>
        <v>100.55734624128498</v>
      </c>
      <c r="J11">
        <f t="shared" si="8"/>
        <v>29738.287669070283</v>
      </c>
      <c r="K11">
        <f t="shared" si="9"/>
        <v>2.6142664310605163E-2</v>
      </c>
      <c r="L11" t="s">
        <v>39</v>
      </c>
      <c r="M11">
        <f t="array" ref="M11:N12">MINVERSE(M5:N6)</f>
        <v>6.713394130259744E-11</v>
      </c>
      <c r="N11">
        <v>-4.7899295447716429E-9</v>
      </c>
    </row>
    <row r="12" spans="1:15" x14ac:dyDescent="0.2">
      <c r="A12">
        <v>168.21199999999999</v>
      </c>
      <c r="B12">
        <f t="shared" si="3"/>
        <v>21.157000000000011</v>
      </c>
      <c r="C12">
        <f t="shared" si="0"/>
        <v>42.199000000000012</v>
      </c>
      <c r="D12">
        <f t="shared" si="4"/>
        <v>2.0094761904761911</v>
      </c>
      <c r="E12">
        <f t="shared" si="1"/>
        <v>5.9448790811594899E-3</v>
      </c>
      <c r="F12">
        <f t="shared" si="2"/>
        <v>3.5341587289607702E-8</v>
      </c>
      <c r="G12">
        <f t="shared" si="5"/>
        <v>6.7518494448748234E-5</v>
      </c>
      <c r="H12">
        <f t="shared" si="6"/>
        <v>14810.756788409692</v>
      </c>
      <c r="I12">
        <f t="shared" si="7"/>
        <v>88.048158207557691</v>
      </c>
      <c r="J12">
        <f t="shared" si="8"/>
        <v>29761.863129242895</v>
      </c>
      <c r="K12">
        <f t="shared" si="9"/>
        <v>2.8977236049787594E-2</v>
      </c>
      <c r="M12">
        <v>-4.7899295447716429E-9</v>
      </c>
      <c r="N12">
        <v>1.7861339555284763E-6</v>
      </c>
    </row>
    <row r="13" spans="1:15" x14ac:dyDescent="0.2">
      <c r="A13">
        <v>189.369</v>
      </c>
      <c r="B13">
        <f t="shared" si="3"/>
        <v>21.042000000000002</v>
      </c>
      <c r="C13">
        <f t="shared" si="0"/>
        <v>42.199000000000012</v>
      </c>
      <c r="D13">
        <f t="shared" si="4"/>
        <v>2.0094761904761911</v>
      </c>
      <c r="E13">
        <f t="shared" si="1"/>
        <v>5.2806953619652635E-3</v>
      </c>
      <c r="F13">
        <f t="shared" si="2"/>
        <v>2.7885743505881448E-8</v>
      </c>
      <c r="G13">
        <f t="shared" si="5"/>
        <v>6.7481615110763621E-5</v>
      </c>
      <c r="H13">
        <f t="shared" si="6"/>
        <v>14818.851006435018</v>
      </c>
      <c r="I13">
        <f t="shared" si="7"/>
        <v>78.253837779335683</v>
      </c>
      <c r="J13">
        <f t="shared" si="8"/>
        <v>29778.128267645308</v>
      </c>
      <c r="K13">
        <f t="shared" si="9"/>
        <v>3.1292462597838085E-2</v>
      </c>
    </row>
    <row r="14" spans="1:15" x14ac:dyDescent="0.2">
      <c r="A14">
        <v>210.411</v>
      </c>
      <c r="B14">
        <f t="shared" si="3"/>
        <v>21.157000000000011</v>
      </c>
      <c r="C14">
        <f t="shared" si="0"/>
        <v>42.199000000000012</v>
      </c>
      <c r="D14">
        <f t="shared" si="4"/>
        <v>2.0094761904761911</v>
      </c>
      <c r="E14">
        <f t="shared" si="1"/>
        <v>4.7526032384238468E-3</v>
      </c>
      <c r="F14">
        <f t="shared" si="2"/>
        <v>2.2587237541876833E-8</v>
      </c>
      <c r="G14">
        <f t="shared" si="5"/>
        <v>6.7455394501209759E-5</v>
      </c>
      <c r="H14">
        <f t="shared" si="6"/>
        <v>14824.611247097009</v>
      </c>
      <c r="I14">
        <f t="shared" si="7"/>
        <v>70.455495421327839</v>
      </c>
      <c r="J14">
        <f t="shared" si="8"/>
        <v>29789.703334106995</v>
      </c>
      <c r="K14">
        <f t="shared" si="9"/>
        <v>3.3195634608646808E-2</v>
      </c>
      <c r="L14" t="s">
        <v>40</v>
      </c>
      <c r="M14">
        <f t="array" ref="M14:M15">MMULT(M11:N12,M8:M9)</f>
        <v>2.0094607246394665</v>
      </c>
      <c r="N14">
        <f>SQRT(M11)</f>
        <v>8.193530454120339E-6</v>
      </c>
      <c r="O14" t="s">
        <v>42</v>
      </c>
    </row>
    <row r="15" spans="1:15" x14ac:dyDescent="0.2">
      <c r="A15">
        <v>231.56800000000001</v>
      </c>
      <c r="B15">
        <f t="shared" si="3"/>
        <v>21.042000000000002</v>
      </c>
      <c r="C15">
        <f t="shared" si="0"/>
        <v>42.198999999999984</v>
      </c>
      <c r="D15">
        <f t="shared" si="4"/>
        <v>2.0094761904761897</v>
      </c>
      <c r="E15">
        <f t="shared" si="1"/>
        <v>4.3183859600635661E-3</v>
      </c>
      <c r="F15">
        <f t="shared" si="2"/>
        <v>1.864845730007413E-8</v>
      </c>
      <c r="G15">
        <f t="shared" si="5"/>
        <v>6.7435896132519123E-5</v>
      </c>
      <c r="H15">
        <f t="shared" si="6"/>
        <v>14828.897625010981</v>
      </c>
      <c r="I15">
        <f t="shared" si="7"/>
        <v>64.036903307067377</v>
      </c>
      <c r="J15">
        <f t="shared" si="8"/>
        <v>29798.316708468483</v>
      </c>
      <c r="K15">
        <f t="shared" si="9"/>
        <v>3.4801605559933606E-2</v>
      </c>
      <c r="M15">
        <v>6.6819947375051925E-4</v>
      </c>
      <c r="O15" t="s">
        <v>43</v>
      </c>
    </row>
    <row r="16" spans="1:15" x14ac:dyDescent="0.2">
      <c r="A16">
        <v>252.61</v>
      </c>
      <c r="B16">
        <f t="shared" si="3"/>
        <v>21.156999999999982</v>
      </c>
      <c r="C16">
        <f t="shared" si="0"/>
        <v>42.199000000000012</v>
      </c>
      <c r="D16">
        <f t="shared" si="4"/>
        <v>2.0094761904761911</v>
      </c>
      <c r="E16">
        <f t="shared" si="1"/>
        <v>3.9586714698547163E-3</v>
      </c>
      <c r="F16">
        <f t="shared" si="2"/>
        <v>1.5671079806241701E-8</v>
      </c>
      <c r="G16">
        <f t="shared" si="5"/>
        <v>6.7421153308376103E-5</v>
      </c>
      <c r="H16">
        <f t="shared" si="6"/>
        <v>14832.140224984321</v>
      </c>
      <c r="I16">
        <f t="shared" si="7"/>
        <v>58.715570345529947</v>
      </c>
      <c r="J16">
        <f t="shared" si="8"/>
        <v>29804.83263591017</v>
      </c>
      <c r="K16">
        <f t="shared" si="9"/>
        <v>3.6159968284133939E-2</v>
      </c>
    </row>
    <row r="17" spans="1:13" x14ac:dyDescent="0.2">
      <c r="A17">
        <v>273.767</v>
      </c>
      <c r="B17">
        <f t="shared" si="3"/>
        <v>21.04200000000003</v>
      </c>
      <c r="C17">
        <f t="shared" si="0"/>
        <v>42.199999999999989</v>
      </c>
      <c r="D17">
        <f t="shared" si="4"/>
        <v>2.009523809523809</v>
      </c>
      <c r="E17">
        <f t="shared" si="1"/>
        <v>3.6527411996332649E-3</v>
      </c>
      <c r="F17">
        <f t="shared" si="2"/>
        <v>1.3342518271498264E-8</v>
      </c>
      <c r="G17">
        <f t="shared" si="5"/>
        <v>6.7409620923491962E-5</v>
      </c>
      <c r="H17">
        <f t="shared" si="6"/>
        <v>14834.67769585846</v>
      </c>
      <c r="I17">
        <f t="shared" si="7"/>
        <v>54.187238402942867</v>
      </c>
      <c r="J17">
        <f t="shared" si="8"/>
        <v>29810.638036439374</v>
      </c>
      <c r="K17">
        <f t="shared" si="9"/>
        <v>0.80934500899743578</v>
      </c>
      <c r="L17" t="s">
        <v>41</v>
      </c>
      <c r="M17">
        <f>+SUM(K5:K88)/(COUNT(K5:K88)-2)</f>
        <v>0.11338984466519539</v>
      </c>
    </row>
    <row r="18" spans="1:13" x14ac:dyDescent="0.2">
      <c r="A18">
        <v>294.80900000000003</v>
      </c>
      <c r="B18">
        <f t="shared" si="3"/>
        <v>21.157999999999959</v>
      </c>
      <c r="C18">
        <f t="shared" si="0"/>
        <v>42.198999999999955</v>
      </c>
      <c r="D18">
        <f t="shared" si="4"/>
        <v>2.0094761904761884</v>
      </c>
      <c r="E18">
        <f t="shared" si="1"/>
        <v>3.3920267020341979E-3</v>
      </c>
      <c r="F18">
        <f t="shared" si="2"/>
        <v>1.1505845147313E-8</v>
      </c>
      <c r="G18">
        <f t="shared" si="5"/>
        <v>6.7400523262799543E-5</v>
      </c>
      <c r="H18">
        <f t="shared" si="6"/>
        <v>14836.680067021545</v>
      </c>
      <c r="I18">
        <f t="shared" si="7"/>
        <v>50.326414956875617</v>
      </c>
      <c r="J18">
        <f t="shared" si="8"/>
        <v>29813.955340392455</v>
      </c>
      <c r="K18">
        <f t="shared" si="9"/>
        <v>3.8350793962807328E-2</v>
      </c>
    </row>
    <row r="19" spans="1:13" x14ac:dyDescent="0.2">
      <c r="A19">
        <v>315.96699999999998</v>
      </c>
      <c r="B19">
        <f t="shared" si="3"/>
        <v>21.040999999999997</v>
      </c>
      <c r="C19">
        <f t="shared" si="0"/>
        <v>42.199000000000012</v>
      </c>
      <c r="D19">
        <f t="shared" si="4"/>
        <v>2.0094761904761911</v>
      </c>
      <c r="E19">
        <f t="shared" si="1"/>
        <v>3.1648874724259182E-3</v>
      </c>
      <c r="F19">
        <f t="shared" si="2"/>
        <v>1.0016512713118517E-8</v>
      </c>
      <c r="G19">
        <f t="shared" si="5"/>
        <v>6.7393145195845795E-5</v>
      </c>
      <c r="H19">
        <f t="shared" si="6"/>
        <v>14838.304357126834</v>
      </c>
      <c r="I19">
        <f t="shared" si="7"/>
        <v>46.961563571913636</v>
      </c>
      <c r="J19">
        <f t="shared" si="8"/>
        <v>29817.219312685498</v>
      </c>
      <c r="K19">
        <f t="shared" si="9"/>
        <v>3.9246423225876757E-2</v>
      </c>
    </row>
    <row r="20" spans="1:13" x14ac:dyDescent="0.2">
      <c r="A20">
        <v>337.00799999999998</v>
      </c>
      <c r="B20">
        <f t="shared" si="3"/>
        <v>21.158000000000015</v>
      </c>
      <c r="C20">
        <f t="shared" si="0"/>
        <v>42.198000000000036</v>
      </c>
      <c r="D20">
        <f t="shared" si="4"/>
        <v>2.0094285714285731</v>
      </c>
      <c r="E20">
        <f t="shared" si="1"/>
        <v>2.9672886103593982E-3</v>
      </c>
      <c r="F20">
        <f t="shared" si="2"/>
        <v>8.8048016971686101E-9</v>
      </c>
      <c r="G20">
        <f t="shared" si="5"/>
        <v>6.7387141853409509E-5</v>
      </c>
      <c r="H20">
        <f t="shared" si="6"/>
        <v>14839.626262460399</v>
      </c>
      <c r="I20">
        <f t="shared" si="7"/>
        <v>44.033453990588946</v>
      </c>
      <c r="J20">
        <f t="shared" si="8"/>
        <v>29819.169001109734</v>
      </c>
      <c r="K20">
        <f t="shared" si="9"/>
        <v>0.25660785969997885</v>
      </c>
    </row>
    <row r="21" spans="1:13" x14ac:dyDescent="0.2">
      <c r="A21">
        <v>358.166</v>
      </c>
      <c r="B21">
        <f t="shared" si="3"/>
        <v>21.04000000000002</v>
      </c>
      <c r="C21">
        <f t="shared" si="0"/>
        <v>42.199000000000012</v>
      </c>
      <c r="D21">
        <f t="shared" si="4"/>
        <v>2.0094761904761911</v>
      </c>
      <c r="E21">
        <f t="shared" si="1"/>
        <v>2.7920014741767783E-3</v>
      </c>
      <c r="F21">
        <f t="shared" si="2"/>
        <v>7.7952722318053051E-9</v>
      </c>
      <c r="G21">
        <f t="shared" si="5"/>
        <v>6.7382139797712102E-5</v>
      </c>
      <c r="H21">
        <f t="shared" si="6"/>
        <v>14840.727869463624</v>
      </c>
      <c r="I21">
        <f t="shared" si="7"/>
        <v>41.435334089398836</v>
      </c>
      <c r="J21">
        <f t="shared" si="8"/>
        <v>29822.089303023604</v>
      </c>
      <c r="K21">
        <f t="shared" si="9"/>
        <v>4.0738257592884804E-2</v>
      </c>
    </row>
    <row r="22" spans="1:13" x14ac:dyDescent="0.2">
      <c r="A22">
        <v>379.20600000000002</v>
      </c>
      <c r="B22">
        <f t="shared" si="3"/>
        <v>21.158999999999992</v>
      </c>
      <c r="C22">
        <f t="shared" si="0"/>
        <v>42.198999999999955</v>
      </c>
      <c r="D22">
        <f t="shared" si="4"/>
        <v>2.0094761904761884</v>
      </c>
      <c r="E22">
        <f t="shared" si="1"/>
        <v>2.6370890755947952E-3</v>
      </c>
      <c r="F22">
        <f t="shared" si="2"/>
        <v>6.9542387926214131E-9</v>
      </c>
      <c r="G22">
        <f t="shared" si="5"/>
        <v>6.7377972329102557E-5</v>
      </c>
      <c r="H22">
        <f t="shared" si="6"/>
        <v>14841.64579954375</v>
      </c>
      <c r="I22">
        <f t="shared" si="7"/>
        <v>39.138742001824205</v>
      </c>
      <c r="J22">
        <f t="shared" si="8"/>
        <v>29823.9338616641</v>
      </c>
      <c r="K22">
        <f t="shared" si="9"/>
        <v>4.1365858411198421E-2</v>
      </c>
    </row>
    <row r="23" spans="1:13" x14ac:dyDescent="0.2">
      <c r="A23">
        <v>400.36500000000001</v>
      </c>
      <c r="B23">
        <f t="shared" si="3"/>
        <v>21.039999999999964</v>
      </c>
      <c r="C23">
        <f t="shared" si="0"/>
        <v>42.199000000000012</v>
      </c>
      <c r="D23">
        <f t="shared" si="4"/>
        <v>2.0094761904761911</v>
      </c>
      <c r="E23">
        <f t="shared" si="1"/>
        <v>2.4977208297428596E-3</v>
      </c>
      <c r="F23">
        <f t="shared" si="2"/>
        <v>6.2386093433313601E-9</v>
      </c>
      <c r="G23">
        <f t="shared" si="5"/>
        <v>6.7374426056328031E-5</v>
      </c>
      <c r="H23">
        <f t="shared" si="6"/>
        <v>14842.426993945081</v>
      </c>
      <c r="I23">
        <f t="shared" si="7"/>
        <v>37.072239066714324</v>
      </c>
      <c r="J23">
        <f t="shared" si="8"/>
        <v>29825.503653213746</v>
      </c>
      <c r="K23">
        <f t="shared" si="9"/>
        <v>4.1934398643059374E-2</v>
      </c>
    </row>
    <row r="24" spans="1:13" x14ac:dyDescent="0.2">
      <c r="A24">
        <v>421.40499999999997</v>
      </c>
      <c r="B24">
        <f t="shared" si="3"/>
        <v>21.159000000000049</v>
      </c>
      <c r="C24">
        <f t="shared" si="0"/>
        <v>42.199000000000012</v>
      </c>
      <c r="D24">
        <f t="shared" si="4"/>
        <v>2.0094761904761911</v>
      </c>
      <c r="E24">
        <f t="shared" si="1"/>
        <v>2.3730140838385877E-3</v>
      </c>
      <c r="F24">
        <f t="shared" si="2"/>
        <v>5.6311958420962922E-9</v>
      </c>
      <c r="G24">
        <f t="shared" si="5"/>
        <v>6.7371415896844093E-5</v>
      </c>
      <c r="H24">
        <f t="shared" si="6"/>
        <v>14843.090154601359</v>
      </c>
      <c r="I24">
        <f t="shared" si="7"/>
        <v>35.222861984554903</v>
      </c>
      <c r="J24">
        <f t="shared" si="8"/>
        <v>29826.836258762996</v>
      </c>
      <c r="K24">
        <f t="shared" si="9"/>
        <v>4.2446263943454181E-2</v>
      </c>
    </row>
    <row r="25" spans="1:13" x14ac:dyDescent="0.2">
      <c r="A25">
        <v>442.56400000000002</v>
      </c>
      <c r="B25">
        <f t="shared" si="3"/>
        <v>21.039999999999964</v>
      </c>
      <c r="C25">
        <f t="shared" si="0"/>
        <v>42.198999999999955</v>
      </c>
      <c r="D25">
        <f t="shared" si="4"/>
        <v>2.0094761904761884</v>
      </c>
      <c r="E25">
        <f t="shared" si="1"/>
        <v>2.2595601992028268E-3</v>
      </c>
      <c r="F25">
        <f t="shared" si="2"/>
        <v>5.1056122938215192E-9</v>
      </c>
      <c r="G25">
        <f t="shared" si="5"/>
        <v>6.7368811153570876E-5</v>
      </c>
      <c r="H25">
        <f t="shared" si="6"/>
        <v>14843.66404686058</v>
      </c>
      <c r="I25">
        <f t="shared" si="7"/>
        <v>33.540152490624131</v>
      </c>
      <c r="J25">
        <f t="shared" si="8"/>
        <v>29827.989481593759</v>
      </c>
      <c r="K25">
        <f t="shared" si="9"/>
        <v>4.2914508334374352E-2</v>
      </c>
    </row>
    <row r="26" spans="1:13" x14ac:dyDescent="0.2">
      <c r="A26">
        <v>463.60399999999998</v>
      </c>
      <c r="B26">
        <f t="shared" si="3"/>
        <v>21.158999999999992</v>
      </c>
      <c r="C26">
        <f t="shared" si="0"/>
        <v>42.198000000000036</v>
      </c>
      <c r="D26">
        <f t="shared" si="4"/>
        <v>2.0094285714285731</v>
      </c>
      <c r="E26">
        <f t="shared" si="1"/>
        <v>2.1570133130861683E-3</v>
      </c>
      <c r="F26">
        <f t="shared" si="2"/>
        <v>4.6527064328309692E-9</v>
      </c>
      <c r="G26">
        <f t="shared" si="5"/>
        <v>6.7366566513382895E-5</v>
      </c>
      <c r="H26">
        <f t="shared" si="6"/>
        <v>14844.158634704088</v>
      </c>
      <c r="I26">
        <f t="shared" si="7"/>
        <v>32.019047796619716</v>
      </c>
      <c r="J26">
        <f t="shared" si="8"/>
        <v>29828.276479392556</v>
      </c>
      <c r="K26">
        <f t="shared" si="9"/>
        <v>0.24868420987824383</v>
      </c>
    </row>
    <row r="27" spans="1:13" x14ac:dyDescent="0.2">
      <c r="A27">
        <v>484.76299999999998</v>
      </c>
      <c r="B27">
        <f t="shared" si="3"/>
        <v>21.039000000000044</v>
      </c>
      <c r="C27">
        <f t="shared" si="0"/>
        <v>42.199000000000012</v>
      </c>
      <c r="D27">
        <f t="shared" si="4"/>
        <v>2.0094761904761911</v>
      </c>
      <c r="E27">
        <f t="shared" si="1"/>
        <v>2.0628637086576329E-3</v>
      </c>
      <c r="F27">
        <f t="shared" si="2"/>
        <v>4.2554066804967228E-9</v>
      </c>
      <c r="G27">
        <f t="shared" si="5"/>
        <v>6.7364597400243275E-5</v>
      </c>
      <c r="H27">
        <f t="shared" si="6"/>
        <v>14844.592539587993</v>
      </c>
      <c r="I27">
        <f t="shared" si="7"/>
        <v>30.622371219725913</v>
      </c>
      <c r="J27">
        <f t="shared" si="8"/>
        <v>29829.855265622566</v>
      </c>
      <c r="K27">
        <f t="shared" si="9"/>
        <v>4.3732091239943295E-2</v>
      </c>
    </row>
    <row r="28" spans="1:13" x14ac:dyDescent="0.2">
      <c r="A28">
        <v>505.80200000000002</v>
      </c>
      <c r="B28">
        <f t="shared" si="3"/>
        <v>21.159999999999968</v>
      </c>
      <c r="C28">
        <f t="shared" si="0"/>
        <v>42.198999999999955</v>
      </c>
      <c r="D28">
        <f t="shared" si="4"/>
        <v>2.0094761904761884</v>
      </c>
      <c r="E28">
        <f t="shared" si="1"/>
        <v>1.9770582164562417E-3</v>
      </c>
      <c r="F28">
        <f t="shared" si="2"/>
        <v>3.9087591912571358E-9</v>
      </c>
      <c r="G28">
        <f t="shared" si="5"/>
        <v>6.7362879284883331E-5</v>
      </c>
      <c r="H28">
        <f t="shared" si="6"/>
        <v>14844.971156457181</v>
      </c>
      <c r="I28">
        <f t="shared" si="7"/>
        <v>29.349372197929586</v>
      </c>
      <c r="J28">
        <f t="shared" si="8"/>
        <v>29830.616087206476</v>
      </c>
      <c r="K28">
        <f t="shared" si="9"/>
        <v>4.4091039751165004E-2</v>
      </c>
    </row>
    <row r="29" spans="1:13" x14ac:dyDescent="0.2">
      <c r="A29">
        <v>526.96199999999999</v>
      </c>
      <c r="B29">
        <f t="shared" si="3"/>
        <v>21.038999999999987</v>
      </c>
      <c r="C29">
        <f t="shared" si="0"/>
        <v>42.198999999999955</v>
      </c>
      <c r="D29">
        <f t="shared" si="4"/>
        <v>2.0094761904761884</v>
      </c>
      <c r="E29">
        <f t="shared" si="1"/>
        <v>1.8976700407239992E-3</v>
      </c>
      <c r="F29">
        <f t="shared" si="2"/>
        <v>3.6011515834614247E-9</v>
      </c>
      <c r="G29">
        <f t="shared" si="5"/>
        <v>6.7361354629164895E-5</v>
      </c>
      <c r="H29">
        <f t="shared" si="6"/>
        <v>14845.307157273797</v>
      </c>
      <c r="I29">
        <f t="shared" si="7"/>
        <v>28.171494637704043</v>
      </c>
      <c r="J29">
        <f t="shared" si="8"/>
        <v>29831.291272847444</v>
      </c>
      <c r="K29">
        <f t="shared" si="9"/>
        <v>4.4424380165463552E-2</v>
      </c>
    </row>
    <row r="30" spans="1:13" x14ac:dyDescent="0.2">
      <c r="A30">
        <v>548.00099999999998</v>
      </c>
      <c r="B30">
        <f t="shared" si="3"/>
        <v>21.159999999999968</v>
      </c>
      <c r="C30">
        <f t="shared" si="0"/>
        <v>42.199000000000069</v>
      </c>
      <c r="D30">
        <f t="shared" si="4"/>
        <v>2.0094761904761937</v>
      </c>
      <c r="E30">
        <f t="shared" si="1"/>
        <v>1.8248141882952768E-3</v>
      </c>
      <c r="F30">
        <f t="shared" si="2"/>
        <v>3.3299468218037504E-9</v>
      </c>
      <c r="G30">
        <f t="shared" si="5"/>
        <v>6.7360010375363429E-5</v>
      </c>
      <c r="H30">
        <f t="shared" si="6"/>
        <v>14845.603414065756</v>
      </c>
      <c r="I30">
        <f t="shared" si="7"/>
        <v>27.09046774379199</v>
      </c>
      <c r="J30">
        <f t="shared" si="8"/>
        <v>29831.886593817228</v>
      </c>
      <c r="K30">
        <f t="shared" si="9"/>
        <v>4.473133726794401E-2</v>
      </c>
    </row>
    <row r="31" spans="1:13" x14ac:dyDescent="0.2">
      <c r="A31">
        <v>569.16099999999994</v>
      </c>
      <c r="B31">
        <f t="shared" si="3"/>
        <v>21.039000000000101</v>
      </c>
      <c r="C31">
        <f t="shared" si="0"/>
        <v>42.199000000000069</v>
      </c>
      <c r="D31">
        <f t="shared" si="4"/>
        <v>2.0094761904761937</v>
      </c>
      <c r="E31">
        <f t="shared" si="1"/>
        <v>1.7569721045538962E-3</v>
      </c>
      <c r="F31">
        <f t="shared" si="2"/>
        <v>3.0869509761805471E-9</v>
      </c>
      <c r="G31">
        <f t="shared" si="5"/>
        <v>6.7358805919117928E-5</v>
      </c>
      <c r="H31">
        <f t="shared" si="6"/>
        <v>14845.868871261831</v>
      </c>
      <c r="I31">
        <f t="shared" si="7"/>
        <v>26.083777474672075</v>
      </c>
      <c r="J31">
        <f t="shared" si="8"/>
        <v>29832.420023732335</v>
      </c>
      <c r="K31">
        <f t="shared" si="9"/>
        <v>4.5018068377344025E-2</v>
      </c>
    </row>
    <row r="32" spans="1:13" x14ac:dyDescent="0.2">
      <c r="A32">
        <v>590.20000000000005</v>
      </c>
      <c r="B32">
        <f t="shared" si="3"/>
        <v>21.159999999999968</v>
      </c>
      <c r="C32">
        <f t="shared" si="0"/>
        <v>42.197999999999979</v>
      </c>
      <c r="D32">
        <f t="shared" si="4"/>
        <v>2.0094285714285705</v>
      </c>
      <c r="E32">
        <f t="shared" si="1"/>
        <v>1.6943409013893593E-3</v>
      </c>
      <c r="F32">
        <f t="shared" si="2"/>
        <v>2.8707910901209072E-9</v>
      </c>
      <c r="G32">
        <f t="shared" si="5"/>
        <v>6.7357734462432806E-5</v>
      </c>
      <c r="H32">
        <f t="shared" si="6"/>
        <v>14846.105023881504</v>
      </c>
      <c r="I32">
        <f t="shared" si="7"/>
        <v>25.154362968284484</v>
      </c>
      <c r="J32">
        <f t="shared" si="8"/>
        <v>29832.187609416735</v>
      </c>
      <c r="K32">
        <f t="shared" si="9"/>
        <v>0.24419220596864274</v>
      </c>
    </row>
    <row r="33" spans="1:11" x14ac:dyDescent="0.2">
      <c r="A33">
        <v>611.36</v>
      </c>
      <c r="B33">
        <f t="shared" si="3"/>
        <v>21.038000000000011</v>
      </c>
      <c r="C33">
        <f t="shared" si="0"/>
        <v>42.198999999999955</v>
      </c>
      <c r="D33">
        <f t="shared" si="4"/>
        <v>2.0094761904761884</v>
      </c>
      <c r="E33">
        <f t="shared" si="1"/>
        <v>1.6356974613975399E-3</v>
      </c>
      <c r="F33">
        <f t="shared" si="2"/>
        <v>2.6755061852223563E-9</v>
      </c>
      <c r="G33">
        <f t="shared" si="5"/>
        <v>6.7356766463751974E-5</v>
      </c>
      <c r="H33">
        <f t="shared" si="6"/>
        <v>14846.31838047258</v>
      </c>
      <c r="I33">
        <f t="shared" si="7"/>
        <v>24.284085286038636</v>
      </c>
      <c r="J33">
        <f t="shared" si="8"/>
        <v>29833.323301788656</v>
      </c>
      <c r="K33">
        <f t="shared" si="9"/>
        <v>4.5532783942506594E-2</v>
      </c>
    </row>
    <row r="34" spans="1:11" x14ac:dyDescent="0.2">
      <c r="A34">
        <v>632.39800000000002</v>
      </c>
      <c r="B34">
        <f t="shared" si="3"/>
        <v>21.160999999999945</v>
      </c>
      <c r="C34">
        <f t="shared" si="0"/>
        <v>42.198999999999955</v>
      </c>
      <c r="D34">
        <f t="shared" si="4"/>
        <v>2.0094761904761884</v>
      </c>
      <c r="E34">
        <f t="shared" si="1"/>
        <v>1.581282673253236E-3</v>
      </c>
      <c r="F34">
        <f t="shared" si="2"/>
        <v>2.5004548927309004E-9</v>
      </c>
      <c r="G34">
        <f t="shared" si="5"/>
        <v>6.735589874830124E-5</v>
      </c>
      <c r="H34">
        <f t="shared" si="6"/>
        <v>14846.509638849124</v>
      </c>
      <c r="I34">
        <f t="shared" si="7"/>
        <v>23.476528450199279</v>
      </c>
      <c r="J34">
        <f t="shared" si="8"/>
        <v>29833.70763094255</v>
      </c>
      <c r="K34">
        <f t="shared" si="9"/>
        <v>4.57646286984464E-2</v>
      </c>
    </row>
    <row r="35" spans="1:11" x14ac:dyDescent="0.2">
      <c r="A35">
        <v>653.55899999999997</v>
      </c>
      <c r="B35">
        <f t="shared" si="3"/>
        <v>21.038000000000011</v>
      </c>
      <c r="C35">
        <f t="shared" si="0"/>
        <v>42.199000000000069</v>
      </c>
      <c r="D35">
        <f t="shared" si="4"/>
        <v>2.0094761904761937</v>
      </c>
      <c r="E35">
        <f t="shared" si="1"/>
        <v>1.5300837414831715E-3</v>
      </c>
      <c r="F35">
        <f t="shared" si="2"/>
        <v>2.3411562559511404E-9</v>
      </c>
      <c r="G35">
        <f t="shared" si="5"/>
        <v>6.7355109107807595E-5</v>
      </c>
      <c r="H35">
        <f t="shared" si="6"/>
        <v>14846.68369253793</v>
      </c>
      <c r="I35">
        <f t="shared" si="7"/>
        <v>22.716669332895624</v>
      </c>
      <c r="J35">
        <f t="shared" si="8"/>
        <v>29834.057387686149</v>
      </c>
      <c r="K35">
        <f t="shared" si="9"/>
        <v>4.5983278192402957E-2</v>
      </c>
    </row>
    <row r="36" spans="1:11" x14ac:dyDescent="0.2">
      <c r="A36">
        <v>674.59699999999998</v>
      </c>
      <c r="B36">
        <f t="shared" si="3"/>
        <v>21.161000000000058</v>
      </c>
      <c r="C36">
        <f t="shared" si="0"/>
        <v>42.199000000000069</v>
      </c>
      <c r="D36">
        <f t="shared" si="4"/>
        <v>2.0094761904761937</v>
      </c>
      <c r="E36">
        <f t="shared" si="1"/>
        <v>1.4823665091899313E-3</v>
      </c>
      <c r="F36">
        <f t="shared" si="2"/>
        <v>2.1974104675679422E-9</v>
      </c>
      <c r="G36">
        <f t="shared" si="5"/>
        <v>6.7354396554559473E-5</v>
      </c>
      <c r="H36">
        <f t="shared" si="6"/>
        <v>14846.840758048573</v>
      </c>
      <c r="I36">
        <f t="shared" si="7"/>
        <v>22.008459507007256</v>
      </c>
      <c r="J36">
        <f t="shared" si="8"/>
        <v>29834.373007090133</v>
      </c>
      <c r="K36">
        <f t="shared" si="9"/>
        <v>4.6187500436724219E-2</v>
      </c>
    </row>
    <row r="37" spans="1:11" x14ac:dyDescent="0.2">
      <c r="A37">
        <v>695.75800000000004</v>
      </c>
      <c r="B37">
        <f t="shared" si="3"/>
        <v>21.038000000000011</v>
      </c>
      <c r="C37">
        <f t="shared" ref="C37:C68" si="10">A39-A37</f>
        <v>42.198999999999955</v>
      </c>
      <c r="D37">
        <f t="shared" si="4"/>
        <v>2.0094761904761884</v>
      </c>
      <c r="E37">
        <f t="shared" ref="E37:E68" si="11">1/A37</f>
        <v>1.4372813535740874E-3</v>
      </c>
      <c r="F37">
        <f t="shared" ref="F37:F68" si="12">SQRT(((1/(A37^2))*$A$1)^2)</f>
        <v>2.065777689331761E-9</v>
      </c>
      <c r="G37">
        <f t="shared" si="5"/>
        <v>6.7353744039343378E-5</v>
      </c>
      <c r="H37">
        <f t="shared" si="6"/>
        <v>14846.984592510098</v>
      </c>
      <c r="I37">
        <f t="shared" si="7"/>
        <v>21.339294111616535</v>
      </c>
      <c r="J37">
        <f t="shared" si="8"/>
        <v>29834.662039015857</v>
      </c>
      <c r="K37">
        <f t="shared" si="9"/>
        <v>4.6380848944373325E-2</v>
      </c>
    </row>
    <row r="38" spans="1:11" x14ac:dyDescent="0.2">
      <c r="A38">
        <v>716.79600000000005</v>
      </c>
      <c r="B38">
        <f t="shared" si="3"/>
        <v>21.160999999999945</v>
      </c>
      <c r="C38">
        <f t="shared" si="10"/>
        <v>42.197999999999979</v>
      </c>
      <c r="D38">
        <f t="shared" si="4"/>
        <v>2.0094285714285705</v>
      </c>
      <c r="E38">
        <f t="shared" si="11"/>
        <v>1.39509707085419E-3</v>
      </c>
      <c r="F38">
        <f t="shared" si="12"/>
        <v>1.9462958371059406E-9</v>
      </c>
      <c r="G38">
        <f t="shared" si="5"/>
        <v>6.7353151751859062E-5</v>
      </c>
      <c r="H38">
        <f t="shared" si="6"/>
        <v>14847.115153336508</v>
      </c>
      <c r="I38">
        <f t="shared" si="7"/>
        <v>20.713166861054621</v>
      </c>
      <c r="J38">
        <f t="shared" si="8"/>
        <v>29834.217392404458</v>
      </c>
      <c r="K38">
        <f t="shared" si="9"/>
        <v>0.2412999884917417</v>
      </c>
    </row>
    <row r="39" spans="1:11" x14ac:dyDescent="0.2">
      <c r="A39">
        <v>737.95699999999999</v>
      </c>
      <c r="B39">
        <f t="shared" si="3"/>
        <v>21.037000000000035</v>
      </c>
      <c r="C39">
        <f t="shared" si="10"/>
        <v>42.198999999999955</v>
      </c>
      <c r="D39">
        <f t="shared" si="4"/>
        <v>2.0094761904761884</v>
      </c>
      <c r="E39">
        <f t="shared" si="11"/>
        <v>1.3550925053898804E-3</v>
      </c>
      <c r="F39">
        <f t="shared" si="12"/>
        <v>1.8362756981638233E-9</v>
      </c>
      <c r="G39">
        <f t="shared" si="5"/>
        <v>6.7352606362743885E-5</v>
      </c>
      <c r="H39">
        <f t="shared" si="6"/>
        <v>14847.235378156804</v>
      </c>
      <c r="I39">
        <f t="shared" si="7"/>
        <v>20.119377386699771</v>
      </c>
      <c r="J39">
        <f t="shared" si="8"/>
        <v>29835.165986801821</v>
      </c>
      <c r="K39">
        <f t="shared" si="9"/>
        <v>4.6734294262839746E-2</v>
      </c>
    </row>
    <row r="40" spans="1:11" x14ac:dyDescent="0.2">
      <c r="A40">
        <v>758.99400000000003</v>
      </c>
      <c r="B40">
        <f t="shared" si="3"/>
        <v>21.161999999999921</v>
      </c>
      <c r="C40">
        <f t="shared" si="10"/>
        <v>42.198999999999955</v>
      </c>
      <c r="D40">
        <f t="shared" si="4"/>
        <v>2.0094761904761884</v>
      </c>
      <c r="E40">
        <f t="shared" si="11"/>
        <v>1.3175334719378545E-3</v>
      </c>
      <c r="F40">
        <f t="shared" si="12"/>
        <v>1.7358944496766175E-9</v>
      </c>
      <c r="G40">
        <f t="shared" si="5"/>
        <v>6.7352108751445473E-5</v>
      </c>
      <c r="H40">
        <f t="shared" si="6"/>
        <v>14847.345072600099</v>
      </c>
      <c r="I40">
        <f t="shared" si="7"/>
        <v>19.561874102562207</v>
      </c>
      <c r="J40">
        <f t="shared" si="8"/>
        <v>29835.386415173856</v>
      </c>
      <c r="K40">
        <f t="shared" si="9"/>
        <v>4.6896232895634778E-2</v>
      </c>
    </row>
    <row r="41" spans="1:11" x14ac:dyDescent="0.2">
      <c r="A41">
        <v>780.15599999999995</v>
      </c>
      <c r="B41">
        <f t="shared" si="3"/>
        <v>21.037000000000035</v>
      </c>
      <c r="C41">
        <f t="shared" si="10"/>
        <v>42.199000000000069</v>
      </c>
      <c r="D41">
        <f t="shared" si="4"/>
        <v>2.0094761904761937</v>
      </c>
      <c r="E41">
        <f t="shared" si="11"/>
        <v>1.2817949230666688E-3</v>
      </c>
      <c r="F41">
        <f t="shared" si="12"/>
        <v>1.6429982247994871E-9</v>
      </c>
      <c r="G41">
        <f t="shared" si="5"/>
        <v>6.7351648241733024E-5</v>
      </c>
      <c r="H41">
        <f t="shared" si="6"/>
        <v>14847.446589738707</v>
      </c>
      <c r="I41">
        <f t="shared" si="7"/>
        <v>19.0313816592306</v>
      </c>
      <c r="J41">
        <f t="shared" si="8"/>
        <v>29835.590411446894</v>
      </c>
      <c r="K41">
        <f t="shared" si="9"/>
        <v>4.7050566540478726E-2</v>
      </c>
    </row>
    <row r="42" spans="1:11" x14ac:dyDescent="0.2">
      <c r="A42">
        <v>801.19299999999998</v>
      </c>
      <c r="B42">
        <f t="shared" si="3"/>
        <v>21.162000000000035</v>
      </c>
      <c r="C42">
        <f t="shared" si="10"/>
        <v>42.197999999999979</v>
      </c>
      <c r="D42">
        <f t="shared" si="4"/>
        <v>2.0094285714285705</v>
      </c>
      <c r="E42">
        <f t="shared" si="11"/>
        <v>1.2481387131440241E-3</v>
      </c>
      <c r="F42">
        <f t="shared" si="12"/>
        <v>1.5578502472488203E-9</v>
      </c>
      <c r="G42">
        <f t="shared" si="5"/>
        <v>6.7351226139245702E-5</v>
      </c>
      <c r="H42">
        <f t="shared" si="6"/>
        <v>14847.539641409703</v>
      </c>
      <c r="I42">
        <f t="shared" si="7"/>
        <v>18.531789021383993</v>
      </c>
      <c r="J42">
        <f t="shared" si="8"/>
        <v>29835.070370866972</v>
      </c>
      <c r="K42">
        <f t="shared" si="9"/>
        <v>0.23988347378653563</v>
      </c>
    </row>
    <row r="43" spans="1:11" x14ac:dyDescent="0.2">
      <c r="A43">
        <v>822.35500000000002</v>
      </c>
      <c r="B43">
        <f t="shared" si="3"/>
        <v>21.035999999999945</v>
      </c>
      <c r="C43">
        <f t="shared" si="10"/>
        <v>42.197999999999979</v>
      </c>
      <c r="D43">
        <f t="shared" si="4"/>
        <v>2.0094285714285705</v>
      </c>
      <c r="E43">
        <f t="shared" si="11"/>
        <v>1.2160198454438777E-3</v>
      </c>
      <c r="F43">
        <f t="shared" si="12"/>
        <v>1.478704264513352E-9</v>
      </c>
      <c r="G43">
        <f t="shared" si="5"/>
        <v>6.7350833787963528E-5</v>
      </c>
      <c r="H43">
        <f t="shared" si="6"/>
        <v>14847.626135531422</v>
      </c>
      <c r="I43">
        <f t="shared" si="7"/>
        <v>18.055008038537398</v>
      </c>
      <c r="J43">
        <f t="shared" si="8"/>
        <v>29835.244174626408</v>
      </c>
      <c r="K43">
        <f t="shared" si="9"/>
        <v>0.23957422543726639</v>
      </c>
    </row>
    <row r="44" spans="1:11" x14ac:dyDescent="0.2">
      <c r="A44">
        <v>843.39099999999996</v>
      </c>
      <c r="B44">
        <f t="shared" si="3"/>
        <v>21.162000000000035</v>
      </c>
      <c r="C44">
        <f t="shared" si="10"/>
        <v>42.199000000000069</v>
      </c>
      <c r="D44">
        <f t="shared" si="4"/>
        <v>2.0094761904761937</v>
      </c>
      <c r="E44">
        <f t="shared" si="11"/>
        <v>1.1856896741843344E-3</v>
      </c>
      <c r="F44">
        <f t="shared" si="12"/>
        <v>1.4058600034673533E-9</v>
      </c>
      <c r="G44">
        <f t="shared" si="5"/>
        <v>6.735047267425817E-5</v>
      </c>
      <c r="H44">
        <f t="shared" si="6"/>
        <v>14847.705744197503</v>
      </c>
      <c r="I44">
        <f t="shared" si="7"/>
        <v>17.604771386222406</v>
      </c>
      <c r="J44">
        <f t="shared" si="8"/>
        <v>29836.111176161499</v>
      </c>
      <c r="K44">
        <f t="shared" si="9"/>
        <v>4.7466767755044402E-2</v>
      </c>
    </row>
    <row r="45" spans="1:11" x14ac:dyDescent="0.2">
      <c r="A45">
        <v>864.553</v>
      </c>
      <c r="B45">
        <f t="shared" si="3"/>
        <v>21.037000000000035</v>
      </c>
      <c r="C45">
        <f t="shared" si="10"/>
        <v>42.198999999999955</v>
      </c>
      <c r="D45">
        <f t="shared" si="4"/>
        <v>2.0094761904761884</v>
      </c>
      <c r="E45">
        <f t="shared" si="11"/>
        <v>1.156667086922375E-3</v>
      </c>
      <c r="F45">
        <f t="shared" si="12"/>
        <v>1.3378787499694929E-9</v>
      </c>
      <c r="G45">
        <f t="shared" si="5"/>
        <v>6.7350135666383777E-5</v>
      </c>
      <c r="H45">
        <f t="shared" si="6"/>
        <v>14847.780039426501</v>
      </c>
      <c r="I45">
        <f t="shared" si="7"/>
        <v>17.173938485467637</v>
      </c>
      <c r="J45">
        <f t="shared" si="8"/>
        <v>29836.260470655157</v>
      </c>
      <c r="K45">
        <f t="shared" si="9"/>
        <v>4.7592793027421816E-2</v>
      </c>
    </row>
    <row r="46" spans="1:11" x14ac:dyDescent="0.2">
      <c r="A46">
        <v>885.59</v>
      </c>
      <c r="B46">
        <f t="shared" si="3"/>
        <v>21.161999999999921</v>
      </c>
      <c r="C46">
        <f t="shared" si="10"/>
        <v>42.197999999999979</v>
      </c>
      <c r="D46">
        <f t="shared" si="4"/>
        <v>2.0094285714285705</v>
      </c>
      <c r="E46">
        <f t="shared" si="11"/>
        <v>1.1291907090188462E-3</v>
      </c>
      <c r="F46">
        <f t="shared" si="12"/>
        <v>1.2750716573344845E-9</v>
      </c>
      <c r="G46">
        <f t="shared" si="5"/>
        <v>6.7349824307213723E-5</v>
      </c>
      <c r="H46">
        <f t="shared" si="6"/>
        <v>14847.848680919153</v>
      </c>
      <c r="I46">
        <f t="shared" si="7"/>
        <v>16.766052779411638</v>
      </c>
      <c r="J46">
        <f t="shared" si="8"/>
        <v>29835.691363686958</v>
      </c>
      <c r="K46">
        <f t="shared" si="9"/>
        <v>0.2387388307459537</v>
      </c>
    </row>
    <row r="47" spans="1:11" x14ac:dyDescent="0.2">
      <c r="A47">
        <v>906.75199999999995</v>
      </c>
      <c r="B47">
        <f t="shared" si="3"/>
        <v>21.036000000000058</v>
      </c>
      <c r="C47">
        <f t="shared" si="10"/>
        <v>42.199000000000069</v>
      </c>
      <c r="D47">
        <f t="shared" si="4"/>
        <v>2.0094761904761937</v>
      </c>
      <c r="E47">
        <f t="shared" si="11"/>
        <v>1.102837380011293E-3</v>
      </c>
      <c r="F47">
        <f t="shared" si="12"/>
        <v>1.2162502867501735E-9</v>
      </c>
      <c r="G47">
        <f t="shared" si="5"/>
        <v>6.7349532705511737E-5</v>
      </c>
      <c r="H47">
        <f t="shared" si="6"/>
        <v>14847.912967303517</v>
      </c>
      <c r="I47">
        <f t="shared" si="7"/>
        <v>16.374833435496715</v>
      </c>
      <c r="J47">
        <f t="shared" si="8"/>
        <v>29836.527586059146</v>
      </c>
      <c r="K47">
        <f t="shared" si="9"/>
        <v>4.7826953056326928E-2</v>
      </c>
    </row>
    <row r="48" spans="1:11" x14ac:dyDescent="0.2">
      <c r="A48">
        <v>927.78800000000001</v>
      </c>
      <c r="B48">
        <f t="shared" si="3"/>
        <v>21.163000000000011</v>
      </c>
      <c r="C48">
        <f t="shared" si="10"/>
        <v>42.198999999999955</v>
      </c>
      <c r="D48">
        <f t="shared" si="4"/>
        <v>2.0094761904761884</v>
      </c>
      <c r="E48">
        <f t="shared" si="11"/>
        <v>1.0778324358581917E-3</v>
      </c>
      <c r="F48">
        <f t="shared" si="12"/>
        <v>1.161722759788003E-9</v>
      </c>
      <c r="G48">
        <f t="shared" si="5"/>
        <v>6.7349262389029133E-5</v>
      </c>
      <c r="H48">
        <f t="shared" si="6"/>
        <v>14847.972561654886</v>
      </c>
      <c r="I48">
        <f t="shared" si="7"/>
        <v>16.003626433684079</v>
      </c>
      <c r="J48">
        <f t="shared" si="8"/>
        <v>29836.647339489235</v>
      </c>
      <c r="K48">
        <f t="shared" si="9"/>
        <v>4.7935907866751247E-2</v>
      </c>
    </row>
    <row r="49" spans="1:11" x14ac:dyDescent="0.2">
      <c r="A49">
        <v>948.95100000000002</v>
      </c>
      <c r="B49">
        <f t="shared" si="3"/>
        <v>21.035999999999945</v>
      </c>
      <c r="C49">
        <f t="shared" si="10"/>
        <v>42.198999999999955</v>
      </c>
      <c r="D49">
        <f t="shared" si="4"/>
        <v>2.0094761904761884</v>
      </c>
      <c r="E49">
        <f t="shared" si="11"/>
        <v>1.0537951906895086E-3</v>
      </c>
      <c r="F49">
        <f t="shared" si="12"/>
        <v>1.1104843039203381E-9</v>
      </c>
      <c r="G49">
        <f t="shared" si="5"/>
        <v>6.7349008376902574E-5</v>
      </c>
      <c r="H49">
        <f t="shared" si="6"/>
        <v>14848.028561960999</v>
      </c>
      <c r="I49">
        <f t="shared" si="7"/>
        <v>15.646781089814962</v>
      </c>
      <c r="J49">
        <f t="shared" si="8"/>
        <v>29836.759870771028</v>
      </c>
      <c r="K49">
        <f t="shared" si="9"/>
        <v>4.8040755476863276E-2</v>
      </c>
    </row>
    <row r="50" spans="1:11" x14ac:dyDescent="0.2">
      <c r="A50">
        <v>969.98699999999997</v>
      </c>
      <c r="B50">
        <f t="shared" si="3"/>
        <v>21.163000000000011</v>
      </c>
      <c r="C50">
        <f t="shared" si="10"/>
        <v>42.197999999999979</v>
      </c>
      <c r="D50">
        <f t="shared" si="4"/>
        <v>2.0094285714285705</v>
      </c>
      <c r="E50">
        <f t="shared" si="11"/>
        <v>1.0309416517953335E-3</v>
      </c>
      <c r="F50">
        <f t="shared" si="12"/>
        <v>1.0628406894064905E-9</v>
      </c>
      <c r="G50">
        <f t="shared" si="5"/>
        <v>6.7348772185165778E-5</v>
      </c>
      <c r="H50">
        <f t="shared" si="6"/>
        <v>14848.080633907381</v>
      </c>
      <c r="I50">
        <f t="shared" si="7"/>
        <v>15.307504774710777</v>
      </c>
      <c r="J50">
        <f t="shared" si="8"/>
        <v>29836.157456648729</v>
      </c>
      <c r="K50">
        <f t="shared" si="9"/>
        <v>0.23779465643676675</v>
      </c>
    </row>
    <row r="51" spans="1:11" x14ac:dyDescent="0.2">
      <c r="A51">
        <v>991.15</v>
      </c>
      <c r="B51">
        <f t="shared" si="3"/>
        <v>21.034999999999968</v>
      </c>
      <c r="C51">
        <f t="shared" si="10"/>
        <v>42.198999999999955</v>
      </c>
      <c r="D51">
        <f t="shared" si="4"/>
        <v>2.0094761904761884</v>
      </c>
      <c r="E51">
        <f t="shared" si="11"/>
        <v>1.0089290218433134E-3</v>
      </c>
      <c r="F51">
        <f t="shared" si="12"/>
        <v>1.0179377711177049E-9</v>
      </c>
      <c r="G51">
        <f t="shared" si="5"/>
        <v>6.7348549579587046E-5</v>
      </c>
      <c r="H51">
        <f t="shared" si="6"/>
        <v>14848.129710919478</v>
      </c>
      <c r="I51">
        <f t="shared" si="7"/>
        <v>14.98070898544063</v>
      </c>
      <c r="J51">
        <f t="shared" si="8"/>
        <v>29836.963127194784</v>
      </c>
      <c r="K51">
        <f t="shared" si="9"/>
        <v>4.8236742967448669E-2</v>
      </c>
    </row>
    <row r="52" spans="1:11" x14ac:dyDescent="0.2">
      <c r="A52">
        <v>1012.1849999999999</v>
      </c>
      <c r="B52">
        <f t="shared" si="3"/>
        <v>21.163999999999987</v>
      </c>
      <c r="C52">
        <f t="shared" si="10"/>
        <v>42.199000000000069</v>
      </c>
      <c r="D52">
        <f t="shared" si="4"/>
        <v>2.0094761904761937</v>
      </c>
      <c r="E52">
        <f t="shared" si="11"/>
        <v>9.8796168684578412E-4</v>
      </c>
      <c r="F52">
        <f t="shared" si="12"/>
        <v>9.7606829467516729E-10</v>
      </c>
      <c r="G52">
        <f t="shared" si="5"/>
        <v>6.7348342011590211E-5</v>
      </c>
      <c r="H52">
        <f t="shared" si="6"/>
        <v>14848.175472944924</v>
      </c>
      <c r="I52">
        <f t="shared" si="7"/>
        <v>14.669428486832865</v>
      </c>
      <c r="J52">
        <f t="shared" si="8"/>
        <v>29837.055084895423</v>
      </c>
      <c r="K52">
        <f t="shared" si="9"/>
        <v>4.8328461847739694E-2</v>
      </c>
    </row>
    <row r="53" spans="1:11" x14ac:dyDescent="0.2">
      <c r="A53">
        <v>1033.3489999999999</v>
      </c>
      <c r="B53">
        <f t="shared" si="3"/>
        <v>21.035000000000082</v>
      </c>
      <c r="C53">
        <f t="shared" si="10"/>
        <v>42.199000000000069</v>
      </c>
      <c r="D53">
        <f t="shared" si="4"/>
        <v>2.0094761904761937</v>
      </c>
      <c r="E53">
        <f t="shared" si="11"/>
        <v>9.6772726348987623E-4</v>
      </c>
      <c r="F53">
        <f t="shared" si="12"/>
        <v>9.3649605650160426E-10</v>
      </c>
      <c r="G53">
        <f t="shared" si="5"/>
        <v>6.7348145831567762E-5</v>
      </c>
      <c r="H53">
        <f t="shared" si="6"/>
        <v>14848.218724549874</v>
      </c>
      <c r="I53">
        <f t="shared" si="7"/>
        <v>14.36902607400779</v>
      </c>
      <c r="J53">
        <f t="shared" si="8"/>
        <v>29837.141997965769</v>
      </c>
      <c r="K53">
        <f t="shared" si="9"/>
        <v>4.8417051864200276E-2</v>
      </c>
    </row>
    <row r="54" spans="1:11" x14ac:dyDescent="0.2">
      <c r="A54">
        <v>1054.384</v>
      </c>
      <c r="B54">
        <f t="shared" si="3"/>
        <v>21.163999999999987</v>
      </c>
      <c r="C54">
        <f t="shared" si="10"/>
        <v>42.198000000000093</v>
      </c>
      <c r="D54">
        <f t="shared" si="4"/>
        <v>2.0094285714285758</v>
      </c>
      <c r="E54">
        <f t="shared" si="11"/>
        <v>9.4842106860498646E-4</v>
      </c>
      <c r="F54">
        <f t="shared" si="12"/>
        <v>8.9950252337382446E-10</v>
      </c>
      <c r="G54">
        <f t="shared" si="5"/>
        <v>6.734796243500122E-5</v>
      </c>
      <c r="H54">
        <f t="shared" si="6"/>
        <v>14848.259158027517</v>
      </c>
      <c r="I54">
        <f t="shared" si="7"/>
        <v>14.082401817580234</v>
      </c>
      <c r="J54">
        <f t="shared" si="8"/>
        <v>29836.5161881165</v>
      </c>
      <c r="K54">
        <f t="shared" si="9"/>
        <v>0.23700253517070163</v>
      </c>
    </row>
    <row r="55" spans="1:11" x14ac:dyDescent="0.2">
      <c r="A55">
        <v>1075.548</v>
      </c>
      <c r="B55">
        <f t="shared" si="3"/>
        <v>21.034000000000106</v>
      </c>
      <c r="C55">
        <f t="shared" si="10"/>
        <v>42.199000000000069</v>
      </c>
      <c r="D55">
        <f t="shared" si="4"/>
        <v>2.0094761904761937</v>
      </c>
      <c r="E55">
        <f t="shared" si="11"/>
        <v>9.2975859747775091E-4</v>
      </c>
      <c r="F55">
        <f t="shared" si="12"/>
        <v>8.6445104958379443E-10</v>
      </c>
      <c r="G55">
        <f t="shared" si="5"/>
        <v>6.7347788665792196E-5</v>
      </c>
      <c r="H55">
        <f t="shared" si="6"/>
        <v>14848.297469162899</v>
      </c>
      <c r="I55">
        <f t="shared" si="7"/>
        <v>13.805332229861335</v>
      </c>
      <c r="J55">
        <f t="shared" si="8"/>
        <v>29837.300233390772</v>
      </c>
      <c r="K55">
        <f t="shared" si="9"/>
        <v>4.8583490165759774E-2</v>
      </c>
    </row>
    <row r="56" spans="1:11" x14ac:dyDescent="0.2">
      <c r="A56">
        <v>1096.5820000000001</v>
      </c>
      <c r="B56">
        <f t="shared" si="3"/>
        <v>21.164999999999964</v>
      </c>
      <c r="C56">
        <f t="shared" si="10"/>
        <v>42.198999999999842</v>
      </c>
      <c r="D56">
        <f t="shared" si="4"/>
        <v>2.0094761904761831</v>
      </c>
      <c r="E56">
        <f t="shared" si="11"/>
        <v>9.1192450724159242E-4</v>
      </c>
      <c r="F56">
        <f t="shared" si="12"/>
        <v>8.3160630690782112E-10</v>
      </c>
      <c r="G56">
        <f t="shared" si="5"/>
        <v>6.7347625836141934E-5</v>
      </c>
      <c r="H56">
        <f t="shared" si="6"/>
        <v>14848.333368618209</v>
      </c>
      <c r="I56">
        <f t="shared" si="7"/>
        <v>13.540559090536053</v>
      </c>
      <c r="J56">
        <f t="shared" si="8"/>
        <v>29837.372372491307</v>
      </c>
      <c r="K56">
        <f t="shared" si="9"/>
        <v>4.8661759131894716E-2</v>
      </c>
    </row>
    <row r="57" spans="1:11" x14ac:dyDescent="0.2">
      <c r="A57">
        <v>1117.7470000000001</v>
      </c>
      <c r="B57">
        <f t="shared" si="3"/>
        <v>21.033999999999878</v>
      </c>
      <c r="C57">
        <f t="shared" si="10"/>
        <v>42.198999999999842</v>
      </c>
      <c r="D57">
        <f t="shared" si="4"/>
        <v>2.0094761904761831</v>
      </c>
      <c r="E57">
        <f t="shared" si="11"/>
        <v>8.9465684094880145E-4</v>
      </c>
      <c r="F57">
        <f t="shared" si="12"/>
        <v>8.0041086305648896E-10</v>
      </c>
      <c r="G57">
        <f t="shared" si="5"/>
        <v>6.7347471182618398E-5</v>
      </c>
      <c r="H57">
        <f t="shared" si="6"/>
        <v>14848.367465623392</v>
      </c>
      <c r="I57">
        <f t="shared" si="7"/>
        <v>13.284193530041586</v>
      </c>
      <c r="J57">
        <f t="shared" si="8"/>
        <v>29837.440889611393</v>
      </c>
      <c r="K57">
        <f t="shared" si="9"/>
        <v>4.8737598323956764E-2</v>
      </c>
    </row>
    <row r="58" spans="1:11" x14ac:dyDescent="0.2">
      <c r="A58">
        <v>1138.7809999999999</v>
      </c>
      <c r="B58">
        <f t="shared" si="3"/>
        <v>21.164999999999964</v>
      </c>
      <c r="C58">
        <f t="shared" si="10"/>
        <v>42.198000000000093</v>
      </c>
      <c r="D58">
        <f t="shared" si="4"/>
        <v>2.0094285714285758</v>
      </c>
      <c r="E58">
        <f t="shared" si="11"/>
        <v>8.7813196742832905E-4</v>
      </c>
      <c r="F58">
        <f t="shared" si="12"/>
        <v>7.7111575221954811E-10</v>
      </c>
      <c r="G58">
        <f t="shared" si="5"/>
        <v>6.7347325949800995E-5</v>
      </c>
      <c r="H58">
        <f t="shared" si="6"/>
        <v>14848.399485755008</v>
      </c>
      <c r="I58">
        <f t="shared" si="7"/>
        <v>13.038854253587834</v>
      </c>
      <c r="J58">
        <f t="shared" si="8"/>
        <v>29836.798166661487</v>
      </c>
      <c r="K58">
        <f t="shared" si="9"/>
        <v>0.23632847845909935</v>
      </c>
    </row>
    <row r="59" spans="1:11" x14ac:dyDescent="0.2">
      <c r="A59">
        <v>1159.9459999999999</v>
      </c>
      <c r="B59">
        <f t="shared" si="3"/>
        <v>21.033000000000129</v>
      </c>
      <c r="C59">
        <f t="shared" si="10"/>
        <v>42.198000000000093</v>
      </c>
      <c r="D59">
        <f t="shared" si="4"/>
        <v>2.0094285714285758</v>
      </c>
      <c r="E59">
        <f t="shared" si="11"/>
        <v>8.6210909818215686E-4</v>
      </c>
      <c r="F59">
        <f t="shared" si="12"/>
        <v>7.4323209716845165E-10</v>
      </c>
      <c r="G59">
        <f t="shared" si="5"/>
        <v>6.7347187714095818E-5</v>
      </c>
      <c r="H59">
        <f t="shared" si="6"/>
        <v>14848.429963330143</v>
      </c>
      <c r="I59">
        <f t="shared" si="7"/>
        <v>12.800966565107466</v>
      </c>
      <c r="J59">
        <f t="shared" si="8"/>
        <v>29836.85940917175</v>
      </c>
      <c r="K59">
        <f t="shared" si="9"/>
        <v>0.23617490722397094</v>
      </c>
    </row>
    <row r="60" spans="1:11" x14ac:dyDescent="0.2">
      <c r="A60">
        <v>1180.979</v>
      </c>
      <c r="B60">
        <f t="shared" si="3"/>
        <v>21.164999999999964</v>
      </c>
      <c r="C60">
        <f t="shared" si="10"/>
        <v>42.197999999999865</v>
      </c>
      <c r="D60">
        <f t="shared" si="4"/>
        <v>2.0094285714285651</v>
      </c>
      <c r="E60">
        <f t="shared" si="11"/>
        <v>8.4675510741511915E-4</v>
      </c>
      <c r="F60">
        <f t="shared" si="12"/>
        <v>7.1699421193358996E-10</v>
      </c>
      <c r="G60">
        <f t="shared" si="5"/>
        <v>6.7347057637182073E-5</v>
      </c>
      <c r="H60">
        <f t="shared" si="6"/>
        <v>14848.458642206568</v>
      </c>
      <c r="I60">
        <f t="shared" si="7"/>
        <v>12.573008192530576</v>
      </c>
      <c r="J60">
        <f t="shared" si="8"/>
        <v>29836.917037325275</v>
      </c>
      <c r="K60">
        <f t="shared" si="9"/>
        <v>0.23602777651124338</v>
      </c>
    </row>
    <row r="61" spans="1:11" x14ac:dyDescent="0.2">
      <c r="A61">
        <v>1202.144</v>
      </c>
      <c r="B61">
        <f t="shared" si="3"/>
        <v>21.032999999999902</v>
      </c>
      <c r="C61">
        <f t="shared" si="10"/>
        <v>42.199000000000069</v>
      </c>
      <c r="D61">
        <f t="shared" si="4"/>
        <v>2.0094761904761937</v>
      </c>
      <c r="E61">
        <f t="shared" si="11"/>
        <v>8.3184709984827107E-4</v>
      </c>
      <c r="F61">
        <f t="shared" si="12"/>
        <v>6.9196959752597942E-10</v>
      </c>
      <c r="G61">
        <f t="shared" si="5"/>
        <v>6.7346933574944498E-5</v>
      </c>
      <c r="H61">
        <f t="shared" si="6"/>
        <v>14848.485995092675</v>
      </c>
      <c r="I61">
        <f t="shared" si="7"/>
        <v>12.351670012155511</v>
      </c>
      <c r="J61">
        <f t="shared" si="8"/>
        <v>29837.679071757942</v>
      </c>
      <c r="K61">
        <f t="shared" si="9"/>
        <v>4.9013922032992548E-2</v>
      </c>
    </row>
    <row r="62" spans="1:11" x14ac:dyDescent="0.2">
      <c r="A62">
        <v>1223.1769999999999</v>
      </c>
      <c r="B62">
        <f t="shared" si="3"/>
        <v>21.166000000000167</v>
      </c>
      <c r="C62">
        <f t="shared" si="10"/>
        <v>42.199000000000069</v>
      </c>
      <c r="D62">
        <f t="shared" si="4"/>
        <v>2.0094761904761937</v>
      </c>
      <c r="E62">
        <f t="shared" si="11"/>
        <v>8.1754316832314546E-4</v>
      </c>
      <c r="F62">
        <f t="shared" si="12"/>
        <v>6.68376832071847E-10</v>
      </c>
      <c r="G62">
        <f t="shared" si="5"/>
        <v>6.7346816611043965E-5</v>
      </c>
      <c r="H62">
        <f t="shared" si="6"/>
        <v>14848.511783050093</v>
      </c>
      <c r="I62">
        <f t="shared" si="7"/>
        <v>12.13929936799833</v>
      </c>
      <c r="J62">
        <f t="shared" si="8"/>
        <v>29837.730892044376</v>
      </c>
      <c r="K62">
        <f t="shared" si="9"/>
        <v>4.9076952246988971E-2</v>
      </c>
    </row>
    <row r="63" spans="1:11" x14ac:dyDescent="0.2">
      <c r="A63">
        <v>1244.3430000000001</v>
      </c>
      <c r="B63">
        <f t="shared" si="3"/>
        <v>21.032999999999902</v>
      </c>
      <c r="C63">
        <f t="shared" si="10"/>
        <v>42.198999999999842</v>
      </c>
      <c r="D63">
        <f t="shared" si="4"/>
        <v>2.0094761904761831</v>
      </c>
      <c r="E63">
        <f t="shared" si="11"/>
        <v>8.0363693933264372E-4</v>
      </c>
      <c r="F63">
        <f t="shared" si="12"/>
        <v>6.4583233025993941E-10</v>
      </c>
      <c r="G63">
        <f t="shared" si="5"/>
        <v>6.734670484384353E-5</v>
      </c>
      <c r="H63">
        <f t="shared" si="6"/>
        <v>14848.536425333577</v>
      </c>
      <c r="I63">
        <f t="shared" si="7"/>
        <v>11.932832366424352</v>
      </c>
      <c r="J63">
        <f t="shared" si="8"/>
        <v>29837.780410126161</v>
      </c>
      <c r="K63">
        <f t="shared" si="9"/>
        <v>4.9138266116412567E-2</v>
      </c>
    </row>
    <row r="64" spans="1:11" x14ac:dyDescent="0.2">
      <c r="A64">
        <v>1265.376</v>
      </c>
      <c r="B64">
        <f t="shared" si="3"/>
        <v>21.16599999999994</v>
      </c>
      <c r="C64">
        <f t="shared" si="10"/>
        <v>42.198000000000093</v>
      </c>
      <c r="D64">
        <f t="shared" si="4"/>
        <v>2.0094285714285758</v>
      </c>
      <c r="E64">
        <f t="shared" si="11"/>
        <v>7.9027893685355182E-4</v>
      </c>
      <c r="F64">
        <f t="shared" si="12"/>
        <v>6.2454079803438027E-10</v>
      </c>
      <c r="G64">
        <f t="shared" si="5"/>
        <v>6.7346599288226942E-5</v>
      </c>
      <c r="H64">
        <f t="shared" si="6"/>
        <v>14848.559698170431</v>
      </c>
      <c r="I64">
        <f t="shared" si="7"/>
        <v>11.734503972076624</v>
      </c>
      <c r="J64">
        <f t="shared" si="8"/>
        <v>29837.120102066532</v>
      </c>
      <c r="K64">
        <f t="shared" si="9"/>
        <v>0.23548683777841933</v>
      </c>
    </row>
    <row r="65" spans="1:11" x14ac:dyDescent="0.2">
      <c r="A65">
        <v>1286.5419999999999</v>
      </c>
      <c r="B65">
        <f t="shared" si="3"/>
        <v>21.032000000000153</v>
      </c>
      <c r="C65">
        <f t="shared" si="10"/>
        <v>42.198000000000093</v>
      </c>
      <c r="D65">
        <f t="shared" si="4"/>
        <v>2.0094285714285758</v>
      </c>
      <c r="E65">
        <f t="shared" si="11"/>
        <v>7.7727738387087253E-4</v>
      </c>
      <c r="F65">
        <f t="shared" si="12"/>
        <v>6.0416013147714778E-10</v>
      </c>
      <c r="G65">
        <f t="shared" si="5"/>
        <v>6.7346498248193655E-5</v>
      </c>
      <c r="H65">
        <f t="shared" si="6"/>
        <v>14848.581975482617</v>
      </c>
      <c r="I65">
        <f t="shared" si="7"/>
        <v>11.541466952095321</v>
      </c>
      <c r="J65">
        <f t="shared" si="8"/>
        <v>29837.164866734136</v>
      </c>
      <c r="K65">
        <f t="shared" si="9"/>
        <v>0.23536236218165246</v>
      </c>
    </row>
    <row r="66" spans="1:11" x14ac:dyDescent="0.2">
      <c r="A66">
        <v>1307.5740000000001</v>
      </c>
      <c r="B66">
        <f t="shared" si="3"/>
        <v>21.16599999999994</v>
      </c>
      <c r="C66">
        <f t="shared" si="10"/>
        <v>42.197999999999865</v>
      </c>
      <c r="D66">
        <f t="shared" si="4"/>
        <v>2.0094285714285651</v>
      </c>
      <c r="E66">
        <f t="shared" si="11"/>
        <v>7.6477507200357301E-4</v>
      </c>
      <c r="F66">
        <f t="shared" si="12"/>
        <v>5.8488091075807026E-10</v>
      </c>
      <c r="G66">
        <f t="shared" si="5"/>
        <v>6.7346402668594176E-5</v>
      </c>
      <c r="H66">
        <f t="shared" si="6"/>
        <v>14848.603048939578</v>
      </c>
      <c r="I66">
        <f t="shared" si="7"/>
        <v>11.35584146590524</v>
      </c>
      <c r="J66">
        <f t="shared" si="8"/>
        <v>29837.207212340491</v>
      </c>
      <c r="K66">
        <f t="shared" si="9"/>
        <v>0.23524268606522078</v>
      </c>
    </row>
    <row r="67" spans="1:11" x14ac:dyDescent="0.2">
      <c r="A67">
        <v>1328.74</v>
      </c>
      <c r="B67">
        <f t="shared" si="3"/>
        <v>21.031999999999925</v>
      </c>
      <c r="C67">
        <f t="shared" si="10"/>
        <v>42.199000000000069</v>
      </c>
      <c r="D67">
        <f t="shared" si="4"/>
        <v>2.0094761904761937</v>
      </c>
      <c r="E67">
        <f t="shared" si="11"/>
        <v>7.5259268178876223E-4</v>
      </c>
      <c r="F67">
        <f t="shared" si="12"/>
        <v>5.6639574468200116E-10</v>
      </c>
      <c r="G67">
        <f t="shared" si="5"/>
        <v>6.7346311025511121E-5</v>
      </c>
      <c r="H67">
        <f t="shared" si="6"/>
        <v>14848.623254526814</v>
      </c>
      <c r="I67">
        <f t="shared" si="7"/>
        <v>11.174965195995313</v>
      </c>
      <c r="J67">
        <f t="shared" si="8"/>
        <v>29837.954891322763</v>
      </c>
      <c r="K67">
        <f t="shared" si="9"/>
        <v>4.9363631135539689E-2</v>
      </c>
    </row>
    <row r="68" spans="1:11" x14ac:dyDescent="0.2">
      <c r="A68">
        <v>1349.7719999999999</v>
      </c>
      <c r="B68">
        <f t="shared" si="3"/>
        <v>21.167000000000144</v>
      </c>
      <c r="C68">
        <f t="shared" si="10"/>
        <v>42.199000000000069</v>
      </c>
      <c r="D68">
        <f t="shared" si="4"/>
        <v>2.0094761904761937</v>
      </c>
      <c r="E68">
        <f t="shared" si="11"/>
        <v>7.4086586475345466E-4</v>
      </c>
      <c r="F68">
        <f t="shared" si="12"/>
        <v>5.4888222955688418E-10</v>
      </c>
      <c r="G68">
        <f t="shared" si="5"/>
        <v>6.7346224199423582E-5</v>
      </c>
      <c r="H68">
        <f t="shared" si="6"/>
        <v>14848.642398107288</v>
      </c>
      <c r="I68">
        <f t="shared" si="7"/>
        <v>11.000852290688567</v>
      </c>
      <c r="J68">
        <f t="shared" si="8"/>
        <v>29837.993359891927</v>
      </c>
      <c r="K68">
        <f t="shared" si="9"/>
        <v>4.9415473932216084E-2</v>
      </c>
    </row>
    <row r="69" spans="1:11" x14ac:dyDescent="0.2">
      <c r="A69">
        <v>1370.9390000000001</v>
      </c>
      <c r="B69">
        <f t="shared" si="3"/>
        <v>21.031999999999925</v>
      </c>
      <c r="C69">
        <f t="shared" ref="C69:C88" si="13">A71-A69</f>
        <v>42.198999999999842</v>
      </c>
      <c r="D69">
        <f t="shared" si="4"/>
        <v>2.0094761904761831</v>
      </c>
      <c r="E69">
        <f t="shared" ref="E69:E88" si="14">1/A69</f>
        <v>7.2942705692959347E-4</v>
      </c>
      <c r="F69">
        <f t="shared" ref="F69:F88" si="15">SQRT(((1/(A69^2))*$A$1)^2)</f>
        <v>5.3206383138096834E-10</v>
      </c>
      <c r="G69">
        <f t="shared" si="5"/>
        <v>6.7346140819385533E-5</v>
      </c>
      <c r="H69">
        <f t="shared" si="6"/>
        <v>14848.660781942695</v>
      </c>
      <c r="I69">
        <f t="shared" si="7"/>
        <v>10.831014933518336</v>
      </c>
      <c r="J69">
        <f t="shared" si="8"/>
        <v>29838.030301771309</v>
      </c>
      <c r="K69">
        <f t="shared" si="9"/>
        <v>4.9466067819632531E-2</v>
      </c>
    </row>
    <row r="70" spans="1:11" x14ac:dyDescent="0.2">
      <c r="A70">
        <v>1391.971</v>
      </c>
      <c r="B70">
        <f t="shared" ref="B70:B89" si="16">A71-A70</f>
        <v>21.166999999999916</v>
      </c>
      <c r="C70">
        <f t="shared" si="13"/>
        <v>42.198000000000093</v>
      </c>
      <c r="D70">
        <f t="shared" ref="D70:D88" si="17">C70/21</f>
        <v>2.0094285714285758</v>
      </c>
      <c r="E70">
        <f t="shared" si="14"/>
        <v>7.1840577138460504E-4</v>
      </c>
      <c r="F70">
        <f t="shared" si="15"/>
        <v>5.1610685235870936E-10</v>
      </c>
      <c r="G70">
        <f t="shared" ref="G70:G88" si="18">SQRT($D$1^2+($G$1*F70))</f>
        <v>6.7346061709882391E-5</v>
      </c>
      <c r="H70">
        <f t="shared" ref="H70:H88" si="19">1/G70</f>
        <v>14848.678224242169</v>
      </c>
      <c r="I70">
        <f t="shared" ref="I70:I88" si="20">E70/G70</f>
        <v>10.667376133728483</v>
      </c>
      <c r="J70">
        <f t="shared" ref="J70:J88" si="21">D70/G70</f>
        <v>29837.358271741545</v>
      </c>
      <c r="K70">
        <f t="shared" ref="K70:K88" si="22">(D70-$M$14-$M$15*E70)^2/G70^2</f>
        <v>0.23479899204231106</v>
      </c>
    </row>
    <row r="71" spans="1:11" x14ac:dyDescent="0.2">
      <c r="A71">
        <v>1413.1379999999999</v>
      </c>
      <c r="B71">
        <f t="shared" si="16"/>
        <v>21.031000000000176</v>
      </c>
      <c r="C71">
        <f t="shared" si="13"/>
        <v>42.199000000000069</v>
      </c>
      <c r="D71">
        <f t="shared" si="17"/>
        <v>2.0094761904761937</v>
      </c>
      <c r="E71">
        <f t="shared" si="14"/>
        <v>7.0764497168712475E-4</v>
      </c>
      <c r="F71">
        <f t="shared" si="15"/>
        <v>5.0076140595407155E-10</v>
      </c>
      <c r="G71">
        <f t="shared" si="18"/>
        <v>6.7345985632071077E-5</v>
      </c>
      <c r="H71">
        <f t="shared" si="19"/>
        <v>14848.69499814383</v>
      </c>
      <c r="I71">
        <f t="shared" si="20"/>
        <v>10.50760435155224</v>
      </c>
      <c r="J71">
        <f t="shared" si="21"/>
        <v>29838.099058412976</v>
      </c>
      <c r="K71">
        <f t="shared" si="22"/>
        <v>4.9562476912586355E-2</v>
      </c>
    </row>
    <row r="72" spans="1:11" x14ac:dyDescent="0.2">
      <c r="A72">
        <v>1434.1690000000001</v>
      </c>
      <c r="B72">
        <f t="shared" si="16"/>
        <v>21.167999999999893</v>
      </c>
      <c r="C72">
        <f t="shared" si="13"/>
        <v>42.197999999999865</v>
      </c>
      <c r="D72">
        <f t="shared" si="17"/>
        <v>2.0094285714285651</v>
      </c>
      <c r="E72">
        <f t="shared" si="14"/>
        <v>6.9726789520621342E-4</v>
      </c>
      <c r="F72">
        <f t="shared" si="15"/>
        <v>4.86182517685303E-10</v>
      </c>
      <c r="G72">
        <f t="shared" si="18"/>
        <v>6.7345913354530028E-5</v>
      </c>
      <c r="H72">
        <f t="shared" si="19"/>
        <v>14848.710934183728</v>
      </c>
      <c r="I72">
        <f t="shared" si="20"/>
        <v>10.353529419603776</v>
      </c>
      <c r="J72">
        <f t="shared" si="21"/>
        <v>29837.424000032523</v>
      </c>
      <c r="K72">
        <f t="shared" si="22"/>
        <v>0.23459681843315519</v>
      </c>
    </row>
    <row r="73" spans="1:11" x14ac:dyDescent="0.2">
      <c r="A73">
        <v>1455.337</v>
      </c>
      <c r="B73">
        <f t="shared" si="16"/>
        <v>21.029999999999973</v>
      </c>
      <c r="C73">
        <f t="shared" si="13"/>
        <v>42.198000000000093</v>
      </c>
      <c r="D73">
        <f t="shared" si="17"/>
        <v>2.0094285714285758</v>
      </c>
      <c r="E73">
        <f t="shared" si="14"/>
        <v>6.8712607457928994E-4</v>
      </c>
      <c r="F73">
        <f t="shared" si="15"/>
        <v>4.7214224236674378E-10</v>
      </c>
      <c r="G73">
        <f t="shared" si="18"/>
        <v>6.7345843747189195E-5</v>
      </c>
      <c r="H73">
        <f t="shared" si="19"/>
        <v>14848.72628151959</v>
      </c>
      <c r="I73">
        <f t="shared" si="20"/>
        <v>10.202947002322892</v>
      </c>
      <c r="J73">
        <f t="shared" si="21"/>
        <v>29837.454839407859</v>
      </c>
      <c r="K73">
        <f t="shared" si="22"/>
        <v>0.23449983621932416</v>
      </c>
    </row>
    <row r="74" spans="1:11" x14ac:dyDescent="0.2">
      <c r="A74">
        <v>1476.367</v>
      </c>
      <c r="B74">
        <f t="shared" si="16"/>
        <v>21.16800000000012</v>
      </c>
      <c r="C74">
        <f t="shared" si="13"/>
        <v>42.198000000000093</v>
      </c>
      <c r="D74">
        <f t="shared" si="17"/>
        <v>2.0094285714285758</v>
      </c>
      <c r="E74">
        <f t="shared" si="14"/>
        <v>6.7733835828083402E-4</v>
      </c>
      <c r="F74">
        <f t="shared" si="15"/>
        <v>4.5878725159857542E-10</v>
      </c>
      <c r="G74">
        <f t="shared" si="18"/>
        <v>6.7345777537210371E-5</v>
      </c>
      <c r="H74">
        <f t="shared" si="19"/>
        <v>14848.740879819419</v>
      </c>
      <c r="I74">
        <f t="shared" si="20"/>
        <v>10.057621770074393</v>
      </c>
      <c r="J74">
        <f t="shared" si="21"/>
        <v>29837.484173648631</v>
      </c>
      <c r="K74">
        <f t="shared" si="22"/>
        <v>0.23440625240368379</v>
      </c>
    </row>
    <row r="75" spans="1:11" x14ac:dyDescent="0.2">
      <c r="A75">
        <v>1497.5350000000001</v>
      </c>
      <c r="B75">
        <f t="shared" si="16"/>
        <v>21.029999999999973</v>
      </c>
      <c r="C75">
        <f t="shared" si="13"/>
        <v>42.198999999999842</v>
      </c>
      <c r="D75">
        <f t="shared" si="17"/>
        <v>2.0094761904761831</v>
      </c>
      <c r="E75">
        <f t="shared" si="14"/>
        <v>6.6776402554865157E-4</v>
      </c>
      <c r="F75">
        <f t="shared" si="15"/>
        <v>4.4590879381694015E-10</v>
      </c>
      <c r="G75">
        <f t="shared" si="18"/>
        <v>6.7345713689675378E-5</v>
      </c>
      <c r="H75">
        <f t="shared" si="19"/>
        <v>14848.754957263269</v>
      </c>
      <c r="I75">
        <f t="shared" si="20"/>
        <v>9.9154643846476151</v>
      </c>
      <c r="J75">
        <f t="shared" si="21"/>
        <v>29838.219544835731</v>
      </c>
      <c r="K75">
        <f t="shared" si="22"/>
        <v>4.9739219067545977E-2</v>
      </c>
    </row>
    <row r="76" spans="1:11" x14ac:dyDescent="0.2">
      <c r="A76">
        <v>1518.5650000000001</v>
      </c>
      <c r="B76">
        <f t="shared" si="16"/>
        <v>21.168999999999869</v>
      </c>
      <c r="C76">
        <f t="shared" si="13"/>
        <v>42.198999999999842</v>
      </c>
      <c r="D76">
        <f t="shared" si="17"/>
        <v>2.0094761904761831</v>
      </c>
      <c r="E76">
        <f t="shared" si="14"/>
        <v>6.5851642833859598E-4</v>
      </c>
      <c r="F76">
        <f t="shared" si="15"/>
        <v>4.3364388639182123E-10</v>
      </c>
      <c r="G76">
        <f t="shared" si="18"/>
        <v>6.7345652883882943E-5</v>
      </c>
      <c r="H76">
        <f t="shared" si="19"/>
        <v>14848.768364072366</v>
      </c>
      <c r="I76">
        <f t="shared" si="20"/>
        <v>9.7781579083360715</v>
      </c>
      <c r="J76">
        <f t="shared" si="21"/>
        <v>29838.246485499403</v>
      </c>
      <c r="K76">
        <f t="shared" si="22"/>
        <v>4.9780243873413385E-2</v>
      </c>
    </row>
    <row r="77" spans="1:11" x14ac:dyDescent="0.2">
      <c r="A77">
        <v>1539.7339999999999</v>
      </c>
      <c r="B77">
        <f t="shared" si="16"/>
        <v>21.029999999999973</v>
      </c>
      <c r="C77">
        <f t="shared" si="13"/>
        <v>42.199000000000069</v>
      </c>
      <c r="D77">
        <f t="shared" si="17"/>
        <v>2.0094761904761937</v>
      </c>
      <c r="E77">
        <f t="shared" si="14"/>
        <v>6.49462829293891E-4</v>
      </c>
      <c r="F77">
        <f t="shared" si="15"/>
        <v>4.2180196663442591E-10</v>
      </c>
      <c r="G77">
        <f t="shared" si="18"/>
        <v>6.7345594175086465E-5</v>
      </c>
      <c r="H77">
        <f t="shared" si="19"/>
        <v>14848.781308546768</v>
      </c>
      <c r="I77">
        <f t="shared" si="20"/>
        <v>9.6437315202150291</v>
      </c>
      <c r="J77">
        <f t="shared" si="21"/>
        <v>29838.27249711267</v>
      </c>
      <c r="K77">
        <f t="shared" si="22"/>
        <v>4.9820423362051301E-2</v>
      </c>
    </row>
    <row r="78" spans="1:11" x14ac:dyDescent="0.2">
      <c r="A78">
        <v>1560.7639999999999</v>
      </c>
      <c r="B78">
        <f t="shared" si="16"/>
        <v>21.169000000000096</v>
      </c>
      <c r="C78">
        <f t="shared" si="13"/>
        <v>42.198000000000093</v>
      </c>
      <c r="D78">
        <f t="shared" si="17"/>
        <v>2.0094285714285758</v>
      </c>
      <c r="E78">
        <f t="shared" si="14"/>
        <v>6.4071185650104692E-4</v>
      </c>
      <c r="F78">
        <f t="shared" si="15"/>
        <v>4.1051168306101825E-10</v>
      </c>
      <c r="G78">
        <f t="shared" si="18"/>
        <v>6.7345538201094219E-5</v>
      </c>
      <c r="H78">
        <f t="shared" si="19"/>
        <v>14848.793650055828</v>
      </c>
      <c r="I78">
        <f t="shared" si="20"/>
        <v>9.5137981463282255</v>
      </c>
      <c r="J78">
        <f t="shared" si="21"/>
        <v>29837.590211669391</v>
      </c>
      <c r="K78">
        <f t="shared" si="22"/>
        <v>0.23405615898002144</v>
      </c>
    </row>
    <row r="79" spans="1:11" x14ac:dyDescent="0.2">
      <c r="A79">
        <v>1581.933</v>
      </c>
      <c r="B79">
        <f t="shared" si="16"/>
        <v>21.028999999999996</v>
      </c>
      <c r="C79">
        <f t="shared" si="13"/>
        <v>42.199000000000069</v>
      </c>
      <c r="D79">
        <f t="shared" si="17"/>
        <v>2.0094761904761937</v>
      </c>
      <c r="E79">
        <f t="shared" si="14"/>
        <v>6.3213802354461284E-4</v>
      </c>
      <c r="F79">
        <f t="shared" si="15"/>
        <v>3.9959848081088949E-10</v>
      </c>
      <c r="G79">
        <f t="shared" si="18"/>
        <v>6.7345484096518947E-5</v>
      </c>
      <c r="H79">
        <f t="shared" si="19"/>
        <v>14848.805579403199</v>
      </c>
      <c r="I79">
        <f t="shared" si="20"/>
        <v>9.3864946109621581</v>
      </c>
      <c r="J79">
        <f t="shared" si="21"/>
        <v>29838.321268820793</v>
      </c>
      <c r="K79">
        <f t="shared" si="22"/>
        <v>4.9897352002985999E-2</v>
      </c>
    </row>
    <row r="80" spans="1:11" x14ac:dyDescent="0.2">
      <c r="A80">
        <v>1602.962</v>
      </c>
      <c r="B80">
        <f t="shared" si="16"/>
        <v>21.170000000000073</v>
      </c>
      <c r="C80">
        <f t="shared" si="13"/>
        <v>42.199000000000069</v>
      </c>
      <c r="D80">
        <f t="shared" si="17"/>
        <v>2.0094761904761937</v>
      </c>
      <c r="E80">
        <f t="shared" si="14"/>
        <v>6.2384510674613617E-4</v>
      </c>
      <c r="F80">
        <f t="shared" si="15"/>
        <v>3.8918271721109807E-10</v>
      </c>
      <c r="G80">
        <f t="shared" si="18"/>
        <v>6.73454324580635E-5</v>
      </c>
      <c r="H80">
        <f t="shared" si="19"/>
        <v>14848.816965021457</v>
      </c>
      <c r="I80">
        <f t="shared" si="20"/>
        <v>9.2633618045976487</v>
      </c>
      <c r="J80">
        <f t="shared" si="21"/>
        <v>29838.344147949596</v>
      </c>
      <c r="K80">
        <f t="shared" si="22"/>
        <v>4.993419519701308E-2</v>
      </c>
    </row>
    <row r="81" spans="1:11" x14ac:dyDescent="0.2">
      <c r="A81">
        <v>1624.1320000000001</v>
      </c>
      <c r="B81">
        <f t="shared" si="16"/>
        <v>21.028999999999996</v>
      </c>
      <c r="C81">
        <f t="shared" si="13"/>
        <v>42.198999999999842</v>
      </c>
      <c r="D81">
        <f t="shared" si="17"/>
        <v>2.0094761904761831</v>
      </c>
      <c r="E81">
        <f t="shared" si="14"/>
        <v>6.1571350111936708E-4</v>
      </c>
      <c r="F81">
        <f t="shared" si="15"/>
        <v>3.7910311546066896E-10</v>
      </c>
      <c r="G81">
        <f t="shared" si="18"/>
        <v>6.7345382486167209E-5</v>
      </c>
      <c r="H81">
        <f t="shared" si="19"/>
        <v>14848.827983201383</v>
      </c>
      <c r="I81">
        <f t="shared" si="20"/>
        <v>9.1426238650561533</v>
      </c>
      <c r="J81">
        <f t="shared" si="21"/>
        <v>29838.366288719659</v>
      </c>
      <c r="K81">
        <f t="shared" si="22"/>
        <v>4.9970333933514792E-2</v>
      </c>
    </row>
    <row r="82" spans="1:11" x14ac:dyDescent="0.2">
      <c r="A82">
        <v>1645.1610000000001</v>
      </c>
      <c r="B82">
        <f t="shared" si="16"/>
        <v>21.169999999999845</v>
      </c>
      <c r="C82">
        <f t="shared" si="13"/>
        <v>42.197999999999865</v>
      </c>
      <c r="D82">
        <f t="shared" si="17"/>
        <v>2.0094285714285651</v>
      </c>
      <c r="E82">
        <f t="shared" si="14"/>
        <v>6.0784324452135689E-4</v>
      </c>
      <c r="F82">
        <f t="shared" si="15"/>
        <v>3.6947340991025003E-10</v>
      </c>
      <c r="G82">
        <f t="shared" si="18"/>
        <v>6.7345334744698025E-5</v>
      </c>
      <c r="H82">
        <f t="shared" si="19"/>
        <v>14848.838509615221</v>
      </c>
      <c r="I82">
        <f t="shared" si="20"/>
        <v>9.0257661770581858</v>
      </c>
      <c r="J82">
        <f t="shared" si="21"/>
        <v>29837.68035374958</v>
      </c>
      <c r="K82">
        <f t="shared" si="22"/>
        <v>0.23374212742076814</v>
      </c>
    </row>
    <row r="83" spans="1:11" x14ac:dyDescent="0.2">
      <c r="A83">
        <v>1666.3309999999999</v>
      </c>
      <c r="B83">
        <f t="shared" si="16"/>
        <v>21.02800000000002</v>
      </c>
      <c r="C83">
        <f t="shared" si="13"/>
        <v>42.198000000000093</v>
      </c>
      <c r="D83">
        <f t="shared" si="17"/>
        <v>2.0094285714285758</v>
      </c>
      <c r="E83">
        <f t="shared" si="14"/>
        <v>6.0012086434207848E-4</v>
      </c>
      <c r="F83">
        <f t="shared" si="15"/>
        <v>3.6014505181868346E-10</v>
      </c>
      <c r="G83">
        <f t="shared" si="18"/>
        <v>6.7345288497195575E-5</v>
      </c>
      <c r="H83">
        <f t="shared" si="19"/>
        <v>14848.84870664178</v>
      </c>
      <c r="I83">
        <f t="shared" si="20"/>
        <v>8.9111039203146181</v>
      </c>
      <c r="J83">
        <f t="shared" si="21"/>
        <v>29837.700843946244</v>
      </c>
      <c r="K83">
        <f t="shared" si="22"/>
        <v>0.23366836599838262</v>
      </c>
    </row>
    <row r="84" spans="1:11" x14ac:dyDescent="0.2">
      <c r="A84">
        <v>1687.3589999999999</v>
      </c>
      <c r="B84">
        <f t="shared" si="16"/>
        <v>21.170000000000073</v>
      </c>
      <c r="C84">
        <f t="shared" si="13"/>
        <v>42.198000000000093</v>
      </c>
      <c r="D84">
        <f t="shared" si="17"/>
        <v>2.0094285714285758</v>
      </c>
      <c r="E84">
        <f t="shared" si="14"/>
        <v>5.9264211113343394E-4</v>
      </c>
      <c r="F84">
        <f t="shared" si="15"/>
        <v>3.512246718886935E-10</v>
      </c>
      <c r="G84">
        <f t="shared" si="18"/>
        <v>6.7345244272309926E-5</v>
      </c>
      <c r="H84">
        <f t="shared" si="19"/>
        <v>14848.858457718386</v>
      </c>
      <c r="I84">
        <f t="shared" si="20"/>
        <v>8.8000588243037701</v>
      </c>
      <c r="J84">
        <f t="shared" si="21"/>
        <v>29837.720438038185</v>
      </c>
      <c r="K84">
        <f t="shared" si="22"/>
        <v>0.23359693885091407</v>
      </c>
    </row>
    <row r="85" spans="1:11" x14ac:dyDescent="0.2">
      <c r="A85">
        <v>1708.529</v>
      </c>
      <c r="B85">
        <f t="shared" si="16"/>
        <v>21.02800000000002</v>
      </c>
      <c r="C85">
        <f t="shared" si="13"/>
        <v>42.199000000000069</v>
      </c>
      <c r="D85">
        <f t="shared" si="17"/>
        <v>2.0094761904761937</v>
      </c>
      <c r="E85">
        <f t="shared" si="14"/>
        <v>5.8529881553078705E-4</v>
      </c>
      <c r="F85">
        <f t="shared" si="15"/>
        <v>3.4257470346174227E-10</v>
      </c>
      <c r="G85">
        <f t="shared" si="18"/>
        <v>6.7345201388025301E-5</v>
      </c>
      <c r="H85">
        <f t="shared" si="19"/>
        <v>14848.86791322018</v>
      </c>
      <c r="I85">
        <f t="shared" si="20"/>
        <v>8.6910248015808804</v>
      </c>
      <c r="J85">
        <f t="shared" si="21"/>
        <v>29838.446527141874</v>
      </c>
      <c r="K85">
        <f t="shared" si="22"/>
        <v>5.0105611885296886E-2</v>
      </c>
    </row>
    <row r="86" spans="1:11" x14ac:dyDescent="0.2">
      <c r="A86">
        <v>1729.557</v>
      </c>
      <c r="B86">
        <f t="shared" si="16"/>
        <v>21.171000000000049</v>
      </c>
      <c r="C86">
        <f t="shared" si="13"/>
        <v>42.199000000000069</v>
      </c>
      <c r="D86">
        <f t="shared" si="17"/>
        <v>2.0094761904761937</v>
      </c>
      <c r="E86">
        <f t="shared" si="14"/>
        <v>5.7818273696674924E-4</v>
      </c>
      <c r="F86">
        <f t="shared" si="15"/>
        <v>3.3429527732636122E-10</v>
      </c>
      <c r="G86">
        <f t="shared" si="18"/>
        <v>6.7345160340767017E-5</v>
      </c>
      <c r="H86">
        <f t="shared" si="19"/>
        <v>14848.876963689632</v>
      </c>
      <c r="I86">
        <f t="shared" si="20"/>
        <v>8.5853643237485855</v>
      </c>
      <c r="J86">
        <f t="shared" si="21"/>
        <v>29838.464713844754</v>
      </c>
      <c r="K86">
        <f t="shared" si="22"/>
        <v>5.0137287179883951E-2</v>
      </c>
    </row>
    <row r="87" spans="1:11" x14ac:dyDescent="0.2">
      <c r="A87">
        <v>1750.7280000000001</v>
      </c>
      <c r="B87">
        <f t="shared" si="16"/>
        <v>21.02800000000002</v>
      </c>
      <c r="C87">
        <f t="shared" si="13"/>
        <v>42.198999999999842</v>
      </c>
      <c r="D87">
        <f t="shared" si="17"/>
        <v>2.0094761904761831</v>
      </c>
      <c r="E87">
        <f t="shared" si="14"/>
        <v>5.7119095599087919E-4</v>
      </c>
      <c r="F87">
        <f t="shared" si="15"/>
        <v>3.2625910820577456E-10</v>
      </c>
      <c r="G87">
        <f t="shared" si="18"/>
        <v>6.7345120499490323E-5</v>
      </c>
      <c r="H87">
        <f t="shared" si="19"/>
        <v>14848.885748263947</v>
      </c>
      <c r="I87">
        <f t="shared" si="20"/>
        <v>8.4815492459502249</v>
      </c>
      <c r="J87">
        <f t="shared" si="21"/>
        <v>29838.482366237524</v>
      </c>
      <c r="K87">
        <f t="shared" si="22"/>
        <v>5.0168418183838694E-2</v>
      </c>
    </row>
    <row r="88" spans="1:11" x14ac:dyDescent="0.2">
      <c r="A88">
        <v>1771.7560000000001</v>
      </c>
      <c r="B88">
        <f t="shared" si="16"/>
        <v>21.170999999999822</v>
      </c>
      <c r="C88">
        <f t="shared" si="13"/>
        <v>42.197999999999865</v>
      </c>
      <c r="D88">
        <f t="shared" si="17"/>
        <v>2.0094285714285651</v>
      </c>
      <c r="E88">
        <f t="shared" si="14"/>
        <v>5.6441180388270163E-4</v>
      </c>
      <c r="F88">
        <f t="shared" si="15"/>
        <v>3.1856068436212529E-10</v>
      </c>
      <c r="G88">
        <f t="shared" si="18"/>
        <v>6.7345082332646438E-5</v>
      </c>
      <c r="H88">
        <f t="shared" si="19"/>
        <v>14848.894163653527</v>
      </c>
      <c r="I88">
        <f t="shared" si="20"/>
        <v>8.3808911405710074</v>
      </c>
      <c r="J88">
        <f t="shared" si="21"/>
        <v>29837.792186564267</v>
      </c>
      <c r="K88">
        <f t="shared" si="22"/>
        <v>0.23332738341054196</v>
      </c>
    </row>
    <row r="89" spans="1:11" x14ac:dyDescent="0.2">
      <c r="A89">
        <v>1792.9269999999999</v>
      </c>
      <c r="B89">
        <f t="shared" si="16"/>
        <v>21.027000000000044</v>
      </c>
    </row>
    <row r="90" spans="1:11" x14ac:dyDescent="0.2">
      <c r="A90">
        <v>1813.954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A199-D832-484D-A888-918A41A2237D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-1.9064642506805285E-4</v>
      </c>
    </row>
    <row r="3" spans="1:15" x14ac:dyDescent="0.2">
      <c r="A3">
        <v>3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20.260000000000002</v>
      </c>
      <c r="B5">
        <f>A6-A5</f>
        <v>21.151</v>
      </c>
      <c r="C5">
        <f t="shared" ref="C5:C36" si="0">A7-A5</f>
        <v>42.236999999999995</v>
      </c>
      <c r="D5">
        <f>C5/21</f>
        <v>2.0112857142857141</v>
      </c>
      <c r="E5">
        <f t="shared" ref="E5:E36" si="1">1/A5</f>
        <v>4.9358341559723587E-2</v>
      </c>
      <c r="F5">
        <f t="shared" ref="F5:F36" si="2">SQRT(((1/(A5^2))*$A$1)^2)</f>
        <v>2.4362458815263369E-6</v>
      </c>
      <c r="G5">
        <f>SQRT($D$1^2+($G$1*F5))</f>
        <v>6.380192649435035E-5</v>
      </c>
      <c r="H5">
        <f>1/G5</f>
        <v>15673.50791654465</v>
      </c>
      <c r="I5">
        <f>E5/G5</f>
        <v>773.61835718384236</v>
      </c>
      <c r="J5">
        <f>D5/G5</f>
        <v>31523.9025652903</v>
      </c>
      <c r="K5">
        <f>(D5-$M$14-$M$15*E5)^2/G5^2</f>
        <v>2.9098482323133085E-2</v>
      </c>
      <c r="L5" t="s">
        <v>37</v>
      </c>
      <c r="M5">
        <f t="array" ref="M5:N6">MMULT(TRANSPOSE(H5:I88),H5:I88)</f>
        <v>18560833547.69474</v>
      </c>
      <c r="N5">
        <v>54513330.915991016</v>
      </c>
    </row>
    <row r="6" spans="1:15" x14ac:dyDescent="0.2">
      <c r="A6">
        <v>41.411000000000001</v>
      </c>
      <c r="B6">
        <f t="shared" ref="B6:B69" si="3">A7-A6</f>
        <v>21.085999999999999</v>
      </c>
      <c r="C6">
        <f t="shared" si="0"/>
        <v>42.236999999999995</v>
      </c>
      <c r="D6">
        <f t="shared" ref="D6:D69" si="4">C6/21</f>
        <v>2.0112857142857141</v>
      </c>
      <c r="E6">
        <f t="shared" si="1"/>
        <v>2.4148173190698122E-2</v>
      </c>
      <c r="F6">
        <f t="shared" si="2"/>
        <v>5.8313426844795155E-7</v>
      </c>
      <c r="G6">
        <f t="shared" ref="G6:G69" si="5">SQRT($D$1^2+($G$1*F6))</f>
        <v>6.6512968124088196E-5</v>
      </c>
      <c r="H6">
        <f t="shared" ref="H6:H69" si="6">1/G6</f>
        <v>15034.662084758807</v>
      </c>
      <c r="I6">
        <f t="shared" ref="I6:I69" si="7">E6/G6</f>
        <v>363.05962388637818</v>
      </c>
      <c r="J6">
        <f t="shared" ref="J6:J69" si="8">D6/G6</f>
        <v>30239.001070188464</v>
      </c>
      <c r="K6">
        <f t="shared" ref="K6:K69" si="9">(D6-$M$14-$M$15*E6)^2/G6^2</f>
        <v>5.595449467862014E-2</v>
      </c>
      <c r="M6">
        <v>54513330.915991016</v>
      </c>
      <c r="N6">
        <v>923782.66468053055</v>
      </c>
    </row>
    <row r="7" spans="1:15" x14ac:dyDescent="0.2">
      <c r="A7">
        <v>62.497</v>
      </c>
      <c r="B7">
        <f t="shared" si="3"/>
        <v>21.150999999999996</v>
      </c>
      <c r="C7">
        <f t="shared" si="0"/>
        <v>42.238</v>
      </c>
      <c r="D7">
        <f t="shared" si="4"/>
        <v>2.0113333333333334</v>
      </c>
      <c r="E7">
        <f t="shared" si="1"/>
        <v>1.6000768036865769E-2</v>
      </c>
      <c r="F7">
        <f t="shared" si="2"/>
        <v>2.5602457776958525E-7</v>
      </c>
      <c r="G7">
        <f t="shared" si="5"/>
        <v>6.6980125573254336E-5</v>
      </c>
      <c r="H7">
        <f t="shared" si="6"/>
        <v>14929.801809737237</v>
      </c>
      <c r="I7">
        <f t="shared" si="7"/>
        <v>238.88829559398431</v>
      </c>
      <c r="J7">
        <f t="shared" si="8"/>
        <v>30028.808039984833</v>
      </c>
      <c r="K7">
        <f t="shared" si="9"/>
        <v>0.20488729642544928</v>
      </c>
    </row>
    <row r="8" spans="1:15" x14ac:dyDescent="0.2">
      <c r="A8">
        <v>83.647999999999996</v>
      </c>
      <c r="B8">
        <f t="shared" si="3"/>
        <v>21.087000000000003</v>
      </c>
      <c r="C8">
        <f t="shared" si="0"/>
        <v>42.238</v>
      </c>
      <c r="D8">
        <f t="shared" si="4"/>
        <v>2.0113333333333334</v>
      </c>
      <c r="E8">
        <f t="shared" si="1"/>
        <v>1.19548584544759E-2</v>
      </c>
      <c r="F8">
        <f t="shared" si="2"/>
        <v>1.4291864066655389E-7</v>
      </c>
      <c r="G8">
        <f t="shared" si="5"/>
        <v>6.7140900086099415E-5</v>
      </c>
      <c r="H8">
        <f t="shared" si="6"/>
        <v>14894.051147923708</v>
      </c>
      <c r="I8">
        <f t="shared" si="7"/>
        <v>178.05627328715224</v>
      </c>
      <c r="J8">
        <f t="shared" si="8"/>
        <v>29956.901542190553</v>
      </c>
      <c r="K8">
        <f t="shared" si="9"/>
        <v>0.19357189450717666</v>
      </c>
      <c r="L8" t="s">
        <v>38</v>
      </c>
      <c r="M8">
        <f t="array" ref="M8:M9">MMULT(TRANSPOSE(H5:I88),J5:J88)</f>
        <v>37331507125.015869</v>
      </c>
    </row>
    <row r="9" spans="1:15" x14ac:dyDescent="0.2">
      <c r="A9">
        <v>104.735</v>
      </c>
      <c r="B9">
        <f t="shared" si="3"/>
        <v>21.150999999999996</v>
      </c>
      <c r="C9">
        <f t="shared" si="0"/>
        <v>42.237000000000009</v>
      </c>
      <c r="D9">
        <f t="shared" si="4"/>
        <v>2.0112857142857146</v>
      </c>
      <c r="E9">
        <f t="shared" si="1"/>
        <v>9.5479066214732428E-3</v>
      </c>
      <c r="F9">
        <f t="shared" si="2"/>
        <v>9.1162520852372576E-8</v>
      </c>
      <c r="G9">
        <f t="shared" si="5"/>
        <v>6.7214340609646333E-5</v>
      </c>
      <c r="H9">
        <f t="shared" si="6"/>
        <v>14877.777434544734</v>
      </c>
      <c r="I9">
        <f t="shared" si="7"/>
        <v>142.05162968009486</v>
      </c>
      <c r="J9">
        <f t="shared" si="8"/>
        <v>29923.461214422194</v>
      </c>
      <c r="K9">
        <f t="shared" si="9"/>
        <v>7.6102824841201594E-2</v>
      </c>
      <c r="M9">
        <v>109642816.92319958</v>
      </c>
    </row>
    <row r="10" spans="1:15" x14ac:dyDescent="0.2">
      <c r="A10">
        <v>125.886</v>
      </c>
      <c r="B10">
        <f t="shared" si="3"/>
        <v>21.086000000000013</v>
      </c>
      <c r="C10">
        <f t="shared" si="0"/>
        <v>42.238</v>
      </c>
      <c r="D10">
        <f t="shared" si="4"/>
        <v>2.0113333333333334</v>
      </c>
      <c r="E10">
        <f t="shared" si="1"/>
        <v>7.9436950892076957E-3</v>
      </c>
      <c r="F10">
        <f t="shared" si="2"/>
        <v>6.3102291670302476E-8</v>
      </c>
      <c r="G10">
        <f t="shared" si="5"/>
        <v>6.7254123784119772E-5</v>
      </c>
      <c r="H10">
        <f t="shared" si="6"/>
        <v>14868.976707062873</v>
      </c>
      <c r="I10">
        <f t="shared" si="7"/>
        <v>118.11461724943895</v>
      </c>
      <c r="J10">
        <f t="shared" si="8"/>
        <v>29906.468483472458</v>
      </c>
      <c r="K10">
        <f t="shared" si="9"/>
        <v>0.18297301466919322</v>
      </c>
    </row>
    <row r="11" spans="1:15" x14ac:dyDescent="0.2">
      <c r="A11">
        <v>146.97200000000001</v>
      </c>
      <c r="B11">
        <f t="shared" si="3"/>
        <v>21.151999999999987</v>
      </c>
      <c r="C11">
        <f t="shared" si="0"/>
        <v>42.236999999999995</v>
      </c>
      <c r="D11">
        <f t="shared" si="4"/>
        <v>2.0112857142857141</v>
      </c>
      <c r="E11">
        <f t="shared" si="1"/>
        <v>6.8040170916909342E-3</v>
      </c>
      <c r="F11">
        <f t="shared" si="2"/>
        <v>4.6294648584022354E-8</v>
      </c>
      <c r="G11">
        <f t="shared" si="5"/>
        <v>6.7277942024395501E-5</v>
      </c>
      <c r="H11">
        <f t="shared" si="6"/>
        <v>14863.712680708817</v>
      </c>
      <c r="I11">
        <f t="shared" si="7"/>
        <v>101.13295512552607</v>
      </c>
      <c r="J11">
        <f t="shared" si="8"/>
        <v>29895.172975957059</v>
      </c>
      <c r="K11">
        <f t="shared" si="9"/>
        <v>8.034544291596693E-2</v>
      </c>
      <c r="L11" t="s">
        <v>39</v>
      </c>
      <c r="M11">
        <f t="array" ref="M11:N12">MINVERSE(M5:N6)</f>
        <v>6.5172275752154149E-11</v>
      </c>
      <c r="N11">
        <v>-3.8458806064021969E-9</v>
      </c>
    </row>
    <row r="12" spans="1:15" x14ac:dyDescent="0.2">
      <c r="A12">
        <v>168.124</v>
      </c>
      <c r="B12">
        <f t="shared" si="3"/>
        <v>21.085000000000008</v>
      </c>
      <c r="C12">
        <f t="shared" si="0"/>
        <v>42.236999999999995</v>
      </c>
      <c r="D12">
        <f t="shared" si="4"/>
        <v>2.0112857142857141</v>
      </c>
      <c r="E12">
        <f t="shared" si="1"/>
        <v>5.9479907687183271E-3</v>
      </c>
      <c r="F12">
        <f t="shared" si="2"/>
        <v>3.5378594184758438E-8</v>
      </c>
      <c r="G12">
        <f t="shared" si="5"/>
        <v>6.7293406733386521E-5</v>
      </c>
      <c r="H12">
        <f t="shared" si="6"/>
        <v>14860.296848426109</v>
      </c>
      <c r="I12">
        <f t="shared" si="7"/>
        <v>88.388908474852542</v>
      </c>
      <c r="J12">
        <f t="shared" si="8"/>
        <v>29888.302761284453</v>
      </c>
      <c r="K12">
        <f t="shared" si="9"/>
        <v>8.1701536864169547E-2</v>
      </c>
      <c r="M12">
        <v>-3.8458806064021969E-9</v>
      </c>
      <c r="N12">
        <v>1.3094549274514974E-6</v>
      </c>
    </row>
    <row r="13" spans="1:15" x14ac:dyDescent="0.2">
      <c r="A13">
        <v>189.209</v>
      </c>
      <c r="B13">
        <f t="shared" si="3"/>
        <v>21.151999999999987</v>
      </c>
      <c r="C13">
        <f t="shared" si="0"/>
        <v>42.238</v>
      </c>
      <c r="D13">
        <f t="shared" si="4"/>
        <v>2.0113333333333334</v>
      </c>
      <c r="E13">
        <f t="shared" si="1"/>
        <v>5.2851608538705876E-3</v>
      </c>
      <c r="F13">
        <f t="shared" si="2"/>
        <v>2.7932925251286077E-8</v>
      </c>
      <c r="G13">
        <f t="shared" si="5"/>
        <v>6.7303952929596915E-5</v>
      </c>
      <c r="H13">
        <f t="shared" si="6"/>
        <v>14857.96831348148</v>
      </c>
      <c r="I13">
        <f t="shared" si="7"/>
        <v>78.526752498461917</v>
      </c>
      <c r="J13">
        <f t="shared" si="8"/>
        <v>29884.326934515753</v>
      </c>
      <c r="K13">
        <f t="shared" si="9"/>
        <v>0.17626366440722699</v>
      </c>
    </row>
    <row r="14" spans="1:15" x14ac:dyDescent="0.2">
      <c r="A14">
        <v>210.36099999999999</v>
      </c>
      <c r="B14">
        <f t="shared" si="3"/>
        <v>21.086000000000013</v>
      </c>
      <c r="C14">
        <f t="shared" si="0"/>
        <v>42.238</v>
      </c>
      <c r="D14">
        <f t="shared" si="4"/>
        <v>2.0113333333333334</v>
      </c>
      <c r="E14">
        <f t="shared" si="1"/>
        <v>4.7537328687351742E-3</v>
      </c>
      <c r="F14">
        <f t="shared" si="2"/>
        <v>2.2597976187293153E-8</v>
      </c>
      <c r="G14">
        <f t="shared" si="5"/>
        <v>6.7311508443329126E-5</v>
      </c>
      <c r="H14">
        <f t="shared" si="6"/>
        <v>14856.300551367372</v>
      </c>
      <c r="I14">
        <f t="shared" si="7"/>
        <v>70.622884238843568</v>
      </c>
      <c r="J14">
        <f t="shared" si="8"/>
        <v>29880.972508983574</v>
      </c>
      <c r="K14">
        <f t="shared" si="9"/>
        <v>0.17495120451862956</v>
      </c>
      <c r="L14" t="s">
        <v>40</v>
      </c>
      <c r="M14">
        <f t="array" ref="M14:M15">MMULT(M11:N12,M8:M9)</f>
        <v>2.0113060933588018</v>
      </c>
      <c r="N14">
        <f>SQRT(M11)</f>
        <v>8.0729347669948473E-6</v>
      </c>
      <c r="O14" t="s">
        <v>42</v>
      </c>
    </row>
    <row r="15" spans="1:15" x14ac:dyDescent="0.2">
      <c r="A15">
        <v>231.447</v>
      </c>
      <c r="B15">
        <f t="shared" si="3"/>
        <v>21.151999999999987</v>
      </c>
      <c r="C15">
        <f t="shared" si="0"/>
        <v>42.237000000000023</v>
      </c>
      <c r="D15">
        <f t="shared" si="4"/>
        <v>2.0112857142857155</v>
      </c>
      <c r="E15">
        <f t="shared" si="1"/>
        <v>4.3206436030711138E-3</v>
      </c>
      <c r="F15">
        <f t="shared" si="2"/>
        <v>1.8667961144759337E-8</v>
      </c>
      <c r="G15">
        <f t="shared" si="5"/>
        <v>6.7317073705224967E-5</v>
      </c>
      <c r="H15">
        <f t="shared" si="6"/>
        <v>14855.07234581979</v>
      </c>
      <c r="I15">
        <f t="shared" si="7"/>
        <v>64.183473304124888</v>
      </c>
      <c r="J15">
        <f t="shared" si="8"/>
        <v>29877.794793828136</v>
      </c>
      <c r="K15">
        <f t="shared" si="9"/>
        <v>8.4323437121025191E-2</v>
      </c>
      <c r="M15">
        <v>-1.9238011785205344E-4</v>
      </c>
      <c r="O15" t="s">
        <v>43</v>
      </c>
    </row>
    <row r="16" spans="1:15" x14ac:dyDescent="0.2">
      <c r="A16">
        <v>252.59899999999999</v>
      </c>
      <c r="B16">
        <f t="shared" si="3"/>
        <v>21.085000000000036</v>
      </c>
      <c r="C16">
        <f t="shared" si="0"/>
        <v>42.238</v>
      </c>
      <c r="D16">
        <f t="shared" si="4"/>
        <v>2.0113333333333334</v>
      </c>
      <c r="E16">
        <f t="shared" si="1"/>
        <v>3.9588438592393482E-3</v>
      </c>
      <c r="F16">
        <f t="shared" si="2"/>
        <v>1.5672444701837093E-8</v>
      </c>
      <c r="G16">
        <f t="shared" si="5"/>
        <v>6.7321315322383345E-5</v>
      </c>
      <c r="H16">
        <f t="shared" si="6"/>
        <v>14854.136393670769</v>
      </c>
      <c r="I16">
        <f t="shared" si="7"/>
        <v>58.805206646387241</v>
      </c>
      <c r="J16">
        <f t="shared" si="8"/>
        <v>29876.619666469807</v>
      </c>
      <c r="K16">
        <f t="shared" si="9"/>
        <v>0.17300545938870338</v>
      </c>
    </row>
    <row r="17" spans="1:13" x14ac:dyDescent="0.2">
      <c r="A17">
        <v>273.68400000000003</v>
      </c>
      <c r="B17">
        <f t="shared" si="3"/>
        <v>21.152999999999963</v>
      </c>
      <c r="C17">
        <f t="shared" si="0"/>
        <v>42.238</v>
      </c>
      <c r="D17">
        <f t="shared" si="4"/>
        <v>2.0113333333333334</v>
      </c>
      <c r="E17">
        <f t="shared" si="1"/>
        <v>3.6538489644992031E-3</v>
      </c>
      <c r="F17">
        <f t="shared" si="2"/>
        <v>1.3350612255371899E-8</v>
      </c>
      <c r="G17">
        <f t="shared" si="5"/>
        <v>6.732460282683658E-5</v>
      </c>
      <c r="H17">
        <f t="shared" si="6"/>
        <v>14853.411056461298</v>
      </c>
      <c r="I17">
        <f t="shared" si="7"/>
        <v>54.272120607932131</v>
      </c>
      <c r="J17">
        <f t="shared" si="8"/>
        <v>29875.160771562492</v>
      </c>
      <c r="K17">
        <f t="shared" si="9"/>
        <v>0.17226435739854257</v>
      </c>
      <c r="L17" t="s">
        <v>41</v>
      </c>
      <c r="M17">
        <f>+SUM(K5:K88)/(COUNT(K5:K88)-2)</f>
        <v>0.12435913707963872</v>
      </c>
    </row>
    <row r="18" spans="1:13" x14ac:dyDescent="0.2">
      <c r="A18">
        <v>294.83699999999999</v>
      </c>
      <c r="B18">
        <f t="shared" si="3"/>
        <v>21.085000000000036</v>
      </c>
      <c r="C18">
        <f t="shared" si="0"/>
        <v>42.237000000000023</v>
      </c>
      <c r="D18">
        <f t="shared" si="4"/>
        <v>2.0112857142857155</v>
      </c>
      <c r="E18">
        <f t="shared" si="1"/>
        <v>3.3917045689652249E-3</v>
      </c>
      <c r="F18">
        <f t="shared" si="2"/>
        <v>1.1503659883139583E-8</v>
      </c>
      <c r="G18">
        <f t="shared" si="5"/>
        <v>6.7327217829480596E-5</v>
      </c>
      <c r="H18">
        <f t="shared" si="6"/>
        <v>14852.834146996782</v>
      </c>
      <c r="I18">
        <f t="shared" si="7"/>
        <v>50.376425438451697</v>
      </c>
      <c r="J18">
        <f t="shared" si="8"/>
        <v>29873.293136509688</v>
      </c>
      <c r="K18">
        <f t="shared" si="9"/>
        <v>8.5846404015475677E-2</v>
      </c>
    </row>
    <row r="19" spans="1:13" x14ac:dyDescent="0.2">
      <c r="A19">
        <v>315.92200000000003</v>
      </c>
      <c r="B19">
        <f t="shared" si="3"/>
        <v>21.151999999999987</v>
      </c>
      <c r="C19">
        <f t="shared" si="0"/>
        <v>42.236999999999966</v>
      </c>
      <c r="D19">
        <f t="shared" si="4"/>
        <v>2.0112857142857128</v>
      </c>
      <c r="E19">
        <f t="shared" si="1"/>
        <v>3.1653382797019514E-3</v>
      </c>
      <c r="F19">
        <f t="shared" si="2"/>
        <v>1.001936642494651E-8</v>
      </c>
      <c r="G19">
        <f t="shared" si="5"/>
        <v>6.7329319288849827E-5</v>
      </c>
      <c r="H19">
        <f t="shared" si="6"/>
        <v>14852.370565487159</v>
      </c>
      <c r="I19">
        <f t="shared" si="7"/>
        <v>47.012777095255025</v>
      </c>
      <c r="J19">
        <f t="shared" si="8"/>
        <v>29872.360741641936</v>
      </c>
      <c r="K19">
        <f t="shared" si="9"/>
        <v>8.6220468886846105E-2</v>
      </c>
    </row>
    <row r="20" spans="1:13" x14ac:dyDescent="0.2">
      <c r="A20">
        <v>337.07400000000001</v>
      </c>
      <c r="B20">
        <f t="shared" si="3"/>
        <v>21.08499999999998</v>
      </c>
      <c r="C20">
        <f t="shared" si="0"/>
        <v>42.238</v>
      </c>
      <c r="D20">
        <f t="shared" si="4"/>
        <v>2.0113333333333334</v>
      </c>
      <c r="E20">
        <f t="shared" si="1"/>
        <v>2.9667076072316463E-3</v>
      </c>
      <c r="F20">
        <f t="shared" si="2"/>
        <v>8.8013540268061204E-9</v>
      </c>
      <c r="G20">
        <f t="shared" si="5"/>
        <v>6.7331043699093805E-5</v>
      </c>
      <c r="H20">
        <f t="shared" si="6"/>
        <v>14851.990182553174</v>
      </c>
      <c r="I20">
        <f t="shared" si="7"/>
        <v>44.06151225711023</v>
      </c>
      <c r="J20">
        <f t="shared" si="8"/>
        <v>29872.30292050862</v>
      </c>
      <c r="K20">
        <f t="shared" si="9"/>
        <v>0.17060567078433081</v>
      </c>
    </row>
    <row r="21" spans="1:13" x14ac:dyDescent="0.2">
      <c r="A21">
        <v>358.15899999999999</v>
      </c>
      <c r="B21">
        <f t="shared" si="3"/>
        <v>21.15300000000002</v>
      </c>
      <c r="C21">
        <f t="shared" si="0"/>
        <v>42.237000000000023</v>
      </c>
      <c r="D21">
        <f t="shared" si="4"/>
        <v>2.0112857142857155</v>
      </c>
      <c r="E21">
        <f t="shared" si="1"/>
        <v>2.7920560421488779E-3</v>
      </c>
      <c r="F21">
        <f t="shared" si="2"/>
        <v>7.7955769425000584E-9</v>
      </c>
      <c r="G21">
        <f t="shared" si="5"/>
        <v>6.733246760230029E-5</v>
      </c>
      <c r="H21">
        <f t="shared" si="6"/>
        <v>14851.676102330117</v>
      </c>
      <c r="I21">
        <f t="shared" si="7"/>
        <v>41.466711997548899</v>
      </c>
      <c r="J21">
        <f t="shared" si="8"/>
        <v>29870.963977815118</v>
      </c>
      <c r="K21">
        <f t="shared" si="9"/>
        <v>8.6839851446478183E-2</v>
      </c>
    </row>
    <row r="22" spans="1:13" x14ac:dyDescent="0.2">
      <c r="A22">
        <v>379.31200000000001</v>
      </c>
      <c r="B22">
        <f t="shared" si="3"/>
        <v>21.084000000000003</v>
      </c>
      <c r="C22">
        <f t="shared" si="0"/>
        <v>42.236999999999966</v>
      </c>
      <c r="D22">
        <f t="shared" si="4"/>
        <v>2.0112857142857128</v>
      </c>
      <c r="E22">
        <f t="shared" si="1"/>
        <v>2.6363521322816043E-3</v>
      </c>
      <c r="F22">
        <f t="shared" si="2"/>
        <v>6.9503525653857621E-9</v>
      </c>
      <c r="G22">
        <f t="shared" si="5"/>
        <v>6.7333664183829287E-5</v>
      </c>
      <c r="H22">
        <f t="shared" si="6"/>
        <v>14851.41217430074</v>
      </c>
      <c r="I22">
        <f t="shared" si="7"/>
        <v>39.153552153110731</v>
      </c>
      <c r="J22">
        <f t="shared" si="8"/>
        <v>29870.433143139995</v>
      </c>
      <c r="K22">
        <f t="shared" si="9"/>
        <v>8.709914881462022E-2</v>
      </c>
    </row>
    <row r="23" spans="1:13" x14ac:dyDescent="0.2">
      <c r="A23">
        <v>400.39600000000002</v>
      </c>
      <c r="B23">
        <f t="shared" si="3"/>
        <v>21.152999999999963</v>
      </c>
      <c r="C23">
        <f t="shared" si="0"/>
        <v>42.238</v>
      </c>
      <c r="D23">
        <f t="shared" si="4"/>
        <v>2.0113333333333334</v>
      </c>
      <c r="E23">
        <f t="shared" si="1"/>
        <v>2.4975274478266514E-3</v>
      </c>
      <c r="F23">
        <f t="shared" si="2"/>
        <v>6.237643352647508E-9</v>
      </c>
      <c r="G23">
        <f t="shared" si="5"/>
        <v>6.7334673147526424E-5</v>
      </c>
      <c r="H23">
        <f t="shared" si="6"/>
        <v>14851.18963611893</v>
      </c>
      <c r="I23">
        <f t="shared" si="7"/>
        <v>37.091253749085723</v>
      </c>
      <c r="J23">
        <f t="shared" si="8"/>
        <v>29870.692754780543</v>
      </c>
      <c r="K23">
        <f t="shared" si="9"/>
        <v>0.16948177865699521</v>
      </c>
    </row>
    <row r="24" spans="1:13" x14ac:dyDescent="0.2">
      <c r="A24">
        <v>421.54899999999998</v>
      </c>
      <c r="B24">
        <f t="shared" si="3"/>
        <v>21.085000000000036</v>
      </c>
      <c r="C24">
        <f t="shared" si="0"/>
        <v>42.238</v>
      </c>
      <c r="D24">
        <f t="shared" si="4"/>
        <v>2.0113333333333334</v>
      </c>
      <c r="E24">
        <f t="shared" si="1"/>
        <v>2.372203468635912E-3</v>
      </c>
      <c r="F24">
        <f t="shared" si="2"/>
        <v>5.627349296608252E-9</v>
      </c>
      <c r="G24">
        <f t="shared" si="5"/>
        <v>6.7335537112762678E-5</v>
      </c>
      <c r="H24">
        <f t="shared" si="6"/>
        <v>14850.999084263063</v>
      </c>
      <c r="I24">
        <f t="shared" si="7"/>
        <v>35.229591540397593</v>
      </c>
      <c r="J24">
        <f t="shared" si="8"/>
        <v>29870.309491481108</v>
      </c>
      <c r="K24">
        <f t="shared" si="9"/>
        <v>0.16918275197364144</v>
      </c>
    </row>
    <row r="25" spans="1:13" x14ac:dyDescent="0.2">
      <c r="A25">
        <v>442.63400000000001</v>
      </c>
      <c r="B25">
        <f t="shared" si="3"/>
        <v>21.152999999999963</v>
      </c>
      <c r="C25">
        <f t="shared" si="0"/>
        <v>42.236999999999966</v>
      </c>
      <c r="D25">
        <f t="shared" si="4"/>
        <v>2.0112857142857128</v>
      </c>
      <c r="E25">
        <f t="shared" si="1"/>
        <v>2.2592028628618675E-3</v>
      </c>
      <c r="F25">
        <f t="shared" si="2"/>
        <v>5.1039975755632589E-9</v>
      </c>
      <c r="G25">
        <f t="shared" si="5"/>
        <v>6.7336277988903659E-5</v>
      </c>
      <c r="H25">
        <f t="shared" si="6"/>
        <v>14850.835684217502</v>
      </c>
      <c r="I25">
        <f t="shared" si="7"/>
        <v>33.551050493675362</v>
      </c>
      <c r="J25">
        <f t="shared" si="8"/>
        <v>29869.273656871152</v>
      </c>
      <c r="K25">
        <f t="shared" si="9"/>
        <v>8.7729529543136578E-2</v>
      </c>
    </row>
    <row r="26" spans="1:13" x14ac:dyDescent="0.2">
      <c r="A26">
        <v>463.78699999999998</v>
      </c>
      <c r="B26">
        <f t="shared" si="3"/>
        <v>21.084000000000003</v>
      </c>
      <c r="C26">
        <f t="shared" si="0"/>
        <v>42.238</v>
      </c>
      <c r="D26">
        <f t="shared" si="4"/>
        <v>2.0113333333333334</v>
      </c>
      <c r="E26">
        <f t="shared" si="1"/>
        <v>2.1561622037702655E-3</v>
      </c>
      <c r="F26">
        <f t="shared" si="2"/>
        <v>4.6490354489674467E-9</v>
      </c>
      <c r="G26">
        <f t="shared" si="5"/>
        <v>6.7336922043570476E-5</v>
      </c>
      <c r="H26">
        <f t="shared" si="6"/>
        <v>14850.693641045074</v>
      </c>
      <c r="I26">
        <f t="shared" si="7"/>
        <v>32.020504328592814</v>
      </c>
      <c r="J26">
        <f t="shared" si="8"/>
        <v>29869.695143355329</v>
      </c>
      <c r="K26">
        <f t="shared" si="9"/>
        <v>0.16866843219223418</v>
      </c>
    </row>
    <row r="27" spans="1:13" x14ac:dyDescent="0.2">
      <c r="A27">
        <v>484.87099999999998</v>
      </c>
      <c r="B27">
        <f t="shared" si="3"/>
        <v>21.153999999999996</v>
      </c>
      <c r="C27">
        <f t="shared" si="0"/>
        <v>42.238000000000056</v>
      </c>
      <c r="D27">
        <f t="shared" si="4"/>
        <v>2.0113333333333361</v>
      </c>
      <c r="E27">
        <f t="shared" si="1"/>
        <v>2.0624042271037038E-3</v>
      </c>
      <c r="F27">
        <f t="shared" si="2"/>
        <v>4.2535111959752263E-9</v>
      </c>
      <c r="G27">
        <f t="shared" si="5"/>
        <v>6.7337481951634847E-5</v>
      </c>
      <c r="H27">
        <f t="shared" si="6"/>
        <v>14850.570158210699</v>
      </c>
      <c r="I27">
        <f t="shared" si="7"/>
        <v>30.627878669193866</v>
      </c>
      <c r="J27">
        <f t="shared" si="8"/>
        <v>29869.446778214493</v>
      </c>
      <c r="K27">
        <f t="shared" si="9"/>
        <v>0.1684456827600041</v>
      </c>
    </row>
    <row r="28" spans="1:13" x14ac:dyDescent="0.2">
      <c r="A28">
        <v>506.02499999999998</v>
      </c>
      <c r="B28">
        <f t="shared" si="3"/>
        <v>21.08400000000006</v>
      </c>
      <c r="C28">
        <f t="shared" si="0"/>
        <v>42.236999999999966</v>
      </c>
      <c r="D28">
        <f t="shared" si="4"/>
        <v>2.0112857142857128</v>
      </c>
      <c r="E28">
        <f t="shared" si="1"/>
        <v>1.9761869472852134E-3</v>
      </c>
      <c r="F28">
        <f t="shared" si="2"/>
        <v>3.9053148506204503E-9</v>
      </c>
      <c r="G28">
        <f t="shared" si="5"/>
        <v>6.73379748579894E-5</v>
      </c>
      <c r="H28">
        <f t="shared" si="6"/>
        <v>14850.46145371795</v>
      </c>
      <c r="I28">
        <f t="shared" si="7"/>
        <v>29.347288085999608</v>
      </c>
      <c r="J28">
        <f t="shared" si="8"/>
        <v>29868.520972413549</v>
      </c>
      <c r="K28">
        <f t="shared" si="9"/>
        <v>8.8204726002474171E-2</v>
      </c>
    </row>
    <row r="29" spans="1:13" x14ac:dyDescent="0.2">
      <c r="A29">
        <v>527.10900000000004</v>
      </c>
      <c r="B29">
        <f t="shared" si="3"/>
        <v>21.152999999999906</v>
      </c>
      <c r="C29">
        <f t="shared" si="0"/>
        <v>42.236999999999966</v>
      </c>
      <c r="D29">
        <f t="shared" si="4"/>
        <v>2.0112857142857128</v>
      </c>
      <c r="E29">
        <f t="shared" si="1"/>
        <v>1.8971408190715771E-3</v>
      </c>
      <c r="F29">
        <f t="shared" si="2"/>
        <v>3.5991432873875746E-9</v>
      </c>
      <c r="G29">
        <f t="shared" si="5"/>
        <v>6.73384082711286E-5</v>
      </c>
      <c r="H29">
        <f t="shared" si="6"/>
        <v>14850.365871044072</v>
      </c>
      <c r="I29">
        <f t="shared" si="7"/>
        <v>28.173235272105146</v>
      </c>
      <c r="J29">
        <f t="shared" si="8"/>
        <v>29868.328728347049</v>
      </c>
      <c r="K29">
        <f t="shared" si="9"/>
        <v>8.8337779339011741E-2</v>
      </c>
    </row>
    <row r="30" spans="1:13" x14ac:dyDescent="0.2">
      <c r="A30">
        <v>548.26199999999994</v>
      </c>
      <c r="B30">
        <f t="shared" si="3"/>
        <v>21.08400000000006</v>
      </c>
      <c r="C30">
        <f t="shared" si="0"/>
        <v>42.238000000000056</v>
      </c>
      <c r="D30">
        <f t="shared" si="4"/>
        <v>2.0113333333333361</v>
      </c>
      <c r="E30">
        <f t="shared" si="1"/>
        <v>1.823945485917317E-3</v>
      </c>
      <c r="F30">
        <f t="shared" si="2"/>
        <v>3.326777135598158E-9</v>
      </c>
      <c r="G30">
        <f t="shared" si="5"/>
        <v>6.7338793827349989E-5</v>
      </c>
      <c r="H30">
        <f t="shared" si="6"/>
        <v>14850.280843519431</v>
      </c>
      <c r="I30">
        <f t="shared" si="7"/>
        <v>27.08610270914167</v>
      </c>
      <c r="J30">
        <f t="shared" si="8"/>
        <v>29868.86486993212</v>
      </c>
      <c r="K30">
        <f t="shared" si="9"/>
        <v>0.16788039347144335</v>
      </c>
    </row>
    <row r="31" spans="1:13" x14ac:dyDescent="0.2">
      <c r="A31">
        <v>569.346</v>
      </c>
      <c r="B31">
        <f t="shared" si="3"/>
        <v>21.153999999999996</v>
      </c>
      <c r="C31">
        <f t="shared" si="0"/>
        <v>42.236999999999966</v>
      </c>
      <c r="D31">
        <f t="shared" si="4"/>
        <v>2.0112857142857128</v>
      </c>
      <c r="E31">
        <f t="shared" si="1"/>
        <v>1.7564012041886656E-3</v>
      </c>
      <c r="F31">
        <f t="shared" si="2"/>
        <v>3.0849451900753947E-9</v>
      </c>
      <c r="G31">
        <f t="shared" si="5"/>
        <v>6.7339136158093305E-5</v>
      </c>
      <c r="H31">
        <f t="shared" si="6"/>
        <v>14850.205349416452</v>
      </c>
      <c r="I31">
        <f t="shared" si="7"/>
        <v>26.082918558164021</v>
      </c>
      <c r="J31">
        <f t="shared" si="8"/>
        <v>29868.00587349058</v>
      </c>
      <c r="K31">
        <f t="shared" si="9"/>
        <v>8.8575036587871706E-2</v>
      </c>
    </row>
    <row r="32" spans="1:13" x14ac:dyDescent="0.2">
      <c r="A32">
        <v>590.5</v>
      </c>
      <c r="B32">
        <f t="shared" si="3"/>
        <v>21.08299999999997</v>
      </c>
      <c r="C32">
        <f t="shared" si="0"/>
        <v>42.236999999999966</v>
      </c>
      <c r="D32">
        <f t="shared" si="4"/>
        <v>2.0112857142857128</v>
      </c>
      <c r="E32">
        <f t="shared" si="1"/>
        <v>1.693480101608806E-3</v>
      </c>
      <c r="F32">
        <f t="shared" si="2"/>
        <v>2.8678748545449722E-9</v>
      </c>
      <c r="G32">
        <f t="shared" si="5"/>
        <v>6.7339443435490964E-5</v>
      </c>
      <c r="H32">
        <f t="shared" si="6"/>
        <v>14850.137586271678</v>
      </c>
      <c r="I32">
        <f t="shared" si="7"/>
        <v>25.148412508504112</v>
      </c>
      <c r="J32">
        <f t="shared" si="8"/>
        <v>29867.869582445543</v>
      </c>
      <c r="K32">
        <f t="shared" si="9"/>
        <v>8.8681257318081283E-2</v>
      </c>
    </row>
    <row r="33" spans="1:11" x14ac:dyDescent="0.2">
      <c r="A33">
        <v>611.58299999999997</v>
      </c>
      <c r="B33">
        <f t="shared" si="3"/>
        <v>21.153999999999996</v>
      </c>
      <c r="C33">
        <f t="shared" si="0"/>
        <v>42.238000000000056</v>
      </c>
      <c r="D33">
        <f t="shared" si="4"/>
        <v>2.0113333333333361</v>
      </c>
      <c r="E33">
        <f t="shared" si="1"/>
        <v>1.6351010410688329E-3</v>
      </c>
      <c r="F33">
        <f t="shared" si="2"/>
        <v>2.6735554145043815E-9</v>
      </c>
      <c r="G33">
        <f t="shared" si="5"/>
        <v>6.7339718506303933E-5</v>
      </c>
      <c r="H33">
        <f t="shared" si="6"/>
        <v>14850.076926092082</v>
      </c>
      <c r="I33">
        <f t="shared" si="7"/>
        <v>24.281376241805418</v>
      </c>
      <c r="J33">
        <f t="shared" si="8"/>
        <v>29868.454724013249</v>
      </c>
      <c r="K33">
        <f t="shared" si="9"/>
        <v>0.16743397749910749</v>
      </c>
    </row>
    <row r="34" spans="1:11" x14ac:dyDescent="0.2">
      <c r="A34">
        <v>632.73699999999997</v>
      </c>
      <c r="B34">
        <f t="shared" si="3"/>
        <v>21.08400000000006</v>
      </c>
      <c r="C34">
        <f t="shared" si="0"/>
        <v>42.238000000000056</v>
      </c>
      <c r="D34">
        <f t="shared" si="4"/>
        <v>2.0113333333333361</v>
      </c>
      <c r="E34">
        <f t="shared" si="1"/>
        <v>1.580435473190283E-3</v>
      </c>
      <c r="F34">
        <f t="shared" si="2"/>
        <v>2.4977762849181934E-9</v>
      </c>
      <c r="G34">
        <f t="shared" si="5"/>
        <v>6.7339967331228411E-5</v>
      </c>
      <c r="H34">
        <f t="shared" si="6"/>
        <v>14850.022054231937</v>
      </c>
      <c r="I34">
        <f t="shared" si="7"/>
        <v>23.469501632166189</v>
      </c>
      <c r="J34">
        <f t="shared" si="8"/>
        <v>29868.344358411876</v>
      </c>
      <c r="K34">
        <f t="shared" si="9"/>
        <v>0.16730495850735813</v>
      </c>
    </row>
    <row r="35" spans="1:11" x14ac:dyDescent="0.2">
      <c r="A35">
        <v>653.82100000000003</v>
      </c>
      <c r="B35">
        <f t="shared" si="3"/>
        <v>21.153999999999996</v>
      </c>
      <c r="C35">
        <f t="shared" si="0"/>
        <v>42.236999999999966</v>
      </c>
      <c r="D35">
        <f t="shared" si="4"/>
        <v>2.0112857142857128</v>
      </c>
      <c r="E35">
        <f t="shared" si="1"/>
        <v>1.5294706043397198E-3</v>
      </c>
      <c r="F35">
        <f t="shared" si="2"/>
        <v>2.3392803295393078E-9</v>
      </c>
      <c r="G35">
        <f t="shared" si="5"/>
        <v>6.7340191690090913E-5</v>
      </c>
      <c r="H35">
        <f t="shared" si="6"/>
        <v>14849.972578072564</v>
      </c>
      <c r="I35">
        <f t="shared" si="7"/>
        <v>22.71259653341291</v>
      </c>
      <c r="J35">
        <f t="shared" si="8"/>
        <v>29867.537703811926</v>
      </c>
      <c r="K35">
        <f t="shared" si="9"/>
        <v>8.8958565023857933E-2</v>
      </c>
    </row>
    <row r="36" spans="1:11" x14ac:dyDescent="0.2">
      <c r="A36">
        <v>674.97500000000002</v>
      </c>
      <c r="B36">
        <f t="shared" si="3"/>
        <v>21.08299999999997</v>
      </c>
      <c r="C36">
        <f t="shared" si="0"/>
        <v>42.236999999999966</v>
      </c>
      <c r="D36">
        <f t="shared" si="4"/>
        <v>2.0112857142857128</v>
      </c>
      <c r="E36">
        <f t="shared" si="1"/>
        <v>1.4815363531982665E-3</v>
      </c>
      <c r="F36">
        <f t="shared" si="2"/>
        <v>2.1949499658480188E-9</v>
      </c>
      <c r="G36">
        <f t="shared" si="5"/>
        <v>6.7340395996207629E-5</v>
      </c>
      <c r="H36">
        <f t="shared" si="6"/>
        <v>14849.927524280023</v>
      </c>
      <c r="I36">
        <f t="shared" si="7"/>
        <v>22.000707469580391</v>
      </c>
      <c r="J36">
        <f t="shared" si="8"/>
        <v>29867.447087762615</v>
      </c>
      <c r="K36">
        <f t="shared" si="9"/>
        <v>8.9039731004606715E-2</v>
      </c>
    </row>
    <row r="37" spans="1:11" x14ac:dyDescent="0.2">
      <c r="A37">
        <v>696.05799999999999</v>
      </c>
      <c r="B37">
        <f t="shared" si="3"/>
        <v>21.153999999999996</v>
      </c>
      <c r="C37">
        <f t="shared" ref="C37:C68" si="10">A39-A37</f>
        <v>42.236999999999966</v>
      </c>
      <c r="D37">
        <f t="shared" si="4"/>
        <v>2.0112857142857128</v>
      </c>
      <c r="E37">
        <f t="shared" ref="E37:E68" si="11">1/A37</f>
        <v>1.4366618873714546E-3</v>
      </c>
      <c r="F37">
        <f t="shared" ref="F37:F68" si="12">SQRT(((1/(A37^2))*$A$1)^2)</f>
        <v>2.0639973786257104E-9</v>
      </c>
      <c r="G37">
        <f t="shared" si="5"/>
        <v>6.7340581364944157E-5</v>
      </c>
      <c r="H37">
        <f t="shared" si="6"/>
        <v>14849.886646814357</v>
      </c>
      <c r="I37">
        <f t="shared" si="7"/>
        <v>21.334266177264478</v>
      </c>
      <c r="J37">
        <f t="shared" si="8"/>
        <v>29867.364871499882</v>
      </c>
      <c r="K37">
        <f t="shared" si="9"/>
        <v>8.9115764621163523E-2</v>
      </c>
    </row>
    <row r="38" spans="1:11" x14ac:dyDescent="0.2">
      <c r="A38">
        <v>717.21199999999999</v>
      </c>
      <c r="B38">
        <f t="shared" si="3"/>
        <v>21.08299999999997</v>
      </c>
      <c r="C38">
        <f t="shared" si="10"/>
        <v>42.238000000000056</v>
      </c>
      <c r="D38">
        <f t="shared" si="4"/>
        <v>2.0113333333333361</v>
      </c>
      <c r="E38">
        <f t="shared" si="11"/>
        <v>1.39428788140745E-3</v>
      </c>
      <c r="F38">
        <f t="shared" si="12"/>
        <v>1.9440386962396752E-9</v>
      </c>
      <c r="G38">
        <f t="shared" si="5"/>
        <v>6.7340751170911486E-5</v>
      </c>
      <c r="H38">
        <f t="shared" si="6"/>
        <v>14849.849201444014</v>
      </c>
      <c r="I38">
        <f t="shared" si="7"/>
        <v>20.704964782301488</v>
      </c>
      <c r="J38">
        <f t="shared" si="8"/>
        <v>29867.996693837769</v>
      </c>
      <c r="K38">
        <f t="shared" si="9"/>
        <v>0.16686631671248958</v>
      </c>
    </row>
    <row r="39" spans="1:11" x14ac:dyDescent="0.2">
      <c r="A39">
        <v>738.29499999999996</v>
      </c>
      <c r="B39">
        <f t="shared" si="3"/>
        <v>21.155000000000086</v>
      </c>
      <c r="C39">
        <f t="shared" si="10"/>
        <v>42.238000000000056</v>
      </c>
      <c r="D39">
        <f t="shared" si="4"/>
        <v>2.0113333333333361</v>
      </c>
      <c r="E39">
        <f t="shared" si="11"/>
        <v>1.3544721283497789E-3</v>
      </c>
      <c r="F39">
        <f t="shared" si="12"/>
        <v>1.83459474647638E-9</v>
      </c>
      <c r="G39">
        <f t="shared" si="5"/>
        <v>6.7340906092510988E-5</v>
      </c>
      <c r="H39">
        <f t="shared" si="6"/>
        <v>14849.815038518029</v>
      </c>
      <c r="I39">
        <f t="shared" si="7"/>
        <v>20.113660580822067</v>
      </c>
      <c r="J39">
        <f t="shared" si="8"/>
        <v>29867.927980805969</v>
      </c>
      <c r="K39">
        <f t="shared" si="9"/>
        <v>0.1667726332576546</v>
      </c>
    </row>
    <row r="40" spans="1:11" x14ac:dyDescent="0.2">
      <c r="A40">
        <v>759.45</v>
      </c>
      <c r="B40">
        <f t="shared" si="3"/>
        <v>21.08299999999997</v>
      </c>
      <c r="C40">
        <f t="shared" si="10"/>
        <v>42.237999999999943</v>
      </c>
      <c r="D40">
        <f t="shared" si="4"/>
        <v>2.0113333333333308</v>
      </c>
      <c r="E40">
        <f t="shared" si="11"/>
        <v>1.3167423793534795E-3</v>
      </c>
      <c r="F40">
        <f t="shared" si="12"/>
        <v>1.7338104935854623E-9</v>
      </c>
      <c r="G40">
        <f t="shared" si="5"/>
        <v>6.7341048755702496E-5</v>
      </c>
      <c r="H40">
        <f t="shared" si="6"/>
        <v>14849.783578924722</v>
      </c>
      <c r="I40">
        <f t="shared" si="7"/>
        <v>19.553339362597566</v>
      </c>
      <c r="J40">
        <f t="shared" si="8"/>
        <v>29867.86470507722</v>
      </c>
      <c r="K40">
        <f t="shared" si="9"/>
        <v>0.16668390312397074</v>
      </c>
    </row>
    <row r="41" spans="1:11" x14ac:dyDescent="0.2">
      <c r="A41">
        <v>780.53300000000002</v>
      </c>
      <c r="B41">
        <f t="shared" si="3"/>
        <v>21.154999999999973</v>
      </c>
      <c r="C41">
        <f t="shared" si="10"/>
        <v>42.236999999999966</v>
      </c>
      <c r="D41">
        <f t="shared" si="4"/>
        <v>2.0112857142857128</v>
      </c>
      <c r="E41">
        <f t="shared" si="11"/>
        <v>1.2811758119131414E-3</v>
      </c>
      <c r="F41">
        <f t="shared" si="12"/>
        <v>1.6414114610312968E-9</v>
      </c>
      <c r="G41">
        <f t="shared" si="5"/>
        <v>6.7341179549092666E-5</v>
      </c>
      <c r="H41">
        <f t="shared" si="6"/>
        <v>14849.754736936051</v>
      </c>
      <c r="I41">
        <f t="shared" si="7"/>
        <v>19.025146581805064</v>
      </c>
      <c r="J41">
        <f t="shared" si="8"/>
        <v>29867.099563046075</v>
      </c>
      <c r="K41">
        <f t="shared" si="9"/>
        <v>8.937957924703166E-2</v>
      </c>
    </row>
    <row r="42" spans="1:11" x14ac:dyDescent="0.2">
      <c r="A42">
        <v>801.68799999999999</v>
      </c>
      <c r="B42">
        <f t="shared" si="3"/>
        <v>21.081999999999994</v>
      </c>
      <c r="C42">
        <f t="shared" si="10"/>
        <v>42.236999999999966</v>
      </c>
      <c r="D42">
        <f t="shared" si="4"/>
        <v>2.0112857142857128</v>
      </c>
      <c r="E42">
        <f t="shared" si="11"/>
        <v>1.2473680534073107E-3</v>
      </c>
      <c r="F42">
        <f t="shared" si="12"/>
        <v>1.5559270606611433E-9</v>
      </c>
      <c r="G42">
        <f t="shared" si="5"/>
        <v>6.7341300554403215E-5</v>
      </c>
      <c r="H42">
        <f t="shared" si="6"/>
        <v>14849.728053471837</v>
      </c>
      <c r="I42">
        <f t="shared" si="7"/>
        <v>18.523076375687097</v>
      </c>
      <c r="J42">
        <f t="shared" si="8"/>
        <v>29867.04589497569</v>
      </c>
      <c r="K42">
        <f t="shared" si="9"/>
        <v>8.9437016226027136E-2</v>
      </c>
    </row>
    <row r="43" spans="1:11" x14ac:dyDescent="0.2">
      <c r="A43">
        <v>822.77</v>
      </c>
      <c r="B43">
        <f t="shared" si="3"/>
        <v>21.154999999999973</v>
      </c>
      <c r="C43">
        <f t="shared" si="10"/>
        <v>42.236999999999966</v>
      </c>
      <c r="D43">
        <f t="shared" si="4"/>
        <v>2.0112857142857128</v>
      </c>
      <c r="E43">
        <f t="shared" si="11"/>
        <v>1.215406492701484E-3</v>
      </c>
      <c r="F43">
        <f t="shared" si="12"/>
        <v>1.4772129425009229E-9</v>
      </c>
      <c r="G43">
        <f t="shared" si="5"/>
        <v>6.7341411976017378E-5</v>
      </c>
      <c r="H43">
        <f t="shared" si="6"/>
        <v>14849.703483439504</v>
      </c>
      <c r="I43">
        <f t="shared" si="7"/>
        <v>18.048426028464217</v>
      </c>
      <c r="J43">
        <f t="shared" si="8"/>
        <v>29866.996477620662</v>
      </c>
      <c r="K43">
        <f t="shared" si="9"/>
        <v>8.9491341330734248E-2</v>
      </c>
    </row>
    <row r="44" spans="1:11" x14ac:dyDescent="0.2">
      <c r="A44">
        <v>843.92499999999995</v>
      </c>
      <c r="B44">
        <f t="shared" si="3"/>
        <v>21.081999999999994</v>
      </c>
      <c r="C44">
        <f t="shared" si="10"/>
        <v>42.238000000000056</v>
      </c>
      <c r="D44">
        <f t="shared" si="4"/>
        <v>2.0113333333333361</v>
      </c>
      <c r="E44">
        <f t="shared" si="11"/>
        <v>1.1849394199721539E-3</v>
      </c>
      <c r="F44">
        <f t="shared" si="12"/>
        <v>1.4040814290039448E-9</v>
      </c>
      <c r="G44">
        <f t="shared" si="5"/>
        <v>6.7341515495163203E-5</v>
      </c>
      <c r="H44">
        <f t="shared" si="6"/>
        <v>14849.680656085397</v>
      </c>
      <c r="I44">
        <f t="shared" si="7"/>
        <v>17.595971983393543</v>
      </c>
      <c r="J44">
        <f t="shared" si="8"/>
        <v>29867.657692939803</v>
      </c>
      <c r="K44">
        <f t="shared" si="9"/>
        <v>0.16637428316269998</v>
      </c>
    </row>
    <row r="45" spans="1:11" x14ac:dyDescent="0.2">
      <c r="A45">
        <v>865.00699999999995</v>
      </c>
      <c r="B45">
        <f t="shared" si="3"/>
        <v>21.156000000000063</v>
      </c>
      <c r="C45">
        <f t="shared" si="10"/>
        <v>42.238000000000056</v>
      </c>
      <c r="D45">
        <f t="shared" si="4"/>
        <v>2.0113333333333361</v>
      </c>
      <c r="E45">
        <f t="shared" si="11"/>
        <v>1.156060008762935E-3</v>
      </c>
      <c r="F45">
        <f t="shared" si="12"/>
        <v>1.3364747438609574E-9</v>
      </c>
      <c r="G45">
        <f t="shared" si="5"/>
        <v>6.7341611193660479E-5</v>
      </c>
      <c r="H45">
        <f t="shared" si="6"/>
        <v>14849.659553351165</v>
      </c>
      <c r="I45">
        <f t="shared" si="7"/>
        <v>17.167097553373747</v>
      </c>
      <c r="J45">
        <f t="shared" si="8"/>
        <v>29867.615248307015</v>
      </c>
      <c r="K45">
        <f t="shared" si="9"/>
        <v>0.16630651362784704</v>
      </c>
    </row>
    <row r="46" spans="1:11" x14ac:dyDescent="0.2">
      <c r="A46">
        <v>886.16300000000001</v>
      </c>
      <c r="B46">
        <f t="shared" si="3"/>
        <v>21.081999999999994</v>
      </c>
      <c r="C46">
        <f t="shared" si="10"/>
        <v>42.236999999999966</v>
      </c>
      <c r="D46">
        <f t="shared" si="4"/>
        <v>2.0112857142857128</v>
      </c>
      <c r="E46">
        <f t="shared" si="11"/>
        <v>1.1284605653813125E-3</v>
      </c>
      <c r="F46">
        <f t="shared" si="12"/>
        <v>1.2734232476207115E-9</v>
      </c>
      <c r="G46">
        <f t="shared" si="5"/>
        <v>6.7341700444082135E-5</v>
      </c>
      <c r="H46">
        <f t="shared" si="6"/>
        <v>14849.639872553562</v>
      </c>
      <c r="I46">
        <f t="shared" si="7"/>
        <v>16.757233006290672</v>
      </c>
      <c r="J46">
        <f t="shared" si="8"/>
        <v>29866.868537954491</v>
      </c>
      <c r="K46">
        <f t="shared" si="9"/>
        <v>8.963924494697581E-2</v>
      </c>
    </row>
    <row r="47" spans="1:11" x14ac:dyDescent="0.2">
      <c r="A47">
        <v>907.245</v>
      </c>
      <c r="B47">
        <f t="shared" si="3"/>
        <v>21.154999999999973</v>
      </c>
      <c r="C47">
        <f t="shared" si="10"/>
        <v>42.236999999999966</v>
      </c>
      <c r="D47">
        <f t="shared" si="4"/>
        <v>2.0112857142857128</v>
      </c>
      <c r="E47">
        <f t="shared" si="11"/>
        <v>1.1022380944507822E-3</v>
      </c>
      <c r="F47">
        <f t="shared" si="12"/>
        <v>1.2149288168584915E-9</v>
      </c>
      <c r="G47">
        <f t="shared" si="5"/>
        <v>6.7341783243797475E-5</v>
      </c>
      <c r="H47">
        <f t="shared" si="6"/>
        <v>14849.621614261383</v>
      </c>
      <c r="I47">
        <f t="shared" si="7"/>
        <v>16.367818631418615</v>
      </c>
      <c r="J47">
        <f t="shared" si="8"/>
        <v>29866.831815312264</v>
      </c>
      <c r="K47">
        <f t="shared" si="9"/>
        <v>8.9683886871646759E-2</v>
      </c>
    </row>
    <row r="48" spans="1:11" x14ac:dyDescent="0.2">
      <c r="A48">
        <v>928.4</v>
      </c>
      <c r="B48">
        <f t="shared" si="3"/>
        <v>21.081999999999994</v>
      </c>
      <c r="C48">
        <f t="shared" si="10"/>
        <v>42.238000000000056</v>
      </c>
      <c r="D48">
        <f t="shared" si="4"/>
        <v>2.0113333333333361</v>
      </c>
      <c r="E48">
        <f t="shared" si="11"/>
        <v>1.0771219302024989E-3</v>
      </c>
      <c r="F48">
        <f t="shared" si="12"/>
        <v>1.1601916525231571E-9</v>
      </c>
      <c r="G48">
        <f t="shared" si="5"/>
        <v>6.7341860724955479E-5</v>
      </c>
      <c r="H48">
        <f t="shared" si="6"/>
        <v>14849.604528813101</v>
      </c>
      <c r="I48">
        <f t="shared" si="7"/>
        <v>15.994834692818937</v>
      </c>
      <c r="J48">
        <f t="shared" si="8"/>
        <v>29867.50457561946</v>
      </c>
      <c r="K48">
        <f t="shared" si="9"/>
        <v>0.16612140536420719</v>
      </c>
    </row>
    <row r="49" spans="1:11" x14ac:dyDescent="0.2">
      <c r="A49">
        <v>949.48199999999997</v>
      </c>
      <c r="B49">
        <f t="shared" si="3"/>
        <v>21.156000000000063</v>
      </c>
      <c r="C49">
        <f t="shared" si="10"/>
        <v>42.23700000000008</v>
      </c>
      <c r="D49">
        <f t="shared" si="4"/>
        <v>2.0112857142857181</v>
      </c>
      <c r="E49">
        <f t="shared" si="11"/>
        <v>1.0532058532968503E-3</v>
      </c>
      <c r="F49">
        <f t="shared" si="12"/>
        <v>1.1092425694187464E-9</v>
      </c>
      <c r="G49">
        <f t="shared" si="5"/>
        <v>6.7341932843955813E-5</v>
      </c>
      <c r="H49">
        <f t="shared" si="6"/>
        <v>14849.588625814944</v>
      </c>
      <c r="I49">
        <f t="shared" si="7"/>
        <v>15.63967365975863</v>
      </c>
      <c r="J49">
        <f t="shared" si="8"/>
        <v>29866.765466121284</v>
      </c>
      <c r="K49">
        <f t="shared" si="9"/>
        <v>8.9767404238574836E-2</v>
      </c>
    </row>
    <row r="50" spans="1:11" x14ac:dyDescent="0.2">
      <c r="A50">
        <v>970.63800000000003</v>
      </c>
      <c r="B50">
        <f t="shared" si="3"/>
        <v>21.081000000000017</v>
      </c>
      <c r="C50">
        <f t="shared" si="10"/>
        <v>42.236999999999966</v>
      </c>
      <c r="D50">
        <f t="shared" si="4"/>
        <v>2.0112857142857128</v>
      </c>
      <c r="E50">
        <f t="shared" si="11"/>
        <v>1.0302502065651664E-3</v>
      </c>
      <c r="F50">
        <f t="shared" si="12"/>
        <v>1.0614154881275681E-9</v>
      </c>
      <c r="G50">
        <f t="shared" si="5"/>
        <v>6.7342000543657194E-5</v>
      </c>
      <c r="H50">
        <f t="shared" si="6"/>
        <v>14849.573697349684</v>
      </c>
      <c r="I50">
        <f t="shared" si="7"/>
        <v>15.298776369099173</v>
      </c>
      <c r="J50">
        <f t="shared" si="8"/>
        <v>29866.735440712291</v>
      </c>
      <c r="K50">
        <f t="shared" si="9"/>
        <v>8.9806524483030226E-2</v>
      </c>
    </row>
    <row r="51" spans="1:11" x14ac:dyDescent="0.2">
      <c r="A51">
        <v>991.71900000000005</v>
      </c>
      <c r="B51">
        <f t="shared" si="3"/>
        <v>21.155999999999949</v>
      </c>
      <c r="C51">
        <f t="shared" si="10"/>
        <v>42.238000000000056</v>
      </c>
      <c r="D51">
        <f t="shared" si="4"/>
        <v>2.0113333333333361</v>
      </c>
      <c r="E51">
        <f t="shared" si="11"/>
        <v>1.0083501475720441E-3</v>
      </c>
      <c r="F51">
        <f t="shared" si="12"/>
        <v>1.016770020108563E-9</v>
      </c>
      <c r="G51">
        <f t="shared" si="5"/>
        <v>6.7342063739692432E-5</v>
      </c>
      <c r="H51">
        <f t="shared" si="6"/>
        <v>14849.559762015206</v>
      </c>
      <c r="I51">
        <f t="shared" si="7"/>
        <v>14.97355577740792</v>
      </c>
      <c r="J51">
        <f t="shared" si="8"/>
        <v>29867.414534666626</v>
      </c>
      <c r="K51">
        <f t="shared" si="9"/>
        <v>0.16596029287895095</v>
      </c>
    </row>
    <row r="52" spans="1:11" x14ac:dyDescent="0.2">
      <c r="A52">
        <v>1012.875</v>
      </c>
      <c r="B52">
        <f t="shared" si="3"/>
        <v>21.082000000000107</v>
      </c>
      <c r="C52">
        <f t="shared" si="10"/>
        <v>42.23700000000008</v>
      </c>
      <c r="D52">
        <f t="shared" si="4"/>
        <v>2.0112857142857181</v>
      </c>
      <c r="E52">
        <f t="shared" si="11"/>
        <v>9.8728865852153527E-4</v>
      </c>
      <c r="F52">
        <f t="shared" si="12"/>
        <v>9.7473889524525267E-10</v>
      </c>
      <c r="G52">
        <f t="shared" si="5"/>
        <v>6.7342123235048773E-5</v>
      </c>
      <c r="H52">
        <f t="shared" si="6"/>
        <v>14849.546642739973</v>
      </c>
      <c r="I52">
        <f t="shared" si="7"/>
        <v>14.660788984563716</v>
      </c>
      <c r="J52">
        <f t="shared" si="8"/>
        <v>29866.681026162354</v>
      </c>
      <c r="K52">
        <f t="shared" si="9"/>
        <v>8.9879771367325167E-2</v>
      </c>
    </row>
    <row r="53" spans="1:11" x14ac:dyDescent="0.2">
      <c r="A53">
        <v>1033.9570000000001</v>
      </c>
      <c r="B53">
        <f t="shared" si="3"/>
        <v>21.154999999999973</v>
      </c>
      <c r="C53">
        <f t="shared" si="10"/>
        <v>42.236999999999853</v>
      </c>
      <c r="D53">
        <f t="shared" si="4"/>
        <v>2.0112857142857075</v>
      </c>
      <c r="E53">
        <f t="shared" si="11"/>
        <v>9.6715820870693842E-4</v>
      </c>
      <c r="F53">
        <f t="shared" si="12"/>
        <v>9.3539500066921388E-10</v>
      </c>
      <c r="G53">
        <f t="shared" si="5"/>
        <v>6.734217892656388E-5</v>
      </c>
      <c r="H53">
        <f t="shared" si="6"/>
        <v>14849.534362267847</v>
      </c>
      <c r="I53">
        <f t="shared" si="7"/>
        <v>14.3618490539431</v>
      </c>
      <c r="J53">
        <f t="shared" si="8"/>
        <v>29866.656326624045</v>
      </c>
      <c r="K53">
        <f t="shared" si="9"/>
        <v>8.9914107686355368E-2</v>
      </c>
    </row>
    <row r="54" spans="1:11" x14ac:dyDescent="0.2">
      <c r="A54">
        <v>1055.1120000000001</v>
      </c>
      <c r="B54">
        <f t="shared" si="3"/>
        <v>21.08199999999988</v>
      </c>
      <c r="C54">
        <f t="shared" si="10"/>
        <v>42.237999999999829</v>
      </c>
      <c r="D54">
        <f t="shared" si="4"/>
        <v>2.011333333333325</v>
      </c>
      <c r="E54">
        <f t="shared" si="11"/>
        <v>9.4776668258914683E-4</v>
      </c>
      <c r="F54">
        <f t="shared" si="12"/>
        <v>8.9826168462603673E-10</v>
      </c>
      <c r="G54">
        <f t="shared" si="5"/>
        <v>6.7342231488949774E-5</v>
      </c>
      <c r="H54">
        <f t="shared" si="6"/>
        <v>14849.522771815047</v>
      </c>
      <c r="I54">
        <f t="shared" si="7"/>
        <v>14.07388293547514</v>
      </c>
      <c r="J54">
        <f t="shared" si="8"/>
        <v>29867.340135043873</v>
      </c>
      <c r="K54">
        <f t="shared" si="9"/>
        <v>0.16581848332508345</v>
      </c>
    </row>
    <row r="55" spans="1:11" x14ac:dyDescent="0.2">
      <c r="A55">
        <v>1076.194</v>
      </c>
      <c r="B55">
        <f t="shared" si="3"/>
        <v>21.155999999999949</v>
      </c>
      <c r="C55">
        <f t="shared" si="10"/>
        <v>42.23700000000008</v>
      </c>
      <c r="D55">
        <f t="shared" si="4"/>
        <v>2.0112857142857181</v>
      </c>
      <c r="E55">
        <f t="shared" si="11"/>
        <v>9.2920049730810619E-4</v>
      </c>
      <c r="F55">
        <f t="shared" si="12"/>
        <v>8.6341356419763189E-10</v>
      </c>
      <c r="G55">
        <f t="shared" si="5"/>
        <v>6.7342280816593063E-5</v>
      </c>
      <c r="H55">
        <f t="shared" si="6"/>
        <v>14849.511894666941</v>
      </c>
      <c r="I55">
        <f t="shared" si="7"/>
        <v>13.798173837307159</v>
      </c>
      <c r="J55">
        <f t="shared" si="8"/>
        <v>29866.611137859465</v>
      </c>
      <c r="K55">
        <f t="shared" si="9"/>
        <v>8.997887754949159E-2</v>
      </c>
    </row>
    <row r="56" spans="1:11" x14ac:dyDescent="0.2">
      <c r="A56">
        <v>1097.3499999999999</v>
      </c>
      <c r="B56">
        <f t="shared" si="3"/>
        <v>21.081000000000131</v>
      </c>
      <c r="C56">
        <f t="shared" si="10"/>
        <v>42.238000000000056</v>
      </c>
      <c r="D56">
        <f t="shared" si="4"/>
        <v>2.0113333333333361</v>
      </c>
      <c r="E56">
        <f t="shared" si="11"/>
        <v>9.1128628058504584E-4</v>
      </c>
      <c r="F56">
        <f t="shared" si="12"/>
        <v>8.3044268518252696E-10</v>
      </c>
      <c r="G56">
        <f t="shared" si="5"/>
        <v>6.7342327486960937E-5</v>
      </c>
      <c r="H56">
        <f t="shared" si="6"/>
        <v>14849.50160348443</v>
      </c>
      <c r="I56">
        <f t="shared" si="7"/>
        <v>13.532147084781</v>
      </c>
      <c r="J56">
        <f t="shared" si="8"/>
        <v>29867.297558475057</v>
      </c>
      <c r="K56">
        <f t="shared" si="9"/>
        <v>0.16573314700654665</v>
      </c>
    </row>
    <row r="57" spans="1:11" x14ac:dyDescent="0.2">
      <c r="A57">
        <v>1118.431</v>
      </c>
      <c r="B57">
        <f t="shared" si="3"/>
        <v>21.156999999999925</v>
      </c>
      <c r="C57">
        <f t="shared" si="10"/>
        <v>42.236999999999853</v>
      </c>
      <c r="D57">
        <f t="shared" si="4"/>
        <v>2.0112857142857075</v>
      </c>
      <c r="E57">
        <f t="shared" si="11"/>
        <v>8.9410969474200907E-4</v>
      </c>
      <c r="F57">
        <f t="shared" si="12"/>
        <v>7.9943214623164881E-10</v>
      </c>
      <c r="G57">
        <f t="shared" si="5"/>
        <v>6.7342371382432653E-5</v>
      </c>
      <c r="H57">
        <f t="shared" si="6"/>
        <v>14849.491924201324</v>
      </c>
      <c r="I57">
        <f t="shared" si="7"/>
        <v>13.277074691421575</v>
      </c>
      <c r="J57">
        <f t="shared" si="8"/>
        <v>29866.570971547102</v>
      </c>
      <c r="K57">
        <f t="shared" si="9"/>
        <v>9.0038785864122325E-2</v>
      </c>
    </row>
    <row r="58" spans="1:11" x14ac:dyDescent="0.2">
      <c r="A58">
        <v>1139.588</v>
      </c>
      <c r="B58">
        <f t="shared" si="3"/>
        <v>21.079999999999927</v>
      </c>
      <c r="C58">
        <f t="shared" si="10"/>
        <v>42.23700000000008</v>
      </c>
      <c r="D58">
        <f t="shared" si="4"/>
        <v>2.0112857142857181</v>
      </c>
      <c r="E58">
        <f t="shared" si="11"/>
        <v>8.7751011769165706E-4</v>
      </c>
      <c r="F58">
        <f t="shared" si="12"/>
        <v>7.7002400665122574E-10</v>
      </c>
      <c r="G58">
        <f t="shared" si="5"/>
        <v>6.7342413009678859E-5</v>
      </c>
      <c r="H58">
        <f t="shared" si="6"/>
        <v>14849.482745090734</v>
      </c>
      <c r="I58">
        <f t="shared" si="7"/>
        <v>13.0305713513048</v>
      </c>
      <c r="J58">
        <f t="shared" si="8"/>
        <v>29866.552509733265</v>
      </c>
      <c r="K58">
        <f t="shared" si="9"/>
        <v>9.0067135274424698E-2</v>
      </c>
    </row>
    <row r="59" spans="1:11" x14ac:dyDescent="0.2">
      <c r="A59">
        <v>1160.6679999999999</v>
      </c>
      <c r="B59">
        <f t="shared" si="3"/>
        <v>21.157000000000153</v>
      </c>
      <c r="C59">
        <f t="shared" si="10"/>
        <v>42.23700000000008</v>
      </c>
      <c r="D59">
        <f t="shared" si="4"/>
        <v>2.0112857142857181</v>
      </c>
      <c r="E59">
        <f t="shared" si="11"/>
        <v>8.6157281841146654E-4</v>
      </c>
      <c r="F59">
        <f t="shared" si="12"/>
        <v>7.4230772142547794E-10</v>
      </c>
      <c r="G59">
        <f t="shared" si="5"/>
        <v>6.7342452242080244E-5</v>
      </c>
      <c r="H59">
        <f t="shared" si="6"/>
        <v>14849.474094071236</v>
      </c>
      <c r="I59">
        <f t="shared" si="7"/>
        <v>12.793903247157013</v>
      </c>
      <c r="J59">
        <f t="shared" si="8"/>
        <v>29866.535110061333</v>
      </c>
      <c r="K59">
        <f t="shared" si="9"/>
        <v>9.0094359841814797E-2</v>
      </c>
    </row>
    <row r="60" spans="1:11" x14ac:dyDescent="0.2">
      <c r="A60">
        <v>1181.825</v>
      </c>
      <c r="B60">
        <f t="shared" si="3"/>
        <v>21.079999999999927</v>
      </c>
      <c r="C60">
        <f t="shared" si="10"/>
        <v>42.236999999999853</v>
      </c>
      <c r="D60">
        <f t="shared" si="4"/>
        <v>2.0112857142857075</v>
      </c>
      <c r="E60">
        <f t="shared" si="11"/>
        <v>8.4614896452520462E-4</v>
      </c>
      <c r="F60">
        <f t="shared" si="12"/>
        <v>7.1596807016707605E-10</v>
      </c>
      <c r="G60">
        <f t="shared" si="5"/>
        <v>6.734248952583509E-5</v>
      </c>
      <c r="H60">
        <f t="shared" si="6"/>
        <v>14849.4658727513</v>
      </c>
      <c r="I60">
        <f t="shared" si="7"/>
        <v>12.564860171980875</v>
      </c>
      <c r="J60">
        <f t="shared" si="8"/>
        <v>29866.518574637834</v>
      </c>
      <c r="K60">
        <f t="shared" si="9"/>
        <v>9.0120713141278272E-2</v>
      </c>
    </row>
    <row r="61" spans="1:11" x14ac:dyDescent="0.2">
      <c r="A61">
        <v>1202.905</v>
      </c>
      <c r="B61">
        <f t="shared" si="3"/>
        <v>21.156999999999925</v>
      </c>
      <c r="C61">
        <f t="shared" si="10"/>
        <v>42.238000000000056</v>
      </c>
      <c r="D61">
        <f t="shared" si="4"/>
        <v>2.0113333333333361</v>
      </c>
      <c r="E61">
        <f t="shared" si="11"/>
        <v>8.3132084412318517E-4</v>
      </c>
      <c r="F61">
        <f t="shared" si="12"/>
        <v>6.9109434587368518E-10</v>
      </c>
      <c r="G61">
        <f t="shared" si="5"/>
        <v>6.7342524734552556E-5</v>
      </c>
      <c r="H61">
        <f t="shared" si="6"/>
        <v>14849.458108999488</v>
      </c>
      <c r="I61">
        <f t="shared" si="7"/>
        <v>12.344664049945331</v>
      </c>
      <c r="J61">
        <f t="shared" si="8"/>
        <v>29867.210076567677</v>
      </c>
      <c r="K61">
        <f t="shared" si="9"/>
        <v>0.16554623107469338</v>
      </c>
    </row>
    <row r="62" spans="1:11" x14ac:dyDescent="0.2">
      <c r="A62">
        <v>1224.0619999999999</v>
      </c>
      <c r="B62">
        <f t="shared" si="3"/>
        <v>21.081000000000131</v>
      </c>
      <c r="C62">
        <f t="shared" si="10"/>
        <v>42.238000000000056</v>
      </c>
      <c r="D62">
        <f t="shared" si="4"/>
        <v>2.0113333333333361</v>
      </c>
      <c r="E62">
        <f t="shared" si="11"/>
        <v>8.169520824925535E-4</v>
      </c>
      <c r="F62">
        <f t="shared" si="12"/>
        <v>6.6741070508891996E-10</v>
      </c>
      <c r="G62">
        <f t="shared" si="5"/>
        <v>6.7342558258691587E-5</v>
      </c>
      <c r="H62">
        <f t="shared" si="6"/>
        <v>14849.450716715752</v>
      </c>
      <c r="I62">
        <f t="shared" si="7"/>
        <v>12.131289686891474</v>
      </c>
      <c r="J62">
        <f t="shared" si="8"/>
        <v>29867.195208220986</v>
      </c>
      <c r="K62">
        <f t="shared" si="9"/>
        <v>0.16551266540826329</v>
      </c>
    </row>
    <row r="63" spans="1:11" x14ac:dyDescent="0.2">
      <c r="A63">
        <v>1245.143</v>
      </c>
      <c r="B63">
        <f t="shared" si="3"/>
        <v>21.156999999999925</v>
      </c>
      <c r="C63">
        <f t="shared" si="10"/>
        <v>42.23700000000008</v>
      </c>
      <c r="D63">
        <f t="shared" si="4"/>
        <v>2.0112857142857181</v>
      </c>
      <c r="E63">
        <f t="shared" si="11"/>
        <v>8.031206054244372E-4</v>
      </c>
      <c r="F63">
        <f t="shared" si="12"/>
        <v>6.4500270685731454E-10</v>
      </c>
      <c r="G63">
        <f t="shared" si="5"/>
        <v>6.7342589977146164E-5</v>
      </c>
      <c r="H63">
        <f t="shared" si="6"/>
        <v>14849.443722603583</v>
      </c>
      <c r="I63">
        <f t="shared" si="7"/>
        <v>11.925894232713498</v>
      </c>
      <c r="J63">
        <f t="shared" si="8"/>
        <v>29866.47402436232</v>
      </c>
      <c r="K63">
        <f t="shared" si="9"/>
        <v>9.0194261075568383E-2</v>
      </c>
    </row>
    <row r="64" spans="1:11" x14ac:dyDescent="0.2">
      <c r="A64">
        <v>1266.3</v>
      </c>
      <c r="B64">
        <f t="shared" si="3"/>
        <v>21.080000000000155</v>
      </c>
      <c r="C64">
        <f t="shared" si="10"/>
        <v>42.23700000000008</v>
      </c>
      <c r="D64">
        <f t="shared" si="4"/>
        <v>2.0112857142857181</v>
      </c>
      <c r="E64">
        <f t="shared" si="11"/>
        <v>7.8970228223959572E-4</v>
      </c>
      <c r="F64">
        <f t="shared" si="12"/>
        <v>6.2362969457442605E-10</v>
      </c>
      <c r="G64">
        <f t="shared" si="5"/>
        <v>6.7342620230567297E-5</v>
      </c>
      <c r="H64">
        <f t="shared" si="6"/>
        <v>14849.437051546338</v>
      </c>
      <c r="I64">
        <f t="shared" si="7"/>
        <v>11.726634329579356</v>
      </c>
      <c r="J64">
        <f t="shared" si="8"/>
        <v>29866.460606960183</v>
      </c>
      <c r="K64">
        <f t="shared" si="9"/>
        <v>9.02172058719274E-2</v>
      </c>
    </row>
    <row r="65" spans="1:11" x14ac:dyDescent="0.2">
      <c r="A65">
        <v>1287.3800000000001</v>
      </c>
      <c r="B65">
        <f t="shared" si="3"/>
        <v>21.156999999999925</v>
      </c>
      <c r="C65">
        <f t="shared" si="10"/>
        <v>42.236999999999853</v>
      </c>
      <c r="D65">
        <f t="shared" si="4"/>
        <v>2.0112857142857075</v>
      </c>
      <c r="E65">
        <f t="shared" si="11"/>
        <v>7.7677142723982034E-4</v>
      </c>
      <c r="F65">
        <f t="shared" si="12"/>
        <v>6.0337385017618755E-10</v>
      </c>
      <c r="G65">
        <f t="shared" si="5"/>
        <v>6.7342648902628808E-5</v>
      </c>
      <c r="H65">
        <f t="shared" si="6"/>
        <v>14849.43072919372</v>
      </c>
      <c r="I65">
        <f t="shared" si="7"/>
        <v>11.534613501214652</v>
      </c>
      <c r="J65">
        <f t="shared" si="8"/>
        <v>29866.447890902527</v>
      </c>
      <c r="K65">
        <f t="shared" si="9"/>
        <v>9.0239321246343568E-2</v>
      </c>
    </row>
    <row r="66" spans="1:11" x14ac:dyDescent="0.2">
      <c r="A66">
        <v>1308.537</v>
      </c>
      <c r="B66">
        <f t="shared" si="3"/>
        <v>21.079999999999927</v>
      </c>
      <c r="C66">
        <f t="shared" si="10"/>
        <v>42.238000000000056</v>
      </c>
      <c r="D66">
        <f t="shared" si="4"/>
        <v>2.0113333333333361</v>
      </c>
      <c r="E66">
        <f t="shared" si="11"/>
        <v>7.6421224619556037E-4</v>
      </c>
      <c r="F66">
        <f t="shared" si="12"/>
        <v>5.8402035723526385E-10</v>
      </c>
      <c r="G66">
        <f t="shared" si="5"/>
        <v>6.7342676297404261E-5</v>
      </c>
      <c r="H66">
        <f t="shared" si="6"/>
        <v>14849.424688494972</v>
      </c>
      <c r="I66">
        <f t="shared" si="7"/>
        <v>11.348112195906552</v>
      </c>
      <c r="J66">
        <f t="shared" si="8"/>
        <v>29867.142856792929</v>
      </c>
      <c r="K66">
        <f t="shared" si="9"/>
        <v>0.1653895183371106</v>
      </c>
    </row>
    <row r="67" spans="1:11" x14ac:dyDescent="0.2">
      <c r="A67">
        <v>1329.617</v>
      </c>
      <c r="B67">
        <f t="shared" si="3"/>
        <v>21.158000000000129</v>
      </c>
      <c r="C67">
        <f t="shared" si="10"/>
        <v>42.238000000000056</v>
      </c>
      <c r="D67">
        <f t="shared" si="4"/>
        <v>2.0113333333333361</v>
      </c>
      <c r="E67">
        <f t="shared" si="11"/>
        <v>7.5209628035742624E-4</v>
      </c>
      <c r="F67">
        <f t="shared" si="12"/>
        <v>5.6564881492747642E-10</v>
      </c>
      <c r="G67">
        <f t="shared" si="5"/>
        <v>6.7342702302223057E-5</v>
      </c>
      <c r="H67">
        <f t="shared" si="6"/>
        <v>14849.418954293862</v>
      </c>
      <c r="I67">
        <f t="shared" si="7"/>
        <v>11.168192760993476</v>
      </c>
      <c r="J67">
        <f t="shared" si="8"/>
        <v>29867.131323403097</v>
      </c>
      <c r="K67">
        <f t="shared" si="9"/>
        <v>0.16536123965667227</v>
      </c>
    </row>
    <row r="68" spans="1:11" x14ac:dyDescent="0.2">
      <c r="A68">
        <v>1350.7750000000001</v>
      </c>
      <c r="B68">
        <f t="shared" si="3"/>
        <v>21.079999999999927</v>
      </c>
      <c r="C68">
        <f t="shared" si="10"/>
        <v>42.236999999999853</v>
      </c>
      <c r="D68">
        <f t="shared" si="4"/>
        <v>2.0112857142857075</v>
      </c>
      <c r="E68">
        <f t="shared" si="11"/>
        <v>7.4031574466509962E-4</v>
      </c>
      <c r="F68">
        <f t="shared" si="12"/>
        <v>5.4806740179904106E-10</v>
      </c>
      <c r="G68">
        <f t="shared" si="5"/>
        <v>6.7342727188608869E-5</v>
      </c>
      <c r="H68">
        <f t="shared" si="6"/>
        <v>14849.413466717333</v>
      </c>
      <c r="I68">
        <f t="shared" si="7"/>
        <v>10.993254588452801</v>
      </c>
      <c r="J68">
        <f t="shared" si="8"/>
        <v>29866.413171130374</v>
      </c>
      <c r="K68">
        <f t="shared" si="9"/>
        <v>9.0301691704735815E-2</v>
      </c>
    </row>
    <row r="69" spans="1:11" x14ac:dyDescent="0.2">
      <c r="A69">
        <v>1371.855</v>
      </c>
      <c r="B69">
        <f t="shared" si="3"/>
        <v>21.156999999999925</v>
      </c>
      <c r="C69">
        <f t="shared" ref="C69:C88" si="13">A71-A69</f>
        <v>42.23700000000008</v>
      </c>
      <c r="D69">
        <f t="shared" si="4"/>
        <v>2.0112857142857181</v>
      </c>
      <c r="E69">
        <f t="shared" ref="E69:E88" si="14">1/A69</f>
        <v>7.2894001188172214E-4</v>
      </c>
      <c r="F69">
        <f t="shared" ref="F69:F88" si="15">SQRT(((1/(A69^2))*$A$1)^2)</f>
        <v>5.3135354092212532E-10</v>
      </c>
      <c r="G69">
        <f t="shared" si="5"/>
        <v>6.7342750846971085E-5</v>
      </c>
      <c r="H69">
        <f t="shared" si="6"/>
        <v>14849.408249930106</v>
      </c>
      <c r="I69">
        <f t="shared" si="7"/>
        <v>10.824327826140594</v>
      </c>
      <c r="J69">
        <f t="shared" si="8"/>
        <v>29866.402678680908</v>
      </c>
      <c r="K69">
        <f t="shared" si="9"/>
        <v>9.0321160308372048E-2</v>
      </c>
    </row>
    <row r="70" spans="1:11" x14ac:dyDescent="0.2">
      <c r="A70">
        <v>1393.0119999999999</v>
      </c>
      <c r="B70">
        <f t="shared" ref="B70:B89" si="16">A71-A70</f>
        <v>21.080000000000155</v>
      </c>
      <c r="C70">
        <f t="shared" si="13"/>
        <v>42.238000000000056</v>
      </c>
      <c r="D70">
        <f t="shared" ref="D70:D88" si="17">C70/21</f>
        <v>2.0113333333333361</v>
      </c>
      <c r="E70">
        <f t="shared" si="14"/>
        <v>7.178689056519255E-4</v>
      </c>
      <c r="F70">
        <f t="shared" si="15"/>
        <v>5.153357657018931E-10</v>
      </c>
      <c r="G70">
        <f t="shared" ref="G70:G88" si="18">SQRT($D$1^2+($G$1*F70))</f>
        <v>6.7342773520020748E-5</v>
      </c>
      <c r="H70">
        <f t="shared" ref="H70:H88" si="19">1/G70</f>
        <v>14849.403250412664</v>
      </c>
      <c r="I70">
        <f t="shared" ref="I70:I88" si="20">E70/G70</f>
        <v>10.659924860957885</v>
      </c>
      <c r="J70">
        <f t="shared" ref="J70:J88" si="21">D70/G70</f>
        <v>29867.099737663379</v>
      </c>
      <c r="K70">
        <f t="shared" ref="K70:K88" si="22">(D70-$M$14-$M$15*E70)^2/G70^2</f>
        <v>0.16528137712059829</v>
      </c>
    </row>
    <row r="71" spans="1:11" x14ac:dyDescent="0.2">
      <c r="A71">
        <v>1414.0920000000001</v>
      </c>
      <c r="B71">
        <f t="shared" si="16"/>
        <v>21.157999999999902</v>
      </c>
      <c r="C71">
        <f t="shared" si="13"/>
        <v>42.236999999999853</v>
      </c>
      <c r="D71">
        <f t="shared" si="17"/>
        <v>2.0112857142857075</v>
      </c>
      <c r="E71">
        <f t="shared" si="14"/>
        <v>7.0716756759814771E-4</v>
      </c>
      <c r="F71">
        <f t="shared" si="15"/>
        <v>5.0008596866268089E-10</v>
      </c>
      <c r="G71">
        <f t="shared" si="18"/>
        <v>6.7342795105995536E-5</v>
      </c>
      <c r="H71">
        <f t="shared" si="19"/>
        <v>14849.398490603635</v>
      </c>
      <c r="I71">
        <f t="shared" si="20"/>
        <v>10.501013010895779</v>
      </c>
      <c r="J71">
        <f t="shared" si="21"/>
        <v>29866.383049886837</v>
      </c>
      <c r="K71">
        <f t="shared" si="22"/>
        <v>9.0358430835828896E-2</v>
      </c>
    </row>
    <row r="72" spans="1:11" x14ac:dyDescent="0.2">
      <c r="A72">
        <v>1435.25</v>
      </c>
      <c r="B72">
        <f t="shared" si="16"/>
        <v>21.078999999999951</v>
      </c>
      <c r="C72">
        <f t="shared" si="13"/>
        <v>42.23700000000008</v>
      </c>
      <c r="D72">
        <f t="shared" si="17"/>
        <v>2.0112857142857181</v>
      </c>
      <c r="E72">
        <f t="shared" si="14"/>
        <v>6.9674272774777912E-4</v>
      </c>
      <c r="F72">
        <f t="shared" si="15"/>
        <v>4.8545042866941584E-10</v>
      </c>
      <c r="G72">
        <f t="shared" si="18"/>
        <v>6.7342815822487521E-5</v>
      </c>
      <c r="H72">
        <f t="shared" si="19"/>
        <v>14849.393922522526</v>
      </c>
      <c r="I72">
        <f t="shared" si="20"/>
        <v>10.346207226979638</v>
      </c>
      <c r="J72">
        <f t="shared" si="21"/>
        <v>29866.37386217072</v>
      </c>
      <c r="K72">
        <f t="shared" si="22"/>
        <v>9.0376280134713299E-2</v>
      </c>
    </row>
    <row r="73" spans="1:11" x14ac:dyDescent="0.2">
      <c r="A73">
        <v>1456.329</v>
      </c>
      <c r="B73">
        <f t="shared" si="16"/>
        <v>21.158000000000129</v>
      </c>
      <c r="C73">
        <f t="shared" si="13"/>
        <v>42.23700000000008</v>
      </c>
      <c r="D73">
        <f t="shared" si="17"/>
        <v>2.0112857142857181</v>
      </c>
      <c r="E73">
        <f t="shared" si="14"/>
        <v>6.8665802850866801E-4</v>
      </c>
      <c r="F73">
        <f t="shared" si="15"/>
        <v>4.7149924811541078E-10</v>
      </c>
      <c r="G73">
        <f t="shared" si="18"/>
        <v>6.7342835570268148E-5</v>
      </c>
      <c r="H73">
        <f t="shared" si="19"/>
        <v>14849.389568049311</v>
      </c>
      <c r="I73">
        <f t="shared" si="20"/>
        <v>10.196452565353923</v>
      </c>
      <c r="J73">
        <f t="shared" si="21"/>
        <v>29866.365104080953</v>
      </c>
      <c r="K73">
        <f t="shared" si="22"/>
        <v>9.0393549593539277E-2</v>
      </c>
    </row>
    <row r="74" spans="1:11" x14ac:dyDescent="0.2">
      <c r="A74">
        <v>1477.4870000000001</v>
      </c>
      <c r="B74">
        <f t="shared" si="16"/>
        <v>21.078999999999951</v>
      </c>
      <c r="C74">
        <f t="shared" si="13"/>
        <v>42.237999999999829</v>
      </c>
      <c r="D74">
        <f t="shared" si="17"/>
        <v>2.011333333333325</v>
      </c>
      <c r="E74">
        <f t="shared" si="14"/>
        <v>6.768249060736236E-4</v>
      </c>
      <c r="F74">
        <f t="shared" si="15"/>
        <v>4.5809195348156946E-10</v>
      </c>
      <c r="G74">
        <f t="shared" si="18"/>
        <v>6.7342854548177304E-5</v>
      </c>
      <c r="H74">
        <f t="shared" si="19"/>
        <v>14849.385383338578</v>
      </c>
      <c r="I74">
        <f t="shared" si="20"/>
        <v>10.050433867329174</v>
      </c>
      <c r="J74">
        <f t="shared" si="21"/>
        <v>29867.063801021537</v>
      </c>
      <c r="K74">
        <f t="shared" si="22"/>
        <v>0.16518565637046592</v>
      </c>
    </row>
    <row r="75" spans="1:11" x14ac:dyDescent="0.2">
      <c r="A75">
        <v>1498.566</v>
      </c>
      <c r="B75">
        <f t="shared" si="16"/>
        <v>21.158999999999878</v>
      </c>
      <c r="C75">
        <f t="shared" si="13"/>
        <v>42.238000000000056</v>
      </c>
      <c r="D75">
        <f t="shared" si="17"/>
        <v>2.0113333333333361</v>
      </c>
      <c r="E75">
        <f t="shared" si="14"/>
        <v>6.6730460987370586E-4</v>
      </c>
      <c r="F75">
        <f t="shared" si="15"/>
        <v>4.4529544235869885E-10</v>
      </c>
      <c r="G75">
        <f t="shared" si="18"/>
        <v>6.7342872661522722E-5</v>
      </c>
      <c r="H75">
        <f t="shared" si="19"/>
        <v>14849.381389270075</v>
      </c>
      <c r="I75">
        <f t="shared" si="20"/>
        <v>9.9090606548327358</v>
      </c>
      <c r="J75">
        <f t="shared" si="21"/>
        <v>29867.055767618585</v>
      </c>
      <c r="K75">
        <f t="shared" si="22"/>
        <v>0.16516346111663394</v>
      </c>
    </row>
    <row r="76" spans="1:11" x14ac:dyDescent="0.2">
      <c r="A76">
        <v>1519.7249999999999</v>
      </c>
      <c r="B76">
        <f t="shared" si="16"/>
        <v>21.079000000000178</v>
      </c>
      <c r="C76">
        <f t="shared" si="13"/>
        <v>42.23700000000008</v>
      </c>
      <c r="D76">
        <f t="shared" si="17"/>
        <v>2.0112857142857181</v>
      </c>
      <c r="E76">
        <f t="shared" si="14"/>
        <v>6.5801378538880395E-4</v>
      </c>
      <c r="F76">
        <f t="shared" si="15"/>
        <v>4.3298214176170296E-10</v>
      </c>
      <c r="G76">
        <f t="shared" si="18"/>
        <v>6.7342890090883411E-5</v>
      </c>
      <c r="H76">
        <f t="shared" si="19"/>
        <v>14849.377546025094</v>
      </c>
      <c r="I76">
        <f t="shared" si="20"/>
        <v>9.7710951297274811</v>
      </c>
      <c r="J76">
        <f t="shared" si="21"/>
        <v>29866.340924355387</v>
      </c>
      <c r="K76">
        <f t="shared" si="22"/>
        <v>9.0442614348715117E-2</v>
      </c>
    </row>
    <row r="77" spans="1:11" x14ac:dyDescent="0.2">
      <c r="A77">
        <v>1540.8040000000001</v>
      </c>
      <c r="B77">
        <f t="shared" si="16"/>
        <v>21.157999999999902</v>
      </c>
      <c r="C77">
        <f t="shared" si="13"/>
        <v>42.236999999999853</v>
      </c>
      <c r="D77">
        <f t="shared" si="17"/>
        <v>2.0112857142857075</v>
      </c>
      <c r="E77">
        <f t="shared" si="14"/>
        <v>6.4901181461107316E-4</v>
      </c>
      <c r="F77">
        <f t="shared" si="15"/>
        <v>4.2121633550475794E-10</v>
      </c>
      <c r="G77">
        <f t="shared" si="18"/>
        <v>6.7342906745266823E-5</v>
      </c>
      <c r="H77">
        <f t="shared" si="19"/>
        <v>14849.373873667619</v>
      </c>
      <c r="I77">
        <f t="shared" si="20"/>
        <v>9.6374190835872824</v>
      </c>
      <c r="J77">
        <f t="shared" si="21"/>
        <v>29866.3335381951</v>
      </c>
      <c r="K77">
        <f t="shared" si="22"/>
        <v>9.0458037950970113E-2</v>
      </c>
    </row>
    <row r="78" spans="1:11" x14ac:dyDescent="0.2">
      <c r="A78">
        <v>1561.962</v>
      </c>
      <c r="B78">
        <f t="shared" si="16"/>
        <v>21.078999999999951</v>
      </c>
      <c r="C78">
        <f t="shared" si="13"/>
        <v>42.238000000000056</v>
      </c>
      <c r="D78">
        <f t="shared" si="17"/>
        <v>2.0113333333333361</v>
      </c>
      <c r="E78">
        <f t="shared" si="14"/>
        <v>6.4022044070214258E-4</v>
      </c>
      <c r="F78">
        <f t="shared" si="15"/>
        <v>4.0988221269284565E-10</v>
      </c>
      <c r="G78">
        <f t="shared" si="18"/>
        <v>6.7342922788602658E-5</v>
      </c>
      <c r="H78">
        <f t="shared" si="19"/>
        <v>14849.37033605027</v>
      </c>
      <c r="I78">
        <f t="shared" si="20"/>
        <v>9.5068704206954262</v>
      </c>
      <c r="J78">
        <f t="shared" si="21"/>
        <v>29867.033535909148</v>
      </c>
      <c r="K78">
        <f t="shared" si="22"/>
        <v>0.16510033284315018</v>
      </c>
    </row>
    <row r="79" spans="1:11" x14ac:dyDescent="0.2">
      <c r="A79">
        <v>1583.0409999999999</v>
      </c>
      <c r="B79">
        <f t="shared" si="16"/>
        <v>21.159000000000106</v>
      </c>
      <c r="C79">
        <f t="shared" si="13"/>
        <v>42.23700000000008</v>
      </c>
      <c r="D79">
        <f t="shared" si="17"/>
        <v>2.0112857142857181</v>
      </c>
      <c r="E79">
        <f t="shared" si="14"/>
        <v>6.3169557832046047E-4</v>
      </c>
      <c r="F79">
        <f t="shared" si="15"/>
        <v>3.9903930366962097E-10</v>
      </c>
      <c r="G79">
        <f t="shared" si="18"/>
        <v>6.7342938136626793E-5</v>
      </c>
      <c r="H79">
        <f t="shared" si="19"/>
        <v>14849.366951753405</v>
      </c>
      <c r="I79">
        <f t="shared" si="20"/>
        <v>9.3802794442806015</v>
      </c>
      <c r="J79">
        <f t="shared" si="21"/>
        <v>29866.319616248085</v>
      </c>
      <c r="K79">
        <f t="shared" si="22"/>
        <v>9.0487712001403958E-2</v>
      </c>
    </row>
    <row r="80" spans="1:11" x14ac:dyDescent="0.2">
      <c r="A80">
        <v>1604.2</v>
      </c>
      <c r="B80">
        <f t="shared" si="16"/>
        <v>21.077999999999975</v>
      </c>
      <c r="C80">
        <f t="shared" si="13"/>
        <v>42.236999999999853</v>
      </c>
      <c r="D80">
        <f t="shared" si="17"/>
        <v>2.0112857142857075</v>
      </c>
      <c r="E80">
        <f t="shared" si="14"/>
        <v>6.233636703652911E-4</v>
      </c>
      <c r="F80">
        <f t="shared" si="15"/>
        <v>3.8858226553128733E-10</v>
      </c>
      <c r="G80">
        <f t="shared" si="18"/>
        <v>6.7342952938451408E-5</v>
      </c>
      <c r="H80">
        <f t="shared" si="19"/>
        <v>14849.363687897046</v>
      </c>
      <c r="I80">
        <f t="shared" si="20"/>
        <v>9.2565538510765766</v>
      </c>
      <c r="J80">
        <f t="shared" si="21"/>
        <v>29866.313051700257</v>
      </c>
      <c r="K80">
        <f t="shared" si="22"/>
        <v>9.05019926932802E-2</v>
      </c>
    </row>
    <row r="81" spans="1:11" x14ac:dyDescent="0.2">
      <c r="A81">
        <v>1625.278</v>
      </c>
      <c r="B81">
        <f t="shared" si="16"/>
        <v>21.158999999999878</v>
      </c>
      <c r="C81">
        <f t="shared" si="13"/>
        <v>42.23700000000008</v>
      </c>
      <c r="D81">
        <f t="shared" si="17"/>
        <v>2.0112857142857181</v>
      </c>
      <c r="E81">
        <f t="shared" si="14"/>
        <v>6.1527935528568037E-4</v>
      </c>
      <c r="F81">
        <f t="shared" si="15"/>
        <v>3.7856868504076248E-10</v>
      </c>
      <c r="G81">
        <f t="shared" si="18"/>
        <v>6.7342967112563461E-5</v>
      </c>
      <c r="H81">
        <f t="shared" si="19"/>
        <v>14849.360562454942</v>
      </c>
      <c r="I81">
        <f t="shared" si="20"/>
        <v>9.1365049932718847</v>
      </c>
      <c r="J81">
        <f t="shared" si="21"/>
        <v>29866.306765543362</v>
      </c>
      <c r="K81">
        <f t="shared" si="22"/>
        <v>9.0515850405294321E-2</v>
      </c>
    </row>
    <row r="82" spans="1:11" x14ac:dyDescent="0.2">
      <c r="A82">
        <v>1646.4369999999999</v>
      </c>
      <c r="B82">
        <f t="shared" si="16"/>
        <v>21.078000000000202</v>
      </c>
      <c r="C82">
        <f t="shared" si="13"/>
        <v>42.23700000000008</v>
      </c>
      <c r="D82">
        <f t="shared" si="17"/>
        <v>2.0112857142857181</v>
      </c>
      <c r="E82">
        <f t="shared" si="14"/>
        <v>6.0737216182580938E-4</v>
      </c>
      <c r="F82">
        <f t="shared" si="15"/>
        <v>3.689009429609572E-10</v>
      </c>
      <c r="G82">
        <f t="shared" si="18"/>
        <v>6.734298079714224E-5</v>
      </c>
      <c r="H82">
        <f t="shared" si="19"/>
        <v>14849.357544957913</v>
      </c>
      <c r="I82">
        <f t="shared" si="20"/>
        <v>9.0190863938054822</v>
      </c>
      <c r="J82">
        <f t="shared" si="21"/>
        <v>29866.300696494694</v>
      </c>
      <c r="K82">
        <f t="shared" si="22"/>
        <v>9.0529406099646714E-2</v>
      </c>
    </row>
    <row r="83" spans="1:11" x14ac:dyDescent="0.2">
      <c r="A83">
        <v>1667.5150000000001</v>
      </c>
      <c r="B83">
        <f t="shared" si="16"/>
        <v>21.158999999999878</v>
      </c>
      <c r="C83">
        <f t="shared" si="13"/>
        <v>42.236999999999853</v>
      </c>
      <c r="D83">
        <f t="shared" si="17"/>
        <v>2.0112857142857075</v>
      </c>
      <c r="E83">
        <f t="shared" si="14"/>
        <v>5.9969475536951684E-4</v>
      </c>
      <c r="F83">
        <f t="shared" si="15"/>
        <v>3.5963379961770468E-10</v>
      </c>
      <c r="G83">
        <f t="shared" si="18"/>
        <v>6.7342993914675477E-5</v>
      </c>
      <c r="H83">
        <f t="shared" si="19"/>
        <v>14849.354652497543</v>
      </c>
      <c r="I83">
        <f t="shared" si="20"/>
        <v>8.9050801057247106</v>
      </c>
      <c r="J83">
        <f t="shared" si="21"/>
        <v>29866.294878930312</v>
      </c>
      <c r="K83">
        <f t="shared" si="22"/>
        <v>9.0542569375287277E-2</v>
      </c>
    </row>
    <row r="84" spans="1:11" x14ac:dyDescent="0.2">
      <c r="A84">
        <v>1688.674</v>
      </c>
      <c r="B84">
        <f t="shared" si="16"/>
        <v>21.077999999999975</v>
      </c>
      <c r="C84">
        <f t="shared" si="13"/>
        <v>42.238000000000056</v>
      </c>
      <c r="D84">
        <f t="shared" si="17"/>
        <v>2.0113333333333361</v>
      </c>
      <c r="E84">
        <f t="shared" si="14"/>
        <v>5.9218061034871144E-4</v>
      </c>
      <c r="F84">
        <f t="shared" si="15"/>
        <v>3.5067787527297252E-10</v>
      </c>
      <c r="G84">
        <f t="shared" si="18"/>
        <v>6.7343006591679414E-5</v>
      </c>
      <c r="H84">
        <f t="shared" si="19"/>
        <v>14849.351857176442</v>
      </c>
      <c r="I84">
        <f t="shared" si="20"/>
        <v>8.793498246065516</v>
      </c>
      <c r="J84">
        <f t="shared" si="21"/>
        <v>29866.996368734257</v>
      </c>
      <c r="K84">
        <f t="shared" si="22"/>
        <v>0.16498841567927935</v>
      </c>
    </row>
    <row r="85" spans="1:11" x14ac:dyDescent="0.2">
      <c r="A85">
        <v>1709.752</v>
      </c>
      <c r="B85">
        <f t="shared" si="16"/>
        <v>21.160000000000082</v>
      </c>
      <c r="C85">
        <f t="shared" si="13"/>
        <v>42.23700000000008</v>
      </c>
      <c r="D85">
        <f t="shared" si="17"/>
        <v>2.0112857142857181</v>
      </c>
      <c r="E85">
        <f t="shared" si="14"/>
        <v>5.8488014636040781E-4</v>
      </c>
      <c r="F85">
        <f t="shared" si="15"/>
        <v>3.420847856065721E-10</v>
      </c>
      <c r="G85">
        <f t="shared" si="18"/>
        <v>6.734301875509296E-5</v>
      </c>
      <c r="H85">
        <f t="shared" si="19"/>
        <v>14849.3491751047</v>
      </c>
      <c r="I85">
        <f t="shared" si="20"/>
        <v>8.6850895188920383</v>
      </c>
      <c r="J85">
        <f t="shared" si="21"/>
        <v>29866.283862328495</v>
      </c>
      <c r="K85">
        <f t="shared" si="22"/>
        <v>9.0567973401374804E-2</v>
      </c>
    </row>
    <row r="86" spans="1:11" x14ac:dyDescent="0.2">
      <c r="A86">
        <v>1730.912</v>
      </c>
      <c r="B86">
        <f t="shared" si="16"/>
        <v>21.076999999999998</v>
      </c>
      <c r="C86">
        <f t="shared" si="13"/>
        <v>42.236999999999853</v>
      </c>
      <c r="D86">
        <f t="shared" si="17"/>
        <v>2.0112857142857075</v>
      </c>
      <c r="E86">
        <f t="shared" si="14"/>
        <v>5.777301214619807E-4</v>
      </c>
      <c r="F86">
        <f t="shared" si="15"/>
        <v>3.3377209324447495E-10</v>
      </c>
      <c r="G86">
        <f t="shared" si="18"/>
        <v>6.7343030521605448E-5</v>
      </c>
      <c r="H86">
        <f t="shared" si="19"/>
        <v>14849.346580551839</v>
      </c>
      <c r="I86">
        <f t="shared" si="20"/>
        <v>8.5789148036132623</v>
      </c>
      <c r="J86">
        <f t="shared" si="21"/>
        <v>29866.278643941234</v>
      </c>
      <c r="K86">
        <f t="shared" si="22"/>
        <v>9.0580236239961406E-2</v>
      </c>
    </row>
    <row r="87" spans="1:11" x14ac:dyDescent="0.2">
      <c r="A87">
        <v>1751.989</v>
      </c>
      <c r="B87">
        <f t="shared" si="16"/>
        <v>21.159999999999854</v>
      </c>
      <c r="C87">
        <f t="shared" si="13"/>
        <v>42.238000000000056</v>
      </c>
      <c r="D87">
        <f t="shared" si="17"/>
        <v>2.0113333333333361</v>
      </c>
      <c r="E87">
        <f t="shared" si="14"/>
        <v>5.7077983937113758E-4</v>
      </c>
      <c r="F87">
        <f t="shared" si="15"/>
        <v>3.2578962503254165E-10</v>
      </c>
      <c r="G87">
        <f t="shared" si="18"/>
        <v>6.7343041820687845E-5</v>
      </c>
      <c r="H87">
        <f t="shared" si="19"/>
        <v>14849.344089069631</v>
      </c>
      <c r="I87">
        <f t="shared" si="20"/>
        <v>8.4757062339259157</v>
      </c>
      <c r="J87">
        <f t="shared" si="21"/>
        <v>29866.980744482091</v>
      </c>
      <c r="K87">
        <f t="shared" si="22"/>
        <v>0.16493858146168788</v>
      </c>
    </row>
    <row r="88" spans="1:11" x14ac:dyDescent="0.2">
      <c r="A88">
        <v>1773.1489999999999</v>
      </c>
      <c r="B88">
        <f t="shared" si="16"/>
        <v>21.078000000000202</v>
      </c>
      <c r="C88">
        <f t="shared" si="13"/>
        <v>42.238000000000056</v>
      </c>
      <c r="D88">
        <f t="shared" si="17"/>
        <v>2.0113333333333361</v>
      </c>
      <c r="E88">
        <f t="shared" si="14"/>
        <v>5.6396839746687959E-4</v>
      </c>
      <c r="F88">
        <f t="shared" si="15"/>
        <v>3.1806035334136025E-10</v>
      </c>
      <c r="G88">
        <f t="shared" si="18"/>
        <v>6.7343052761371968E-5</v>
      </c>
      <c r="H88">
        <f t="shared" si="19"/>
        <v>14849.341676616134</v>
      </c>
      <c r="I88">
        <f t="shared" si="20"/>
        <v>8.3745594287993477</v>
      </c>
      <c r="J88">
        <f t="shared" si="21"/>
        <v>29866.975892233957</v>
      </c>
      <c r="K88">
        <f t="shared" si="22"/>
        <v>0.16492272313879755</v>
      </c>
    </row>
    <row r="89" spans="1:11" x14ac:dyDescent="0.2">
      <c r="A89">
        <v>1794.2270000000001</v>
      </c>
      <c r="B89">
        <f t="shared" si="16"/>
        <v>21.159999999999854</v>
      </c>
    </row>
    <row r="90" spans="1:11" x14ac:dyDescent="0.2">
      <c r="A90">
        <v>1815.3869999999999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356F-F276-4A99-A124-AF3065AC2947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3.6001337906554909E-4</v>
      </c>
    </row>
    <row r="3" spans="1:15" x14ac:dyDescent="0.2">
      <c r="A3">
        <v>4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20.564</v>
      </c>
      <c r="B5">
        <f>A6-A5</f>
        <v>21.000999999999998</v>
      </c>
      <c r="C5">
        <f t="shared" ref="C5:C36" si="0">A7-A5</f>
        <v>42.274000000000001</v>
      </c>
      <c r="D5">
        <f>C5/21</f>
        <v>2.0130476190476192</v>
      </c>
      <c r="E5">
        <f t="shared" ref="E5:E36" si="1">1/A5</f>
        <v>4.8628671464695586E-2</v>
      </c>
      <c r="F5">
        <f t="shared" ref="F5:F36" si="2">SQRT(((1/(A5^2))*$A$1)^2)</f>
        <v>2.3647476884212987E-6</v>
      </c>
      <c r="G5">
        <f>SQRT($D$1^2+($G$1*F5))</f>
        <v>7.3392698534910448E-5</v>
      </c>
      <c r="H5">
        <f>1/G5</f>
        <v>13625.333581709541</v>
      </c>
      <c r="I5">
        <f>E5/G5</f>
        <v>662.58187034183732</v>
      </c>
      <c r="J5">
        <f>D5/G5</f>
        <v>27428.445325389963</v>
      </c>
      <c r="K5">
        <f>(D5-$M$14-$M$15*E5)^2/G5^2</f>
        <v>9.1438096576828989E-4</v>
      </c>
      <c r="L5" t="s">
        <v>37</v>
      </c>
      <c r="M5">
        <f t="array" ref="M5:N6">MMULT(TRANSPOSE(H5:I88),H5:I88)</f>
        <v>18462415849.637039</v>
      </c>
      <c r="N5">
        <v>50733039.855746962</v>
      </c>
    </row>
    <row r="6" spans="1:15" x14ac:dyDescent="0.2">
      <c r="A6">
        <v>41.564999999999998</v>
      </c>
      <c r="B6">
        <f t="shared" ref="B6:B69" si="3">A7-A6</f>
        <v>21.273000000000003</v>
      </c>
      <c r="C6">
        <f t="shared" si="0"/>
        <v>42.272999999999996</v>
      </c>
      <c r="D6">
        <f t="shared" ref="D6:D69" si="4">C6/21</f>
        <v>2.0129999999999999</v>
      </c>
      <c r="E6">
        <f t="shared" si="1"/>
        <v>2.4058703235895585E-2</v>
      </c>
      <c r="F6">
        <f t="shared" si="2"/>
        <v>5.7882120139289285E-7</v>
      </c>
      <c r="G6">
        <f t="shared" ref="G6:G69" si="5">SQRT($D$1^2+($G$1*F6))</f>
        <v>6.8873295034276418E-5</v>
      </c>
      <c r="H6">
        <f t="shared" ref="H6:H69" si="6">1/G6</f>
        <v>14519.415682120718</v>
      </c>
      <c r="I6">
        <f t="shared" ref="I6:I69" si="7">E6/G6</f>
        <v>349.31831305475083</v>
      </c>
      <c r="J6">
        <f t="shared" ref="J6:J69" si="8">D6/G6</f>
        <v>29227.583768109005</v>
      </c>
      <c r="K6">
        <f t="shared" ref="K6:K69" si="9">(D6-$M$14-$M$15*E6)^2/G6^2</f>
        <v>0.28169109500164374</v>
      </c>
      <c r="M6">
        <v>50733039.855746962</v>
      </c>
      <c r="N6">
        <v>750591.2831401187</v>
      </c>
    </row>
    <row r="7" spans="1:15" x14ac:dyDescent="0.2">
      <c r="A7">
        <v>62.838000000000001</v>
      </c>
      <c r="B7">
        <f t="shared" si="3"/>
        <v>20.999999999999993</v>
      </c>
      <c r="C7">
        <f t="shared" si="0"/>
        <v>42.273999999999994</v>
      </c>
      <c r="D7">
        <f t="shared" si="4"/>
        <v>2.0130476190476188</v>
      </c>
      <c r="E7">
        <f t="shared" si="1"/>
        <v>1.5913937426398038E-2</v>
      </c>
      <c r="F7">
        <f t="shared" si="2"/>
        <v>2.5325340441131225E-7</v>
      </c>
      <c r="G7">
        <f t="shared" si="5"/>
        <v>6.801707143190024E-5</v>
      </c>
      <c r="H7">
        <f t="shared" si="6"/>
        <v>14702.191360902912</v>
      </c>
      <c r="I7">
        <f t="shared" si="7"/>
        <v>233.96975334833877</v>
      </c>
      <c r="J7">
        <f t="shared" si="8"/>
        <v>29596.211313848078</v>
      </c>
      <c r="K7">
        <f t="shared" si="9"/>
        <v>4.2348514758395052E-2</v>
      </c>
    </row>
    <row r="8" spans="1:15" x14ac:dyDescent="0.2">
      <c r="A8">
        <v>83.837999999999994</v>
      </c>
      <c r="B8">
        <f t="shared" si="3"/>
        <v>21.274000000000001</v>
      </c>
      <c r="C8">
        <f t="shared" si="0"/>
        <v>42.274000000000001</v>
      </c>
      <c r="D8">
        <f t="shared" si="4"/>
        <v>2.0130476190476192</v>
      </c>
      <c r="E8">
        <f t="shared" si="1"/>
        <v>1.1927765452420145E-2</v>
      </c>
      <c r="F8">
        <f t="shared" si="2"/>
        <v>1.4227158868794754E-7</v>
      </c>
      <c r="G8">
        <f t="shared" si="5"/>
        <v>6.7722721945288205E-5</v>
      </c>
      <c r="H8">
        <f t="shared" si="6"/>
        <v>14766.092845587031</v>
      </c>
      <c r="I8">
        <f t="shared" si="7"/>
        <v>176.12649211082126</v>
      </c>
      <c r="J8">
        <f t="shared" si="8"/>
        <v>29724.848045445058</v>
      </c>
      <c r="K8">
        <f t="shared" si="9"/>
        <v>5.1925864913892589E-2</v>
      </c>
      <c r="L8" t="s">
        <v>38</v>
      </c>
      <c r="M8">
        <f t="array" ref="M8:M9">MMULT(TRANSPOSE(H5:I88),J5:J88)</f>
        <v>37165376337.294106</v>
      </c>
    </row>
    <row r="9" spans="1:15" x14ac:dyDescent="0.2">
      <c r="A9">
        <v>105.11199999999999</v>
      </c>
      <c r="B9">
        <f t="shared" si="3"/>
        <v>21</v>
      </c>
      <c r="C9">
        <f t="shared" si="0"/>
        <v>42.274000000000001</v>
      </c>
      <c r="D9">
        <f t="shared" si="4"/>
        <v>2.0130476190476192</v>
      </c>
      <c r="E9">
        <f t="shared" si="1"/>
        <v>9.5136616180835683E-3</v>
      </c>
      <c r="F9">
        <f t="shared" si="2"/>
        <v>9.0509757383396467E-8</v>
      </c>
      <c r="G9">
        <f t="shared" si="5"/>
        <v>6.75849991927517E-5</v>
      </c>
      <c r="H9">
        <f t="shared" si="6"/>
        <v>14796.182761621563</v>
      </c>
      <c r="I9">
        <f t="shared" si="7"/>
        <v>140.76587603338879</v>
      </c>
      <c r="J9">
        <f t="shared" si="8"/>
        <v>29785.420479275715</v>
      </c>
      <c r="K9">
        <f t="shared" si="9"/>
        <v>5.8175682580488094E-2</v>
      </c>
      <c r="M9">
        <v>102127294.53652765</v>
      </c>
    </row>
    <row r="10" spans="1:15" x14ac:dyDescent="0.2">
      <c r="A10">
        <v>126.11199999999999</v>
      </c>
      <c r="B10">
        <f t="shared" si="3"/>
        <v>21.274000000000001</v>
      </c>
      <c r="C10">
        <f t="shared" si="0"/>
        <v>42.272999999999996</v>
      </c>
      <c r="D10">
        <f t="shared" si="4"/>
        <v>2.0129999999999999</v>
      </c>
      <c r="E10">
        <f t="shared" si="1"/>
        <v>7.9294595280385693E-3</v>
      </c>
      <c r="F10">
        <f t="shared" si="2"/>
        <v>6.287632840680164E-8</v>
      </c>
      <c r="G10">
        <f t="shared" si="5"/>
        <v>6.7511359871826144E-5</v>
      </c>
      <c r="H10">
        <f t="shared" si="6"/>
        <v>14812.32198401206</v>
      </c>
      <c r="I10">
        <f t="shared" si="7"/>
        <v>117.45370768849959</v>
      </c>
      <c r="J10">
        <f t="shared" si="8"/>
        <v>29817.204153816274</v>
      </c>
      <c r="K10">
        <f t="shared" si="9"/>
        <v>0.20742671712394098</v>
      </c>
    </row>
    <row r="11" spans="1:15" x14ac:dyDescent="0.2">
      <c r="A11">
        <v>147.386</v>
      </c>
      <c r="B11">
        <f t="shared" si="3"/>
        <v>20.998999999999995</v>
      </c>
      <c r="C11">
        <f t="shared" si="0"/>
        <v>42.275000000000006</v>
      </c>
      <c r="D11">
        <f t="shared" si="4"/>
        <v>2.0130952380952385</v>
      </c>
      <c r="E11">
        <f t="shared" si="1"/>
        <v>6.784904943481742E-3</v>
      </c>
      <c r="F11">
        <f t="shared" si="2"/>
        <v>4.6034935092082974E-8</v>
      </c>
      <c r="G11">
        <f t="shared" si="5"/>
        <v>6.7466440433950657E-5</v>
      </c>
      <c r="H11">
        <f t="shared" si="6"/>
        <v>14822.184089866065</v>
      </c>
      <c r="I11">
        <f t="shared" si="7"/>
        <v>100.56711010452869</v>
      </c>
      <c r="J11">
        <f t="shared" si="8"/>
        <v>29838.468209480383</v>
      </c>
      <c r="K11">
        <f t="shared" si="9"/>
        <v>0.92544338027033102</v>
      </c>
      <c r="L11" t="s">
        <v>39</v>
      </c>
      <c r="M11">
        <f t="array" ref="M11:N12">MINVERSE(M5:N6)</f>
        <v>6.6518858131156511E-11</v>
      </c>
      <c r="N11">
        <v>-4.4960605812108253E-9</v>
      </c>
    </row>
    <row r="12" spans="1:15" x14ac:dyDescent="0.2">
      <c r="A12">
        <v>168.38499999999999</v>
      </c>
      <c r="B12">
        <f t="shared" si="3"/>
        <v>21.27600000000001</v>
      </c>
      <c r="C12">
        <f t="shared" si="0"/>
        <v>42.272999999999996</v>
      </c>
      <c r="D12">
        <f t="shared" si="4"/>
        <v>2.0129999999999999</v>
      </c>
      <c r="E12">
        <f t="shared" si="1"/>
        <v>5.9387712682246047E-3</v>
      </c>
      <c r="F12">
        <f t="shared" si="2"/>
        <v>3.5269004176290073E-8</v>
      </c>
      <c r="G12">
        <f t="shared" si="5"/>
        <v>6.7437709819210433E-5</v>
      </c>
      <c r="H12">
        <f t="shared" si="6"/>
        <v>14828.498812916956</v>
      </c>
      <c r="I12">
        <f t="shared" si="7"/>
        <v>88.063062701053866</v>
      </c>
      <c r="J12">
        <f t="shared" si="8"/>
        <v>29849.76811040183</v>
      </c>
      <c r="K12">
        <f t="shared" si="9"/>
        <v>0.1983022467062365</v>
      </c>
      <c r="M12">
        <v>-4.4960605812108253E-9</v>
      </c>
      <c r="N12">
        <v>1.6361751704904397E-6</v>
      </c>
    </row>
    <row r="13" spans="1:15" x14ac:dyDescent="0.2">
      <c r="A13">
        <v>189.661</v>
      </c>
      <c r="B13">
        <f t="shared" si="3"/>
        <v>20.996999999999986</v>
      </c>
      <c r="C13">
        <f t="shared" si="0"/>
        <v>42.274000000000001</v>
      </c>
      <c r="D13">
        <f t="shared" si="4"/>
        <v>2.0130476190476192</v>
      </c>
      <c r="E13">
        <f t="shared" si="1"/>
        <v>5.2725652611765204E-3</v>
      </c>
      <c r="F13">
        <f t="shared" si="2"/>
        <v>2.7799944433365425E-8</v>
      </c>
      <c r="G13">
        <f t="shared" si="5"/>
        <v>6.7417770240668293E-5</v>
      </c>
      <c r="H13">
        <f t="shared" si="6"/>
        <v>14832.884511460332</v>
      </c>
      <c r="I13">
        <f t="shared" si="7"/>
        <v>78.207351598169012</v>
      </c>
      <c r="J13">
        <f t="shared" si="8"/>
        <v>29859.302849403528</v>
      </c>
      <c r="K13">
        <f t="shared" si="9"/>
        <v>6.9929727424876631E-2</v>
      </c>
    </row>
    <row r="14" spans="1:15" x14ac:dyDescent="0.2">
      <c r="A14">
        <v>210.65799999999999</v>
      </c>
      <c r="B14">
        <f t="shared" si="3"/>
        <v>21.277000000000015</v>
      </c>
      <c r="C14">
        <f t="shared" si="0"/>
        <v>42.273000000000025</v>
      </c>
      <c r="D14">
        <f t="shared" si="4"/>
        <v>2.0130000000000012</v>
      </c>
      <c r="E14">
        <f t="shared" si="1"/>
        <v>4.7470307322769615E-3</v>
      </c>
      <c r="F14">
        <f t="shared" si="2"/>
        <v>2.2534300773181943E-8</v>
      </c>
      <c r="G14">
        <f t="shared" si="5"/>
        <v>6.7403709408729736E-5</v>
      </c>
      <c r="H14">
        <f t="shared" si="6"/>
        <v>14835.97874318896</v>
      </c>
      <c r="I14">
        <f t="shared" si="7"/>
        <v>70.426847037325714</v>
      </c>
      <c r="J14">
        <f t="shared" si="8"/>
        <v>29864.825210039391</v>
      </c>
      <c r="K14">
        <f t="shared" si="9"/>
        <v>0.19287095150021111</v>
      </c>
      <c r="L14" t="s">
        <v>40</v>
      </c>
      <c r="M14">
        <f t="array" ref="M14:M15">MMULT(M11:N12,M8:M9)</f>
        <v>2.013027892740118</v>
      </c>
      <c r="N14">
        <f>SQRT(M11)</f>
        <v>8.1559093993960303E-6</v>
      </c>
      <c r="O14" t="s">
        <v>42</v>
      </c>
    </row>
    <row r="15" spans="1:15" x14ac:dyDescent="0.2">
      <c r="A15">
        <v>231.935</v>
      </c>
      <c r="B15">
        <f t="shared" si="3"/>
        <v>20.996000000000009</v>
      </c>
      <c r="C15">
        <f t="shared" si="0"/>
        <v>42.274000000000001</v>
      </c>
      <c r="D15">
        <f t="shared" si="4"/>
        <v>2.0130476190476192</v>
      </c>
      <c r="E15">
        <f t="shared" si="1"/>
        <v>4.3115528057429886E-3</v>
      </c>
      <c r="F15">
        <f t="shared" si="2"/>
        <v>1.8589487596710235E-8</v>
      </c>
      <c r="G15">
        <f t="shared" si="5"/>
        <v>6.7393173664214963E-5</v>
      </c>
      <c r="H15">
        <f t="shared" si="6"/>
        <v>14838.298089098436</v>
      </c>
      <c r="I15">
        <f t="shared" si="7"/>
        <v>63.976105758503195</v>
      </c>
      <c r="J15">
        <f t="shared" si="8"/>
        <v>29870.200638978447</v>
      </c>
      <c r="K15">
        <f t="shared" si="9"/>
        <v>7.2723275336296592E-2</v>
      </c>
      <c r="M15">
        <v>3.6001405689489729E-4</v>
      </c>
      <c r="O15" t="s">
        <v>43</v>
      </c>
    </row>
    <row r="16" spans="1:15" x14ac:dyDescent="0.2">
      <c r="A16">
        <v>252.93100000000001</v>
      </c>
      <c r="B16">
        <f t="shared" si="3"/>
        <v>21.277999999999992</v>
      </c>
      <c r="C16">
        <f t="shared" si="0"/>
        <v>42.273999999999972</v>
      </c>
      <c r="D16">
        <f t="shared" si="4"/>
        <v>2.0130476190476179</v>
      </c>
      <c r="E16">
        <f t="shared" si="1"/>
        <v>3.9536474374434133E-3</v>
      </c>
      <c r="F16">
        <f t="shared" si="2"/>
        <v>1.5631328059602868E-8</v>
      </c>
      <c r="G16">
        <f t="shared" si="5"/>
        <v>6.7385271977816251E-5</v>
      </c>
      <c r="H16">
        <f t="shared" si="6"/>
        <v>14840.038047619777</v>
      </c>
      <c r="I16">
        <f t="shared" si="7"/>
        <v>58.672278398534687</v>
      </c>
      <c r="J16">
        <f t="shared" si="8"/>
        <v>29873.703258337053</v>
      </c>
      <c r="K16">
        <f t="shared" si="9"/>
        <v>7.3775419241023224E-2</v>
      </c>
    </row>
    <row r="17" spans="1:13" x14ac:dyDescent="0.2">
      <c r="A17">
        <v>274.209</v>
      </c>
      <c r="B17">
        <f t="shared" si="3"/>
        <v>20.995999999999981</v>
      </c>
      <c r="C17">
        <f t="shared" si="0"/>
        <v>42.274000000000001</v>
      </c>
      <c r="D17">
        <f t="shared" si="4"/>
        <v>2.0130476190476192</v>
      </c>
      <c r="E17">
        <f t="shared" si="1"/>
        <v>3.6468533126192064E-3</v>
      </c>
      <c r="F17">
        <f t="shared" si="2"/>
        <v>1.3299539083761679E-8</v>
      </c>
      <c r="G17">
        <f t="shared" si="5"/>
        <v>6.7379042767731637E-5</v>
      </c>
      <c r="H17">
        <f t="shared" si="6"/>
        <v>14841.410013009387</v>
      </c>
      <c r="I17">
        <f t="shared" si="7"/>
        <v>54.12444526988314</v>
      </c>
      <c r="J17">
        <f t="shared" si="8"/>
        <v>29876.465089998041</v>
      </c>
      <c r="K17">
        <f t="shared" si="9"/>
        <v>7.4682317244330207E-2</v>
      </c>
      <c r="L17" t="s">
        <v>41</v>
      </c>
      <c r="M17">
        <f>+SUM(K5:K88)/(COUNT(K5:K88)-2)</f>
        <v>0.15741348246946452</v>
      </c>
    </row>
    <row r="18" spans="1:13" x14ac:dyDescent="0.2">
      <c r="A18">
        <v>295.20499999999998</v>
      </c>
      <c r="B18">
        <f t="shared" si="3"/>
        <v>21.27800000000002</v>
      </c>
      <c r="C18">
        <f t="shared" si="0"/>
        <v>42.273000000000025</v>
      </c>
      <c r="D18">
        <f t="shared" si="4"/>
        <v>2.0130000000000012</v>
      </c>
      <c r="E18">
        <f t="shared" si="1"/>
        <v>3.3874764993817859E-3</v>
      </c>
      <c r="F18">
        <f t="shared" si="2"/>
        <v>1.1474997033863878E-8</v>
      </c>
      <c r="G18">
        <f t="shared" si="5"/>
        <v>6.7374168230466323E-5</v>
      </c>
      <c r="H18">
        <f t="shared" si="6"/>
        <v>14842.483792591062</v>
      </c>
      <c r="I18">
        <f t="shared" si="7"/>
        <v>50.278565039857263</v>
      </c>
      <c r="J18">
        <f t="shared" si="8"/>
        <v>29877.919874485826</v>
      </c>
      <c r="K18">
        <f t="shared" si="9"/>
        <v>0.186709142469828</v>
      </c>
    </row>
    <row r="19" spans="1:13" x14ac:dyDescent="0.2">
      <c r="A19">
        <v>316.483</v>
      </c>
      <c r="B19">
        <f t="shared" si="3"/>
        <v>20.995000000000005</v>
      </c>
      <c r="C19">
        <f t="shared" si="0"/>
        <v>42.274000000000001</v>
      </c>
      <c r="D19">
        <f t="shared" si="4"/>
        <v>2.0130476190476192</v>
      </c>
      <c r="E19">
        <f t="shared" si="1"/>
        <v>3.1597273787217638E-3</v>
      </c>
      <c r="F19">
        <f t="shared" si="2"/>
        <v>9.9838771078439097E-9</v>
      </c>
      <c r="G19">
        <f t="shared" si="5"/>
        <v>6.737018421842128E-5</v>
      </c>
      <c r="H19">
        <f t="shared" si="6"/>
        <v>14843.361519658221</v>
      </c>
      <c r="I19">
        <f t="shared" si="7"/>
        <v>46.90097578592917</v>
      </c>
      <c r="J19">
        <f t="shared" si="8"/>
        <v>29880.393565811031</v>
      </c>
      <c r="K19">
        <f t="shared" si="9"/>
        <v>7.6131682571978027E-2</v>
      </c>
    </row>
    <row r="20" spans="1:13" x14ac:dyDescent="0.2">
      <c r="A20">
        <v>337.47800000000001</v>
      </c>
      <c r="B20">
        <f t="shared" si="3"/>
        <v>21.278999999999996</v>
      </c>
      <c r="C20">
        <f t="shared" si="0"/>
        <v>42.272999999999968</v>
      </c>
      <c r="D20">
        <f t="shared" si="4"/>
        <v>2.0129999999999986</v>
      </c>
      <c r="E20">
        <f t="shared" si="1"/>
        <v>2.9631561168431721E-3</v>
      </c>
      <c r="F20">
        <f t="shared" si="2"/>
        <v>8.7802941727851054E-9</v>
      </c>
      <c r="G20">
        <f t="shared" si="5"/>
        <v>6.7366968283162206E-5</v>
      </c>
      <c r="H20">
        <f t="shared" si="6"/>
        <v>14844.07010564466</v>
      </c>
      <c r="I20">
        <f t="shared" si="7"/>
        <v>43.985297132389846</v>
      </c>
      <c r="J20">
        <f t="shared" si="8"/>
        <v>29881.113122662679</v>
      </c>
      <c r="K20">
        <f t="shared" si="9"/>
        <v>0.18479433403083445</v>
      </c>
    </row>
    <row r="21" spans="1:13" x14ac:dyDescent="0.2">
      <c r="A21">
        <v>358.75700000000001</v>
      </c>
      <c r="B21">
        <f t="shared" si="3"/>
        <v>20.993999999999971</v>
      </c>
      <c r="C21">
        <f t="shared" si="0"/>
        <v>42.274000000000001</v>
      </c>
      <c r="D21">
        <f t="shared" si="4"/>
        <v>2.0130476190476192</v>
      </c>
      <c r="E21">
        <f t="shared" si="1"/>
        <v>2.7874020576601991E-3</v>
      </c>
      <c r="F21">
        <f t="shared" si="2"/>
        <v>7.7696102310483112E-9</v>
      </c>
      <c r="G21">
        <f t="shared" si="5"/>
        <v>6.7364267649277918E-5</v>
      </c>
      <c r="H21">
        <f t="shared" si="6"/>
        <v>14844.665204502066</v>
      </c>
      <c r="I21">
        <f t="shared" si="7"/>
        <v>41.378050336305819</v>
      </c>
      <c r="J21">
        <f t="shared" si="8"/>
        <v>29883.017945481919</v>
      </c>
      <c r="K21">
        <f t="shared" si="9"/>
        <v>7.7247169838790278E-2</v>
      </c>
    </row>
    <row r="22" spans="1:13" x14ac:dyDescent="0.2">
      <c r="A22">
        <v>379.75099999999998</v>
      </c>
      <c r="B22">
        <f t="shared" si="3"/>
        <v>21.28000000000003</v>
      </c>
      <c r="C22">
        <f t="shared" si="0"/>
        <v>42.274000000000001</v>
      </c>
      <c r="D22">
        <f t="shared" si="4"/>
        <v>2.0130476190476192</v>
      </c>
      <c r="E22">
        <f t="shared" si="1"/>
        <v>2.6333044547611462E-3</v>
      </c>
      <c r="F22">
        <f t="shared" si="2"/>
        <v>6.9342923514648971E-9</v>
      </c>
      <c r="G22">
        <f t="shared" si="5"/>
        <v>6.7362035526779689E-5</v>
      </c>
      <c r="H22">
        <f t="shared" si="6"/>
        <v>14845.157100433096</v>
      </c>
      <c r="I22">
        <f t="shared" si="7"/>
        <v>39.091818324199537</v>
      </c>
      <c r="J22">
        <f t="shared" si="8"/>
        <v>29884.008155414704</v>
      </c>
      <c r="K22">
        <f t="shared" si="9"/>
        <v>7.7710778115063703E-2</v>
      </c>
    </row>
    <row r="23" spans="1:13" x14ac:dyDescent="0.2">
      <c r="A23">
        <v>401.03100000000001</v>
      </c>
      <c r="B23">
        <f t="shared" si="3"/>
        <v>20.993999999999971</v>
      </c>
      <c r="C23">
        <f t="shared" si="0"/>
        <v>42.274000000000001</v>
      </c>
      <c r="D23">
        <f t="shared" si="4"/>
        <v>2.0130476190476192</v>
      </c>
      <c r="E23">
        <f t="shared" si="1"/>
        <v>2.4935728160665883E-3</v>
      </c>
      <c r="F23">
        <f t="shared" si="2"/>
        <v>6.2179053890262558E-9</v>
      </c>
      <c r="G23">
        <f t="shared" si="5"/>
        <v>6.7360121150574414E-5</v>
      </c>
      <c r="H23">
        <f t="shared" si="6"/>
        <v>14845.57900014217</v>
      </c>
      <c r="I23">
        <f t="shared" si="7"/>
        <v>37.018532233523523</v>
      </c>
      <c r="J23">
        <f t="shared" si="8"/>
        <v>29884.857459619532</v>
      </c>
      <c r="K23">
        <f t="shared" si="9"/>
        <v>7.8132137263590182E-2</v>
      </c>
    </row>
    <row r="24" spans="1:13" x14ac:dyDescent="0.2">
      <c r="A24">
        <v>422.02499999999998</v>
      </c>
      <c r="B24">
        <f t="shared" si="3"/>
        <v>21.28000000000003</v>
      </c>
      <c r="C24">
        <f t="shared" si="0"/>
        <v>42.273000000000025</v>
      </c>
      <c r="D24">
        <f t="shared" si="4"/>
        <v>2.0130000000000012</v>
      </c>
      <c r="E24">
        <f t="shared" si="1"/>
        <v>2.3695278715715894E-3</v>
      </c>
      <c r="F24">
        <f t="shared" si="2"/>
        <v>5.614662334154587E-9</v>
      </c>
      <c r="G24">
        <f t="shared" si="5"/>
        <v>6.7358509082739344E-5</v>
      </c>
      <c r="H24">
        <f t="shared" si="6"/>
        <v>14845.9342942353</v>
      </c>
      <c r="I24">
        <f t="shared" si="7"/>
        <v>35.177855089711038</v>
      </c>
      <c r="J24">
        <f t="shared" si="8"/>
        <v>29884.865734295679</v>
      </c>
      <c r="K24">
        <f t="shared" si="9"/>
        <v>0.18212265462718571</v>
      </c>
    </row>
    <row r="25" spans="1:13" x14ac:dyDescent="0.2">
      <c r="A25">
        <v>443.30500000000001</v>
      </c>
      <c r="B25">
        <f t="shared" si="3"/>
        <v>20.992999999999995</v>
      </c>
      <c r="C25">
        <f t="shared" si="0"/>
        <v>42.274000000000001</v>
      </c>
      <c r="D25">
        <f t="shared" si="4"/>
        <v>2.0130476190476192</v>
      </c>
      <c r="E25">
        <f t="shared" si="1"/>
        <v>2.255783264343962E-3</v>
      </c>
      <c r="F25">
        <f t="shared" si="2"/>
        <v>5.0885581356943E-9</v>
      </c>
      <c r="G25">
        <f t="shared" si="5"/>
        <v>6.7357103124312365E-5</v>
      </c>
      <c r="H25">
        <f t="shared" si="6"/>
        <v>14846.244176422319</v>
      </c>
      <c r="I25">
        <f t="shared" si="7"/>
        <v>33.489909151537475</v>
      </c>
      <c r="J25">
        <f t="shared" si="8"/>
        <v>29886.196491146529</v>
      </c>
      <c r="K25">
        <f t="shared" si="9"/>
        <v>7.8851301896380149E-2</v>
      </c>
    </row>
    <row r="26" spans="1:13" x14ac:dyDescent="0.2">
      <c r="A26">
        <v>464.298</v>
      </c>
      <c r="B26">
        <f t="shared" si="3"/>
        <v>21.281000000000006</v>
      </c>
      <c r="C26">
        <f t="shared" si="0"/>
        <v>42.273000000000025</v>
      </c>
      <c r="D26">
        <f t="shared" si="4"/>
        <v>2.0130000000000012</v>
      </c>
      <c r="E26">
        <f t="shared" si="1"/>
        <v>2.1537891612714247E-3</v>
      </c>
      <c r="F26">
        <f t="shared" si="2"/>
        <v>4.6388077512102679E-9</v>
      </c>
      <c r="G26">
        <f t="shared" si="5"/>
        <v>6.7355901190197114E-5</v>
      </c>
      <c r="H26">
        <f t="shared" si="6"/>
        <v>14846.509100609266</v>
      </c>
      <c r="I26">
        <f t="shared" si="7"/>
        <v>31.976250383609806</v>
      </c>
      <c r="J26">
        <f t="shared" si="8"/>
        <v>29886.022819526472</v>
      </c>
      <c r="K26">
        <f t="shared" si="9"/>
        <v>0.181153848202663</v>
      </c>
    </row>
    <row r="27" spans="1:13" x14ac:dyDescent="0.2">
      <c r="A27">
        <v>485.57900000000001</v>
      </c>
      <c r="B27">
        <f t="shared" si="3"/>
        <v>20.992000000000019</v>
      </c>
      <c r="C27">
        <f t="shared" si="0"/>
        <v>42.275000000000034</v>
      </c>
      <c r="D27">
        <f t="shared" si="4"/>
        <v>2.0130952380952398</v>
      </c>
      <c r="E27">
        <f t="shared" si="1"/>
        <v>2.0593971320835539E-3</v>
      </c>
      <c r="F27">
        <f t="shared" si="2"/>
        <v>4.241116547633967E-9</v>
      </c>
      <c r="G27">
        <f t="shared" si="5"/>
        <v>6.7354838363621464E-5</v>
      </c>
      <c r="H27">
        <f t="shared" si="6"/>
        <v>14846.743371298813</v>
      </c>
      <c r="I27">
        <f t="shared" si="7"/>
        <v>30.575340719633292</v>
      </c>
      <c r="J27">
        <f t="shared" si="8"/>
        <v>29887.908381983707</v>
      </c>
      <c r="K27">
        <f t="shared" si="9"/>
        <v>0.97782759023668375</v>
      </c>
    </row>
    <row r="28" spans="1:13" x14ac:dyDescent="0.2">
      <c r="A28">
        <v>506.57100000000003</v>
      </c>
      <c r="B28">
        <f t="shared" si="3"/>
        <v>21.283000000000015</v>
      </c>
      <c r="C28">
        <f t="shared" si="0"/>
        <v>42.273000000000025</v>
      </c>
      <c r="D28">
        <f t="shared" si="4"/>
        <v>2.0130000000000012</v>
      </c>
      <c r="E28">
        <f t="shared" si="1"/>
        <v>1.9740569436465963E-3</v>
      </c>
      <c r="F28">
        <f t="shared" si="2"/>
        <v>3.8969008167593409E-9</v>
      </c>
      <c r="G28">
        <f t="shared" si="5"/>
        <v>6.7353918436280848E-5</v>
      </c>
      <c r="H28">
        <f t="shared" si="6"/>
        <v>14846.946149777979</v>
      </c>
      <c r="I28">
        <f t="shared" si="7"/>
        <v>29.308717138916318</v>
      </c>
      <c r="J28">
        <f t="shared" si="8"/>
        <v>29886.90259950309</v>
      </c>
      <c r="K28">
        <f t="shared" si="9"/>
        <v>0.18034763310856894</v>
      </c>
    </row>
    <row r="29" spans="1:13" x14ac:dyDescent="0.2">
      <c r="A29">
        <v>527.85400000000004</v>
      </c>
      <c r="B29">
        <f t="shared" si="3"/>
        <v>20.990000000000009</v>
      </c>
      <c r="C29">
        <f t="shared" si="0"/>
        <v>42.274000000000001</v>
      </c>
      <c r="D29">
        <f t="shared" si="4"/>
        <v>2.0130476190476192</v>
      </c>
      <c r="E29">
        <f t="shared" si="1"/>
        <v>1.8944632417297205E-3</v>
      </c>
      <c r="F29">
        <f t="shared" si="2"/>
        <v>3.5889909742650814E-9</v>
      </c>
      <c r="G29">
        <f t="shared" si="5"/>
        <v>6.73530955269194E-5</v>
      </c>
      <c r="H29">
        <f t="shared" si="6"/>
        <v>14847.127547394228</v>
      </c>
      <c r="I29">
        <f t="shared" si="7"/>
        <v>28.127337383811106</v>
      </c>
      <c r="J29">
        <f t="shared" si="8"/>
        <v>29887.974758978271</v>
      </c>
      <c r="K29">
        <f t="shared" si="9"/>
        <v>7.9949127058915978E-2</v>
      </c>
    </row>
    <row r="30" spans="1:13" x14ac:dyDescent="0.2">
      <c r="A30">
        <v>548.84400000000005</v>
      </c>
      <c r="B30">
        <f t="shared" si="3"/>
        <v>21.283999999999992</v>
      </c>
      <c r="C30">
        <f t="shared" si="0"/>
        <v>42.272999999999911</v>
      </c>
      <c r="D30">
        <f t="shared" si="4"/>
        <v>2.0129999999999959</v>
      </c>
      <c r="E30">
        <f t="shared" si="1"/>
        <v>1.8220113547747629E-3</v>
      </c>
      <c r="F30">
        <f t="shared" si="2"/>
        <v>3.3197253769281669E-9</v>
      </c>
      <c r="G30">
        <f t="shared" si="5"/>
        <v>6.7352375888611132E-5</v>
      </c>
      <c r="H30">
        <f t="shared" si="6"/>
        <v>14847.286184140296</v>
      </c>
      <c r="I30">
        <f t="shared" si="7"/>
        <v>27.051924015094077</v>
      </c>
      <c r="J30">
        <f t="shared" si="8"/>
        <v>29887.587088674354</v>
      </c>
      <c r="K30">
        <f t="shared" si="9"/>
        <v>0.17966625838561009</v>
      </c>
    </row>
    <row r="31" spans="1:13" x14ac:dyDescent="0.2">
      <c r="A31">
        <v>570.12800000000004</v>
      </c>
      <c r="B31">
        <f t="shared" si="3"/>
        <v>20.988999999999919</v>
      </c>
      <c r="C31">
        <f t="shared" si="0"/>
        <v>42.274000000000001</v>
      </c>
      <c r="D31">
        <f t="shared" si="4"/>
        <v>2.0130476190476192</v>
      </c>
      <c r="E31">
        <f t="shared" si="1"/>
        <v>1.7539920859877078E-3</v>
      </c>
      <c r="F31">
        <f t="shared" si="2"/>
        <v>3.0764882377075107E-9</v>
      </c>
      <c r="G31">
        <f t="shared" si="5"/>
        <v>6.7351725807260213E-5</v>
      </c>
      <c r="H31">
        <f t="shared" si="6"/>
        <v>14847.429490696206</v>
      </c>
      <c r="I31">
        <f t="shared" si="7"/>
        <v>26.042273823941649</v>
      </c>
      <c r="J31">
        <f t="shared" si="8"/>
        <v>29888.582585223401</v>
      </c>
      <c r="K31">
        <f t="shared" si="9"/>
        <v>8.037756576187681E-2</v>
      </c>
    </row>
    <row r="32" spans="1:13" x14ac:dyDescent="0.2">
      <c r="A32">
        <v>591.11699999999996</v>
      </c>
      <c r="B32">
        <f t="shared" si="3"/>
        <v>21.285000000000082</v>
      </c>
      <c r="C32">
        <f t="shared" si="0"/>
        <v>42.274000000000001</v>
      </c>
      <c r="D32">
        <f t="shared" si="4"/>
        <v>2.0130476190476192</v>
      </c>
      <c r="E32">
        <f t="shared" si="1"/>
        <v>1.6917124697817861E-3</v>
      </c>
      <c r="F32">
        <f t="shared" si="2"/>
        <v>2.8618910804151907E-9</v>
      </c>
      <c r="G32">
        <f t="shared" si="5"/>
        <v>6.7351152264594758E-5</v>
      </c>
      <c r="H32">
        <f t="shared" si="6"/>
        <v>14847.55592705251</v>
      </c>
      <c r="I32">
        <f t="shared" si="7"/>
        <v>25.117795507577199</v>
      </c>
      <c r="J32">
        <f t="shared" si="8"/>
        <v>29888.837107629421</v>
      </c>
      <c r="K32">
        <f t="shared" si="9"/>
        <v>8.0567810537906528E-2</v>
      </c>
    </row>
    <row r="33" spans="1:11" x14ac:dyDescent="0.2">
      <c r="A33">
        <v>612.40200000000004</v>
      </c>
      <c r="B33">
        <f t="shared" si="3"/>
        <v>20.988999999999919</v>
      </c>
      <c r="C33">
        <f t="shared" si="0"/>
        <v>42.274000000000001</v>
      </c>
      <c r="D33">
        <f t="shared" si="4"/>
        <v>2.0130476190476192</v>
      </c>
      <c r="E33">
        <f t="shared" si="1"/>
        <v>1.6329143275168924E-3</v>
      </c>
      <c r="F33">
        <f t="shared" si="2"/>
        <v>2.6664092010099448E-9</v>
      </c>
      <c r="G33">
        <f t="shared" si="5"/>
        <v>6.7350629806087759E-5</v>
      </c>
      <c r="H33">
        <f t="shared" si="6"/>
        <v>14847.671103880471</v>
      </c>
      <c r="I33">
        <f t="shared" si="7"/>
        <v>24.244974875784976</v>
      </c>
      <c r="J33">
        <f t="shared" si="8"/>
        <v>29889.06896406872</v>
      </c>
      <c r="K33">
        <f t="shared" si="9"/>
        <v>8.0747584236964334E-2</v>
      </c>
    </row>
    <row r="34" spans="1:11" x14ac:dyDescent="0.2">
      <c r="A34">
        <v>633.39099999999996</v>
      </c>
      <c r="B34">
        <f t="shared" si="3"/>
        <v>21.285000000000082</v>
      </c>
      <c r="C34">
        <f t="shared" si="0"/>
        <v>42.273000000000025</v>
      </c>
      <c r="D34">
        <f t="shared" si="4"/>
        <v>2.0130000000000012</v>
      </c>
      <c r="E34">
        <f t="shared" si="1"/>
        <v>1.5788036141972338E-3</v>
      </c>
      <c r="F34">
        <f t="shared" si="2"/>
        <v>2.4926208522022479E-9</v>
      </c>
      <c r="G34">
        <f t="shared" si="5"/>
        <v>6.7350165323820684E-5</v>
      </c>
      <c r="H34">
        <f t="shared" si="6"/>
        <v>14847.773501252505</v>
      </c>
      <c r="I34">
        <f t="shared" si="7"/>
        <v>23.441718466559369</v>
      </c>
      <c r="J34">
        <f t="shared" si="8"/>
        <v>29888.568058021308</v>
      </c>
      <c r="K34">
        <f t="shared" si="9"/>
        <v>0.17857760533652692</v>
      </c>
    </row>
    <row r="35" spans="1:11" x14ac:dyDescent="0.2">
      <c r="A35">
        <v>654.67600000000004</v>
      </c>
      <c r="B35">
        <f t="shared" si="3"/>
        <v>20.987999999999943</v>
      </c>
      <c r="C35">
        <f t="shared" si="0"/>
        <v>42.274000000000001</v>
      </c>
      <c r="D35">
        <f t="shared" si="4"/>
        <v>2.0130476190476192</v>
      </c>
      <c r="E35">
        <f t="shared" si="1"/>
        <v>1.5274731317476125E-3</v>
      </c>
      <c r="F35">
        <f t="shared" si="2"/>
        <v>2.3331741682108591E-9</v>
      </c>
      <c r="G35">
        <f t="shared" si="5"/>
        <v>6.7349739169550568E-5</v>
      </c>
      <c r="H35">
        <f t="shared" si="6"/>
        <v>14847.867450273796</v>
      </c>
      <c r="I35">
        <f t="shared" si="7"/>
        <v>22.679718594043152</v>
      </c>
      <c r="J35">
        <f t="shared" si="8"/>
        <v>29889.464218708308</v>
      </c>
      <c r="K35">
        <f t="shared" si="9"/>
        <v>8.1070365158047719E-2</v>
      </c>
    </row>
    <row r="36" spans="1:11" x14ac:dyDescent="0.2">
      <c r="A36">
        <v>675.66399999999999</v>
      </c>
      <c r="B36">
        <f t="shared" si="3"/>
        <v>21.286000000000058</v>
      </c>
      <c r="C36">
        <f t="shared" si="0"/>
        <v>42.273000000000025</v>
      </c>
      <c r="D36">
        <f t="shared" si="4"/>
        <v>2.0130000000000012</v>
      </c>
      <c r="E36">
        <f t="shared" si="1"/>
        <v>1.4800255748419332E-3</v>
      </c>
      <c r="F36">
        <f t="shared" si="2"/>
        <v>2.1904757021861949E-9</v>
      </c>
      <c r="G36">
        <f t="shared" si="5"/>
        <v>6.7349357776073506E-5</v>
      </c>
      <c r="H36">
        <f t="shared" si="6"/>
        <v>14847.951532438508</v>
      </c>
      <c r="I36">
        <f t="shared" si="7"/>
        <v>21.975348002022468</v>
      </c>
      <c r="J36">
        <f t="shared" si="8"/>
        <v>29888.926434798737</v>
      </c>
      <c r="K36">
        <f t="shared" si="9"/>
        <v>0.1781358992694069</v>
      </c>
    </row>
    <row r="37" spans="1:11" x14ac:dyDescent="0.2">
      <c r="A37">
        <v>696.95</v>
      </c>
      <c r="B37">
        <f t="shared" si="3"/>
        <v>20.986999999999966</v>
      </c>
      <c r="C37">
        <f t="shared" ref="C37:C68" si="10">A39-A37</f>
        <v>42.274000000000001</v>
      </c>
      <c r="D37">
        <f t="shared" si="4"/>
        <v>2.0130476190476192</v>
      </c>
      <c r="E37">
        <f t="shared" ref="E37:E68" si="11">1/A37</f>
        <v>1.4348231580457707E-3</v>
      </c>
      <c r="F37">
        <f t="shared" ref="F37:F68" si="12">SQRT(((1/(A37^2))*$A$1)^2)</f>
        <v>2.058717494864439E-9</v>
      </c>
      <c r="G37">
        <f t="shared" si="5"/>
        <v>6.7349005620960113E-5</v>
      </c>
      <c r="H37">
        <f t="shared" si="6"/>
        <v>14848.029169546991</v>
      </c>
      <c r="I37">
        <f t="shared" si="7"/>
        <v>21.304296103805136</v>
      </c>
      <c r="J37">
        <f t="shared" si="8"/>
        <v>29889.789767306167</v>
      </c>
      <c r="K37">
        <f t="shared" si="9"/>
        <v>8.1354409079474221E-2</v>
      </c>
    </row>
    <row r="38" spans="1:11" x14ac:dyDescent="0.2">
      <c r="A38">
        <v>717.93700000000001</v>
      </c>
      <c r="B38">
        <f t="shared" si="3"/>
        <v>21.287000000000035</v>
      </c>
      <c r="C38">
        <f t="shared" si="10"/>
        <v>42.273000000000025</v>
      </c>
      <c r="D38">
        <f t="shared" si="4"/>
        <v>2.0130000000000012</v>
      </c>
      <c r="E38">
        <f t="shared" si="11"/>
        <v>1.3928798766465582E-3</v>
      </c>
      <c r="F38">
        <f t="shared" si="12"/>
        <v>1.9401143507669308E-9</v>
      </c>
      <c r="G38">
        <f t="shared" si="5"/>
        <v>6.7348688624303907E-5</v>
      </c>
      <c r="H38">
        <f t="shared" si="6"/>
        <v>14848.099056217305</v>
      </c>
      <c r="I38">
        <f t="shared" si="7"/>
        <v>20.681618381859838</v>
      </c>
      <c r="J38">
        <f t="shared" si="8"/>
        <v>29889.223400165454</v>
      </c>
      <c r="K38">
        <f t="shared" si="9"/>
        <v>0.17774642638586399</v>
      </c>
    </row>
    <row r="39" spans="1:11" x14ac:dyDescent="0.2">
      <c r="A39">
        <v>739.22400000000005</v>
      </c>
      <c r="B39">
        <f t="shared" si="3"/>
        <v>20.98599999999999</v>
      </c>
      <c r="C39">
        <f t="shared" si="10"/>
        <v>42.274000000000001</v>
      </c>
      <c r="D39">
        <f t="shared" si="4"/>
        <v>2.0130476190476192</v>
      </c>
      <c r="E39">
        <f t="shared" si="11"/>
        <v>1.3527699317121738E-3</v>
      </c>
      <c r="F39">
        <f t="shared" si="12"/>
        <v>1.8299864881445595E-9</v>
      </c>
      <c r="G39">
        <f t="shared" si="5"/>
        <v>6.7348394278627684E-5</v>
      </c>
      <c r="H39">
        <f t="shared" si="6"/>
        <v>14848.163949728192</v>
      </c>
      <c r="I39">
        <f t="shared" si="7"/>
        <v>20.086149732324966</v>
      </c>
      <c r="J39">
        <f t="shared" si="8"/>
        <v>29890.06108622903</v>
      </c>
      <c r="K39">
        <f t="shared" si="9"/>
        <v>8.1606292866382893E-2</v>
      </c>
    </row>
    <row r="40" spans="1:11" x14ac:dyDescent="0.2">
      <c r="A40">
        <v>760.21</v>
      </c>
      <c r="B40">
        <f t="shared" si="3"/>
        <v>21.288000000000011</v>
      </c>
      <c r="C40">
        <f t="shared" si="10"/>
        <v>42.274000000000001</v>
      </c>
      <c r="D40">
        <f t="shared" si="4"/>
        <v>2.0130476190476192</v>
      </c>
      <c r="E40">
        <f t="shared" si="11"/>
        <v>1.31542600071033E-3</v>
      </c>
      <c r="F40">
        <f t="shared" si="12"/>
        <v>1.730345563344773E-9</v>
      </c>
      <c r="G40">
        <f t="shared" si="5"/>
        <v>6.7348127960942304E-5</v>
      </c>
      <c r="H40">
        <f t="shared" si="6"/>
        <v>14848.222664480554</v>
      </c>
      <c r="I40">
        <f t="shared" si="7"/>
        <v>19.531738157194134</v>
      </c>
      <c r="J40">
        <f t="shared" si="8"/>
        <v>29890.179281821474</v>
      </c>
      <c r="K40">
        <f t="shared" si="9"/>
        <v>8.1721031322905133E-2</v>
      </c>
    </row>
    <row r="41" spans="1:11" x14ac:dyDescent="0.2">
      <c r="A41">
        <v>781.49800000000005</v>
      </c>
      <c r="B41">
        <f t="shared" si="3"/>
        <v>20.98599999999999</v>
      </c>
      <c r="C41">
        <f t="shared" si="10"/>
        <v>42.274000000000001</v>
      </c>
      <c r="D41">
        <f t="shared" si="4"/>
        <v>2.0130476190476192</v>
      </c>
      <c r="E41">
        <f t="shared" si="11"/>
        <v>1.279593805742305E-3</v>
      </c>
      <c r="F41">
        <f t="shared" si="12"/>
        <v>1.6373603076940758E-9</v>
      </c>
      <c r="G41">
        <f t="shared" si="5"/>
        <v>6.7347879431407258E-5</v>
      </c>
      <c r="H41">
        <f t="shared" si="6"/>
        <v>14848.277457918835</v>
      </c>
      <c r="I41">
        <f t="shared" si="7"/>
        <v>18.999763861096042</v>
      </c>
      <c r="J41">
        <f t="shared" si="8"/>
        <v>29890.289583621947</v>
      </c>
      <c r="K41">
        <f t="shared" si="9"/>
        <v>8.1831184603402191E-2</v>
      </c>
    </row>
    <row r="42" spans="1:11" x14ac:dyDescent="0.2">
      <c r="A42">
        <v>802.48400000000004</v>
      </c>
      <c r="B42">
        <f t="shared" si="3"/>
        <v>21.288000000000011</v>
      </c>
      <c r="C42">
        <f t="shared" si="10"/>
        <v>42.272999999999911</v>
      </c>
      <c r="D42">
        <f t="shared" si="4"/>
        <v>2.0129999999999959</v>
      </c>
      <c r="E42">
        <f t="shared" si="11"/>
        <v>1.2461307639778487E-3</v>
      </c>
      <c r="F42">
        <f t="shared" si="12"/>
        <v>1.552841880932017E-9</v>
      </c>
      <c r="G42">
        <f t="shared" si="5"/>
        <v>6.7347653531084193E-5</v>
      </c>
      <c r="H42">
        <f t="shared" si="6"/>
        <v>14848.327262633607</v>
      </c>
      <c r="I42">
        <f t="shared" si="7"/>
        <v>18.502957395578736</v>
      </c>
      <c r="J42">
        <f t="shared" si="8"/>
        <v>29889.682779681392</v>
      </c>
      <c r="K42">
        <f t="shared" si="9"/>
        <v>0.17709103645698665</v>
      </c>
    </row>
    <row r="43" spans="1:11" x14ac:dyDescent="0.2">
      <c r="A43">
        <v>823.77200000000005</v>
      </c>
      <c r="B43">
        <f t="shared" si="3"/>
        <v>20.9849999999999</v>
      </c>
      <c r="C43">
        <f t="shared" si="10"/>
        <v>42.274000000000001</v>
      </c>
      <c r="D43">
        <f t="shared" si="4"/>
        <v>2.0130476190476192</v>
      </c>
      <c r="E43">
        <f t="shared" si="11"/>
        <v>1.213928125743531E-3</v>
      </c>
      <c r="F43">
        <f t="shared" si="12"/>
        <v>1.4736214944712019E-9</v>
      </c>
      <c r="G43">
        <f t="shared" si="5"/>
        <v>6.7347441790642187E-5</v>
      </c>
      <c r="H43">
        <f t="shared" si="6"/>
        <v>14848.373945793266</v>
      </c>
      <c r="I43">
        <f t="shared" si="7"/>
        <v>18.024858754355897</v>
      </c>
      <c r="J43">
        <f t="shared" si="8"/>
        <v>29890.483818307835</v>
      </c>
      <c r="K43">
        <f t="shared" si="9"/>
        <v>8.2033201552063992E-2</v>
      </c>
    </row>
    <row r="44" spans="1:11" x14ac:dyDescent="0.2">
      <c r="A44">
        <v>844.75699999999995</v>
      </c>
      <c r="B44">
        <f t="shared" si="3"/>
        <v>21.289000000000101</v>
      </c>
      <c r="C44">
        <f t="shared" si="10"/>
        <v>42.273000000000025</v>
      </c>
      <c r="D44">
        <f t="shared" si="4"/>
        <v>2.0130000000000012</v>
      </c>
      <c r="E44">
        <f t="shared" si="11"/>
        <v>1.1837723747775987E-3</v>
      </c>
      <c r="F44">
        <f t="shared" si="12"/>
        <v>1.401317035286596E-9</v>
      </c>
      <c r="G44">
        <f t="shared" si="5"/>
        <v>6.7347248534526378E-5</v>
      </c>
      <c r="H44">
        <f t="shared" si="6"/>
        <v>14848.416553904766</v>
      </c>
      <c r="I44">
        <f t="shared" si="7"/>
        <v>17.577145325702855</v>
      </c>
      <c r="J44">
        <f t="shared" si="8"/>
        <v>29889.862523010313</v>
      </c>
      <c r="K44">
        <f t="shared" si="9"/>
        <v>0.17681271764706641</v>
      </c>
    </row>
    <row r="45" spans="1:11" x14ac:dyDescent="0.2">
      <c r="A45">
        <v>866.04600000000005</v>
      </c>
      <c r="B45">
        <f t="shared" si="3"/>
        <v>20.983999999999924</v>
      </c>
      <c r="C45">
        <f t="shared" si="10"/>
        <v>42.274000000000001</v>
      </c>
      <c r="D45">
        <f t="shared" si="4"/>
        <v>2.0130476190476192</v>
      </c>
      <c r="E45">
        <f t="shared" si="11"/>
        <v>1.1546730774115925E-3</v>
      </c>
      <c r="F45">
        <f t="shared" si="12"/>
        <v>1.3332699156991573E-9</v>
      </c>
      <c r="G45">
        <f t="shared" si="5"/>
        <v>6.734706665696588E-5</v>
      </c>
      <c r="H45">
        <f t="shared" si="6"/>
        <v>14848.456653554449</v>
      </c>
      <c r="I45">
        <f t="shared" si="7"/>
        <v>17.145113138972352</v>
      </c>
      <c r="J45">
        <f t="shared" si="8"/>
        <v>29890.650312969563</v>
      </c>
      <c r="K45">
        <f t="shared" si="9"/>
        <v>8.2215664262360433E-2</v>
      </c>
    </row>
    <row r="46" spans="1:11" x14ac:dyDescent="0.2">
      <c r="A46">
        <v>887.03</v>
      </c>
      <c r="B46">
        <f t="shared" si="3"/>
        <v>21.290000000000077</v>
      </c>
      <c r="C46">
        <f t="shared" si="10"/>
        <v>42.273000000000025</v>
      </c>
      <c r="D46">
        <f t="shared" si="4"/>
        <v>2.0130000000000012</v>
      </c>
      <c r="E46">
        <f t="shared" si="11"/>
        <v>1.1273575865528788E-3</v>
      </c>
      <c r="F46">
        <f t="shared" si="12"/>
        <v>1.2709351279583315E-9</v>
      </c>
      <c r="G46">
        <f t="shared" si="5"/>
        <v>6.7346900046997248E-5</v>
      </c>
      <c r="H46">
        <f t="shared" si="6"/>
        <v>14848.493387255563</v>
      </c>
      <c r="I46">
        <f t="shared" si="7"/>
        <v>16.739561669002811</v>
      </c>
      <c r="J46">
        <f t="shared" si="8"/>
        <v>29890.017188545466</v>
      </c>
      <c r="K46">
        <f t="shared" si="9"/>
        <v>0.17656101826110818</v>
      </c>
    </row>
    <row r="47" spans="1:11" x14ac:dyDescent="0.2">
      <c r="A47">
        <v>908.32</v>
      </c>
      <c r="B47">
        <f t="shared" si="3"/>
        <v>20.982999999999947</v>
      </c>
      <c r="C47">
        <f t="shared" si="10"/>
        <v>42.274000000000001</v>
      </c>
      <c r="D47">
        <f t="shared" si="4"/>
        <v>2.0130476190476192</v>
      </c>
      <c r="E47">
        <f t="shared" si="11"/>
        <v>1.1009335916857496E-3</v>
      </c>
      <c r="F47">
        <f t="shared" si="12"/>
        <v>1.2120547733020844E-9</v>
      </c>
      <c r="G47">
        <f t="shared" si="5"/>
        <v>6.7346742669744593E-5</v>
      </c>
      <c r="H47">
        <f t="shared" si="6"/>
        <v>14848.528085520136</v>
      </c>
      <c r="I47">
        <f t="shared" si="7"/>
        <v>16.347243356438412</v>
      </c>
      <c r="J47">
        <f t="shared" si="8"/>
        <v>29890.794108918017</v>
      </c>
      <c r="K47">
        <f t="shared" si="9"/>
        <v>8.2381280358847842E-2</v>
      </c>
    </row>
    <row r="48" spans="1:11" x14ac:dyDescent="0.2">
      <c r="A48">
        <v>929.303</v>
      </c>
      <c r="B48">
        <f t="shared" si="3"/>
        <v>21.291000000000054</v>
      </c>
      <c r="C48">
        <f t="shared" si="10"/>
        <v>42.273000000000025</v>
      </c>
      <c r="D48">
        <f t="shared" si="4"/>
        <v>2.0130000000000012</v>
      </c>
      <c r="E48">
        <f t="shared" si="11"/>
        <v>1.0760752951405517E-3</v>
      </c>
      <c r="F48">
        <f t="shared" si="12"/>
        <v>1.157938040811825E-9</v>
      </c>
      <c r="G48">
        <f t="shared" si="5"/>
        <v>6.7346598024525857E-5</v>
      </c>
      <c r="H48">
        <f t="shared" si="6"/>
        <v>14848.559976790904</v>
      </c>
      <c r="I48">
        <f t="shared" si="7"/>
        <v>15.978168559437455</v>
      </c>
      <c r="J48">
        <f t="shared" si="8"/>
        <v>29890.151233280107</v>
      </c>
      <c r="K48">
        <f t="shared" si="9"/>
        <v>0.17633229395098748</v>
      </c>
    </row>
    <row r="49" spans="1:11" x14ac:dyDescent="0.2">
      <c r="A49">
        <v>950.59400000000005</v>
      </c>
      <c r="B49">
        <f t="shared" si="3"/>
        <v>20.981999999999971</v>
      </c>
      <c r="C49">
        <f t="shared" si="10"/>
        <v>42.274000000000001</v>
      </c>
      <c r="D49">
        <f t="shared" si="4"/>
        <v>2.0130476190476192</v>
      </c>
      <c r="E49">
        <f t="shared" si="11"/>
        <v>1.0519738184756058E-3</v>
      </c>
      <c r="F49">
        <f t="shared" si="12"/>
        <v>1.1066489147581468E-9</v>
      </c>
      <c r="G49">
        <f t="shared" si="5"/>
        <v>6.7346460936752202E-5</v>
      </c>
      <c r="H49">
        <f t="shared" si="6"/>
        <v>14848.590201928215</v>
      </c>
      <c r="I49">
        <f t="shared" si="7"/>
        <v>15.620328133701889</v>
      </c>
      <c r="J49">
        <f t="shared" si="8"/>
        <v>29890.919152205399</v>
      </c>
      <c r="K49">
        <f t="shared" si="9"/>
        <v>8.2532279702984324E-2</v>
      </c>
    </row>
    <row r="50" spans="1:11" x14ac:dyDescent="0.2">
      <c r="A50">
        <v>971.57600000000002</v>
      </c>
      <c r="B50">
        <f t="shared" si="3"/>
        <v>21.29200000000003</v>
      </c>
      <c r="C50">
        <f t="shared" si="10"/>
        <v>42.273000000000025</v>
      </c>
      <c r="D50">
        <f t="shared" si="4"/>
        <v>2.0130000000000012</v>
      </c>
      <c r="E50">
        <f t="shared" si="11"/>
        <v>1.0292555600385353E-3</v>
      </c>
      <c r="F50">
        <f t="shared" si="12"/>
        <v>1.059367007870239E-9</v>
      </c>
      <c r="G50">
        <f t="shared" si="5"/>
        <v>6.734633455939843E-5</v>
      </c>
      <c r="H50">
        <f t="shared" si="6"/>
        <v>14848.618065739203</v>
      </c>
      <c r="I50">
        <f t="shared" si="7"/>
        <v>15.283022703050717</v>
      </c>
      <c r="J50">
        <f t="shared" si="8"/>
        <v>29890.268166333037</v>
      </c>
      <c r="K50">
        <f t="shared" si="9"/>
        <v>0.1761235365632346</v>
      </c>
    </row>
    <row r="51" spans="1:11" x14ac:dyDescent="0.2">
      <c r="A51">
        <v>992.86800000000005</v>
      </c>
      <c r="B51">
        <f t="shared" si="3"/>
        <v>20.980999999999995</v>
      </c>
      <c r="C51">
        <f t="shared" si="10"/>
        <v>42.274999999999977</v>
      </c>
      <c r="D51">
        <f t="shared" si="4"/>
        <v>2.0130952380952372</v>
      </c>
      <c r="E51">
        <f t="shared" si="11"/>
        <v>1.0071832308020804E-3</v>
      </c>
      <c r="F51">
        <f t="shared" si="12"/>
        <v>1.0144180604089169E-9</v>
      </c>
      <c r="G51">
        <f t="shared" si="5"/>
        <v>6.7346214417470868E-5</v>
      </c>
      <c r="H51">
        <f t="shared" si="6"/>
        <v>14848.64455485387</v>
      </c>
      <c r="I51">
        <f t="shared" si="7"/>
        <v>14.955305795789439</v>
      </c>
      <c r="J51">
        <f t="shared" si="8"/>
        <v>29891.735645545097</v>
      </c>
      <c r="K51">
        <f t="shared" si="9"/>
        <v>0.98923536685855018</v>
      </c>
    </row>
    <row r="52" spans="1:11" x14ac:dyDescent="0.2">
      <c r="A52">
        <v>1013.849</v>
      </c>
      <c r="B52">
        <f t="shared" si="3"/>
        <v>21.293999999999983</v>
      </c>
      <c r="C52">
        <f t="shared" si="10"/>
        <v>42.273000000000025</v>
      </c>
      <c r="D52">
        <f t="shared" si="4"/>
        <v>2.0130000000000012</v>
      </c>
      <c r="E52">
        <f t="shared" si="11"/>
        <v>9.8634017491756659E-4</v>
      </c>
      <c r="F52">
        <f t="shared" si="12"/>
        <v>9.7286694065641578E-10</v>
      </c>
      <c r="G52">
        <f t="shared" si="5"/>
        <v>6.7346103357246551E-5</v>
      </c>
      <c r="H52">
        <f t="shared" si="6"/>
        <v>14848.669041701851</v>
      </c>
      <c r="I52">
        <f t="shared" si="7"/>
        <v>14.64583881988526</v>
      </c>
      <c r="J52">
        <f t="shared" si="8"/>
        <v>29890.370780945846</v>
      </c>
      <c r="K52">
        <f t="shared" si="9"/>
        <v>0.17593224108826397</v>
      </c>
    </row>
    <row r="53" spans="1:11" x14ac:dyDescent="0.2">
      <c r="A53">
        <v>1035.143</v>
      </c>
      <c r="B53">
        <f t="shared" si="3"/>
        <v>20.979000000000042</v>
      </c>
      <c r="C53">
        <f t="shared" si="10"/>
        <v>42.273999999999887</v>
      </c>
      <c r="D53">
        <f t="shared" si="4"/>
        <v>2.0130476190476139</v>
      </c>
      <c r="E53">
        <f t="shared" si="11"/>
        <v>9.6605010129035304E-4</v>
      </c>
      <c r="F53">
        <f t="shared" si="12"/>
        <v>9.3325279820310162E-10</v>
      </c>
      <c r="G53">
        <f t="shared" si="5"/>
        <v>6.7345997474116095E-5</v>
      </c>
      <c r="H53">
        <f t="shared" si="6"/>
        <v>14848.692387165876</v>
      </c>
      <c r="I53">
        <f t="shared" si="7"/>
        <v>14.344580784650889</v>
      </c>
      <c r="J53">
        <f t="shared" si="8"/>
        <v>29891.124855954698</v>
      </c>
      <c r="K53">
        <f t="shared" si="9"/>
        <v>8.279754253056551E-2</v>
      </c>
    </row>
    <row r="54" spans="1:11" x14ac:dyDescent="0.2">
      <c r="A54">
        <v>1056.1220000000001</v>
      </c>
      <c r="B54">
        <f t="shared" si="3"/>
        <v>21.294999999999845</v>
      </c>
      <c r="C54">
        <f t="shared" si="10"/>
        <v>42.273999999999887</v>
      </c>
      <c r="D54">
        <f t="shared" si="4"/>
        <v>2.0130476190476139</v>
      </c>
      <c r="E54">
        <f t="shared" si="11"/>
        <v>9.4686030591162762E-4</v>
      </c>
      <c r="F54">
        <f t="shared" si="12"/>
        <v>8.9654443891106099E-10</v>
      </c>
      <c r="G54">
        <f t="shared" si="5"/>
        <v>6.7345899357594026E-5</v>
      </c>
      <c r="H54">
        <f t="shared" si="6"/>
        <v>14848.714020287836</v>
      </c>
      <c r="I54">
        <f t="shared" si="7"/>
        <v>14.059657899644014</v>
      </c>
      <c r="J54">
        <f t="shared" si="8"/>
        <v>29891.168404459349</v>
      </c>
      <c r="K54">
        <f t="shared" si="9"/>
        <v>8.2856830456193992E-2</v>
      </c>
    </row>
    <row r="55" spans="1:11" x14ac:dyDescent="0.2">
      <c r="A55">
        <v>1077.4169999999999</v>
      </c>
      <c r="B55">
        <f t="shared" si="3"/>
        <v>20.979000000000042</v>
      </c>
      <c r="C55">
        <f t="shared" si="10"/>
        <v>42.274000000000115</v>
      </c>
      <c r="D55">
        <f t="shared" si="4"/>
        <v>2.0130476190476245</v>
      </c>
      <c r="E55">
        <f t="shared" si="11"/>
        <v>9.2814574115685953E-4</v>
      </c>
      <c r="F55">
        <f t="shared" si="12"/>
        <v>8.6145451682761597E-10</v>
      </c>
      <c r="G55">
        <f t="shared" si="5"/>
        <v>6.7345805566803964E-5</v>
      </c>
      <c r="H55">
        <f t="shared" si="6"/>
        <v>14848.734699714085</v>
      </c>
      <c r="I55">
        <f t="shared" si="7"/>
        <v>13.781789873107707</v>
      </c>
      <c r="J55">
        <f t="shared" si="8"/>
        <v>29891.210033129282</v>
      </c>
      <c r="K55">
        <f t="shared" si="9"/>
        <v>8.2914666157478598E-2</v>
      </c>
    </row>
    <row r="56" spans="1:11" x14ac:dyDescent="0.2">
      <c r="A56">
        <v>1098.396</v>
      </c>
      <c r="B56">
        <f t="shared" si="3"/>
        <v>21.295000000000073</v>
      </c>
      <c r="C56">
        <f t="shared" si="10"/>
        <v>42.273000000000138</v>
      </c>
      <c r="D56">
        <f t="shared" si="4"/>
        <v>2.0130000000000066</v>
      </c>
      <c r="E56">
        <f t="shared" si="11"/>
        <v>9.1041846474313457E-4</v>
      </c>
      <c r="F56">
        <f t="shared" si="12"/>
        <v>8.2886178094524631E-10</v>
      </c>
      <c r="G56">
        <f t="shared" si="5"/>
        <v>6.7345718450550259E-5</v>
      </c>
      <c r="H56">
        <f t="shared" si="6"/>
        <v>14848.75390755935</v>
      </c>
      <c r="I56">
        <f t="shared" si="7"/>
        <v>13.518579735868805</v>
      </c>
      <c r="J56">
        <f t="shared" si="8"/>
        <v>29890.541615917071</v>
      </c>
      <c r="K56">
        <f t="shared" si="9"/>
        <v>0.17559394538335688</v>
      </c>
    </row>
    <row r="57" spans="1:11" x14ac:dyDescent="0.2">
      <c r="A57">
        <v>1119.691</v>
      </c>
      <c r="B57">
        <f t="shared" si="3"/>
        <v>20.978000000000065</v>
      </c>
      <c r="C57">
        <f t="shared" si="10"/>
        <v>42.273999999999887</v>
      </c>
      <c r="D57">
        <f t="shared" si="4"/>
        <v>2.0130476190476139</v>
      </c>
      <c r="E57">
        <f t="shared" si="11"/>
        <v>8.9310354374555121E-4</v>
      </c>
      <c r="F57">
        <f t="shared" si="12"/>
        <v>7.9763393985086175E-10</v>
      </c>
      <c r="G57">
        <f t="shared" si="5"/>
        <v>6.7345634982381684E-5</v>
      </c>
      <c r="H57">
        <f t="shared" si="6"/>
        <v>14848.772311102424</v>
      </c>
      <c r="I57">
        <f t="shared" si="7"/>
        <v>13.261491171316393</v>
      </c>
      <c r="J57">
        <f t="shared" si="8"/>
        <v>29891.28574664487</v>
      </c>
      <c r="K57">
        <f t="shared" si="9"/>
        <v>8.3023002981091165E-2</v>
      </c>
    </row>
    <row r="58" spans="1:11" x14ac:dyDescent="0.2">
      <c r="A58">
        <v>1140.6690000000001</v>
      </c>
      <c r="B58">
        <f t="shared" si="3"/>
        <v>21.295999999999822</v>
      </c>
      <c r="C58">
        <f t="shared" si="10"/>
        <v>42.272999999999911</v>
      </c>
      <c r="D58">
        <f t="shared" si="4"/>
        <v>2.0129999999999959</v>
      </c>
      <c r="E58">
        <f t="shared" si="11"/>
        <v>8.7667851059334472E-4</v>
      </c>
      <c r="F58">
        <f t="shared" si="12"/>
        <v>7.685652109361651E-10</v>
      </c>
      <c r="G58">
        <f t="shared" si="5"/>
        <v>6.7345557285160767E-5</v>
      </c>
      <c r="H58">
        <f t="shared" si="6"/>
        <v>14848.789442274681</v>
      </c>
      <c r="I58">
        <f t="shared" si="7"/>
        <v>13.01761461236755</v>
      </c>
      <c r="J58">
        <f t="shared" si="8"/>
        <v>29890.613147298875</v>
      </c>
      <c r="K58">
        <f t="shared" si="9"/>
        <v>0.17544365711761203</v>
      </c>
    </row>
    <row r="59" spans="1:11" x14ac:dyDescent="0.2">
      <c r="A59">
        <v>1161.9649999999999</v>
      </c>
      <c r="B59">
        <f t="shared" si="3"/>
        <v>20.977000000000089</v>
      </c>
      <c r="C59">
        <f t="shared" si="10"/>
        <v>42.274000000000115</v>
      </c>
      <c r="D59">
        <f t="shared" si="4"/>
        <v>2.0130476190476245</v>
      </c>
      <c r="E59">
        <f t="shared" si="11"/>
        <v>8.6061111995628097E-4</v>
      </c>
      <c r="F59">
        <f t="shared" si="12"/>
        <v>7.4065149979240443E-10</v>
      </c>
      <c r="G59">
        <f t="shared" si="5"/>
        <v>6.7345482675079253E-5</v>
      </c>
      <c r="H59">
        <f t="shared" si="6"/>
        <v>14848.805892812219</v>
      </c>
      <c r="I59">
        <f t="shared" si="7"/>
        <v>12.779047469426548</v>
      </c>
      <c r="J59">
        <f t="shared" si="8"/>
        <v>29891.353348225974</v>
      </c>
      <c r="K59">
        <f t="shared" si="9"/>
        <v>8.3123506284721288E-2</v>
      </c>
    </row>
    <row r="60" spans="1:11" x14ac:dyDescent="0.2">
      <c r="A60">
        <v>1182.942</v>
      </c>
      <c r="B60">
        <f t="shared" si="3"/>
        <v>21.297000000000025</v>
      </c>
      <c r="C60">
        <f t="shared" si="10"/>
        <v>42.272999999999911</v>
      </c>
      <c r="D60">
        <f t="shared" si="4"/>
        <v>2.0129999999999959</v>
      </c>
      <c r="E60">
        <f t="shared" si="11"/>
        <v>8.4534998334660533E-4</v>
      </c>
      <c r="F60">
        <f t="shared" si="12"/>
        <v>7.1461659434410584E-10</v>
      </c>
      <c r="G60">
        <f t="shared" si="5"/>
        <v>6.7345413086750868E-5</v>
      </c>
      <c r="H60">
        <f t="shared" si="6"/>
        <v>14848.821236152369</v>
      </c>
      <c r="I60">
        <f t="shared" si="7"/>
        <v>12.552450784698125</v>
      </c>
      <c r="J60">
        <f t="shared" si="8"/>
        <v>29890.67714837466</v>
      </c>
      <c r="K60">
        <f t="shared" si="9"/>
        <v>0.17530413857578619</v>
      </c>
    </row>
    <row r="61" spans="1:11" x14ac:dyDescent="0.2">
      <c r="A61">
        <v>1204.239</v>
      </c>
      <c r="B61">
        <f t="shared" si="3"/>
        <v>20.975999999999885</v>
      </c>
      <c r="C61">
        <f t="shared" si="10"/>
        <v>42.273999999999887</v>
      </c>
      <c r="D61">
        <f t="shared" si="4"/>
        <v>2.0130476190476139</v>
      </c>
      <c r="E61">
        <f t="shared" si="11"/>
        <v>8.3039994552576359E-4</v>
      </c>
      <c r="F61">
        <f t="shared" si="12"/>
        <v>6.8956406952919111E-10</v>
      </c>
      <c r="G61">
        <f t="shared" si="5"/>
        <v>6.734534612414581E-5</v>
      </c>
      <c r="H61">
        <f t="shared" si="6"/>
        <v>14848.836000583904</v>
      </c>
      <c r="I61">
        <f t="shared" si="7"/>
        <v>12.330472606005872</v>
      </c>
      <c r="J61">
        <f t="shared" si="8"/>
        <v>29891.413956603923</v>
      </c>
      <c r="K61">
        <f t="shared" si="9"/>
        <v>8.3216995648501865E-2</v>
      </c>
    </row>
    <row r="62" spans="1:11" x14ac:dyDescent="0.2">
      <c r="A62">
        <v>1225.2149999999999</v>
      </c>
      <c r="B62">
        <f t="shared" si="3"/>
        <v>21.298000000000002</v>
      </c>
      <c r="C62">
        <f t="shared" si="10"/>
        <v>42.273000000000138</v>
      </c>
      <c r="D62">
        <f t="shared" si="4"/>
        <v>2.0130000000000066</v>
      </c>
      <c r="E62">
        <f t="shared" si="11"/>
        <v>8.1618328211783241E-4</v>
      </c>
      <c r="F62">
        <f t="shared" si="12"/>
        <v>6.6615515000863732E-10</v>
      </c>
      <c r="G62">
        <f t="shared" si="5"/>
        <v>6.7345283554654257E-5</v>
      </c>
      <c r="H62">
        <f t="shared" si="6"/>
        <v>14848.849796414432</v>
      </c>
      <c r="I62">
        <f t="shared" si="7"/>
        <v>12.119382962512239</v>
      </c>
      <c r="J62">
        <f t="shared" si="8"/>
        <v>29890.734640182349</v>
      </c>
      <c r="K62">
        <f t="shared" si="9"/>
        <v>0.17517427219746828</v>
      </c>
    </row>
    <row r="63" spans="1:11" x14ac:dyDescent="0.2">
      <c r="A63">
        <v>1246.5129999999999</v>
      </c>
      <c r="B63">
        <f t="shared" si="3"/>
        <v>20.975000000000136</v>
      </c>
      <c r="C63">
        <f t="shared" si="10"/>
        <v>42.274000000000115</v>
      </c>
      <c r="D63">
        <f t="shared" si="4"/>
        <v>2.0130476190476245</v>
      </c>
      <c r="E63">
        <f t="shared" si="11"/>
        <v>8.0223792290974908E-4</v>
      </c>
      <c r="F63">
        <f t="shared" si="12"/>
        <v>6.4358568495454845E-10</v>
      </c>
      <c r="G63">
        <f t="shared" si="5"/>
        <v>6.7345223228877996E-5</v>
      </c>
      <c r="H63">
        <f t="shared" si="6"/>
        <v>14848.86309755663</v>
      </c>
      <c r="I63">
        <f t="shared" si="7"/>
        <v>11.912321088955053</v>
      </c>
      <c r="J63">
        <f t="shared" si="8"/>
        <v>29891.468504100507</v>
      </c>
      <c r="K63">
        <f t="shared" si="9"/>
        <v>8.3304180819661663E-2</v>
      </c>
    </row>
    <row r="64" spans="1:11" x14ac:dyDescent="0.2">
      <c r="A64">
        <v>1267.4880000000001</v>
      </c>
      <c r="B64">
        <f t="shared" si="3"/>
        <v>21.298999999999978</v>
      </c>
      <c r="C64">
        <f t="shared" si="10"/>
        <v>42.272999999999911</v>
      </c>
      <c r="D64">
        <f t="shared" si="4"/>
        <v>2.0129999999999959</v>
      </c>
      <c r="E64">
        <f t="shared" si="11"/>
        <v>7.8896210457219318E-4</v>
      </c>
      <c r="F64">
        <f t="shared" si="12"/>
        <v>6.2246120245098424E-10</v>
      </c>
      <c r="G64">
        <f t="shared" si="5"/>
        <v>6.7345166765337216E-5</v>
      </c>
      <c r="H64">
        <f t="shared" si="6"/>
        <v>14848.875547141764</v>
      </c>
      <c r="I64">
        <f t="shared" si="7"/>
        <v>11.715200102203543</v>
      </c>
      <c r="J64">
        <f t="shared" si="8"/>
        <v>29890.786476396312</v>
      </c>
      <c r="K64">
        <f t="shared" si="9"/>
        <v>0.17505309026370858</v>
      </c>
    </row>
    <row r="65" spans="1:11" x14ac:dyDescent="0.2">
      <c r="A65">
        <v>1288.787</v>
      </c>
      <c r="B65">
        <f t="shared" si="3"/>
        <v>20.973999999999933</v>
      </c>
      <c r="C65">
        <f t="shared" si="10"/>
        <v>42.273999999999887</v>
      </c>
      <c r="D65">
        <f t="shared" si="4"/>
        <v>2.0130476190476139</v>
      </c>
      <c r="E65">
        <f t="shared" si="11"/>
        <v>7.7592340704864336E-4</v>
      </c>
      <c r="F65">
        <f t="shared" si="12"/>
        <v>6.0205713360597479E-10</v>
      </c>
      <c r="G65">
        <f t="shared" si="5"/>
        <v>6.7345112227342152E-5</v>
      </c>
      <c r="H65">
        <f t="shared" si="6"/>
        <v>14848.887572185224</v>
      </c>
      <c r="I65">
        <f t="shared" si="7"/>
        <v>11.521599435892217</v>
      </c>
      <c r="J65">
        <f t="shared" si="8"/>
        <v>29891.517772693169</v>
      </c>
      <c r="K65">
        <f t="shared" si="9"/>
        <v>8.3385678278476608E-2</v>
      </c>
    </row>
    <row r="66" spans="1:11" x14ac:dyDescent="0.2">
      <c r="A66">
        <v>1309.761</v>
      </c>
      <c r="B66">
        <f t="shared" si="3"/>
        <v>21.299999999999955</v>
      </c>
      <c r="C66">
        <f t="shared" si="10"/>
        <v>42.273000000000138</v>
      </c>
      <c r="D66">
        <f t="shared" si="4"/>
        <v>2.0130000000000066</v>
      </c>
      <c r="E66">
        <f t="shared" si="11"/>
        <v>7.6349807331261199E-4</v>
      </c>
      <c r="F66">
        <f t="shared" si="12"/>
        <v>5.8292930795207068E-10</v>
      </c>
      <c r="G66">
        <f t="shared" si="5"/>
        <v>6.7345061100574863E-5</v>
      </c>
      <c r="H66">
        <f t="shared" si="6"/>
        <v>14848.898845107202</v>
      </c>
      <c r="I66">
        <f t="shared" si="7"/>
        <v>11.337105659053218</v>
      </c>
      <c r="J66">
        <f t="shared" si="8"/>
        <v>29890.833375200895</v>
      </c>
      <c r="K66">
        <f t="shared" si="9"/>
        <v>0.17493974940157742</v>
      </c>
    </row>
    <row r="67" spans="1:11" x14ac:dyDescent="0.2">
      <c r="A67">
        <v>1331.0609999999999</v>
      </c>
      <c r="B67">
        <f t="shared" si="3"/>
        <v>20.973000000000184</v>
      </c>
      <c r="C67">
        <f t="shared" si="10"/>
        <v>42.274000000000115</v>
      </c>
      <c r="D67">
        <f t="shared" si="4"/>
        <v>2.0130476190476245</v>
      </c>
      <c r="E67">
        <f t="shared" si="11"/>
        <v>7.5128036956983947E-4</v>
      </c>
      <c r="F67">
        <f t="shared" si="12"/>
        <v>5.6442219370099459E-10</v>
      </c>
      <c r="G67">
        <f t="shared" si="5"/>
        <v>6.7345011632870204E-5</v>
      </c>
      <c r="H67">
        <f t="shared" si="6"/>
        <v>14848.909752239368</v>
      </c>
      <c r="I67">
        <f t="shared" si="7"/>
        <v>11.155694406371586</v>
      </c>
      <c r="J67">
        <f t="shared" si="8"/>
        <v>29891.562422198509</v>
      </c>
      <c r="K67">
        <f t="shared" si="9"/>
        <v>8.3462027310751113E-2</v>
      </c>
    </row>
    <row r="68" spans="1:11" x14ac:dyDescent="0.2">
      <c r="A68">
        <v>1352.0340000000001</v>
      </c>
      <c r="B68">
        <f t="shared" si="3"/>
        <v>21.300999999999931</v>
      </c>
      <c r="C68">
        <f t="shared" si="10"/>
        <v>42.272999999999911</v>
      </c>
      <c r="D68">
        <f t="shared" si="4"/>
        <v>2.0129999999999959</v>
      </c>
      <c r="E68">
        <f t="shared" si="11"/>
        <v>7.3962637034275761E-4</v>
      </c>
      <c r="F68">
        <f t="shared" si="12"/>
        <v>5.4704716770640207E-10</v>
      </c>
      <c r="G68">
        <f t="shared" si="5"/>
        <v>6.7344965191093551E-5</v>
      </c>
      <c r="H68">
        <f t="shared" si="6"/>
        <v>14848.919992199375</v>
      </c>
      <c r="I68">
        <f t="shared" si="7"/>
        <v>10.982652797340432</v>
      </c>
      <c r="J68">
        <f t="shared" si="8"/>
        <v>29890.875944297281</v>
      </c>
      <c r="K68">
        <f t="shared" si="9"/>
        <v>0.17483351294398808</v>
      </c>
    </row>
    <row r="69" spans="1:11" x14ac:dyDescent="0.2">
      <c r="A69">
        <v>1373.335</v>
      </c>
      <c r="B69">
        <f t="shared" si="3"/>
        <v>20.97199999999998</v>
      </c>
      <c r="C69">
        <f t="shared" ref="C69:C88" si="13">A71-A69</f>
        <v>42.273999999999887</v>
      </c>
      <c r="D69">
        <f t="shared" si="4"/>
        <v>2.0130476190476139</v>
      </c>
      <c r="E69">
        <f t="shared" ref="E69:E88" si="14">1/A69</f>
        <v>7.2815445612323289E-4</v>
      </c>
      <c r="F69">
        <f t="shared" ref="F69:F88" si="15">SQRT(((1/(A69^2))*$A$1)^2)</f>
        <v>5.3020891197212108E-10</v>
      </c>
      <c r="G69">
        <f t="shared" si="5"/>
        <v>6.7344920184021737E-5</v>
      </c>
      <c r="H69">
        <f t="shared" si="6"/>
        <v>14848.929915834397</v>
      </c>
      <c r="I69">
        <f t="shared" si="7"/>
        <v>10.812314486876398</v>
      </c>
      <c r="J69">
        <f t="shared" si="8"/>
        <v>29891.603012475316</v>
      </c>
      <c r="K69">
        <f t="shared" si="9"/>
        <v>8.3533700473454389E-2</v>
      </c>
    </row>
    <row r="70" spans="1:11" x14ac:dyDescent="0.2">
      <c r="A70">
        <v>1394.307</v>
      </c>
      <c r="B70">
        <f t="shared" ref="B70:B89" si="16">A71-A70</f>
        <v>21.301999999999907</v>
      </c>
      <c r="C70">
        <f t="shared" si="13"/>
        <v>42.272999999999911</v>
      </c>
      <c r="D70">
        <f t="shared" ref="D70:D88" si="17">C70/21</f>
        <v>2.0129999999999959</v>
      </c>
      <c r="E70">
        <f t="shared" si="14"/>
        <v>7.1720216566365945E-4</v>
      </c>
      <c r="F70">
        <f t="shared" si="15"/>
        <v>5.1437894643264321E-10</v>
      </c>
      <c r="G70">
        <f t="shared" ref="G70:G88" si="18">SQRT($D$1^2+($G$1*F70))</f>
        <v>6.7344877871987219E-5</v>
      </c>
      <c r="H70">
        <f t="shared" ref="H70:H88" si="19">1/G70</f>
        <v>14848.939245251198</v>
      </c>
      <c r="I70">
        <f t="shared" ref="I70:I88" si="20">E70/G70</f>
        <v>10.649691384502264</v>
      </c>
      <c r="J70">
        <f t="shared" ref="J70:J88" si="21">D70/G70</f>
        <v>29890.914700690602</v>
      </c>
      <c r="K70">
        <f t="shared" ref="K70:K88" si="22">(D70-$M$14-$M$15*E70)^2/G70^2</f>
        <v>0.17473373289426394</v>
      </c>
    </row>
    <row r="71" spans="1:11" x14ac:dyDescent="0.2">
      <c r="A71">
        <v>1415.6089999999999</v>
      </c>
      <c r="B71">
        <f t="shared" si="16"/>
        <v>20.971000000000004</v>
      </c>
      <c r="C71">
        <f t="shared" si="13"/>
        <v>42.274000000000115</v>
      </c>
      <c r="D71">
        <f t="shared" si="17"/>
        <v>2.0130476190476245</v>
      </c>
      <c r="E71">
        <f t="shared" si="14"/>
        <v>7.0640975014993551E-4</v>
      </c>
      <c r="F71">
        <f t="shared" si="15"/>
        <v>4.9901473510689429E-10</v>
      </c>
      <c r="G71">
        <f t="shared" si="18"/>
        <v>6.7344836804845236E-5</v>
      </c>
      <c r="H71">
        <f t="shared" si="19"/>
        <v>14848.948300191787</v>
      </c>
      <c r="I71">
        <f t="shared" si="20"/>
        <v>10.48944185872779</v>
      </c>
      <c r="J71">
        <f t="shared" si="21"/>
        <v>29891.640021062351</v>
      </c>
      <c r="K71">
        <f t="shared" si="22"/>
        <v>8.360111485948582E-2</v>
      </c>
    </row>
    <row r="72" spans="1:11" x14ac:dyDescent="0.2">
      <c r="A72">
        <v>1436.58</v>
      </c>
      <c r="B72">
        <f t="shared" si="16"/>
        <v>21.303000000000111</v>
      </c>
      <c r="C72">
        <f t="shared" si="13"/>
        <v>42.273000000000138</v>
      </c>
      <c r="D72">
        <f t="shared" si="17"/>
        <v>2.0130000000000066</v>
      </c>
      <c r="E72">
        <f t="shared" si="14"/>
        <v>6.9609767642595617E-4</v>
      </c>
      <c r="F72">
        <f t="shared" si="15"/>
        <v>4.8455197512561519E-10</v>
      </c>
      <c r="G72">
        <f t="shared" si="18"/>
        <v>6.7344798147177986E-5</v>
      </c>
      <c r="H72">
        <f t="shared" si="19"/>
        <v>14848.956823874658</v>
      </c>
      <c r="I72">
        <f t="shared" si="20"/>
        <v>10.336324342448496</v>
      </c>
      <c r="J72">
        <f t="shared" si="21"/>
        <v>29890.950086459783</v>
      </c>
      <c r="K72">
        <f t="shared" si="22"/>
        <v>0.17463983804037925</v>
      </c>
    </row>
    <row r="73" spans="1:11" x14ac:dyDescent="0.2">
      <c r="A73">
        <v>1457.883</v>
      </c>
      <c r="B73">
        <f t="shared" si="16"/>
        <v>20.970000000000027</v>
      </c>
      <c r="C73">
        <f t="shared" si="13"/>
        <v>42.273999999999887</v>
      </c>
      <c r="D73">
        <f t="shared" si="17"/>
        <v>2.0130476190476139</v>
      </c>
      <c r="E73">
        <f t="shared" si="14"/>
        <v>6.8592609969387111E-4</v>
      </c>
      <c r="F73">
        <f t="shared" si="15"/>
        <v>4.7049461424124654E-10</v>
      </c>
      <c r="G73">
        <f t="shared" si="18"/>
        <v>6.7344760573085074E-5</v>
      </c>
      <c r="H73">
        <f t="shared" si="19"/>
        <v>14848.965108648094</v>
      </c>
      <c r="I73">
        <f t="shared" si="20"/>
        <v>10.185292721465366</v>
      </c>
      <c r="J73">
        <f t="shared" si="21"/>
        <v>29891.673857285135</v>
      </c>
      <c r="K73">
        <f t="shared" si="22"/>
        <v>8.3664638739861727E-2</v>
      </c>
    </row>
    <row r="74" spans="1:11" x14ac:dyDescent="0.2">
      <c r="A74">
        <v>1478.8530000000001</v>
      </c>
      <c r="B74">
        <f t="shared" si="16"/>
        <v>21.30399999999986</v>
      </c>
      <c r="C74">
        <f t="shared" si="13"/>
        <v>42.272999999999911</v>
      </c>
      <c r="D74">
        <f t="shared" si="17"/>
        <v>2.0129999999999959</v>
      </c>
      <c r="E74">
        <f t="shared" si="14"/>
        <v>6.7619973046678737E-4</v>
      </c>
      <c r="F74">
        <f t="shared" si="15"/>
        <v>4.5724607548335595E-10</v>
      </c>
      <c r="G74">
        <f t="shared" si="18"/>
        <v>6.7344725160883596E-5</v>
      </c>
      <c r="H74">
        <f t="shared" si="19"/>
        <v>14848.972916750998</v>
      </c>
      <c r="I74">
        <f t="shared" si="20"/>
        <v>10.04087148401565</v>
      </c>
      <c r="J74">
        <f t="shared" si="21"/>
        <v>29890.982481419698</v>
      </c>
      <c r="K74">
        <f t="shared" si="22"/>
        <v>0.17455132301464193</v>
      </c>
    </row>
    <row r="75" spans="1:11" x14ac:dyDescent="0.2">
      <c r="A75">
        <v>1500.1569999999999</v>
      </c>
      <c r="B75">
        <f t="shared" si="16"/>
        <v>20.969000000000051</v>
      </c>
      <c r="C75">
        <f t="shared" si="13"/>
        <v>42.274000000000115</v>
      </c>
      <c r="D75">
        <f t="shared" si="17"/>
        <v>2.0130476190476245</v>
      </c>
      <c r="E75">
        <f t="shared" si="14"/>
        <v>6.6659689619153199E-4</v>
      </c>
      <c r="F75">
        <f t="shared" si="15"/>
        <v>4.4435142201218404E-10</v>
      </c>
      <c r="G75">
        <f t="shared" si="18"/>
        <v>6.7344690694569082E-5</v>
      </c>
      <c r="H75">
        <f t="shared" si="19"/>
        <v>14848.980516301393</v>
      </c>
      <c r="I75">
        <f t="shared" si="20"/>
        <v>9.8982843237750409</v>
      </c>
      <c r="J75">
        <f t="shared" si="21"/>
        <v>29891.704873625084</v>
      </c>
      <c r="K75">
        <f t="shared" si="22"/>
        <v>8.3724599769739144E-2</v>
      </c>
    </row>
    <row r="76" spans="1:11" x14ac:dyDescent="0.2">
      <c r="A76">
        <v>1521.126</v>
      </c>
      <c r="B76">
        <f t="shared" si="16"/>
        <v>21.305000000000064</v>
      </c>
      <c r="C76">
        <f t="shared" si="13"/>
        <v>42.272999999999911</v>
      </c>
      <c r="D76">
        <f t="shared" si="17"/>
        <v>2.0129999999999959</v>
      </c>
      <c r="E76">
        <f t="shared" si="14"/>
        <v>6.5740773611127549E-4</v>
      </c>
      <c r="F76">
        <f t="shared" si="15"/>
        <v>4.3218493149895243E-10</v>
      </c>
      <c r="G76">
        <f t="shared" si="18"/>
        <v>6.7344658174556195E-5</v>
      </c>
      <c r="H76">
        <f t="shared" si="19"/>
        <v>14848.987686714769</v>
      </c>
      <c r="I76">
        <f t="shared" si="20"/>
        <v>9.7618393786673607</v>
      </c>
      <c r="J76">
        <f t="shared" si="21"/>
        <v>29891.012213356767</v>
      </c>
      <c r="K76">
        <f t="shared" si="22"/>
        <v>0.17446773799122775</v>
      </c>
    </row>
    <row r="77" spans="1:11" x14ac:dyDescent="0.2">
      <c r="A77">
        <v>1542.431</v>
      </c>
      <c r="B77">
        <f t="shared" si="16"/>
        <v>20.967999999999847</v>
      </c>
      <c r="C77">
        <f t="shared" si="13"/>
        <v>42.273999999999887</v>
      </c>
      <c r="D77">
        <f t="shared" si="17"/>
        <v>2.0130476190476139</v>
      </c>
      <c r="E77">
        <f t="shared" si="14"/>
        <v>6.4832721852711727E-4</v>
      </c>
      <c r="F77">
        <f t="shared" si="15"/>
        <v>4.2032818228310844E-10</v>
      </c>
      <c r="G77">
        <f t="shared" si="18"/>
        <v>6.7344626482440819E-5</v>
      </c>
      <c r="H77">
        <f t="shared" si="19"/>
        <v>14848.994674589756</v>
      </c>
      <c r="I77">
        <f t="shared" si="20"/>
        <v>9.6270074153007545</v>
      </c>
      <c r="J77">
        <f t="shared" si="21"/>
        <v>29891.733374933607</v>
      </c>
      <c r="K77">
        <f t="shared" si="22"/>
        <v>8.3781289162623104E-2</v>
      </c>
    </row>
    <row r="78" spans="1:11" x14ac:dyDescent="0.2">
      <c r="A78">
        <v>1563.3989999999999</v>
      </c>
      <c r="B78">
        <f t="shared" si="16"/>
        <v>21.30600000000004</v>
      </c>
      <c r="C78">
        <f t="shared" si="13"/>
        <v>42.273000000000138</v>
      </c>
      <c r="D78">
        <f t="shared" si="17"/>
        <v>2.0130000000000066</v>
      </c>
      <c r="E78">
        <f t="shared" si="14"/>
        <v>6.3963198134321436E-4</v>
      </c>
      <c r="F78">
        <f t="shared" si="15"/>
        <v>4.0912907155704622E-10</v>
      </c>
      <c r="G78">
        <f t="shared" si="18"/>
        <v>6.7344596548125321E-5</v>
      </c>
      <c r="H78">
        <f t="shared" si="19"/>
        <v>14849.001274889026</v>
      </c>
      <c r="I78">
        <f t="shared" si="20"/>
        <v>9.4978961064251841</v>
      </c>
      <c r="J78">
        <f t="shared" si="21"/>
        <v>29891.039566351708</v>
      </c>
      <c r="K78">
        <f t="shared" si="22"/>
        <v>0.17438868224574175</v>
      </c>
    </row>
    <row r="79" spans="1:11" x14ac:dyDescent="0.2">
      <c r="A79">
        <v>1584.7049999999999</v>
      </c>
      <c r="B79">
        <f t="shared" si="16"/>
        <v>20.967000000000098</v>
      </c>
      <c r="C79">
        <f t="shared" si="13"/>
        <v>42.274000000000115</v>
      </c>
      <c r="D79">
        <f t="shared" si="17"/>
        <v>2.0130476190476245</v>
      </c>
      <c r="E79">
        <f t="shared" si="14"/>
        <v>6.3103227414566126E-4</v>
      </c>
      <c r="F79">
        <f t="shared" si="15"/>
        <v>3.9820173101344492E-10</v>
      </c>
      <c r="G79">
        <f t="shared" si="18"/>
        <v>6.7344567340216687E-5</v>
      </c>
      <c r="H79">
        <f t="shared" si="19"/>
        <v>14849.007715026512</v>
      </c>
      <c r="I79">
        <f t="shared" si="20"/>
        <v>9.3702031072196483</v>
      </c>
      <c r="J79">
        <f t="shared" si="21"/>
        <v>29891.759625953924</v>
      </c>
      <c r="K79">
        <f t="shared" si="22"/>
        <v>8.3834967896035201E-2</v>
      </c>
    </row>
    <row r="80" spans="1:11" x14ac:dyDescent="0.2">
      <c r="A80">
        <v>1605.672</v>
      </c>
      <c r="B80">
        <f t="shared" si="16"/>
        <v>21.307000000000016</v>
      </c>
      <c r="C80">
        <f t="shared" si="13"/>
        <v>42.272999999999911</v>
      </c>
      <c r="D80">
        <f t="shared" si="17"/>
        <v>2.0129999999999959</v>
      </c>
      <c r="E80">
        <f t="shared" si="14"/>
        <v>6.2279220164516784E-4</v>
      </c>
      <c r="F80">
        <f t="shared" si="15"/>
        <v>3.8787012643003544E-10</v>
      </c>
      <c r="G80">
        <f t="shared" si="18"/>
        <v>6.7344539724651051E-5</v>
      </c>
      <c r="H80">
        <f t="shared" si="19"/>
        <v>14849.013804068754</v>
      </c>
      <c r="I80">
        <f t="shared" si="20"/>
        <v>9.2478499992954681</v>
      </c>
      <c r="J80">
        <f t="shared" si="21"/>
        <v>29891.064787590341</v>
      </c>
      <c r="K80">
        <f t="shared" si="22"/>
        <v>0.17431379773137712</v>
      </c>
    </row>
    <row r="81" spans="1:11" x14ac:dyDescent="0.2">
      <c r="A81">
        <v>1626.979</v>
      </c>
      <c r="B81">
        <f t="shared" si="16"/>
        <v>20.965999999999894</v>
      </c>
      <c r="C81">
        <f t="shared" si="13"/>
        <v>42.273999999999887</v>
      </c>
      <c r="D81">
        <f t="shared" si="17"/>
        <v>2.0130476190476139</v>
      </c>
      <c r="E81">
        <f t="shared" si="14"/>
        <v>6.1463608319468161E-4</v>
      </c>
      <c r="F81">
        <f t="shared" si="15"/>
        <v>3.7777751476489961E-10</v>
      </c>
      <c r="G81">
        <f t="shared" si="18"/>
        <v>6.7344512747883727E-5</v>
      </c>
      <c r="H81">
        <f t="shared" si="19"/>
        <v>14849.019752265185</v>
      </c>
      <c r="I81">
        <f t="shared" si="20"/>
        <v>9.1267433398127338</v>
      </c>
      <c r="J81">
        <f t="shared" si="21"/>
        <v>29891.783857488419</v>
      </c>
      <c r="K81">
        <f t="shared" si="22"/>
        <v>8.3885869250811346E-2</v>
      </c>
    </row>
    <row r="82" spans="1:11" x14ac:dyDescent="0.2">
      <c r="A82">
        <v>1647.9449999999999</v>
      </c>
      <c r="B82">
        <f t="shared" si="16"/>
        <v>21.307999999999993</v>
      </c>
      <c r="C82">
        <f t="shared" si="13"/>
        <v>42.273000000000138</v>
      </c>
      <c r="D82">
        <f t="shared" si="17"/>
        <v>2.0130000000000066</v>
      </c>
      <c r="E82">
        <f t="shared" si="14"/>
        <v>6.0681636826471759E-4</v>
      </c>
      <c r="F82">
        <f t="shared" si="15"/>
        <v>3.6822610479398141E-10</v>
      </c>
      <c r="G82">
        <f t="shared" si="18"/>
        <v>6.7344487217696564E-5</v>
      </c>
      <c r="H82">
        <f t="shared" si="19"/>
        <v>14849.025381504773</v>
      </c>
      <c r="I82">
        <f t="shared" si="20"/>
        <v>9.010631654275338</v>
      </c>
      <c r="J82">
        <f t="shared" si="21"/>
        <v>29891.088092969203</v>
      </c>
      <c r="K82">
        <f t="shared" si="22"/>
        <v>0.17424276232430505</v>
      </c>
    </row>
    <row r="83" spans="1:11" x14ac:dyDescent="0.2">
      <c r="A83">
        <v>1669.2529999999999</v>
      </c>
      <c r="B83">
        <f t="shared" si="16"/>
        <v>20.965000000000146</v>
      </c>
      <c r="C83">
        <f t="shared" si="13"/>
        <v>42.274000000000115</v>
      </c>
      <c r="D83">
        <f t="shared" si="17"/>
        <v>2.0130476190476245</v>
      </c>
      <c r="E83">
        <f t="shared" si="14"/>
        <v>5.9907036261129976E-4</v>
      </c>
      <c r="F83">
        <f t="shared" si="15"/>
        <v>3.5888529935923425E-10</v>
      </c>
      <c r="G83">
        <f t="shared" si="18"/>
        <v>6.7344462250429826E-5</v>
      </c>
      <c r="H83">
        <f t="shared" si="19"/>
        <v>14849.03088662821</v>
      </c>
      <c r="I83">
        <f t="shared" si="20"/>
        <v>8.895614317678751</v>
      </c>
      <c r="J83">
        <f t="shared" si="21"/>
        <v>29891.806271491554</v>
      </c>
      <c r="K83">
        <f t="shared" si="22"/>
        <v>8.393420367633378E-2</v>
      </c>
    </row>
    <row r="84" spans="1:11" x14ac:dyDescent="0.2">
      <c r="A84">
        <v>1690.2180000000001</v>
      </c>
      <c r="B84">
        <f t="shared" si="16"/>
        <v>21.308999999999969</v>
      </c>
      <c r="C84">
        <f t="shared" si="13"/>
        <v>42.272999999999911</v>
      </c>
      <c r="D84">
        <f t="shared" si="17"/>
        <v>2.0129999999999959</v>
      </c>
      <c r="E84">
        <f t="shared" si="14"/>
        <v>5.9163965831626449E-4</v>
      </c>
      <c r="F84">
        <f t="shared" si="15"/>
        <v>3.5003748529258622E-10</v>
      </c>
      <c r="G84">
        <f t="shared" si="18"/>
        <v>6.7344438600883217E-5</v>
      </c>
      <c r="H84">
        <f t="shared" si="19"/>
        <v>14849.036101206508</v>
      </c>
      <c r="I84">
        <f t="shared" si="20"/>
        <v>8.7852786452436948</v>
      </c>
      <c r="J84">
        <f t="shared" si="21"/>
        <v>29891.109671728642</v>
      </c>
      <c r="K84">
        <f t="shared" si="22"/>
        <v>0.17417528718987457</v>
      </c>
    </row>
    <row r="85" spans="1:11" x14ac:dyDescent="0.2">
      <c r="A85">
        <v>1711.527</v>
      </c>
      <c r="B85">
        <f t="shared" si="16"/>
        <v>20.963999999999942</v>
      </c>
      <c r="C85">
        <f t="shared" si="13"/>
        <v>42.273999999999887</v>
      </c>
      <c r="D85">
        <f t="shared" si="17"/>
        <v>2.0130476190476139</v>
      </c>
      <c r="E85">
        <f t="shared" si="14"/>
        <v>5.842735755848432E-4</v>
      </c>
      <c r="F85">
        <f t="shared" si="15"/>
        <v>3.4137561112669754E-10</v>
      </c>
      <c r="G85">
        <f t="shared" si="18"/>
        <v>6.7344415448332025E-5</v>
      </c>
      <c r="H85">
        <f t="shared" si="19"/>
        <v>14849.041206203949</v>
      </c>
      <c r="I85">
        <f t="shared" si="20"/>
        <v>8.6759023995554543</v>
      </c>
      <c r="J85">
        <f t="shared" si="21"/>
        <v>29891.827045288766</v>
      </c>
      <c r="K85">
        <f t="shared" si="22"/>
        <v>8.3980160221540687E-2</v>
      </c>
    </row>
    <row r="86" spans="1:11" x14ac:dyDescent="0.2">
      <c r="A86">
        <v>1732.491</v>
      </c>
      <c r="B86">
        <f t="shared" si="16"/>
        <v>21.309999999999945</v>
      </c>
      <c r="C86">
        <f t="shared" si="13"/>
        <v>42.272999999999911</v>
      </c>
      <c r="D86">
        <f t="shared" si="17"/>
        <v>2.0129999999999959</v>
      </c>
      <c r="E86">
        <f t="shared" si="14"/>
        <v>5.7720357566071049E-4</v>
      </c>
      <c r="F86">
        <f t="shared" si="15"/>
        <v>3.3316396775550953E-10</v>
      </c>
      <c r="G86">
        <f t="shared" si="18"/>
        <v>6.7344393499207215E-5</v>
      </c>
      <c r="H86">
        <f t="shared" si="19"/>
        <v>14849.046045856396</v>
      </c>
      <c r="I86">
        <f t="shared" si="20"/>
        <v>8.5709224728188449</v>
      </c>
      <c r="J86">
        <f t="shared" si="21"/>
        <v>29891.129690308862</v>
      </c>
      <c r="K86">
        <f t="shared" si="22"/>
        <v>0.17411111086120806</v>
      </c>
    </row>
    <row r="87" spans="1:11" x14ac:dyDescent="0.2">
      <c r="A87">
        <v>1753.8009999999999</v>
      </c>
      <c r="B87">
        <f t="shared" si="16"/>
        <v>20.962999999999965</v>
      </c>
      <c r="C87">
        <f t="shared" si="13"/>
        <v>42.274000000000115</v>
      </c>
      <c r="D87">
        <f t="shared" si="17"/>
        <v>2.0130476190476245</v>
      </c>
      <c r="E87">
        <f t="shared" si="14"/>
        <v>5.7019011849120853E-4</v>
      </c>
      <c r="F87">
        <f t="shared" si="15"/>
        <v>3.251167712250184E-10</v>
      </c>
      <c r="G87">
        <f t="shared" si="18"/>
        <v>6.7344371989629906E-5</v>
      </c>
      <c r="H87">
        <f t="shared" si="19"/>
        <v>14849.050788594273</v>
      </c>
      <c r="I87">
        <f t="shared" si="20"/>
        <v>8.4667820286305417</v>
      </c>
      <c r="J87">
        <f t="shared" si="21"/>
        <v>29891.84633509695</v>
      </c>
      <c r="K87">
        <f t="shared" si="22"/>
        <v>8.4023910482245473E-2</v>
      </c>
    </row>
    <row r="88" spans="1:11" x14ac:dyDescent="0.2">
      <c r="A88">
        <v>1774.7639999999999</v>
      </c>
      <c r="B88">
        <f t="shared" si="16"/>
        <v>21.311000000000149</v>
      </c>
      <c r="C88">
        <f t="shared" si="13"/>
        <v>42.273000000000138</v>
      </c>
      <c r="D88">
        <f t="shared" si="17"/>
        <v>2.0130000000000066</v>
      </c>
      <c r="E88">
        <f t="shared" si="14"/>
        <v>5.6345519742343213E-4</v>
      </c>
      <c r="F88">
        <f t="shared" si="15"/>
        <v>3.1748175950347885E-10</v>
      </c>
      <c r="G88">
        <f t="shared" si="18"/>
        <v>6.7344351581786563E-5</v>
      </c>
      <c r="H88">
        <f t="shared" si="19"/>
        <v>14849.055288408959</v>
      </c>
      <c r="I88">
        <f t="shared" si="20"/>
        <v>8.3667773790819293</v>
      </c>
      <c r="J88">
        <f t="shared" si="21"/>
        <v>29891.148295567331</v>
      </c>
      <c r="K88">
        <f t="shared" si="22"/>
        <v>0.17404999718526173</v>
      </c>
    </row>
    <row r="89" spans="1:11" x14ac:dyDescent="0.2">
      <c r="A89">
        <v>1796.075</v>
      </c>
      <c r="B89">
        <f t="shared" si="16"/>
        <v>20.961999999999989</v>
      </c>
    </row>
    <row r="90" spans="1:11" x14ac:dyDescent="0.2">
      <c r="A90">
        <v>1817.037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4C41-8D95-484B-B2DE-36DE57A46FE0}">
  <dimension ref="A1:U35"/>
  <sheetViews>
    <sheetView tabSelected="1" topLeftCell="B15" zoomScale="107" workbookViewId="0">
      <selection activeCell="V39" sqref="V39"/>
    </sheetView>
  </sheetViews>
  <sheetFormatPr baseColWidth="10" defaultColWidth="8.83203125" defaultRowHeight="15" x14ac:dyDescent="0.2"/>
  <cols>
    <col min="2" max="3" width="11.83203125" bestFit="1" customWidth="1"/>
    <col min="8" max="8" width="11.83203125" bestFit="1" customWidth="1"/>
    <col min="15" max="15" width="11.83203125" bestFit="1" customWidth="1"/>
    <col min="17" max="17" width="11.1640625" bestFit="1" customWidth="1"/>
    <col min="20" max="20" width="12.1640625" bestFit="1" customWidth="1"/>
  </cols>
  <sheetData>
    <row r="1" spans="1:20" x14ac:dyDescent="0.2">
      <c r="A1" t="s">
        <v>48</v>
      </c>
      <c r="B1" t="s">
        <v>46</v>
      </c>
      <c r="C1" t="s">
        <v>47</v>
      </c>
      <c r="F1" t="s">
        <v>51</v>
      </c>
      <c r="G1">
        <v>0.1</v>
      </c>
      <c r="I1">
        <v>2.1865287148656164E-3</v>
      </c>
      <c r="P1" s="3"/>
    </row>
    <row r="2" spans="1:20" x14ac:dyDescent="0.2">
      <c r="A2">
        <v>-4</v>
      </c>
      <c r="B2" s="4">
        <f>'U -4'!M14</f>
        <v>1.9962664415886664</v>
      </c>
      <c r="C2" s="4">
        <f>'D -4'!M14</f>
        <v>2.0013007762116621</v>
      </c>
      <c r="F2" t="s">
        <v>31</v>
      </c>
      <c r="G2" t="s">
        <v>49</v>
      </c>
      <c r="H2" t="s">
        <v>50</v>
      </c>
      <c r="I2" t="s">
        <v>53</v>
      </c>
      <c r="J2" t="s">
        <v>33</v>
      </c>
      <c r="K2" t="s">
        <v>34</v>
      </c>
      <c r="L2" t="s">
        <v>35</v>
      </c>
      <c r="M2" t="s">
        <v>36</v>
      </c>
      <c r="N2" t="s">
        <v>55</v>
      </c>
      <c r="O2" cm="1">
        <f t="array" ref="O2:P3">MMULT(TRANSPOSE(J3:K11),J3:K11)</f>
        <v>0.65158146855379839</v>
      </c>
      <c r="P2">
        <v>-4.7225937555310793E-3</v>
      </c>
    </row>
    <row r="3" spans="1:20" x14ac:dyDescent="0.2">
      <c r="A3">
        <v>-3</v>
      </c>
      <c r="B3" s="4">
        <f>'U -3'!M14</f>
        <v>1.9990250876773188</v>
      </c>
      <c r="C3" s="4">
        <f>'D -3'!M14</f>
        <v>2.0030884277980414</v>
      </c>
      <c r="F3">
        <v>-4</v>
      </c>
      <c r="G3" s="4">
        <f>B2</f>
        <v>1.9962664415886664</v>
      </c>
      <c r="H3">
        <f>'U -4'!$N$14</f>
        <v>3.816363706787402E-5</v>
      </c>
      <c r="I3">
        <f>SQRT($G$1^2+(2*G3)+($I$1*H3)^2)*1.852785007</f>
        <v>3.7067430503255032</v>
      </c>
      <c r="J3">
        <f>1/I3</f>
        <v>0.26977861330641362</v>
      </c>
      <c r="K3">
        <f>F3/I3</f>
        <v>-1.0791144532256545</v>
      </c>
      <c r="L3">
        <f>G3/I3</f>
        <v>0.53854999240191914</v>
      </c>
      <c r="M3">
        <f>(F3-$O$11-$O$12*G3)^2/I3^2</f>
        <v>2.6299081828309614</v>
      </c>
      <c r="O3">
        <v>-4.7225937555310793E-3</v>
      </c>
      <c r="P3">
        <v>4.3453279460689522</v>
      </c>
    </row>
    <row r="4" spans="1:20" x14ac:dyDescent="0.2">
      <c r="A4">
        <v>-2</v>
      </c>
      <c r="B4" s="4">
        <f>'U -2'!M14</f>
        <v>2.0039311329481135</v>
      </c>
      <c r="C4" s="4">
        <f>'D -2'!M14</f>
        <v>2.0046117725481953</v>
      </c>
      <c r="F4">
        <v>-3</v>
      </c>
      <c r="G4" s="4">
        <f t="shared" ref="G4:G11" si="0">B3</f>
        <v>1.9990250876773188</v>
      </c>
      <c r="H4">
        <f>'U -3'!$N$14</f>
        <v>8.4850367615936243E-6</v>
      </c>
      <c r="I4">
        <f>SQRT($G$1^2+(2*G4)+($I$1*H4)^2)*1.852785007</f>
        <v>3.7092969508367668</v>
      </c>
      <c r="J4">
        <f t="shared" ref="J4:J11" si="1">1/I4</f>
        <v>0.26959286712658947</v>
      </c>
      <c r="K4">
        <f t="shared" ref="K4:K11" si="2">F4/I4</f>
        <v>-0.80877860137976842</v>
      </c>
      <c r="L4">
        <f t="shared" ref="L4:L11" si="3">G4/I4</f>
        <v>0.53892290484491034</v>
      </c>
      <c r="M4">
        <f t="shared" ref="M4:M11" si="4">(F4-$O$11-$O$12*G4)^2/I4^2</f>
        <v>1.8251776623765747</v>
      </c>
    </row>
    <row r="5" spans="1:20" x14ac:dyDescent="0.2">
      <c r="A5">
        <v>-1</v>
      </c>
      <c r="B5" s="4">
        <f>'U -1'!M14</f>
        <v>2.0064414172268776</v>
      </c>
      <c r="C5" s="4">
        <f>'D -1'!M14</f>
        <v>2.0064791732083078</v>
      </c>
      <c r="F5">
        <v>-2</v>
      </c>
      <c r="G5" s="4">
        <f t="shared" si="0"/>
        <v>2.0039311329481135</v>
      </c>
      <c r="H5">
        <f>'U -2'!$N$14</f>
        <v>8.2900987669174676E-6</v>
      </c>
      <c r="I5">
        <f>SQRT($G$1^2+(2*G5)+($I$1*H5)^2)*1.852785007</f>
        <v>3.7138345324491513</v>
      </c>
      <c r="J5">
        <f t="shared" si="1"/>
        <v>0.26926347721273758</v>
      </c>
      <c r="K5">
        <f t="shared" si="2"/>
        <v>-0.53852695442547516</v>
      </c>
      <c r="L5">
        <f t="shared" si="3"/>
        <v>0.53958546495246984</v>
      </c>
      <c r="M5">
        <f t="shared" si="4"/>
        <v>1.1665730786507629</v>
      </c>
      <c r="N5" t="s">
        <v>56</v>
      </c>
      <c r="O5" cm="1">
        <f t="array" ref="O5:O6">MMULT(TRANSPOSE(J3:K11),L3:L11)</f>
        <v>1.3076206464834457</v>
      </c>
    </row>
    <row r="6" spans="1:20" x14ac:dyDescent="0.2">
      <c r="A6">
        <v>0</v>
      </c>
      <c r="B6" s="4">
        <f>'U 0'!M14</f>
        <v>2.0088907471448882</v>
      </c>
      <c r="C6" s="4">
        <f>'D 0'!M14</f>
        <v>2.0079511572584052</v>
      </c>
      <c r="F6">
        <v>-1</v>
      </c>
      <c r="G6" s="4">
        <f t="shared" si="0"/>
        <v>2.0064414172268776</v>
      </c>
      <c r="H6">
        <f>'U -1'!$N$14</f>
        <v>8.3316997978908053E-6</v>
      </c>
      <c r="I6">
        <f>SQRT($G$1^2+(2*G6)+($I$1*H6)^2)*1.852785007</f>
        <v>3.7161541415581154</v>
      </c>
      <c r="J6">
        <f t="shared" si="1"/>
        <v>0.26909540398685355</v>
      </c>
      <c r="K6">
        <f t="shared" si="2"/>
        <v>-0.26909540398685355</v>
      </c>
      <c r="L6">
        <f t="shared" si="3"/>
        <v>0.5399241637446216</v>
      </c>
      <c r="M6">
        <f t="shared" si="4"/>
        <v>0.65660556522255042</v>
      </c>
      <c r="O6">
        <v>2.3612968778730092E-5</v>
      </c>
    </row>
    <row r="7" spans="1:20" x14ac:dyDescent="0.2">
      <c r="A7">
        <v>1</v>
      </c>
      <c r="B7" s="4">
        <f>'U +1'!M14</f>
        <v>2.0131241852894881</v>
      </c>
      <c r="C7" s="4">
        <f>'D +1'!M14</f>
        <v>2.0100730496694679</v>
      </c>
      <c r="F7">
        <v>0</v>
      </c>
      <c r="G7" s="4">
        <f t="shared" si="0"/>
        <v>2.0088907471448882</v>
      </c>
      <c r="H7">
        <f>'U 0'!$N$14</f>
        <v>8.273141060995267E-6</v>
      </c>
      <c r="I7">
        <f>SQRT($G$1^2+(2*G7)+($I$1*H7)^2)*1.852785007</f>
        <v>3.7184160315207837</v>
      </c>
      <c r="J7">
        <f t="shared" si="1"/>
        <v>0.26893171488156825</v>
      </c>
      <c r="K7">
        <f t="shared" si="2"/>
        <v>0</v>
      </c>
      <c r="L7">
        <f t="shared" si="3"/>
        <v>0.54025443363938974</v>
      </c>
      <c r="M7">
        <f t="shared" si="4"/>
        <v>0.29256073150078693</v>
      </c>
    </row>
    <row r="8" spans="1:20" x14ac:dyDescent="0.2">
      <c r="A8">
        <v>2</v>
      </c>
      <c r="B8" s="4">
        <f>'U +2'!M14</f>
        <v>2.0064414172268776</v>
      </c>
      <c r="C8" s="4">
        <f>'D +2'!M14</f>
        <v>2.0094607246394665</v>
      </c>
      <c r="F8">
        <v>1</v>
      </c>
      <c r="G8" s="4">
        <f t="shared" si="0"/>
        <v>2.0131241852894881</v>
      </c>
      <c r="H8">
        <f>'U +1'!$N$14</f>
        <v>8.2957958200296766E-6</v>
      </c>
      <c r="I8">
        <f>SQRT($G$1^2+(2*G8)+($I$1*H8)^2)*1.852785007</f>
        <v>3.72232225638618</v>
      </c>
      <c r="J8">
        <f t="shared" si="1"/>
        <v>0.26864949650298436</v>
      </c>
      <c r="K8">
        <f t="shared" si="2"/>
        <v>0.26864949650298436</v>
      </c>
      <c r="L8">
        <f t="shared" si="3"/>
        <v>0.54082479877600165</v>
      </c>
      <c r="M8">
        <f t="shared" si="4"/>
        <v>7.3806878185648656E-2</v>
      </c>
      <c r="N8" t="s">
        <v>57</v>
      </c>
      <c r="O8" cm="1">
        <f t="array" ref="O8:P9">MINVERSE(_xlfn.ANCHORARRAY(O2))</f>
        <v>1.5347395920355391</v>
      </c>
      <c r="P8">
        <v>1.6679872505987244E-3</v>
      </c>
    </row>
    <row r="9" spans="1:20" x14ac:dyDescent="0.2">
      <c r="A9">
        <v>3</v>
      </c>
      <c r="B9" s="4">
        <f>'U +3'!M14</f>
        <v>2.0088907471448882</v>
      </c>
      <c r="C9" s="4">
        <f>'D +3'!M14</f>
        <v>2.0113060933588018</v>
      </c>
      <c r="F9">
        <v>2</v>
      </c>
      <c r="G9" s="4">
        <f t="shared" si="0"/>
        <v>2.0064414172268776</v>
      </c>
      <c r="H9">
        <f>'U +2'!$N$14</f>
        <v>8.3316997978908053E-6</v>
      </c>
      <c r="I9">
        <f>SQRT($G$1^2+(2*G9)+($I$1*H9)^2)*1.852785007</f>
        <v>3.7161541415581154</v>
      </c>
      <c r="J9">
        <f t="shared" si="1"/>
        <v>0.26909540398685355</v>
      </c>
      <c r="K9">
        <f t="shared" si="2"/>
        <v>0.53819080797370711</v>
      </c>
      <c r="L9">
        <f t="shared" si="3"/>
        <v>0.5399241637446216</v>
      </c>
      <c r="M9">
        <f t="shared" si="4"/>
        <v>9.1554973612733425E-6</v>
      </c>
      <c r="O9">
        <v>1.6679872505987244E-3</v>
      </c>
      <c r="P9">
        <v>0.2301340404309051</v>
      </c>
    </row>
    <row r="10" spans="1:20" x14ac:dyDescent="0.2">
      <c r="A10">
        <v>4</v>
      </c>
      <c r="B10" s="4">
        <f>'U +4'!M14</f>
        <v>2.0187456413326408</v>
      </c>
      <c r="C10" s="4">
        <f>'D +4'!M14</f>
        <v>2.013027892740118</v>
      </c>
      <c r="F10">
        <v>3</v>
      </c>
      <c r="G10" s="4">
        <f t="shared" si="0"/>
        <v>2.0088907471448882</v>
      </c>
      <c r="H10">
        <f>'U +3'!$N$14</f>
        <v>8.273141060995267E-6</v>
      </c>
      <c r="I10">
        <f>SQRT($G$1^2+(2*G10)+($I$1*H10)^2)*1.852785007</f>
        <v>3.7184160315207837</v>
      </c>
      <c r="J10">
        <f t="shared" si="1"/>
        <v>0.26893171488156825</v>
      </c>
      <c r="K10">
        <f t="shared" si="2"/>
        <v>0.80679514464470481</v>
      </c>
      <c r="L10">
        <f t="shared" si="3"/>
        <v>0.54025443363938974</v>
      </c>
      <c r="M10">
        <f t="shared" si="4"/>
        <v>7.0706165669558327E-2</v>
      </c>
    </row>
    <row r="11" spans="1:20" x14ac:dyDescent="0.2">
      <c r="F11">
        <v>4</v>
      </c>
      <c r="G11" s="4">
        <f t="shared" si="0"/>
        <v>2.0187456413326408</v>
      </c>
      <c r="H11">
        <f>'U +4'!$N$14</f>
        <v>8.267351607059173E-6</v>
      </c>
      <c r="I11">
        <f>SQRT($G$1^2+(2*G11)+($I$1*H11)^2)*1.852785007</f>
        <v>3.7275028889438917</v>
      </c>
      <c r="J11">
        <f t="shared" si="1"/>
        <v>0.26827611669090579</v>
      </c>
      <c r="K11">
        <f t="shared" si="2"/>
        <v>1.0731044667636231</v>
      </c>
      <c r="L11">
        <f t="shared" si="3"/>
        <v>0.541581241243413</v>
      </c>
      <c r="M11">
        <f t="shared" si="4"/>
        <v>0.28465257806689631</v>
      </c>
      <c r="N11" t="s">
        <v>58</v>
      </c>
      <c r="O11" cm="1">
        <f t="array" ref="O11:O12">MMULT(_xlfn.ANCHORARRAY(O8),_xlfn.ANCHORARRAY(O5))</f>
        <v>2.0068572169073819</v>
      </c>
      <c r="S11">
        <v>-6</v>
      </c>
      <c r="T11">
        <f>S11*O12+O11</f>
        <v>1.993738044618188</v>
      </c>
    </row>
    <row r="12" spans="1:20" x14ac:dyDescent="0.2">
      <c r="O12">
        <v>2.1865287148656667E-3</v>
      </c>
      <c r="S12">
        <v>6</v>
      </c>
      <c r="T12">
        <f>S12*O12+O11</f>
        <v>2.0199763891965761</v>
      </c>
    </row>
    <row r="13" spans="1:20" x14ac:dyDescent="0.2">
      <c r="G13" s="3"/>
      <c r="Q13" s="3"/>
    </row>
    <row r="14" spans="1:20" x14ac:dyDescent="0.2">
      <c r="N14" s="3" t="s">
        <v>59</v>
      </c>
      <c r="O14">
        <f>SUM(M3:M11)/(COUNT(M3:M11)-2)</f>
        <v>0.99999999971444298</v>
      </c>
      <c r="Q14" t="s">
        <v>60</v>
      </c>
      <c r="R14">
        <f>SQRT(O14)</f>
        <v>0.99999999985722143</v>
      </c>
    </row>
    <row r="16" spans="1:20" x14ac:dyDescent="0.2">
      <c r="F16" t="s">
        <v>54</v>
      </c>
      <c r="G16">
        <v>0.02</v>
      </c>
    </row>
    <row r="17" spans="6:20" x14ac:dyDescent="0.2">
      <c r="F17" t="s">
        <v>31</v>
      </c>
      <c r="G17" t="s">
        <v>49</v>
      </c>
      <c r="H17" t="s">
        <v>50</v>
      </c>
      <c r="I17" t="s">
        <v>53</v>
      </c>
      <c r="J17" t="s">
        <v>33</v>
      </c>
      <c r="K17" t="s">
        <v>34</v>
      </c>
      <c r="L17" t="s">
        <v>35</v>
      </c>
      <c r="M17" t="s">
        <v>36</v>
      </c>
      <c r="N17" t="s">
        <v>55</v>
      </c>
      <c r="O17" cm="1">
        <f t="array" ref="O17:P18">MMULT(TRANSPOSE(J18:K26),J18:K26)</f>
        <v>0.65250669412733231</v>
      </c>
      <c r="P17">
        <v>-3.0650355808737872E-3</v>
      </c>
      <c r="Q17" s="3"/>
    </row>
    <row r="18" spans="6:20" x14ac:dyDescent="0.2">
      <c r="F18">
        <v>-4</v>
      </c>
      <c r="G18" s="4">
        <f t="shared" ref="G18:G26" si="5">C2</f>
        <v>2.0013007762116621</v>
      </c>
      <c r="H18">
        <f>'D -4'!$N$14</f>
        <v>8.2048850909719795E-6</v>
      </c>
      <c r="I18">
        <f>SQRT($G$16^2+(2*G18)+($I$16*H18)^2)*1.853392976</f>
        <v>3.7081764552392653</v>
      </c>
      <c r="J18">
        <f>1/I18</f>
        <v>0.26967432970648003</v>
      </c>
      <c r="K18">
        <f>F18*J18</f>
        <v>-1.0786973188259201</v>
      </c>
      <c r="L18">
        <f>G18*J18</f>
        <v>0.53969944536593817</v>
      </c>
      <c r="M18">
        <f>(F18-$O$26-$O$27*G18)^2/I18^2</f>
        <v>2.6270763492601334</v>
      </c>
      <c r="O18">
        <v>-3.0650355808737872E-3</v>
      </c>
      <c r="P18">
        <v>4.3506704536920289</v>
      </c>
      <c r="Q18" s="3"/>
    </row>
    <row r="19" spans="6:20" x14ac:dyDescent="0.2">
      <c r="F19">
        <v>-3</v>
      </c>
      <c r="G19" s="4">
        <f t="shared" si="5"/>
        <v>2.0030884277980414</v>
      </c>
      <c r="H19">
        <f>'D -3'!$N$14</f>
        <v>8.1508548915120714E-6</v>
      </c>
      <c r="I19">
        <f t="shared" ref="I19:I26" si="6">SQRT($G$16^2+(2*G19)+($I$16*H19)^2)*1.853392976</f>
        <v>3.7098320748863549</v>
      </c>
      <c r="J19">
        <f t="shared" ref="J19:J26" si="7">1/I19</f>
        <v>0.26955397975274487</v>
      </c>
      <c r="K19">
        <f t="shared" ref="K19:K26" si="8">F19*J19</f>
        <v>-0.8086619392582346</v>
      </c>
      <c r="L19">
        <f t="shared" ref="L19:L26" si="9">G19*J19</f>
        <v>0.53994045750963082</v>
      </c>
      <c r="M19">
        <f t="shared" ref="M19:M26" si="10">(F19-$O$26-$O$27*G19)^2/I19^2</f>
        <v>1.8239831003714171</v>
      </c>
    </row>
    <row r="20" spans="6:20" x14ac:dyDescent="0.2">
      <c r="F20">
        <v>-2</v>
      </c>
      <c r="G20" s="4">
        <f t="shared" si="5"/>
        <v>2.0046117725481953</v>
      </c>
      <c r="H20">
        <f>'D -2'!$N$14</f>
        <v>8.2004357679643336E-6</v>
      </c>
      <c r="I20">
        <f t="shared" si="6"/>
        <v>3.7112423259494753</v>
      </c>
      <c r="J20">
        <f t="shared" si="7"/>
        <v>0.26945155076721172</v>
      </c>
      <c r="K20">
        <f t="shared" si="8"/>
        <v>-0.53890310153442345</v>
      </c>
      <c r="L20">
        <f t="shared" si="9"/>
        <v>0.54014575079932037</v>
      </c>
      <c r="M20">
        <f t="shared" si="10"/>
        <v>1.1676639713741896</v>
      </c>
      <c r="N20" t="s">
        <v>56</v>
      </c>
      <c r="O20" cm="1">
        <f t="array" ref="O20:O21">MMULT(TRANSPOSE(J18:K26),L18:L26)</f>
        <v>1.3098881778487248</v>
      </c>
    </row>
    <row r="21" spans="6:20" x14ac:dyDescent="0.2">
      <c r="F21">
        <v>-1</v>
      </c>
      <c r="G21" s="4">
        <f t="shared" si="5"/>
        <v>2.0064791732083078</v>
      </c>
      <c r="H21">
        <f>'D -1'!$N$14</f>
        <v>1.0403427922638593E-5</v>
      </c>
      <c r="I21">
        <f t="shared" si="6"/>
        <v>3.7129703593175978</v>
      </c>
      <c r="J21">
        <f t="shared" si="7"/>
        <v>0.26932614678448141</v>
      </c>
      <c r="K21">
        <f t="shared" si="8"/>
        <v>-0.26932614678448141</v>
      </c>
      <c r="L21">
        <f t="shared" si="9"/>
        <v>0.54039730432350563</v>
      </c>
      <c r="M21">
        <f t="shared" si="10"/>
        <v>0.65732637610260214</v>
      </c>
      <c r="O21">
        <v>6.1300711562406462E-7</v>
      </c>
    </row>
    <row r="22" spans="6:20" x14ac:dyDescent="0.2">
      <c r="F22">
        <v>0</v>
      </c>
      <c r="G22" s="4">
        <f t="shared" si="5"/>
        <v>2.0079511572584052</v>
      </c>
      <c r="H22">
        <f>'D 0'!$N$14</f>
        <v>8.1828788534252922E-6</v>
      </c>
      <c r="I22">
        <f t="shared" si="6"/>
        <v>3.7143319200758391</v>
      </c>
      <c r="J22">
        <f t="shared" si="7"/>
        <v>0.26922742003616684</v>
      </c>
      <c r="K22">
        <f t="shared" si="8"/>
        <v>0</v>
      </c>
      <c r="L22">
        <f t="shared" si="9"/>
        <v>0.54059550962731595</v>
      </c>
      <c r="M22">
        <f t="shared" si="10"/>
        <v>0.2929327388764626</v>
      </c>
    </row>
    <row r="23" spans="6:20" x14ac:dyDescent="0.2">
      <c r="F23">
        <v>1</v>
      </c>
      <c r="G23" s="4">
        <f t="shared" si="5"/>
        <v>2.0100730496694679</v>
      </c>
      <c r="H23">
        <f>'D +1'!$N$14</f>
        <v>8.1153559805329161E-6</v>
      </c>
      <c r="I23">
        <f t="shared" si="6"/>
        <v>3.7162937574182489</v>
      </c>
      <c r="J23">
        <f t="shared" si="7"/>
        <v>0.26908529445603119</v>
      </c>
      <c r="K23">
        <f t="shared" si="8"/>
        <v>0.26908529445603119</v>
      </c>
      <c r="L23">
        <f t="shared" si="9"/>
        <v>0.54088109844844134</v>
      </c>
      <c r="M23">
        <f t="shared" si="10"/>
        <v>7.3909167941907716E-2</v>
      </c>
      <c r="N23" t="s">
        <v>57</v>
      </c>
      <c r="O23" cm="1">
        <f t="array" ref="O23:P24">MINVERSE(_xlfn.ANCHORARRAY(O17))</f>
        <v>1.5325563986752286</v>
      </c>
      <c r="P23">
        <v>1.0796818425190425E-3</v>
      </c>
    </row>
    <row r="24" spans="6:20" x14ac:dyDescent="0.2">
      <c r="F24">
        <v>2</v>
      </c>
      <c r="G24" s="4">
        <f t="shared" si="5"/>
        <v>2.0094607246394665</v>
      </c>
      <c r="H24">
        <f>'D +2'!$N$14</f>
        <v>8.193530454120339E-6</v>
      </c>
      <c r="I24">
        <f t="shared" si="6"/>
        <v>3.7157277266003219</v>
      </c>
      <c r="J24">
        <f t="shared" si="7"/>
        <v>0.26912628523375226</v>
      </c>
      <c r="K24">
        <f t="shared" si="8"/>
        <v>0.53825257046750452</v>
      </c>
      <c r="L24">
        <f t="shared" si="9"/>
        <v>0.54079870014534359</v>
      </c>
      <c r="M24">
        <f t="shared" si="10"/>
        <v>7.7134051582776235E-6</v>
      </c>
      <c r="O24">
        <v>1.0796818425190425E-3</v>
      </c>
      <c r="P24">
        <v>0.2298503920044436</v>
      </c>
    </row>
    <row r="25" spans="6:20" x14ac:dyDescent="0.2">
      <c r="F25">
        <v>3</v>
      </c>
      <c r="G25" s="4">
        <f t="shared" si="5"/>
        <v>2.0113060933588018</v>
      </c>
      <c r="H25">
        <f>'D +3'!$N$14</f>
        <v>8.0729347669948473E-6</v>
      </c>
      <c r="I25">
        <f t="shared" si="6"/>
        <v>3.7174333165718272</v>
      </c>
      <c r="J25">
        <f t="shared" si="7"/>
        <v>0.26900280780885349</v>
      </c>
      <c r="K25">
        <f t="shared" si="8"/>
        <v>0.80700842342656043</v>
      </c>
      <c r="L25">
        <f t="shared" si="9"/>
        <v>0.54104698647657368</v>
      </c>
      <c r="M25">
        <f t="shared" si="10"/>
        <v>7.0876324691820494E-2</v>
      </c>
    </row>
    <row r="26" spans="6:20" x14ac:dyDescent="0.2">
      <c r="F26">
        <v>4</v>
      </c>
      <c r="G26" s="4">
        <f t="shared" si="5"/>
        <v>2.013027892740118</v>
      </c>
      <c r="H26">
        <f>'D +4'!$N$14</f>
        <v>8.1559093993960303E-6</v>
      </c>
      <c r="I26">
        <f t="shared" si="6"/>
        <v>3.7190239916602379</v>
      </c>
      <c r="J26">
        <f t="shared" si="7"/>
        <v>0.26888775179790714</v>
      </c>
      <c r="K26">
        <f t="shared" si="8"/>
        <v>1.0755510071916285</v>
      </c>
      <c r="L26">
        <f t="shared" si="9"/>
        <v>0.54127854438536882</v>
      </c>
      <c r="M26">
        <f t="shared" si="10"/>
        <v>0.28622425823566899</v>
      </c>
      <c r="N26" t="s">
        <v>58</v>
      </c>
      <c r="O26" cm="1">
        <f t="array" ref="O26:O27">MMULT(_xlfn.ANCHORARRAY(O23),_xlfn.ANCHORARRAY(O20))</f>
        <v>2.007477509172952</v>
      </c>
      <c r="S26">
        <v>-6</v>
      </c>
      <c r="T26">
        <f>S26*O27+O26</f>
        <v>1.9989910888852753</v>
      </c>
    </row>
    <row r="27" spans="6:20" x14ac:dyDescent="0.2">
      <c r="O27">
        <v>1.4144033812794501E-3</v>
      </c>
      <c r="S27">
        <v>6</v>
      </c>
      <c r="T27">
        <f>S27*O27+O26</f>
        <v>2.0159639294606286</v>
      </c>
    </row>
    <row r="29" spans="6:20" x14ac:dyDescent="0.2">
      <c r="N29" s="3" t="s">
        <v>59</v>
      </c>
      <c r="O29">
        <f>SUM(M18:M26)/(COUNT(M18:M26)-2)</f>
        <v>1.0000000000370515</v>
      </c>
      <c r="Q29" t="s">
        <v>60</v>
      </c>
      <c r="R29">
        <f>SQRT(O29)</f>
        <v>1.0000000000185256</v>
      </c>
    </row>
    <row r="34" spans="20:21" ht="16" thickBot="1" x14ac:dyDescent="0.25">
      <c r="T34" t="s">
        <v>61</v>
      </c>
      <c r="U34">
        <f>((O11-O26)/(O27-O12))</f>
        <v>0.80335696626999742</v>
      </c>
    </row>
    <row r="35" spans="20:21" ht="16" thickBot="1" x14ac:dyDescent="0.25">
      <c r="T35" s="5" t="s">
        <v>62</v>
      </c>
      <c r="U35" s="6">
        <f>O27*U34+O26</f>
        <v>2.0086137799824186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Rough</vt:lpstr>
      <vt:lpstr>U -4</vt:lpstr>
      <vt:lpstr>U -3</vt:lpstr>
      <vt:lpstr>U -2</vt:lpstr>
      <vt:lpstr>U -1</vt:lpstr>
      <vt:lpstr>U 0</vt:lpstr>
      <vt:lpstr>U +1</vt:lpstr>
      <vt:lpstr>U +2</vt:lpstr>
      <vt:lpstr>U +3</vt:lpstr>
      <vt:lpstr>U +4</vt:lpstr>
      <vt:lpstr>D -4</vt:lpstr>
      <vt:lpstr>D -3</vt:lpstr>
      <vt:lpstr>D -2</vt:lpstr>
      <vt:lpstr>D -1</vt:lpstr>
      <vt:lpstr>D 0</vt:lpstr>
      <vt:lpstr>D +1</vt:lpstr>
      <vt:lpstr>D +2</vt:lpstr>
      <vt:lpstr>D +3</vt:lpstr>
      <vt:lpstr>D +4</vt:lpstr>
      <vt:lpstr>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Grimes</dc:creator>
  <cp:lastModifiedBy>Microsoft Office User</cp:lastModifiedBy>
  <dcterms:created xsi:type="dcterms:W3CDTF">2022-02-24T22:43:18Z</dcterms:created>
  <dcterms:modified xsi:type="dcterms:W3CDTF">2022-04-21T21:08:03Z</dcterms:modified>
</cp:coreProperties>
</file>